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muasirog_microsoft_com/Documents/OneDrive Desktop/Power BI/resource - Sample Data/"/>
    </mc:Choice>
  </mc:AlternateContent>
  <xr:revisionPtr revIDLastSave="909" documentId="3558C242C7075E0B2C12F88A34187F8C088C2067" xr6:coauthVersionLast="44" xr6:coauthVersionMax="44" xr10:uidLastSave="{1D7173E0-CF10-4B3F-A66A-A3E9C544B85B}"/>
  <bookViews>
    <workbookView xWindow="-98" yWindow="-98" windowWidth="20715" windowHeight="13276" tabRatio="769" xr2:uid="{2A46565A-CE57-41BC-B616-CEEB84222AC5}"/>
  </bookViews>
  <sheets>
    <sheet name="Talimatlar" sheetId="21" r:id="rId1"/>
    <sheet name="Sehirler" sheetId="1" r:id="rId2"/>
    <sheet name="Products" sheetId="13" r:id="rId3"/>
    <sheet name="Order Details" sheetId="12" r:id="rId4"/>
    <sheet name="Employee" sheetId="15" r:id="rId5"/>
    <sheet name="Orders" sheetId="11" r:id="rId6"/>
    <sheet name="Ilceler" sheetId="7" r:id="rId7"/>
    <sheet name="İlceKoordinat" sheetId="10" r:id="rId8"/>
    <sheet name="Yatırımcılar" sheetId="16" r:id="rId9"/>
    <sheet name="Girisimler" sheetId="19" r:id="rId10"/>
    <sheet name="Sektorler" sheetId="20" r:id="rId11"/>
    <sheet name="Girisimciler" sheetId="3" r:id="rId12"/>
    <sheet name="Applications" sheetId="4" r:id="rId13"/>
    <sheet name="HizmetTurleri" sheetId="5" r:id="rId14"/>
    <sheet name="Calisanlar" sheetId="2" r:id="rId15"/>
    <sheet name="Projeler" sheetId="6" r:id="rId16"/>
    <sheet name="PerformansData" sheetId="9" r:id="rId17"/>
  </sheets>
  <definedNames>
    <definedName name="_xlnm._FilterDatabase" localSheetId="9" hidden="1">Girisimler!$B$1:$F$1965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02" i="21" l="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H193" i="21"/>
  <c r="G193" i="21"/>
  <c r="D193" i="21"/>
  <c r="B193" i="21"/>
  <c r="H192" i="21"/>
  <c r="G192" i="21"/>
  <c r="D192" i="21"/>
  <c r="F192" i="21" s="1"/>
  <c r="B192" i="21"/>
  <c r="H191" i="21"/>
  <c r="G191" i="21"/>
  <c r="D191" i="21"/>
  <c r="F191" i="21" s="1"/>
  <c r="B191" i="21"/>
  <c r="H190" i="21"/>
  <c r="G190" i="21"/>
  <c r="D190" i="21"/>
  <c r="E190" i="21" s="1"/>
  <c r="B190" i="21"/>
  <c r="H189" i="21"/>
  <c r="G189" i="21"/>
  <c r="D189" i="21"/>
  <c r="B189" i="21"/>
  <c r="H188" i="21"/>
  <c r="G188" i="21"/>
  <c r="D188" i="21"/>
  <c r="B188" i="21"/>
  <c r="H187" i="21"/>
  <c r="G187" i="21"/>
  <c r="D187" i="21"/>
  <c r="F187" i="21" s="1"/>
  <c r="B187" i="21"/>
  <c r="H186" i="21"/>
  <c r="G186" i="21"/>
  <c r="D186" i="21"/>
  <c r="E186" i="21" s="1"/>
  <c r="B186" i="21"/>
  <c r="H185" i="21"/>
  <c r="G185" i="21"/>
  <c r="D185" i="21"/>
  <c r="B185" i="21"/>
  <c r="H184" i="21"/>
  <c r="G184" i="21"/>
  <c r="D184" i="21"/>
  <c r="F184" i="21" s="1"/>
  <c r="B184" i="21"/>
  <c r="H183" i="21"/>
  <c r="G183" i="21"/>
  <c r="D183" i="21"/>
  <c r="E183" i="21" s="1"/>
  <c r="B183" i="21"/>
  <c r="H182" i="21"/>
  <c r="G182" i="21"/>
  <c r="D182" i="21"/>
  <c r="E182" i="21" s="1"/>
  <c r="B182" i="21"/>
  <c r="H181" i="21"/>
  <c r="G181" i="21"/>
  <c r="D181" i="21"/>
  <c r="F181" i="21" s="1"/>
  <c r="B181" i="21"/>
  <c r="H180" i="21"/>
  <c r="G180" i="21"/>
  <c r="D180" i="21"/>
  <c r="E180" i="21" s="1"/>
  <c r="B180" i="21"/>
  <c r="H179" i="21"/>
  <c r="G179" i="21"/>
  <c r="D179" i="21"/>
  <c r="F179" i="21" s="1"/>
  <c r="B179" i="21"/>
  <c r="H178" i="21"/>
  <c r="G178" i="21"/>
  <c r="D178" i="21"/>
  <c r="B178" i="21"/>
  <c r="H177" i="21"/>
  <c r="G177" i="21"/>
  <c r="D177" i="21"/>
  <c r="B177" i="21"/>
  <c r="H176" i="21"/>
  <c r="G176" i="21"/>
  <c r="D176" i="21"/>
  <c r="F176" i="21" s="1"/>
  <c r="B176" i="21"/>
  <c r="H175" i="21"/>
  <c r="G175" i="21"/>
  <c r="D175" i="21"/>
  <c r="E175" i="21" s="1"/>
  <c r="B175" i="21"/>
  <c r="H174" i="21"/>
  <c r="G174" i="21"/>
  <c r="D174" i="21"/>
  <c r="B174" i="21"/>
  <c r="H173" i="21"/>
  <c r="G173" i="21"/>
  <c r="D173" i="21"/>
  <c r="F173" i="21" s="1"/>
  <c r="B173" i="21"/>
  <c r="H172" i="21"/>
  <c r="G172" i="21"/>
  <c r="D172" i="21"/>
  <c r="F172" i="21" s="1"/>
  <c r="B172" i="21"/>
  <c r="H171" i="21"/>
  <c r="G171" i="21"/>
  <c r="D171" i="21"/>
  <c r="E171" i="21" s="1"/>
  <c r="B171" i="21"/>
  <c r="H170" i="21"/>
  <c r="G170" i="21"/>
  <c r="D170" i="21"/>
  <c r="B170" i="21"/>
  <c r="H169" i="21"/>
  <c r="G169" i="21"/>
  <c r="D169" i="21"/>
  <c r="F169" i="21" s="1"/>
  <c r="B169" i="21"/>
  <c r="H168" i="21"/>
  <c r="G168" i="21"/>
  <c r="D168" i="21"/>
  <c r="F168" i="21" s="1"/>
  <c r="B168" i="21"/>
  <c r="H167" i="21"/>
  <c r="G167" i="21"/>
  <c r="D167" i="21"/>
  <c r="E167" i="21" s="1"/>
  <c r="B167" i="21"/>
  <c r="H166" i="21"/>
  <c r="G166" i="21"/>
  <c r="D166" i="21"/>
  <c r="B166" i="21"/>
  <c r="H165" i="21"/>
  <c r="G165" i="21"/>
  <c r="D165" i="21"/>
  <c r="F165" i="21" s="1"/>
  <c r="H164" i="21"/>
  <c r="G164" i="21"/>
  <c r="D164" i="21"/>
  <c r="H163" i="21"/>
  <c r="G163" i="21"/>
  <c r="D163" i="21"/>
  <c r="F163" i="21" s="1"/>
  <c r="H162" i="21"/>
  <c r="G162" i="21"/>
  <c r="D162" i="21"/>
  <c r="E162" i="21" s="1"/>
  <c r="H161" i="21"/>
  <c r="G161" i="21"/>
  <c r="D161" i="21"/>
  <c r="F161" i="21" s="1"/>
  <c r="H160" i="21"/>
  <c r="G160" i="21"/>
  <c r="D160" i="21"/>
  <c r="H159" i="21"/>
  <c r="G159" i="21"/>
  <c r="D159" i="21"/>
  <c r="E159" i="21" s="1"/>
  <c r="H158" i="21"/>
  <c r="G158" i="21"/>
  <c r="D158" i="21"/>
  <c r="E158" i="21" s="1"/>
  <c r="H157" i="21"/>
  <c r="G157" i="21"/>
  <c r="D157" i="21"/>
  <c r="F157" i="21" s="1"/>
  <c r="H156" i="21"/>
  <c r="G156" i="21"/>
  <c r="D156" i="21"/>
  <c r="H155" i="21"/>
  <c r="G155" i="21"/>
  <c r="D155" i="21"/>
  <c r="E155" i="21" s="1"/>
  <c r="B155" i="21"/>
  <c r="H154" i="21"/>
  <c r="G154" i="21"/>
  <c r="D154" i="21"/>
  <c r="F154" i="21" s="1"/>
  <c r="B154" i="21"/>
  <c r="H153" i="21"/>
  <c r="G153" i="21"/>
  <c r="D153" i="21"/>
  <c r="B153" i="21"/>
  <c r="H152" i="21"/>
  <c r="G152" i="21"/>
  <c r="D152" i="21"/>
  <c r="B152" i="21"/>
  <c r="H151" i="21"/>
  <c r="G151" i="21"/>
  <c r="D151" i="21"/>
  <c r="B151" i="21"/>
  <c r="H150" i="21"/>
  <c r="G150" i="21"/>
  <c r="D150" i="21"/>
  <c r="F150" i="21" s="1"/>
  <c r="B150" i="21"/>
  <c r="H149" i="21"/>
  <c r="G149" i="21"/>
  <c r="D149" i="21"/>
  <c r="E149" i="21" s="1"/>
  <c r="B149" i="21"/>
  <c r="H148" i="21"/>
  <c r="G148" i="21"/>
  <c r="D148" i="21"/>
  <c r="B148" i="21"/>
  <c r="H147" i="21"/>
  <c r="G147" i="21"/>
  <c r="D147" i="21"/>
  <c r="F147" i="21" s="1"/>
  <c r="B147" i="21"/>
  <c r="H146" i="21"/>
  <c r="G146" i="21"/>
  <c r="D146" i="21"/>
  <c r="E146" i="21" s="1"/>
  <c r="B146" i="21"/>
  <c r="H145" i="21"/>
  <c r="G145" i="21"/>
  <c r="D145" i="21"/>
  <c r="E145" i="21" s="1"/>
  <c r="B145" i="21"/>
  <c r="H144" i="21"/>
  <c r="G144" i="21"/>
  <c r="D144" i="21"/>
  <c r="F144" i="21" s="1"/>
  <c r="B144" i="21"/>
  <c r="H143" i="21"/>
  <c r="G143" i="21"/>
  <c r="D143" i="21"/>
  <c r="F143" i="21" s="1"/>
  <c r="B143" i="21"/>
  <c r="H142" i="21"/>
  <c r="G142" i="21"/>
  <c r="D142" i="21"/>
  <c r="F142" i="21" s="1"/>
  <c r="B142" i="21"/>
  <c r="H141" i="21"/>
  <c r="G141" i="21"/>
  <c r="D141" i="21"/>
  <c r="E141" i="21" s="1"/>
  <c r="B141" i="21"/>
  <c r="H140" i="21"/>
  <c r="G140" i="21"/>
  <c r="D140" i="21"/>
  <c r="B140" i="21"/>
  <c r="H139" i="21"/>
  <c r="G139" i="21"/>
  <c r="D139" i="21"/>
  <c r="E139" i="21" s="1"/>
  <c r="B139" i="21"/>
  <c r="H138" i="21"/>
  <c r="G138" i="21"/>
  <c r="D138" i="21"/>
  <c r="F138" i="21" s="1"/>
  <c r="B138" i="21"/>
  <c r="H137" i="21"/>
  <c r="G137" i="21"/>
  <c r="D137" i="21"/>
  <c r="B137" i="21"/>
  <c r="H136" i="21"/>
  <c r="G136" i="21"/>
  <c r="D136" i="21"/>
  <c r="F136" i="21" s="1"/>
  <c r="B136" i="21"/>
  <c r="H135" i="21"/>
  <c r="G135" i="21"/>
  <c r="D135" i="21"/>
  <c r="E135" i="21" s="1"/>
  <c r="B135" i="21"/>
  <c r="H134" i="21"/>
  <c r="G134" i="21"/>
  <c r="D134" i="21"/>
  <c r="F134" i="21" s="1"/>
  <c r="B134" i="21"/>
  <c r="H133" i="21"/>
  <c r="G133" i="21"/>
  <c r="D133" i="21"/>
  <c r="B133" i="21"/>
  <c r="H132" i="21"/>
  <c r="G132" i="21"/>
  <c r="D132" i="21"/>
  <c r="F132" i="21" s="1"/>
  <c r="B132" i="21"/>
  <c r="H131" i="21"/>
  <c r="G131" i="21"/>
  <c r="D131" i="21"/>
  <c r="E131" i="21" s="1"/>
  <c r="B131" i="21"/>
  <c r="H130" i="21"/>
  <c r="G130" i="21"/>
  <c r="D130" i="21"/>
  <c r="F130" i="21" s="1"/>
  <c r="B130" i="21"/>
  <c r="H129" i="21"/>
  <c r="G129" i="21"/>
  <c r="D129" i="21"/>
  <c r="B129" i="21"/>
  <c r="H128" i="21"/>
  <c r="G128" i="21"/>
  <c r="D128" i="21"/>
  <c r="E128" i="21" s="1"/>
  <c r="B128" i="21"/>
  <c r="H127" i="21"/>
  <c r="G127" i="21"/>
  <c r="D127" i="21"/>
  <c r="E127" i="21" s="1"/>
  <c r="B127" i="21"/>
  <c r="H126" i="21"/>
  <c r="G126" i="21"/>
  <c r="D126" i="21"/>
  <c r="F126" i="21" s="1"/>
  <c r="B126" i="21"/>
  <c r="H125" i="21"/>
  <c r="G125" i="21"/>
  <c r="D125" i="21"/>
  <c r="B125" i="21"/>
  <c r="H124" i="21"/>
  <c r="G124" i="21"/>
  <c r="D124" i="21"/>
  <c r="E124" i="21" s="1"/>
  <c r="B124" i="21"/>
  <c r="H123" i="21"/>
  <c r="G123" i="21"/>
  <c r="D123" i="21"/>
  <c r="E123" i="21" s="1"/>
  <c r="B123" i="21"/>
  <c r="H122" i="21"/>
  <c r="G122" i="21"/>
  <c r="D122" i="21"/>
  <c r="F122" i="21" s="1"/>
  <c r="B122" i="21"/>
  <c r="H121" i="21"/>
  <c r="G121" i="21"/>
  <c r="D121" i="21"/>
  <c r="B121" i="21"/>
  <c r="H120" i="21"/>
  <c r="G120" i="21"/>
  <c r="D120" i="21"/>
  <c r="F120" i="21" s="1"/>
  <c r="B120" i="21"/>
  <c r="H119" i="21"/>
  <c r="G119" i="21"/>
  <c r="D119" i="21"/>
  <c r="E119" i="21" s="1"/>
  <c r="B119" i="21"/>
  <c r="H118" i="21"/>
  <c r="G118" i="21"/>
  <c r="D118" i="21"/>
  <c r="F118" i="21" s="1"/>
  <c r="B118" i="21"/>
  <c r="H117" i="21"/>
  <c r="G117" i="21"/>
  <c r="D117" i="21"/>
  <c r="B117" i="21"/>
  <c r="H116" i="21"/>
  <c r="G116" i="21"/>
  <c r="D116" i="21"/>
  <c r="E116" i="21" s="1"/>
  <c r="B116" i="21"/>
  <c r="H115" i="21"/>
  <c r="G115" i="21"/>
  <c r="D115" i="21"/>
  <c r="E115" i="21" s="1"/>
  <c r="B115" i="21"/>
  <c r="H114" i="21"/>
  <c r="G114" i="21"/>
  <c r="D114" i="21"/>
  <c r="F114" i="21" s="1"/>
  <c r="B114" i="21"/>
  <c r="H113" i="21"/>
  <c r="G113" i="21"/>
  <c r="D113" i="21"/>
  <c r="B113" i="21"/>
  <c r="H112" i="21"/>
  <c r="G112" i="21"/>
  <c r="D112" i="21"/>
  <c r="E112" i="21" s="1"/>
  <c r="B112" i="21"/>
  <c r="H111" i="21"/>
  <c r="G111" i="21"/>
  <c r="D111" i="21"/>
  <c r="E111" i="21" s="1"/>
  <c r="H110" i="21"/>
  <c r="G110" i="21"/>
  <c r="D110" i="21"/>
  <c r="E110" i="21" s="1"/>
  <c r="H109" i="21"/>
  <c r="G109" i="21"/>
  <c r="D109" i="21"/>
  <c r="E109" i="21" s="1"/>
  <c r="H108" i="21"/>
  <c r="G108" i="21"/>
  <c r="D108" i="21"/>
  <c r="E108" i="21" s="1"/>
  <c r="H107" i="21"/>
  <c r="G107" i="21"/>
  <c r="D107" i="21"/>
  <c r="E107" i="21" s="1"/>
  <c r="H106" i="21"/>
  <c r="G106" i="21"/>
  <c r="D106" i="21"/>
  <c r="E106" i="21" s="1"/>
  <c r="H105" i="21"/>
  <c r="G105" i="21"/>
  <c r="D105" i="21"/>
  <c r="E105" i="21" s="1"/>
  <c r="H104" i="21"/>
  <c r="G104" i="21"/>
  <c r="D104" i="21"/>
  <c r="E104" i="21" s="1"/>
  <c r="H103" i="21"/>
  <c r="G103" i="21"/>
  <c r="D103" i="21"/>
  <c r="E103" i="21" s="1"/>
  <c r="H102" i="21"/>
  <c r="G102" i="21"/>
  <c r="D102" i="21"/>
  <c r="E102" i="21" s="1"/>
  <c r="I2" i="21"/>
  <c r="E150" i="21" l="1"/>
  <c r="C150" i="21" s="1"/>
  <c r="F106" i="21"/>
  <c r="F159" i="21"/>
  <c r="C159" i="21" s="1"/>
  <c r="F158" i="21"/>
  <c r="E172" i="21"/>
  <c r="C172" i="21" s="1"/>
  <c r="E179" i="21"/>
  <c r="C179" i="21" s="1"/>
  <c r="F112" i="21"/>
  <c r="C112" i="21" s="1"/>
  <c r="F128" i="21"/>
  <c r="F155" i="21"/>
  <c r="C155" i="21" s="1"/>
  <c r="E168" i="21"/>
  <c r="C168" i="21" s="1"/>
  <c r="E161" i="21"/>
  <c r="C161" i="21" s="1"/>
  <c r="E191" i="21"/>
  <c r="C191" i="21" s="1"/>
  <c r="F135" i="21"/>
  <c r="E136" i="21"/>
  <c r="C136" i="21" s="1"/>
  <c r="F139" i="21"/>
  <c r="C139" i="21" s="1"/>
  <c r="E143" i="21"/>
  <c r="C143" i="21" s="1"/>
  <c r="F145" i="21"/>
  <c r="C145" i="21" s="1"/>
  <c r="F146" i="21"/>
  <c r="C146" i="21" s="1"/>
  <c r="E163" i="21"/>
  <c r="C163" i="21" s="1"/>
  <c r="E173" i="21"/>
  <c r="C173" i="21" s="1"/>
  <c r="F175" i="21"/>
  <c r="C175" i="21" s="1"/>
  <c r="F180" i="21"/>
  <c r="C180" i="21" s="1"/>
  <c r="E181" i="21"/>
  <c r="C181" i="21" s="1"/>
  <c r="F183" i="21"/>
  <c r="C183" i="21" s="1"/>
  <c r="E187" i="21"/>
  <c r="F124" i="21"/>
  <c r="F141" i="21"/>
  <c r="C141" i="21" s="1"/>
  <c r="E142" i="21"/>
  <c r="C142" i="21" s="1"/>
  <c r="E169" i="21"/>
  <c r="C169" i="21" s="1"/>
  <c r="F116" i="21"/>
  <c r="C116" i="21" s="1"/>
  <c r="F119" i="21"/>
  <c r="E184" i="21"/>
  <c r="C184" i="21" s="1"/>
  <c r="E192" i="21"/>
  <c r="C192" i="21" s="1"/>
  <c r="F107" i="21"/>
  <c r="F108" i="21"/>
  <c r="C108" i="21" s="1"/>
  <c r="E120" i="21"/>
  <c r="C120" i="21" s="1"/>
  <c r="E126" i="21"/>
  <c r="C126" i="21" s="1"/>
  <c r="E130" i="21"/>
  <c r="C130" i="21" s="1"/>
  <c r="E147" i="21"/>
  <c r="C147" i="21" s="1"/>
  <c r="F149" i="21"/>
  <c r="E154" i="21"/>
  <c r="C154" i="21" s="1"/>
  <c r="E157" i="21"/>
  <c r="C157" i="21" s="1"/>
  <c r="F162" i="21"/>
  <c r="C162" i="21" s="1"/>
  <c r="E165" i="21"/>
  <c r="C165" i="21" s="1"/>
  <c r="F167" i="21"/>
  <c r="C167" i="21" s="1"/>
  <c r="F186" i="21"/>
  <c r="C186" i="21" s="1"/>
  <c r="F115" i="21"/>
  <c r="F102" i="21"/>
  <c r="C102" i="21" s="1"/>
  <c r="F109" i="21"/>
  <c r="C109" i="21" s="1"/>
  <c r="F110" i="21"/>
  <c r="C110" i="21" s="1"/>
  <c r="F123" i="21"/>
  <c r="C123" i="21" s="1"/>
  <c r="F127" i="21"/>
  <c r="C127" i="21" s="1"/>
  <c r="F131" i="21"/>
  <c r="E132" i="21"/>
  <c r="C132" i="21" s="1"/>
  <c r="E138" i="21"/>
  <c r="C138" i="21" s="1"/>
  <c r="F103" i="21"/>
  <c r="C103" i="21" s="1"/>
  <c r="F104" i="21"/>
  <c r="C104" i="21" s="1"/>
  <c r="F105" i="21"/>
  <c r="C105" i="21" s="1"/>
  <c r="F111" i="21"/>
  <c r="C111" i="21" s="1"/>
  <c r="E134" i="21"/>
  <c r="C134" i="21" s="1"/>
  <c r="F171" i="21"/>
  <c r="E176" i="21"/>
  <c r="C176" i="21" s="1"/>
  <c r="F190" i="21"/>
  <c r="C190" i="21" s="1"/>
  <c r="F129" i="21"/>
  <c r="E129" i="21"/>
  <c r="F151" i="21"/>
  <c r="E151" i="21"/>
  <c r="E153" i="21"/>
  <c r="F153" i="21"/>
  <c r="F193" i="21"/>
  <c r="E193" i="21"/>
  <c r="I3" i="21"/>
  <c r="F117" i="21"/>
  <c r="E117" i="21"/>
  <c r="F133" i="21"/>
  <c r="E133" i="21"/>
  <c r="F152" i="21"/>
  <c r="E152" i="21"/>
  <c r="F156" i="21"/>
  <c r="E156" i="21"/>
  <c r="F125" i="21"/>
  <c r="E125" i="21"/>
  <c r="F140" i="21"/>
  <c r="E140" i="21"/>
  <c r="F166" i="21"/>
  <c r="E166" i="21"/>
  <c r="F113" i="21"/>
  <c r="E113" i="21"/>
  <c r="F121" i="21"/>
  <c r="E121" i="21"/>
  <c r="F137" i="21"/>
  <c r="E137" i="21"/>
  <c r="F148" i="21"/>
  <c r="E148" i="21"/>
  <c r="F164" i="21"/>
  <c r="E164" i="21"/>
  <c r="E114" i="21"/>
  <c r="C114" i="21" s="1"/>
  <c r="E118" i="21"/>
  <c r="C118" i="21" s="1"/>
  <c r="E122" i="21"/>
  <c r="C122" i="21" s="1"/>
  <c r="E144" i="21"/>
  <c r="C144" i="21" s="1"/>
  <c r="F160" i="21"/>
  <c r="E160" i="21"/>
  <c r="F174" i="21"/>
  <c r="E174" i="21"/>
  <c r="E178" i="21"/>
  <c r="F178" i="21"/>
  <c r="F170" i="21"/>
  <c r="E170" i="21"/>
  <c r="F177" i="21"/>
  <c r="E177" i="21"/>
  <c r="F188" i="21"/>
  <c r="E188" i="21"/>
  <c r="F182" i="21"/>
  <c r="C182" i="21" s="1"/>
  <c r="F185" i="21"/>
  <c r="E185" i="21"/>
  <c r="F189" i="21"/>
  <c r="E189" i="2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2" i="4"/>
  <c r="C153" i="21" l="1"/>
  <c r="C160" i="21"/>
  <c r="C188" i="21"/>
  <c r="C170" i="21"/>
  <c r="C164" i="21"/>
  <c r="C185" i="21"/>
  <c r="C189" i="21"/>
  <c r="C177" i="21"/>
  <c r="C137" i="21"/>
  <c r="C193" i="21"/>
  <c r="C129" i="21"/>
  <c r="C174" i="21"/>
  <c r="C121" i="21"/>
  <c r="C166" i="21"/>
  <c r="C125" i="21"/>
  <c r="C152" i="21"/>
  <c r="C117" i="21"/>
  <c r="C151" i="21"/>
  <c r="C178" i="21"/>
  <c r="C115" i="21"/>
  <c r="C106" i="21"/>
  <c r="C128" i="21"/>
  <c r="C149" i="21"/>
  <c r="C187" i="21"/>
  <c r="C158" i="21"/>
  <c r="C135" i="21"/>
  <c r="C119" i="21"/>
  <c r="C124" i="21"/>
  <c r="C148" i="21"/>
  <c r="C113" i="21"/>
  <c r="C140" i="21"/>
  <c r="C156" i="21"/>
  <c r="C133" i="21"/>
  <c r="C107" i="21"/>
  <c r="C131" i="21"/>
  <c r="C171" i="21"/>
  <c r="I4" i="2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L2" i="4"/>
  <c r="K3" i="4"/>
  <c r="K2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2" i="19"/>
  <c r="D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I308" i="16"/>
  <c r="H308" i="16"/>
  <c r="G308" i="16"/>
  <c r="F308" i="16"/>
  <c r="E308" i="16"/>
  <c r="D308" i="16" s="1"/>
  <c r="I307" i="16"/>
  <c r="H307" i="16"/>
  <c r="G307" i="16"/>
  <c r="F307" i="16"/>
  <c r="E307" i="16"/>
  <c r="D307" i="16" s="1"/>
  <c r="I306" i="16"/>
  <c r="H306" i="16"/>
  <c r="G306" i="16"/>
  <c r="F306" i="16"/>
  <c r="E306" i="16"/>
  <c r="D306" i="16" s="1"/>
  <c r="I305" i="16"/>
  <c r="H305" i="16"/>
  <c r="G305" i="16"/>
  <c r="F305" i="16"/>
  <c r="E305" i="16"/>
  <c r="D305" i="16" s="1"/>
  <c r="I304" i="16"/>
  <c r="H304" i="16"/>
  <c r="G304" i="16"/>
  <c r="F304" i="16"/>
  <c r="E304" i="16"/>
  <c r="D304" i="16" s="1"/>
  <c r="I303" i="16"/>
  <c r="H303" i="16"/>
  <c r="G303" i="16"/>
  <c r="F303" i="16"/>
  <c r="E303" i="16"/>
  <c r="D303" i="16" s="1"/>
  <c r="I302" i="16"/>
  <c r="H302" i="16"/>
  <c r="G302" i="16"/>
  <c r="F302" i="16"/>
  <c r="E302" i="16"/>
  <c r="D302" i="16" s="1"/>
  <c r="I301" i="16"/>
  <c r="H301" i="16"/>
  <c r="G301" i="16"/>
  <c r="F301" i="16"/>
  <c r="E301" i="16"/>
  <c r="D301" i="16" s="1"/>
  <c r="I300" i="16"/>
  <c r="H300" i="16"/>
  <c r="G300" i="16"/>
  <c r="F300" i="16"/>
  <c r="E300" i="16"/>
  <c r="D300" i="16" s="1"/>
  <c r="I299" i="16"/>
  <c r="H299" i="16"/>
  <c r="G299" i="16"/>
  <c r="F299" i="16"/>
  <c r="E299" i="16"/>
  <c r="D299" i="16" s="1"/>
  <c r="I298" i="16"/>
  <c r="H298" i="16"/>
  <c r="G298" i="16"/>
  <c r="F298" i="16"/>
  <c r="E298" i="16"/>
  <c r="D298" i="16" s="1"/>
  <c r="I297" i="16"/>
  <c r="H297" i="16"/>
  <c r="G297" i="16"/>
  <c r="F297" i="16"/>
  <c r="E297" i="16"/>
  <c r="D297" i="16" s="1"/>
  <c r="I296" i="16"/>
  <c r="H296" i="16"/>
  <c r="G296" i="16"/>
  <c r="F296" i="16"/>
  <c r="E296" i="16"/>
  <c r="D296" i="16" s="1"/>
  <c r="I295" i="16"/>
  <c r="H295" i="16"/>
  <c r="G295" i="16"/>
  <c r="F295" i="16"/>
  <c r="E295" i="16"/>
  <c r="D295" i="16" s="1"/>
  <c r="I294" i="16"/>
  <c r="H294" i="16"/>
  <c r="G294" i="16"/>
  <c r="F294" i="16"/>
  <c r="E294" i="16"/>
  <c r="D294" i="16" s="1"/>
  <c r="I293" i="16"/>
  <c r="H293" i="16"/>
  <c r="G293" i="16"/>
  <c r="F293" i="16"/>
  <c r="E293" i="16"/>
  <c r="D293" i="16" s="1"/>
  <c r="I292" i="16"/>
  <c r="H292" i="16"/>
  <c r="G292" i="16"/>
  <c r="F292" i="16"/>
  <c r="E292" i="16"/>
  <c r="D292" i="16" s="1"/>
  <c r="I291" i="16"/>
  <c r="H291" i="16"/>
  <c r="G291" i="16"/>
  <c r="F291" i="16"/>
  <c r="E291" i="16"/>
  <c r="D291" i="16" s="1"/>
  <c r="I290" i="16"/>
  <c r="H290" i="16"/>
  <c r="G290" i="16"/>
  <c r="F290" i="16"/>
  <c r="E290" i="16"/>
  <c r="D290" i="16" s="1"/>
  <c r="I289" i="16"/>
  <c r="H289" i="16"/>
  <c r="G289" i="16"/>
  <c r="F289" i="16"/>
  <c r="E289" i="16"/>
  <c r="D289" i="16" s="1"/>
  <c r="I288" i="16"/>
  <c r="H288" i="16"/>
  <c r="G288" i="16"/>
  <c r="F288" i="16"/>
  <c r="E288" i="16"/>
  <c r="D288" i="16" s="1"/>
  <c r="I287" i="16"/>
  <c r="H287" i="16"/>
  <c r="G287" i="16"/>
  <c r="F287" i="16"/>
  <c r="E287" i="16"/>
  <c r="D287" i="16" s="1"/>
  <c r="I286" i="16"/>
  <c r="H286" i="16"/>
  <c r="G286" i="16"/>
  <c r="F286" i="16"/>
  <c r="E286" i="16"/>
  <c r="D286" i="16" s="1"/>
  <c r="I285" i="16"/>
  <c r="H285" i="16"/>
  <c r="G285" i="16"/>
  <c r="F285" i="16"/>
  <c r="E285" i="16"/>
  <c r="D285" i="16" s="1"/>
  <c r="I284" i="16"/>
  <c r="H284" i="16"/>
  <c r="G284" i="16"/>
  <c r="F284" i="16"/>
  <c r="E284" i="16"/>
  <c r="D284" i="16" s="1"/>
  <c r="I283" i="16"/>
  <c r="H283" i="16"/>
  <c r="G283" i="16"/>
  <c r="F283" i="16"/>
  <c r="E283" i="16"/>
  <c r="D283" i="16" s="1"/>
  <c r="I282" i="16"/>
  <c r="H282" i="16"/>
  <c r="G282" i="16"/>
  <c r="F282" i="16"/>
  <c r="E282" i="16"/>
  <c r="D282" i="16" s="1"/>
  <c r="I281" i="16"/>
  <c r="H281" i="16"/>
  <c r="G281" i="16"/>
  <c r="F281" i="16"/>
  <c r="E281" i="16"/>
  <c r="D281" i="16" s="1"/>
  <c r="I280" i="16"/>
  <c r="H280" i="16"/>
  <c r="G280" i="16"/>
  <c r="F280" i="16"/>
  <c r="E280" i="16"/>
  <c r="D280" i="16" s="1"/>
  <c r="I279" i="16"/>
  <c r="H279" i="16"/>
  <c r="G279" i="16"/>
  <c r="F279" i="16"/>
  <c r="E279" i="16"/>
  <c r="D279" i="16" s="1"/>
  <c r="I278" i="16"/>
  <c r="H278" i="16"/>
  <c r="G278" i="16"/>
  <c r="F278" i="16"/>
  <c r="E278" i="16"/>
  <c r="D278" i="16" s="1"/>
  <c r="I277" i="16"/>
  <c r="H277" i="16"/>
  <c r="G277" i="16"/>
  <c r="F277" i="16"/>
  <c r="E277" i="16"/>
  <c r="D277" i="16" s="1"/>
  <c r="I276" i="16"/>
  <c r="H276" i="16"/>
  <c r="G276" i="16"/>
  <c r="F276" i="16"/>
  <c r="E276" i="16"/>
  <c r="D276" i="16" s="1"/>
  <c r="I275" i="16"/>
  <c r="H275" i="16"/>
  <c r="G275" i="16"/>
  <c r="F275" i="16"/>
  <c r="E275" i="16"/>
  <c r="D275" i="16" s="1"/>
  <c r="I274" i="16"/>
  <c r="H274" i="16"/>
  <c r="G274" i="16"/>
  <c r="F274" i="16"/>
  <c r="E274" i="16"/>
  <c r="D274" i="16" s="1"/>
  <c r="I273" i="16"/>
  <c r="H273" i="16"/>
  <c r="G273" i="16"/>
  <c r="F273" i="16"/>
  <c r="E273" i="16"/>
  <c r="D273" i="16" s="1"/>
  <c r="I272" i="16"/>
  <c r="H272" i="16"/>
  <c r="G272" i="16"/>
  <c r="F272" i="16"/>
  <c r="E272" i="16"/>
  <c r="D272" i="16" s="1"/>
  <c r="I271" i="16"/>
  <c r="H271" i="16"/>
  <c r="G271" i="16"/>
  <c r="F271" i="16"/>
  <c r="E271" i="16"/>
  <c r="D271" i="16" s="1"/>
  <c r="I270" i="16"/>
  <c r="H270" i="16"/>
  <c r="G270" i="16"/>
  <c r="F270" i="16"/>
  <c r="E270" i="16"/>
  <c r="D270" i="16" s="1"/>
  <c r="I269" i="16"/>
  <c r="H269" i="16"/>
  <c r="G269" i="16"/>
  <c r="F269" i="16"/>
  <c r="E269" i="16"/>
  <c r="D269" i="16" s="1"/>
  <c r="I268" i="16"/>
  <c r="H268" i="16"/>
  <c r="G268" i="16"/>
  <c r="F268" i="16"/>
  <c r="E268" i="16"/>
  <c r="D268" i="16" s="1"/>
  <c r="I267" i="16"/>
  <c r="H267" i="16"/>
  <c r="G267" i="16"/>
  <c r="F267" i="16"/>
  <c r="E267" i="16"/>
  <c r="D267" i="16" s="1"/>
  <c r="I266" i="16"/>
  <c r="H266" i="16"/>
  <c r="G266" i="16"/>
  <c r="F266" i="16"/>
  <c r="E266" i="16"/>
  <c r="D266" i="16" s="1"/>
  <c r="I265" i="16"/>
  <c r="H265" i="16"/>
  <c r="G265" i="16"/>
  <c r="F265" i="16"/>
  <c r="E265" i="16"/>
  <c r="D265" i="16" s="1"/>
  <c r="I264" i="16"/>
  <c r="H264" i="16"/>
  <c r="G264" i="16"/>
  <c r="F264" i="16"/>
  <c r="E264" i="16"/>
  <c r="D264" i="16" s="1"/>
  <c r="I263" i="16"/>
  <c r="H263" i="16"/>
  <c r="G263" i="16"/>
  <c r="F263" i="16"/>
  <c r="E263" i="16"/>
  <c r="D263" i="16" s="1"/>
  <c r="I262" i="16"/>
  <c r="H262" i="16"/>
  <c r="G262" i="16"/>
  <c r="F262" i="16"/>
  <c r="E262" i="16"/>
  <c r="D262" i="16" s="1"/>
  <c r="I261" i="16"/>
  <c r="H261" i="16"/>
  <c r="G261" i="16"/>
  <c r="F261" i="16"/>
  <c r="E261" i="16"/>
  <c r="D261" i="16" s="1"/>
  <c r="I260" i="16"/>
  <c r="H260" i="16"/>
  <c r="G260" i="16"/>
  <c r="F260" i="16"/>
  <c r="E260" i="16"/>
  <c r="D260" i="16" s="1"/>
  <c r="I259" i="16"/>
  <c r="H259" i="16"/>
  <c r="G259" i="16"/>
  <c r="F259" i="16"/>
  <c r="E259" i="16"/>
  <c r="D259" i="16" s="1"/>
  <c r="I258" i="16"/>
  <c r="H258" i="16"/>
  <c r="G258" i="16"/>
  <c r="F258" i="16"/>
  <c r="E258" i="16"/>
  <c r="D258" i="16" s="1"/>
  <c r="I257" i="16"/>
  <c r="H257" i="16"/>
  <c r="G257" i="16"/>
  <c r="F257" i="16"/>
  <c r="E257" i="16"/>
  <c r="D257" i="16" s="1"/>
  <c r="I256" i="16"/>
  <c r="H256" i="16"/>
  <c r="G256" i="16"/>
  <c r="F256" i="16"/>
  <c r="E256" i="16"/>
  <c r="D256" i="16" s="1"/>
  <c r="I255" i="16"/>
  <c r="H255" i="16"/>
  <c r="G255" i="16"/>
  <c r="F255" i="16"/>
  <c r="E255" i="16"/>
  <c r="D255" i="16" s="1"/>
  <c r="I254" i="16"/>
  <c r="H254" i="16"/>
  <c r="G254" i="16"/>
  <c r="F254" i="16"/>
  <c r="E254" i="16"/>
  <c r="D254" i="16" s="1"/>
  <c r="I253" i="16"/>
  <c r="H253" i="16"/>
  <c r="G253" i="16"/>
  <c r="F253" i="16"/>
  <c r="E253" i="16"/>
  <c r="D253" i="16" s="1"/>
  <c r="I252" i="16"/>
  <c r="H252" i="16"/>
  <c r="G252" i="16"/>
  <c r="F252" i="16"/>
  <c r="E252" i="16"/>
  <c r="D252" i="16" s="1"/>
  <c r="I251" i="16"/>
  <c r="H251" i="16"/>
  <c r="G251" i="16"/>
  <c r="F251" i="16"/>
  <c r="E251" i="16"/>
  <c r="D251" i="16" s="1"/>
  <c r="I250" i="16"/>
  <c r="H250" i="16"/>
  <c r="G250" i="16"/>
  <c r="F250" i="16"/>
  <c r="E250" i="16"/>
  <c r="D250" i="16" s="1"/>
  <c r="I249" i="16"/>
  <c r="H249" i="16"/>
  <c r="G249" i="16"/>
  <c r="F249" i="16"/>
  <c r="E249" i="16"/>
  <c r="D249" i="16" s="1"/>
  <c r="I248" i="16"/>
  <c r="H248" i="16"/>
  <c r="G248" i="16"/>
  <c r="F248" i="16"/>
  <c r="E248" i="16"/>
  <c r="D248" i="16" s="1"/>
  <c r="I247" i="16"/>
  <c r="H247" i="16"/>
  <c r="G247" i="16"/>
  <c r="F247" i="16"/>
  <c r="E247" i="16"/>
  <c r="D247" i="16" s="1"/>
  <c r="I246" i="16"/>
  <c r="H246" i="16"/>
  <c r="G246" i="16"/>
  <c r="F246" i="16"/>
  <c r="E246" i="16"/>
  <c r="D246" i="16" s="1"/>
  <c r="I245" i="16"/>
  <c r="H245" i="16"/>
  <c r="G245" i="16"/>
  <c r="F245" i="16"/>
  <c r="E245" i="16"/>
  <c r="D245" i="16" s="1"/>
  <c r="I244" i="16"/>
  <c r="H244" i="16"/>
  <c r="G244" i="16"/>
  <c r="F244" i="16"/>
  <c r="E244" i="16"/>
  <c r="D244" i="16" s="1"/>
  <c r="I243" i="16"/>
  <c r="H243" i="16"/>
  <c r="G243" i="16"/>
  <c r="F243" i="16"/>
  <c r="E243" i="16"/>
  <c r="D243" i="16" s="1"/>
  <c r="I242" i="16"/>
  <c r="H242" i="16"/>
  <c r="G242" i="16"/>
  <c r="F242" i="16"/>
  <c r="E242" i="16"/>
  <c r="D242" i="16" s="1"/>
  <c r="I241" i="16"/>
  <c r="H241" i="16"/>
  <c r="G241" i="16"/>
  <c r="F241" i="16"/>
  <c r="E241" i="16"/>
  <c r="D241" i="16" s="1"/>
  <c r="I240" i="16"/>
  <c r="H240" i="16"/>
  <c r="G240" i="16"/>
  <c r="F240" i="16"/>
  <c r="E240" i="16"/>
  <c r="D240" i="16" s="1"/>
  <c r="I239" i="16"/>
  <c r="H239" i="16"/>
  <c r="G239" i="16"/>
  <c r="F239" i="16"/>
  <c r="E239" i="16"/>
  <c r="D239" i="16" s="1"/>
  <c r="I238" i="16"/>
  <c r="H238" i="16"/>
  <c r="G238" i="16"/>
  <c r="F238" i="16"/>
  <c r="E238" i="16"/>
  <c r="D238" i="16" s="1"/>
  <c r="I237" i="16"/>
  <c r="H237" i="16"/>
  <c r="G237" i="16"/>
  <c r="F237" i="16"/>
  <c r="E237" i="16"/>
  <c r="D237" i="16" s="1"/>
  <c r="I236" i="16"/>
  <c r="H236" i="16"/>
  <c r="G236" i="16"/>
  <c r="F236" i="16"/>
  <c r="E236" i="16"/>
  <c r="D236" i="16" s="1"/>
  <c r="I235" i="16"/>
  <c r="H235" i="16"/>
  <c r="G235" i="16"/>
  <c r="F235" i="16"/>
  <c r="E235" i="16"/>
  <c r="D235" i="16" s="1"/>
  <c r="I234" i="16"/>
  <c r="H234" i="16"/>
  <c r="G234" i="16"/>
  <c r="F234" i="16"/>
  <c r="E234" i="16"/>
  <c r="D234" i="16" s="1"/>
  <c r="I233" i="16"/>
  <c r="H233" i="16"/>
  <c r="G233" i="16"/>
  <c r="F233" i="16"/>
  <c r="E233" i="16"/>
  <c r="D233" i="16" s="1"/>
  <c r="I232" i="16"/>
  <c r="H232" i="16"/>
  <c r="G232" i="16"/>
  <c r="F232" i="16"/>
  <c r="E232" i="16"/>
  <c r="D232" i="16" s="1"/>
  <c r="I231" i="16"/>
  <c r="H231" i="16"/>
  <c r="G231" i="16"/>
  <c r="F231" i="16"/>
  <c r="E231" i="16"/>
  <c r="D231" i="16" s="1"/>
  <c r="I230" i="16"/>
  <c r="H230" i="16"/>
  <c r="G230" i="16"/>
  <c r="F230" i="16"/>
  <c r="E230" i="16"/>
  <c r="D230" i="16" s="1"/>
  <c r="I229" i="16"/>
  <c r="H229" i="16"/>
  <c r="G229" i="16"/>
  <c r="F229" i="16"/>
  <c r="E229" i="16"/>
  <c r="D229" i="16" s="1"/>
  <c r="I228" i="16"/>
  <c r="H228" i="16"/>
  <c r="G228" i="16"/>
  <c r="F228" i="16"/>
  <c r="E228" i="16"/>
  <c r="D228" i="16" s="1"/>
  <c r="I227" i="16"/>
  <c r="H227" i="16"/>
  <c r="G227" i="16"/>
  <c r="F227" i="16"/>
  <c r="E227" i="16"/>
  <c r="D227" i="16" s="1"/>
  <c r="I226" i="16"/>
  <c r="H226" i="16"/>
  <c r="G226" i="16"/>
  <c r="F226" i="16"/>
  <c r="E226" i="16"/>
  <c r="D226" i="16" s="1"/>
  <c r="I225" i="16"/>
  <c r="H225" i="16"/>
  <c r="G225" i="16"/>
  <c r="F225" i="16"/>
  <c r="E225" i="16"/>
  <c r="D225" i="16" s="1"/>
  <c r="I224" i="16"/>
  <c r="H224" i="16"/>
  <c r="G224" i="16"/>
  <c r="F224" i="16"/>
  <c r="E224" i="16"/>
  <c r="D224" i="16" s="1"/>
  <c r="I223" i="16"/>
  <c r="H223" i="16"/>
  <c r="G223" i="16"/>
  <c r="F223" i="16"/>
  <c r="E223" i="16"/>
  <c r="D223" i="16" s="1"/>
  <c r="I222" i="16"/>
  <c r="H222" i="16"/>
  <c r="G222" i="16"/>
  <c r="F222" i="16"/>
  <c r="E222" i="16"/>
  <c r="D222" i="16" s="1"/>
  <c r="I221" i="16"/>
  <c r="H221" i="16"/>
  <c r="G221" i="16"/>
  <c r="F221" i="16"/>
  <c r="E221" i="16"/>
  <c r="D221" i="16" s="1"/>
  <c r="I220" i="16"/>
  <c r="H220" i="16"/>
  <c r="G220" i="16"/>
  <c r="F220" i="16"/>
  <c r="E220" i="16"/>
  <c r="D220" i="16" s="1"/>
  <c r="I219" i="16"/>
  <c r="H219" i="16"/>
  <c r="G219" i="16"/>
  <c r="F219" i="16"/>
  <c r="E219" i="16"/>
  <c r="D219" i="16" s="1"/>
  <c r="I218" i="16"/>
  <c r="H218" i="16"/>
  <c r="G218" i="16"/>
  <c r="F218" i="16"/>
  <c r="E218" i="16"/>
  <c r="D218" i="16" s="1"/>
  <c r="I217" i="16"/>
  <c r="H217" i="16"/>
  <c r="G217" i="16"/>
  <c r="F217" i="16"/>
  <c r="E217" i="16"/>
  <c r="D217" i="16" s="1"/>
  <c r="I216" i="16"/>
  <c r="H216" i="16"/>
  <c r="G216" i="16"/>
  <c r="F216" i="16"/>
  <c r="E216" i="16"/>
  <c r="D216" i="16" s="1"/>
  <c r="I215" i="16"/>
  <c r="H215" i="16"/>
  <c r="G215" i="16"/>
  <c r="F215" i="16"/>
  <c r="E215" i="16"/>
  <c r="D215" i="16" s="1"/>
  <c r="I214" i="16"/>
  <c r="H214" i="16"/>
  <c r="G214" i="16"/>
  <c r="F214" i="16"/>
  <c r="E214" i="16"/>
  <c r="D214" i="16" s="1"/>
  <c r="I213" i="16"/>
  <c r="H213" i="16"/>
  <c r="G213" i="16"/>
  <c r="F213" i="16"/>
  <c r="E213" i="16"/>
  <c r="D213" i="16" s="1"/>
  <c r="I212" i="16"/>
  <c r="H212" i="16"/>
  <c r="G212" i="16"/>
  <c r="F212" i="16"/>
  <c r="E212" i="16"/>
  <c r="D212" i="16" s="1"/>
  <c r="I211" i="16"/>
  <c r="H211" i="16"/>
  <c r="G211" i="16"/>
  <c r="F211" i="16"/>
  <c r="E211" i="16"/>
  <c r="D211" i="16" s="1"/>
  <c r="I210" i="16"/>
  <c r="H210" i="16"/>
  <c r="G210" i="16"/>
  <c r="F210" i="16"/>
  <c r="E210" i="16"/>
  <c r="D210" i="16" s="1"/>
  <c r="I209" i="16"/>
  <c r="H209" i="16"/>
  <c r="G209" i="16"/>
  <c r="F209" i="16"/>
  <c r="E209" i="16"/>
  <c r="D209" i="16" s="1"/>
  <c r="I208" i="16"/>
  <c r="H208" i="16"/>
  <c r="G208" i="16"/>
  <c r="F208" i="16"/>
  <c r="E208" i="16"/>
  <c r="D208" i="16" s="1"/>
  <c r="I207" i="16"/>
  <c r="H207" i="16"/>
  <c r="G207" i="16"/>
  <c r="F207" i="16"/>
  <c r="E207" i="16"/>
  <c r="D207" i="16" s="1"/>
  <c r="I206" i="16"/>
  <c r="H206" i="16"/>
  <c r="G206" i="16"/>
  <c r="F206" i="16"/>
  <c r="E206" i="16"/>
  <c r="D206" i="16" s="1"/>
  <c r="I205" i="16"/>
  <c r="H205" i="16"/>
  <c r="G205" i="16"/>
  <c r="F205" i="16"/>
  <c r="E205" i="16"/>
  <c r="D205" i="16" s="1"/>
  <c r="I204" i="16"/>
  <c r="H204" i="16"/>
  <c r="G204" i="16"/>
  <c r="F204" i="16"/>
  <c r="E204" i="16"/>
  <c r="D204" i="16" s="1"/>
  <c r="I203" i="16"/>
  <c r="H203" i="16"/>
  <c r="G203" i="16"/>
  <c r="F203" i="16"/>
  <c r="E203" i="16"/>
  <c r="D203" i="16" s="1"/>
  <c r="I202" i="16"/>
  <c r="H202" i="16"/>
  <c r="G202" i="16"/>
  <c r="F202" i="16"/>
  <c r="E202" i="16"/>
  <c r="D202" i="16" s="1"/>
  <c r="I201" i="16"/>
  <c r="H201" i="16"/>
  <c r="G201" i="16"/>
  <c r="F201" i="16"/>
  <c r="E201" i="16"/>
  <c r="D201" i="16" s="1"/>
  <c r="I200" i="16"/>
  <c r="H200" i="16"/>
  <c r="G200" i="16"/>
  <c r="F200" i="16"/>
  <c r="E200" i="16"/>
  <c r="D200" i="16" s="1"/>
  <c r="I199" i="16"/>
  <c r="H199" i="16"/>
  <c r="G199" i="16"/>
  <c r="F199" i="16"/>
  <c r="E199" i="16"/>
  <c r="D199" i="16" s="1"/>
  <c r="I198" i="16"/>
  <c r="H198" i="16"/>
  <c r="G198" i="16"/>
  <c r="F198" i="16"/>
  <c r="E198" i="16"/>
  <c r="D198" i="16" s="1"/>
  <c r="I197" i="16"/>
  <c r="H197" i="16"/>
  <c r="G197" i="16"/>
  <c r="F197" i="16"/>
  <c r="E197" i="16"/>
  <c r="D197" i="16" s="1"/>
  <c r="I196" i="16"/>
  <c r="H196" i="16"/>
  <c r="G196" i="16"/>
  <c r="F196" i="16"/>
  <c r="E196" i="16"/>
  <c r="D196" i="16" s="1"/>
  <c r="I195" i="16"/>
  <c r="H195" i="16"/>
  <c r="G195" i="16"/>
  <c r="F195" i="16"/>
  <c r="E195" i="16"/>
  <c r="D195" i="16" s="1"/>
  <c r="I194" i="16"/>
  <c r="H194" i="16"/>
  <c r="G194" i="16"/>
  <c r="F194" i="16"/>
  <c r="E194" i="16"/>
  <c r="D194" i="16" s="1"/>
  <c r="I193" i="16"/>
  <c r="H193" i="16"/>
  <c r="G193" i="16"/>
  <c r="F193" i="16"/>
  <c r="E193" i="16"/>
  <c r="D193" i="16" s="1"/>
  <c r="I192" i="16"/>
  <c r="H192" i="16"/>
  <c r="G192" i="16"/>
  <c r="F192" i="16"/>
  <c r="E192" i="16"/>
  <c r="D192" i="16" s="1"/>
  <c r="I191" i="16"/>
  <c r="H191" i="16"/>
  <c r="G191" i="16"/>
  <c r="F191" i="16"/>
  <c r="E191" i="16"/>
  <c r="D191" i="16" s="1"/>
  <c r="I190" i="16"/>
  <c r="H190" i="16"/>
  <c r="G190" i="16"/>
  <c r="F190" i="16"/>
  <c r="E190" i="16"/>
  <c r="D190" i="16" s="1"/>
  <c r="I189" i="16"/>
  <c r="H189" i="16"/>
  <c r="G189" i="16"/>
  <c r="F189" i="16"/>
  <c r="E189" i="16"/>
  <c r="D189" i="16" s="1"/>
  <c r="I188" i="16"/>
  <c r="H188" i="16"/>
  <c r="G188" i="16"/>
  <c r="F188" i="16"/>
  <c r="E188" i="16"/>
  <c r="D188" i="16" s="1"/>
  <c r="I187" i="16"/>
  <c r="H187" i="16"/>
  <c r="G187" i="16"/>
  <c r="F187" i="16"/>
  <c r="E187" i="16"/>
  <c r="D187" i="16" s="1"/>
  <c r="I186" i="16"/>
  <c r="H186" i="16"/>
  <c r="G186" i="16"/>
  <c r="F186" i="16"/>
  <c r="E186" i="16"/>
  <c r="D186" i="16" s="1"/>
  <c r="I185" i="16"/>
  <c r="H185" i="16"/>
  <c r="G185" i="16"/>
  <c r="F185" i="16"/>
  <c r="E185" i="16"/>
  <c r="D185" i="16" s="1"/>
  <c r="I184" i="16"/>
  <c r="H184" i="16"/>
  <c r="G184" i="16"/>
  <c r="F184" i="16"/>
  <c r="E184" i="16"/>
  <c r="D184" i="16" s="1"/>
  <c r="I183" i="16"/>
  <c r="H183" i="16"/>
  <c r="G183" i="16"/>
  <c r="F183" i="16"/>
  <c r="E183" i="16"/>
  <c r="D183" i="16" s="1"/>
  <c r="I182" i="16"/>
  <c r="H182" i="16"/>
  <c r="G182" i="16"/>
  <c r="F182" i="16"/>
  <c r="E182" i="16"/>
  <c r="D182" i="16" s="1"/>
  <c r="I181" i="16"/>
  <c r="H181" i="16"/>
  <c r="G181" i="16"/>
  <c r="F181" i="16"/>
  <c r="E181" i="16"/>
  <c r="D181" i="16" s="1"/>
  <c r="I180" i="16"/>
  <c r="H180" i="16"/>
  <c r="G180" i="16"/>
  <c r="F180" i="16"/>
  <c r="E180" i="16"/>
  <c r="D180" i="16" s="1"/>
  <c r="I179" i="16"/>
  <c r="H179" i="16"/>
  <c r="G179" i="16"/>
  <c r="F179" i="16"/>
  <c r="E179" i="16"/>
  <c r="D179" i="16" s="1"/>
  <c r="I178" i="16"/>
  <c r="H178" i="16"/>
  <c r="G178" i="16"/>
  <c r="F178" i="16"/>
  <c r="E178" i="16"/>
  <c r="D178" i="16" s="1"/>
  <c r="I177" i="16"/>
  <c r="H177" i="16"/>
  <c r="G177" i="16"/>
  <c r="F177" i="16"/>
  <c r="E177" i="16"/>
  <c r="D177" i="16" s="1"/>
  <c r="I176" i="16"/>
  <c r="H176" i="16"/>
  <c r="G176" i="16"/>
  <c r="F176" i="16"/>
  <c r="E176" i="16"/>
  <c r="D176" i="16" s="1"/>
  <c r="I175" i="16"/>
  <c r="H175" i="16"/>
  <c r="G175" i="16"/>
  <c r="F175" i="16"/>
  <c r="E175" i="16"/>
  <c r="D175" i="16" s="1"/>
  <c r="I174" i="16"/>
  <c r="H174" i="16"/>
  <c r="G174" i="16"/>
  <c r="F174" i="16"/>
  <c r="E174" i="16"/>
  <c r="D174" i="16" s="1"/>
  <c r="I173" i="16"/>
  <c r="H173" i="16"/>
  <c r="G173" i="16"/>
  <c r="F173" i="16"/>
  <c r="E173" i="16"/>
  <c r="D173" i="16" s="1"/>
  <c r="I172" i="16"/>
  <c r="H172" i="16"/>
  <c r="G172" i="16"/>
  <c r="F172" i="16"/>
  <c r="E172" i="16"/>
  <c r="D172" i="16" s="1"/>
  <c r="I171" i="16"/>
  <c r="H171" i="16"/>
  <c r="G171" i="16"/>
  <c r="F171" i="16"/>
  <c r="E171" i="16"/>
  <c r="D171" i="16" s="1"/>
  <c r="I170" i="16"/>
  <c r="H170" i="16"/>
  <c r="G170" i="16"/>
  <c r="F170" i="16"/>
  <c r="E170" i="16"/>
  <c r="D170" i="16" s="1"/>
  <c r="I169" i="16"/>
  <c r="H169" i="16"/>
  <c r="G169" i="16"/>
  <c r="F169" i="16"/>
  <c r="E169" i="16"/>
  <c r="D169" i="16" s="1"/>
  <c r="I168" i="16"/>
  <c r="H168" i="16"/>
  <c r="G168" i="16"/>
  <c r="F168" i="16"/>
  <c r="E168" i="16"/>
  <c r="D168" i="16" s="1"/>
  <c r="I167" i="16"/>
  <c r="H167" i="16"/>
  <c r="G167" i="16"/>
  <c r="F167" i="16"/>
  <c r="E167" i="16"/>
  <c r="D167" i="16" s="1"/>
  <c r="I166" i="16"/>
  <c r="H166" i="16"/>
  <c r="G166" i="16"/>
  <c r="F166" i="16"/>
  <c r="E166" i="16"/>
  <c r="D166" i="16" s="1"/>
  <c r="I165" i="16"/>
  <c r="H165" i="16"/>
  <c r="G165" i="16"/>
  <c r="F165" i="16"/>
  <c r="E165" i="16"/>
  <c r="D165" i="16" s="1"/>
  <c r="I164" i="16"/>
  <c r="H164" i="16"/>
  <c r="G164" i="16"/>
  <c r="F164" i="16"/>
  <c r="E164" i="16"/>
  <c r="D164" i="16" s="1"/>
  <c r="I163" i="16"/>
  <c r="H163" i="16"/>
  <c r="G163" i="16"/>
  <c r="F163" i="16"/>
  <c r="E163" i="16"/>
  <c r="D163" i="16" s="1"/>
  <c r="I162" i="16"/>
  <c r="H162" i="16"/>
  <c r="G162" i="16"/>
  <c r="F162" i="16"/>
  <c r="E162" i="16"/>
  <c r="D162" i="16" s="1"/>
  <c r="I161" i="16"/>
  <c r="H161" i="16"/>
  <c r="G161" i="16"/>
  <c r="F161" i="16"/>
  <c r="E161" i="16"/>
  <c r="D161" i="16" s="1"/>
  <c r="I160" i="16"/>
  <c r="H160" i="16"/>
  <c r="G160" i="16"/>
  <c r="F160" i="16"/>
  <c r="E160" i="16"/>
  <c r="D160" i="16" s="1"/>
  <c r="I159" i="16"/>
  <c r="H159" i="16"/>
  <c r="G159" i="16"/>
  <c r="F159" i="16"/>
  <c r="E159" i="16"/>
  <c r="D159" i="16" s="1"/>
  <c r="I158" i="16"/>
  <c r="H158" i="16"/>
  <c r="G158" i="16"/>
  <c r="F158" i="16"/>
  <c r="E158" i="16"/>
  <c r="D158" i="16" s="1"/>
  <c r="I157" i="16"/>
  <c r="H157" i="16"/>
  <c r="G157" i="16"/>
  <c r="F157" i="16"/>
  <c r="E157" i="16"/>
  <c r="D157" i="16" s="1"/>
  <c r="I156" i="16"/>
  <c r="H156" i="16"/>
  <c r="G156" i="16"/>
  <c r="F156" i="16"/>
  <c r="E156" i="16"/>
  <c r="D156" i="16" s="1"/>
  <c r="I155" i="16"/>
  <c r="H155" i="16"/>
  <c r="G155" i="16"/>
  <c r="F155" i="16"/>
  <c r="E155" i="16"/>
  <c r="D155" i="16" s="1"/>
  <c r="I154" i="16"/>
  <c r="H154" i="16"/>
  <c r="G154" i="16"/>
  <c r="F154" i="16"/>
  <c r="E154" i="16"/>
  <c r="D154" i="16" s="1"/>
  <c r="I153" i="16"/>
  <c r="H153" i="16"/>
  <c r="G153" i="16"/>
  <c r="F153" i="16"/>
  <c r="E153" i="16"/>
  <c r="D153" i="16" s="1"/>
  <c r="I152" i="16"/>
  <c r="H152" i="16"/>
  <c r="G152" i="16"/>
  <c r="F152" i="16"/>
  <c r="E152" i="16"/>
  <c r="D152" i="16" s="1"/>
  <c r="I151" i="16"/>
  <c r="H151" i="16"/>
  <c r="G151" i="16"/>
  <c r="F151" i="16"/>
  <c r="E151" i="16"/>
  <c r="D151" i="16" s="1"/>
  <c r="I150" i="16"/>
  <c r="H150" i="16"/>
  <c r="G150" i="16"/>
  <c r="F150" i="16"/>
  <c r="E150" i="16"/>
  <c r="D150" i="16" s="1"/>
  <c r="I149" i="16"/>
  <c r="H149" i="16"/>
  <c r="G149" i="16"/>
  <c r="F149" i="16"/>
  <c r="E149" i="16"/>
  <c r="D149" i="16" s="1"/>
  <c r="I148" i="16"/>
  <c r="H148" i="16"/>
  <c r="G148" i="16"/>
  <c r="F148" i="16"/>
  <c r="E148" i="16"/>
  <c r="D148" i="16" s="1"/>
  <c r="I147" i="16"/>
  <c r="H147" i="16"/>
  <c r="G147" i="16"/>
  <c r="F147" i="16"/>
  <c r="E147" i="16"/>
  <c r="D147" i="16" s="1"/>
  <c r="I146" i="16"/>
  <c r="H146" i="16"/>
  <c r="G146" i="16"/>
  <c r="F146" i="16"/>
  <c r="E146" i="16"/>
  <c r="D146" i="16" s="1"/>
  <c r="I145" i="16"/>
  <c r="H145" i="16"/>
  <c r="G145" i="16"/>
  <c r="F145" i="16"/>
  <c r="E145" i="16"/>
  <c r="D145" i="16" s="1"/>
  <c r="I144" i="16"/>
  <c r="H144" i="16"/>
  <c r="G144" i="16"/>
  <c r="F144" i="16"/>
  <c r="E144" i="16"/>
  <c r="D144" i="16" s="1"/>
  <c r="I143" i="16"/>
  <c r="H143" i="16"/>
  <c r="G143" i="16"/>
  <c r="F143" i="16"/>
  <c r="E143" i="16"/>
  <c r="D143" i="16" s="1"/>
  <c r="I142" i="16"/>
  <c r="H142" i="16"/>
  <c r="G142" i="16"/>
  <c r="F142" i="16"/>
  <c r="E142" i="16"/>
  <c r="D142" i="16" s="1"/>
  <c r="I141" i="16"/>
  <c r="H141" i="16"/>
  <c r="G141" i="16"/>
  <c r="F141" i="16"/>
  <c r="E141" i="16"/>
  <c r="D141" i="16" s="1"/>
  <c r="I140" i="16"/>
  <c r="H140" i="16"/>
  <c r="G140" i="16"/>
  <c r="F140" i="16"/>
  <c r="E140" i="16"/>
  <c r="D140" i="16" s="1"/>
  <c r="I139" i="16"/>
  <c r="H139" i="16"/>
  <c r="G139" i="16"/>
  <c r="F139" i="16"/>
  <c r="E139" i="16"/>
  <c r="D139" i="16" s="1"/>
  <c r="I138" i="16"/>
  <c r="H138" i="16"/>
  <c r="G138" i="16"/>
  <c r="F138" i="16"/>
  <c r="E138" i="16"/>
  <c r="D138" i="16" s="1"/>
  <c r="I137" i="16"/>
  <c r="H137" i="16"/>
  <c r="G137" i="16"/>
  <c r="F137" i="16"/>
  <c r="E137" i="16"/>
  <c r="D137" i="16" s="1"/>
  <c r="I136" i="16"/>
  <c r="H136" i="16"/>
  <c r="G136" i="16"/>
  <c r="F136" i="16"/>
  <c r="E136" i="16"/>
  <c r="D136" i="16" s="1"/>
  <c r="I135" i="16"/>
  <c r="H135" i="16"/>
  <c r="G135" i="16"/>
  <c r="F135" i="16"/>
  <c r="E135" i="16"/>
  <c r="D135" i="16" s="1"/>
  <c r="I134" i="16"/>
  <c r="H134" i="16"/>
  <c r="G134" i="16"/>
  <c r="F134" i="16"/>
  <c r="E134" i="16"/>
  <c r="D134" i="16" s="1"/>
  <c r="I133" i="16"/>
  <c r="H133" i="16"/>
  <c r="G133" i="16"/>
  <c r="F133" i="16"/>
  <c r="E133" i="16"/>
  <c r="D133" i="16" s="1"/>
  <c r="I132" i="16"/>
  <c r="H132" i="16"/>
  <c r="G132" i="16"/>
  <c r="F132" i="16"/>
  <c r="E132" i="16"/>
  <c r="D132" i="16" s="1"/>
  <c r="I131" i="16"/>
  <c r="H131" i="16"/>
  <c r="G131" i="16"/>
  <c r="F131" i="16"/>
  <c r="E131" i="16"/>
  <c r="D131" i="16" s="1"/>
  <c r="I130" i="16"/>
  <c r="H130" i="16"/>
  <c r="G130" i="16"/>
  <c r="F130" i="16"/>
  <c r="E130" i="16"/>
  <c r="D130" i="16" s="1"/>
  <c r="I129" i="16"/>
  <c r="H129" i="16"/>
  <c r="G129" i="16"/>
  <c r="F129" i="16"/>
  <c r="E129" i="16"/>
  <c r="D129" i="16" s="1"/>
  <c r="I128" i="16"/>
  <c r="H128" i="16"/>
  <c r="G128" i="16"/>
  <c r="F128" i="16"/>
  <c r="E128" i="16"/>
  <c r="D128" i="16" s="1"/>
  <c r="I127" i="16"/>
  <c r="H127" i="16"/>
  <c r="G127" i="16"/>
  <c r="F127" i="16"/>
  <c r="E127" i="16"/>
  <c r="D127" i="16" s="1"/>
  <c r="I126" i="16"/>
  <c r="H126" i="16"/>
  <c r="G126" i="16"/>
  <c r="F126" i="16"/>
  <c r="E126" i="16"/>
  <c r="D126" i="16" s="1"/>
  <c r="I125" i="16"/>
  <c r="H125" i="16"/>
  <c r="G125" i="16"/>
  <c r="F125" i="16"/>
  <c r="E125" i="16"/>
  <c r="D125" i="16" s="1"/>
  <c r="I124" i="16"/>
  <c r="H124" i="16"/>
  <c r="G124" i="16"/>
  <c r="F124" i="16"/>
  <c r="E124" i="16"/>
  <c r="D124" i="16" s="1"/>
  <c r="I123" i="16"/>
  <c r="H123" i="16"/>
  <c r="G123" i="16"/>
  <c r="F123" i="16"/>
  <c r="E123" i="16"/>
  <c r="D123" i="16" s="1"/>
  <c r="I122" i="16"/>
  <c r="H122" i="16"/>
  <c r="G122" i="16"/>
  <c r="F122" i="16"/>
  <c r="E122" i="16"/>
  <c r="D122" i="16" s="1"/>
  <c r="I121" i="16"/>
  <c r="H121" i="16"/>
  <c r="G121" i="16"/>
  <c r="F121" i="16"/>
  <c r="E121" i="16"/>
  <c r="D121" i="16" s="1"/>
  <c r="I120" i="16"/>
  <c r="H120" i="16"/>
  <c r="G120" i="16"/>
  <c r="F120" i="16"/>
  <c r="E120" i="16"/>
  <c r="D120" i="16" s="1"/>
  <c r="I119" i="16"/>
  <c r="H119" i="16"/>
  <c r="G119" i="16"/>
  <c r="F119" i="16"/>
  <c r="E119" i="16"/>
  <c r="D119" i="16" s="1"/>
  <c r="I118" i="16"/>
  <c r="H118" i="16"/>
  <c r="G118" i="16"/>
  <c r="F118" i="16"/>
  <c r="E118" i="16"/>
  <c r="D118" i="16" s="1"/>
  <c r="I117" i="16"/>
  <c r="H117" i="16"/>
  <c r="G117" i="16"/>
  <c r="F117" i="16"/>
  <c r="E117" i="16"/>
  <c r="D117" i="16" s="1"/>
  <c r="I116" i="16"/>
  <c r="H116" i="16"/>
  <c r="G116" i="16"/>
  <c r="F116" i="16"/>
  <c r="E116" i="16"/>
  <c r="D116" i="16" s="1"/>
  <c r="I115" i="16"/>
  <c r="H115" i="16"/>
  <c r="G115" i="16"/>
  <c r="F115" i="16"/>
  <c r="E115" i="16"/>
  <c r="D115" i="16" s="1"/>
  <c r="I114" i="16"/>
  <c r="H114" i="16"/>
  <c r="G114" i="16"/>
  <c r="F114" i="16"/>
  <c r="E114" i="16"/>
  <c r="D114" i="16" s="1"/>
  <c r="I113" i="16"/>
  <c r="H113" i="16"/>
  <c r="G113" i="16"/>
  <c r="F113" i="16"/>
  <c r="E113" i="16"/>
  <c r="D113" i="16" s="1"/>
  <c r="I112" i="16"/>
  <c r="H112" i="16"/>
  <c r="G112" i="16"/>
  <c r="F112" i="16"/>
  <c r="E112" i="16"/>
  <c r="D112" i="16" s="1"/>
  <c r="I111" i="16"/>
  <c r="H111" i="16"/>
  <c r="G111" i="16"/>
  <c r="F111" i="16"/>
  <c r="E111" i="16"/>
  <c r="D111" i="16" s="1"/>
  <c r="I110" i="16"/>
  <c r="H110" i="16"/>
  <c r="G110" i="16"/>
  <c r="F110" i="16"/>
  <c r="E110" i="16"/>
  <c r="D110" i="16" s="1"/>
  <c r="I109" i="16"/>
  <c r="H109" i="16"/>
  <c r="G109" i="16"/>
  <c r="F109" i="16"/>
  <c r="E109" i="16"/>
  <c r="D109" i="16" s="1"/>
  <c r="I108" i="16"/>
  <c r="H108" i="16"/>
  <c r="G108" i="16"/>
  <c r="F108" i="16"/>
  <c r="E108" i="16"/>
  <c r="D108" i="16" s="1"/>
  <c r="I107" i="16"/>
  <c r="H107" i="16"/>
  <c r="G107" i="16"/>
  <c r="F107" i="16"/>
  <c r="E107" i="16"/>
  <c r="D107" i="16" s="1"/>
  <c r="I106" i="16"/>
  <c r="H106" i="16"/>
  <c r="G106" i="16"/>
  <c r="F106" i="16"/>
  <c r="E106" i="16"/>
  <c r="D106" i="16" s="1"/>
  <c r="I105" i="16"/>
  <c r="H105" i="16"/>
  <c r="G105" i="16"/>
  <c r="F105" i="16"/>
  <c r="E105" i="16"/>
  <c r="D105" i="16" s="1"/>
  <c r="I104" i="16"/>
  <c r="H104" i="16"/>
  <c r="G104" i="16"/>
  <c r="F104" i="16"/>
  <c r="E104" i="16"/>
  <c r="D104" i="16" s="1"/>
  <c r="I103" i="16"/>
  <c r="H103" i="16"/>
  <c r="G103" i="16"/>
  <c r="F103" i="16"/>
  <c r="E103" i="16"/>
  <c r="D103" i="16" s="1"/>
  <c r="I102" i="16"/>
  <c r="H102" i="16"/>
  <c r="G102" i="16"/>
  <c r="F102" i="16"/>
  <c r="E102" i="16"/>
  <c r="D102" i="16" s="1"/>
  <c r="I101" i="16"/>
  <c r="H101" i="16"/>
  <c r="G101" i="16"/>
  <c r="F101" i="16"/>
  <c r="E101" i="16"/>
  <c r="D101" i="16" s="1"/>
  <c r="I100" i="16"/>
  <c r="H100" i="16"/>
  <c r="G100" i="16"/>
  <c r="F100" i="16"/>
  <c r="E100" i="16"/>
  <c r="D100" i="16" s="1"/>
  <c r="I99" i="16"/>
  <c r="H99" i="16"/>
  <c r="G99" i="16"/>
  <c r="F99" i="16"/>
  <c r="E99" i="16"/>
  <c r="D99" i="16" s="1"/>
  <c r="I98" i="16"/>
  <c r="H98" i="16"/>
  <c r="G98" i="16"/>
  <c r="F98" i="16"/>
  <c r="E98" i="16"/>
  <c r="D98" i="16" s="1"/>
  <c r="I97" i="16"/>
  <c r="H97" i="16"/>
  <c r="G97" i="16"/>
  <c r="F97" i="16"/>
  <c r="E97" i="16"/>
  <c r="D97" i="16" s="1"/>
  <c r="I96" i="16"/>
  <c r="H96" i="16"/>
  <c r="G96" i="16"/>
  <c r="F96" i="16"/>
  <c r="E96" i="16"/>
  <c r="D96" i="16" s="1"/>
  <c r="I95" i="16"/>
  <c r="H95" i="16"/>
  <c r="G95" i="16"/>
  <c r="F95" i="16"/>
  <c r="E95" i="16"/>
  <c r="D95" i="16" s="1"/>
  <c r="I94" i="16"/>
  <c r="H94" i="16"/>
  <c r="G94" i="16"/>
  <c r="F94" i="16"/>
  <c r="E94" i="16"/>
  <c r="D94" i="16" s="1"/>
  <c r="I93" i="16"/>
  <c r="H93" i="16"/>
  <c r="G93" i="16"/>
  <c r="F93" i="16"/>
  <c r="E93" i="16"/>
  <c r="D93" i="16" s="1"/>
  <c r="I92" i="16"/>
  <c r="H92" i="16"/>
  <c r="G92" i="16"/>
  <c r="F92" i="16"/>
  <c r="E92" i="16"/>
  <c r="D92" i="16" s="1"/>
  <c r="I91" i="16"/>
  <c r="H91" i="16"/>
  <c r="G91" i="16"/>
  <c r="F91" i="16"/>
  <c r="E91" i="16"/>
  <c r="D91" i="16" s="1"/>
  <c r="I90" i="16"/>
  <c r="H90" i="16"/>
  <c r="G90" i="16"/>
  <c r="F90" i="16"/>
  <c r="E90" i="16"/>
  <c r="D90" i="16" s="1"/>
  <c r="I89" i="16"/>
  <c r="H89" i="16"/>
  <c r="G89" i="16"/>
  <c r="F89" i="16"/>
  <c r="E89" i="16"/>
  <c r="D89" i="16" s="1"/>
  <c r="I88" i="16"/>
  <c r="H88" i="16"/>
  <c r="G88" i="16"/>
  <c r="F88" i="16"/>
  <c r="E88" i="16"/>
  <c r="D88" i="16" s="1"/>
  <c r="I87" i="16"/>
  <c r="H87" i="16"/>
  <c r="G87" i="16"/>
  <c r="F87" i="16"/>
  <c r="E87" i="16"/>
  <c r="D87" i="16" s="1"/>
  <c r="I86" i="16"/>
  <c r="H86" i="16"/>
  <c r="G86" i="16"/>
  <c r="F86" i="16"/>
  <c r="E86" i="16"/>
  <c r="D86" i="16" s="1"/>
  <c r="I85" i="16"/>
  <c r="H85" i="16"/>
  <c r="G85" i="16"/>
  <c r="F85" i="16"/>
  <c r="E85" i="16"/>
  <c r="D85" i="16" s="1"/>
  <c r="I84" i="16"/>
  <c r="H84" i="16"/>
  <c r="G84" i="16"/>
  <c r="F84" i="16"/>
  <c r="E84" i="16"/>
  <c r="D84" i="16" s="1"/>
  <c r="I83" i="16"/>
  <c r="H83" i="16"/>
  <c r="G83" i="16"/>
  <c r="F83" i="16"/>
  <c r="E83" i="16"/>
  <c r="D83" i="16" s="1"/>
  <c r="I82" i="16"/>
  <c r="H82" i="16"/>
  <c r="G82" i="16"/>
  <c r="F82" i="16"/>
  <c r="E82" i="16"/>
  <c r="D82" i="16" s="1"/>
  <c r="I81" i="16"/>
  <c r="H81" i="16"/>
  <c r="G81" i="16"/>
  <c r="F81" i="16"/>
  <c r="E81" i="16"/>
  <c r="D81" i="16" s="1"/>
  <c r="I80" i="16"/>
  <c r="H80" i="16"/>
  <c r="G80" i="16"/>
  <c r="F80" i="16"/>
  <c r="E80" i="16"/>
  <c r="D80" i="16" s="1"/>
  <c r="I79" i="16"/>
  <c r="H79" i="16"/>
  <c r="G79" i="16"/>
  <c r="F79" i="16"/>
  <c r="E79" i="16"/>
  <c r="D79" i="16" s="1"/>
  <c r="I78" i="16"/>
  <c r="H78" i="16"/>
  <c r="G78" i="16"/>
  <c r="F78" i="16"/>
  <c r="E78" i="16"/>
  <c r="D78" i="16" s="1"/>
  <c r="I77" i="16"/>
  <c r="H77" i="16"/>
  <c r="G77" i="16"/>
  <c r="F77" i="16"/>
  <c r="E77" i="16"/>
  <c r="D77" i="16" s="1"/>
  <c r="I76" i="16"/>
  <c r="H76" i="16"/>
  <c r="G76" i="16"/>
  <c r="F76" i="16"/>
  <c r="E76" i="16"/>
  <c r="D76" i="16" s="1"/>
  <c r="I75" i="16"/>
  <c r="H75" i="16"/>
  <c r="G75" i="16"/>
  <c r="F75" i="16"/>
  <c r="E75" i="16"/>
  <c r="D75" i="16" s="1"/>
  <c r="I74" i="16"/>
  <c r="H74" i="16"/>
  <c r="G74" i="16"/>
  <c r="F74" i="16"/>
  <c r="E74" i="16"/>
  <c r="D74" i="16" s="1"/>
  <c r="I73" i="16"/>
  <c r="H73" i="16"/>
  <c r="G73" i="16"/>
  <c r="F73" i="16"/>
  <c r="E73" i="16"/>
  <c r="D73" i="16" s="1"/>
  <c r="I72" i="16"/>
  <c r="H72" i="16"/>
  <c r="G72" i="16"/>
  <c r="F72" i="16"/>
  <c r="E72" i="16"/>
  <c r="D72" i="16" s="1"/>
  <c r="I71" i="16"/>
  <c r="H71" i="16"/>
  <c r="G71" i="16"/>
  <c r="F71" i="16"/>
  <c r="E71" i="16"/>
  <c r="D71" i="16" s="1"/>
  <c r="I70" i="16"/>
  <c r="H70" i="16"/>
  <c r="G70" i="16"/>
  <c r="F70" i="16"/>
  <c r="E70" i="16"/>
  <c r="D70" i="16" s="1"/>
  <c r="I69" i="16"/>
  <c r="H69" i="16"/>
  <c r="G69" i="16"/>
  <c r="F69" i="16"/>
  <c r="E69" i="16"/>
  <c r="D69" i="16" s="1"/>
  <c r="I68" i="16"/>
  <c r="H68" i="16"/>
  <c r="G68" i="16"/>
  <c r="F68" i="16"/>
  <c r="E68" i="16"/>
  <c r="D68" i="16" s="1"/>
  <c r="I67" i="16"/>
  <c r="H67" i="16"/>
  <c r="G67" i="16"/>
  <c r="F67" i="16"/>
  <c r="E67" i="16"/>
  <c r="D67" i="16" s="1"/>
  <c r="I66" i="16"/>
  <c r="H66" i="16"/>
  <c r="G66" i="16"/>
  <c r="F66" i="16"/>
  <c r="E66" i="16"/>
  <c r="D66" i="16" s="1"/>
  <c r="I65" i="16"/>
  <c r="H65" i="16"/>
  <c r="G65" i="16"/>
  <c r="F65" i="16"/>
  <c r="E65" i="16"/>
  <c r="D65" i="16" s="1"/>
  <c r="I64" i="16"/>
  <c r="H64" i="16"/>
  <c r="G64" i="16"/>
  <c r="F64" i="16"/>
  <c r="E64" i="16"/>
  <c r="D64" i="16" s="1"/>
  <c r="I63" i="16"/>
  <c r="H63" i="16"/>
  <c r="G63" i="16"/>
  <c r="F63" i="16"/>
  <c r="E63" i="16"/>
  <c r="D63" i="16" s="1"/>
  <c r="I62" i="16"/>
  <c r="H62" i="16"/>
  <c r="G62" i="16"/>
  <c r="F62" i="16"/>
  <c r="E62" i="16"/>
  <c r="D62" i="16" s="1"/>
  <c r="I61" i="16"/>
  <c r="H61" i="16"/>
  <c r="G61" i="16"/>
  <c r="F61" i="16"/>
  <c r="E61" i="16"/>
  <c r="D61" i="16" s="1"/>
  <c r="I60" i="16"/>
  <c r="H60" i="16"/>
  <c r="G60" i="16"/>
  <c r="F60" i="16"/>
  <c r="E60" i="16"/>
  <c r="D60" i="16" s="1"/>
  <c r="I59" i="16"/>
  <c r="H59" i="16"/>
  <c r="G59" i="16"/>
  <c r="F59" i="16"/>
  <c r="E59" i="16"/>
  <c r="D59" i="16" s="1"/>
  <c r="I58" i="16"/>
  <c r="H58" i="16"/>
  <c r="G58" i="16"/>
  <c r="F58" i="16"/>
  <c r="E58" i="16"/>
  <c r="D58" i="16" s="1"/>
  <c r="I57" i="16"/>
  <c r="H57" i="16"/>
  <c r="G57" i="16"/>
  <c r="F57" i="16"/>
  <c r="E57" i="16"/>
  <c r="D57" i="16" s="1"/>
  <c r="I56" i="16"/>
  <c r="H56" i="16"/>
  <c r="G56" i="16"/>
  <c r="F56" i="16"/>
  <c r="E56" i="16"/>
  <c r="D56" i="16" s="1"/>
  <c r="I55" i="16"/>
  <c r="H55" i="16"/>
  <c r="G55" i="16"/>
  <c r="F55" i="16"/>
  <c r="E55" i="16"/>
  <c r="D55" i="16" s="1"/>
  <c r="I54" i="16"/>
  <c r="H54" i="16"/>
  <c r="G54" i="16"/>
  <c r="F54" i="16"/>
  <c r="E54" i="16"/>
  <c r="D54" i="16" s="1"/>
  <c r="I53" i="16"/>
  <c r="H53" i="16"/>
  <c r="G53" i="16"/>
  <c r="F53" i="16"/>
  <c r="E53" i="16"/>
  <c r="D53" i="16" s="1"/>
  <c r="I52" i="16"/>
  <c r="H52" i="16"/>
  <c r="G52" i="16"/>
  <c r="F52" i="16"/>
  <c r="E52" i="16"/>
  <c r="D52" i="16" s="1"/>
  <c r="I51" i="16"/>
  <c r="H51" i="16"/>
  <c r="G51" i="16"/>
  <c r="F51" i="16"/>
  <c r="E51" i="16"/>
  <c r="D51" i="16" s="1"/>
  <c r="I50" i="16"/>
  <c r="H50" i="16"/>
  <c r="G50" i="16"/>
  <c r="F50" i="16"/>
  <c r="E50" i="16"/>
  <c r="D50" i="16" s="1"/>
  <c r="I49" i="16"/>
  <c r="H49" i="16"/>
  <c r="G49" i="16"/>
  <c r="F49" i="16"/>
  <c r="E49" i="16"/>
  <c r="D49" i="16" s="1"/>
  <c r="I48" i="16"/>
  <c r="H48" i="16"/>
  <c r="G48" i="16"/>
  <c r="F48" i="16"/>
  <c r="E48" i="16"/>
  <c r="D48" i="16" s="1"/>
  <c r="I47" i="16"/>
  <c r="H47" i="16"/>
  <c r="G47" i="16"/>
  <c r="F47" i="16"/>
  <c r="E47" i="16"/>
  <c r="D47" i="16" s="1"/>
  <c r="I46" i="16"/>
  <c r="H46" i="16"/>
  <c r="G46" i="16"/>
  <c r="F46" i="16"/>
  <c r="E46" i="16"/>
  <c r="D46" i="16" s="1"/>
  <c r="I45" i="16"/>
  <c r="H45" i="16"/>
  <c r="G45" i="16"/>
  <c r="F45" i="16"/>
  <c r="E45" i="16"/>
  <c r="D45" i="16" s="1"/>
  <c r="I44" i="16"/>
  <c r="H44" i="16"/>
  <c r="G44" i="16"/>
  <c r="F44" i="16"/>
  <c r="E44" i="16"/>
  <c r="D44" i="16" s="1"/>
  <c r="I43" i="16"/>
  <c r="H43" i="16"/>
  <c r="G43" i="16"/>
  <c r="F43" i="16"/>
  <c r="E43" i="16"/>
  <c r="D43" i="16" s="1"/>
  <c r="I42" i="16"/>
  <c r="H42" i="16"/>
  <c r="G42" i="16"/>
  <c r="F42" i="16"/>
  <c r="E42" i="16"/>
  <c r="D42" i="16" s="1"/>
  <c r="I41" i="16"/>
  <c r="H41" i="16"/>
  <c r="G41" i="16"/>
  <c r="F41" i="16"/>
  <c r="E41" i="16"/>
  <c r="D41" i="16" s="1"/>
  <c r="I40" i="16"/>
  <c r="H40" i="16"/>
  <c r="G40" i="16"/>
  <c r="F40" i="16"/>
  <c r="E40" i="16"/>
  <c r="D40" i="16" s="1"/>
  <c r="I39" i="16"/>
  <c r="H39" i="16"/>
  <c r="G39" i="16"/>
  <c r="F39" i="16"/>
  <c r="E39" i="16"/>
  <c r="D39" i="16" s="1"/>
  <c r="I38" i="16"/>
  <c r="H38" i="16"/>
  <c r="G38" i="16"/>
  <c r="F38" i="16"/>
  <c r="E38" i="16"/>
  <c r="D38" i="16" s="1"/>
  <c r="I37" i="16"/>
  <c r="H37" i="16"/>
  <c r="G37" i="16"/>
  <c r="F37" i="16"/>
  <c r="E37" i="16"/>
  <c r="D37" i="16" s="1"/>
  <c r="I36" i="16"/>
  <c r="H36" i="16"/>
  <c r="G36" i="16"/>
  <c r="F36" i="16"/>
  <c r="E36" i="16"/>
  <c r="D36" i="16" s="1"/>
  <c r="I35" i="16"/>
  <c r="H35" i="16"/>
  <c r="G35" i="16"/>
  <c r="F35" i="16"/>
  <c r="E35" i="16"/>
  <c r="D35" i="16" s="1"/>
  <c r="I34" i="16"/>
  <c r="H34" i="16"/>
  <c r="G34" i="16"/>
  <c r="F34" i="16"/>
  <c r="E34" i="16"/>
  <c r="D34" i="16" s="1"/>
  <c r="I33" i="16"/>
  <c r="H33" i="16"/>
  <c r="G33" i="16"/>
  <c r="F33" i="16"/>
  <c r="E33" i="16"/>
  <c r="D33" i="16" s="1"/>
  <c r="I32" i="16"/>
  <c r="H32" i="16"/>
  <c r="G32" i="16"/>
  <c r="F32" i="16"/>
  <c r="E32" i="16"/>
  <c r="D32" i="16" s="1"/>
  <c r="I31" i="16"/>
  <c r="H31" i="16"/>
  <c r="G31" i="16"/>
  <c r="F31" i="16"/>
  <c r="E31" i="16"/>
  <c r="D31" i="16" s="1"/>
  <c r="I30" i="16"/>
  <c r="H30" i="16"/>
  <c r="G30" i="16"/>
  <c r="F30" i="16"/>
  <c r="E30" i="16"/>
  <c r="D30" i="16" s="1"/>
  <c r="I29" i="16"/>
  <c r="H29" i="16"/>
  <c r="G29" i="16"/>
  <c r="F29" i="16"/>
  <c r="E29" i="16"/>
  <c r="D29" i="16" s="1"/>
  <c r="I28" i="16"/>
  <c r="H28" i="16"/>
  <c r="G28" i="16"/>
  <c r="F28" i="16"/>
  <c r="E28" i="16"/>
  <c r="D28" i="16" s="1"/>
  <c r="I27" i="16"/>
  <c r="H27" i="16"/>
  <c r="G27" i="16"/>
  <c r="F27" i="16"/>
  <c r="E27" i="16"/>
  <c r="D27" i="16" s="1"/>
  <c r="I26" i="16"/>
  <c r="H26" i="16"/>
  <c r="G26" i="16"/>
  <c r="F26" i="16"/>
  <c r="E26" i="16"/>
  <c r="D26" i="16" s="1"/>
  <c r="I25" i="16"/>
  <c r="H25" i="16"/>
  <c r="G25" i="16"/>
  <c r="F25" i="16"/>
  <c r="E25" i="16"/>
  <c r="D25" i="16" s="1"/>
  <c r="I24" i="16"/>
  <c r="H24" i="16"/>
  <c r="G24" i="16"/>
  <c r="F24" i="16"/>
  <c r="E24" i="16"/>
  <c r="D24" i="16" s="1"/>
  <c r="I23" i="16"/>
  <c r="H23" i="16"/>
  <c r="G23" i="16"/>
  <c r="F23" i="16"/>
  <c r="E23" i="16"/>
  <c r="D23" i="16" s="1"/>
  <c r="I22" i="16"/>
  <c r="H22" i="16"/>
  <c r="G22" i="16"/>
  <c r="F22" i="16"/>
  <c r="E22" i="16"/>
  <c r="D22" i="16" s="1"/>
  <c r="I21" i="16"/>
  <c r="H21" i="16"/>
  <c r="G21" i="16"/>
  <c r="F21" i="16"/>
  <c r="E21" i="16"/>
  <c r="D21" i="16" s="1"/>
  <c r="I20" i="16"/>
  <c r="H20" i="16"/>
  <c r="G20" i="16"/>
  <c r="F20" i="16"/>
  <c r="E20" i="16"/>
  <c r="D20" i="16" s="1"/>
  <c r="I19" i="16"/>
  <c r="H19" i="16"/>
  <c r="G19" i="16"/>
  <c r="F19" i="16"/>
  <c r="E19" i="16"/>
  <c r="D19" i="16" s="1"/>
  <c r="I18" i="16"/>
  <c r="H18" i="16"/>
  <c r="G18" i="16"/>
  <c r="F18" i="16"/>
  <c r="E18" i="16"/>
  <c r="D18" i="16" s="1"/>
  <c r="I17" i="16"/>
  <c r="H17" i="16"/>
  <c r="G17" i="16"/>
  <c r="F17" i="16"/>
  <c r="E17" i="16"/>
  <c r="D17" i="16" s="1"/>
  <c r="I16" i="16"/>
  <c r="H16" i="16"/>
  <c r="G16" i="16"/>
  <c r="F16" i="16"/>
  <c r="E16" i="16"/>
  <c r="D16" i="16" s="1"/>
  <c r="I15" i="16"/>
  <c r="H15" i="16"/>
  <c r="G15" i="16"/>
  <c r="F15" i="16"/>
  <c r="E15" i="16"/>
  <c r="D15" i="16" s="1"/>
  <c r="I14" i="16"/>
  <c r="H14" i="16"/>
  <c r="G14" i="16"/>
  <c r="F14" i="16"/>
  <c r="E14" i="16"/>
  <c r="D14" i="16" s="1"/>
  <c r="I13" i="16"/>
  <c r="H13" i="16"/>
  <c r="G13" i="16"/>
  <c r="F13" i="16"/>
  <c r="E13" i="16"/>
  <c r="D13" i="16" s="1"/>
  <c r="I12" i="16"/>
  <c r="H12" i="16"/>
  <c r="G12" i="16"/>
  <c r="F12" i="16"/>
  <c r="E12" i="16"/>
  <c r="D12" i="16" s="1"/>
  <c r="I11" i="16"/>
  <c r="H11" i="16"/>
  <c r="G11" i="16"/>
  <c r="F11" i="16"/>
  <c r="E11" i="16"/>
  <c r="D11" i="16" s="1"/>
  <c r="I10" i="16"/>
  <c r="H10" i="16"/>
  <c r="G10" i="16"/>
  <c r="F10" i="16"/>
  <c r="E10" i="16"/>
  <c r="D10" i="16" s="1"/>
  <c r="I9" i="16"/>
  <c r="H9" i="16"/>
  <c r="G9" i="16"/>
  <c r="F9" i="16"/>
  <c r="E9" i="16"/>
  <c r="D9" i="16" s="1"/>
  <c r="I8" i="16"/>
  <c r="H8" i="16"/>
  <c r="G8" i="16"/>
  <c r="F8" i="16"/>
  <c r="E8" i="16"/>
  <c r="D8" i="16" s="1"/>
  <c r="I7" i="16"/>
  <c r="H7" i="16"/>
  <c r="G7" i="16"/>
  <c r="F7" i="16"/>
  <c r="E7" i="16"/>
  <c r="D7" i="16" s="1"/>
  <c r="I6" i="16"/>
  <c r="H6" i="16"/>
  <c r="G6" i="16"/>
  <c r="F6" i="16"/>
  <c r="E6" i="16"/>
  <c r="D6" i="16" s="1"/>
  <c r="I5" i="16"/>
  <c r="H5" i="16"/>
  <c r="G5" i="16"/>
  <c r="F5" i="16"/>
  <c r="E5" i="16"/>
  <c r="D5" i="16" s="1"/>
  <c r="I4" i="16"/>
  <c r="H4" i="16"/>
  <c r="G4" i="16"/>
  <c r="F4" i="16"/>
  <c r="E4" i="16"/>
  <c r="D4" i="16" s="1"/>
  <c r="I3" i="16"/>
  <c r="H3" i="16"/>
  <c r="G3" i="16"/>
  <c r="F3" i="16"/>
  <c r="E3" i="16"/>
  <c r="D3" i="16" s="1"/>
  <c r="I2" i="16"/>
  <c r="H2" i="16"/>
  <c r="G2" i="16"/>
  <c r="F2" i="16"/>
  <c r="E2" i="16"/>
  <c r="D2" i="16" s="1"/>
  <c r="I5" i="21" l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I6" i="21" l="1"/>
  <c r="H10" i="9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3" i="2"/>
  <c r="B4" i="2"/>
  <c r="B5" i="2"/>
  <c r="B6" i="2"/>
  <c r="B7" i="2"/>
  <c r="B8" i="2"/>
  <c r="B9" i="2"/>
  <c r="B10" i="2"/>
  <c r="B11" i="2"/>
  <c r="B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2" i="2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J2" i="4"/>
  <c r="N2" i="4" s="1"/>
  <c r="J3" i="4"/>
  <c r="N3" i="4" s="1"/>
  <c r="J4" i="4"/>
  <c r="N4" i="4" s="1"/>
  <c r="J5" i="4"/>
  <c r="N5" i="4" s="1"/>
  <c r="J6" i="4"/>
  <c r="N6" i="4" s="1"/>
  <c r="J7" i="4"/>
  <c r="N7" i="4" s="1"/>
  <c r="J8" i="4"/>
  <c r="N8" i="4" s="1"/>
  <c r="J9" i="4"/>
  <c r="N9" i="4" s="1"/>
  <c r="J10" i="4"/>
  <c r="N10" i="4" s="1"/>
  <c r="J11" i="4"/>
  <c r="N11" i="4" s="1"/>
  <c r="J12" i="4"/>
  <c r="N12" i="4" s="1"/>
  <c r="J13" i="4"/>
  <c r="N13" i="4" s="1"/>
  <c r="J14" i="4"/>
  <c r="N14" i="4" s="1"/>
  <c r="J15" i="4"/>
  <c r="N15" i="4" s="1"/>
  <c r="J16" i="4"/>
  <c r="N16" i="4" s="1"/>
  <c r="J17" i="4"/>
  <c r="N17" i="4" s="1"/>
  <c r="J18" i="4"/>
  <c r="N18" i="4" s="1"/>
  <c r="J19" i="4"/>
  <c r="N19" i="4" s="1"/>
  <c r="J20" i="4"/>
  <c r="N20" i="4" s="1"/>
  <c r="J21" i="4"/>
  <c r="N21" i="4" s="1"/>
  <c r="J22" i="4"/>
  <c r="N22" i="4" s="1"/>
  <c r="J23" i="4"/>
  <c r="N23" i="4" s="1"/>
  <c r="J24" i="4"/>
  <c r="N24" i="4" s="1"/>
  <c r="J25" i="4"/>
  <c r="N25" i="4" s="1"/>
  <c r="J26" i="4"/>
  <c r="N26" i="4" s="1"/>
  <c r="J27" i="4"/>
  <c r="N27" i="4" s="1"/>
  <c r="J28" i="4"/>
  <c r="N28" i="4" s="1"/>
  <c r="J29" i="4"/>
  <c r="N29" i="4" s="1"/>
  <c r="J30" i="4"/>
  <c r="N30" i="4" s="1"/>
  <c r="J31" i="4"/>
  <c r="N31" i="4" s="1"/>
  <c r="J32" i="4"/>
  <c r="N32" i="4" s="1"/>
  <c r="J33" i="4"/>
  <c r="N33" i="4" s="1"/>
  <c r="J34" i="4"/>
  <c r="N34" i="4" s="1"/>
  <c r="J35" i="4"/>
  <c r="N35" i="4" s="1"/>
  <c r="J36" i="4"/>
  <c r="N36" i="4" s="1"/>
  <c r="J37" i="4"/>
  <c r="N37" i="4" s="1"/>
  <c r="J38" i="4"/>
  <c r="N38" i="4" s="1"/>
  <c r="J39" i="4"/>
  <c r="N39" i="4" s="1"/>
  <c r="J40" i="4"/>
  <c r="N40" i="4" s="1"/>
  <c r="J41" i="4"/>
  <c r="N41" i="4" s="1"/>
  <c r="J42" i="4"/>
  <c r="N42" i="4" s="1"/>
  <c r="J43" i="4"/>
  <c r="N43" i="4" s="1"/>
  <c r="J44" i="4"/>
  <c r="N44" i="4" s="1"/>
  <c r="J45" i="4"/>
  <c r="N45" i="4" s="1"/>
  <c r="J46" i="4"/>
  <c r="N46" i="4" s="1"/>
  <c r="J47" i="4"/>
  <c r="N47" i="4" s="1"/>
  <c r="J48" i="4"/>
  <c r="N48" i="4" s="1"/>
  <c r="J49" i="4"/>
  <c r="N49" i="4" s="1"/>
  <c r="J50" i="4"/>
  <c r="N50" i="4" s="1"/>
  <c r="J51" i="4"/>
  <c r="N51" i="4" s="1"/>
  <c r="J52" i="4"/>
  <c r="N52" i="4" s="1"/>
  <c r="J53" i="4"/>
  <c r="N53" i="4" s="1"/>
  <c r="J54" i="4"/>
  <c r="N54" i="4" s="1"/>
  <c r="J55" i="4"/>
  <c r="N55" i="4" s="1"/>
  <c r="J56" i="4"/>
  <c r="N56" i="4" s="1"/>
  <c r="J57" i="4"/>
  <c r="N57" i="4" s="1"/>
  <c r="J58" i="4"/>
  <c r="N58" i="4" s="1"/>
  <c r="J59" i="4"/>
  <c r="N59" i="4" s="1"/>
  <c r="J60" i="4"/>
  <c r="N60" i="4" s="1"/>
  <c r="J61" i="4"/>
  <c r="N61" i="4" s="1"/>
  <c r="J62" i="4"/>
  <c r="N62" i="4" s="1"/>
  <c r="J63" i="4"/>
  <c r="N63" i="4" s="1"/>
  <c r="J64" i="4"/>
  <c r="N64" i="4" s="1"/>
  <c r="J65" i="4"/>
  <c r="N65" i="4" s="1"/>
  <c r="J66" i="4"/>
  <c r="N66" i="4" s="1"/>
  <c r="J67" i="4"/>
  <c r="N67" i="4" s="1"/>
  <c r="J68" i="4"/>
  <c r="N68" i="4" s="1"/>
  <c r="J69" i="4"/>
  <c r="N69" i="4" s="1"/>
  <c r="J70" i="4"/>
  <c r="N70" i="4" s="1"/>
  <c r="J71" i="4"/>
  <c r="N71" i="4" s="1"/>
  <c r="J72" i="4"/>
  <c r="N72" i="4" s="1"/>
  <c r="J73" i="4"/>
  <c r="N73" i="4" s="1"/>
  <c r="J74" i="4"/>
  <c r="N74" i="4" s="1"/>
  <c r="J75" i="4"/>
  <c r="N75" i="4" s="1"/>
  <c r="J76" i="4"/>
  <c r="N76" i="4" s="1"/>
  <c r="J77" i="4"/>
  <c r="N77" i="4" s="1"/>
  <c r="J78" i="4"/>
  <c r="N78" i="4" s="1"/>
  <c r="J79" i="4"/>
  <c r="N79" i="4" s="1"/>
  <c r="J80" i="4"/>
  <c r="N80" i="4" s="1"/>
  <c r="J81" i="4"/>
  <c r="N81" i="4" s="1"/>
  <c r="J82" i="4"/>
  <c r="N82" i="4" s="1"/>
  <c r="J83" i="4"/>
  <c r="N83" i="4" s="1"/>
  <c r="J84" i="4"/>
  <c r="N84" i="4" s="1"/>
  <c r="J85" i="4"/>
  <c r="N85" i="4" s="1"/>
  <c r="J86" i="4"/>
  <c r="N86" i="4" s="1"/>
  <c r="J87" i="4"/>
  <c r="N87" i="4" s="1"/>
  <c r="J88" i="4"/>
  <c r="N88" i="4" s="1"/>
  <c r="J89" i="4"/>
  <c r="N89" i="4" s="1"/>
  <c r="J90" i="4"/>
  <c r="N90" i="4" s="1"/>
  <c r="J91" i="4"/>
  <c r="N91" i="4" s="1"/>
  <c r="J92" i="4"/>
  <c r="N92" i="4" s="1"/>
  <c r="J93" i="4"/>
  <c r="N93" i="4" s="1"/>
  <c r="J94" i="4"/>
  <c r="N94" i="4" s="1"/>
  <c r="J95" i="4"/>
  <c r="N95" i="4" s="1"/>
  <c r="J96" i="4"/>
  <c r="N96" i="4" s="1"/>
  <c r="J97" i="4"/>
  <c r="N97" i="4" s="1"/>
  <c r="J98" i="4"/>
  <c r="N98" i="4" s="1"/>
  <c r="J99" i="4"/>
  <c r="N99" i="4" s="1"/>
  <c r="J100" i="4"/>
  <c r="N100" i="4" s="1"/>
  <c r="J101" i="4"/>
  <c r="N101" i="4" s="1"/>
  <c r="J102" i="4"/>
  <c r="N102" i="4" s="1"/>
  <c r="J103" i="4"/>
  <c r="N103" i="4" s="1"/>
  <c r="J104" i="4"/>
  <c r="N104" i="4" s="1"/>
  <c r="J105" i="4"/>
  <c r="N105" i="4" s="1"/>
  <c r="J106" i="4"/>
  <c r="N106" i="4" s="1"/>
  <c r="J107" i="4"/>
  <c r="N107" i="4" s="1"/>
  <c r="J108" i="4"/>
  <c r="N108" i="4" s="1"/>
  <c r="J109" i="4"/>
  <c r="N109" i="4" s="1"/>
  <c r="J110" i="4"/>
  <c r="N110" i="4" s="1"/>
  <c r="J111" i="4"/>
  <c r="N111" i="4" s="1"/>
  <c r="J112" i="4"/>
  <c r="N112" i="4" s="1"/>
  <c r="J113" i="4"/>
  <c r="N113" i="4" s="1"/>
  <c r="J114" i="4"/>
  <c r="N114" i="4" s="1"/>
  <c r="J115" i="4"/>
  <c r="N115" i="4" s="1"/>
  <c r="J116" i="4"/>
  <c r="N116" i="4" s="1"/>
  <c r="J117" i="4"/>
  <c r="N117" i="4" s="1"/>
  <c r="J118" i="4"/>
  <c r="N118" i="4" s="1"/>
  <c r="J119" i="4"/>
  <c r="N119" i="4" s="1"/>
  <c r="J120" i="4"/>
  <c r="N120" i="4" s="1"/>
  <c r="J121" i="4"/>
  <c r="N121" i="4" s="1"/>
  <c r="J122" i="4"/>
  <c r="N122" i="4" s="1"/>
  <c r="J123" i="4"/>
  <c r="N123" i="4" s="1"/>
  <c r="J124" i="4"/>
  <c r="N124" i="4" s="1"/>
  <c r="J125" i="4"/>
  <c r="N125" i="4" s="1"/>
  <c r="J126" i="4"/>
  <c r="N126" i="4" s="1"/>
  <c r="J127" i="4"/>
  <c r="N127" i="4" s="1"/>
  <c r="J128" i="4"/>
  <c r="N128" i="4" s="1"/>
  <c r="J129" i="4"/>
  <c r="N129" i="4" s="1"/>
  <c r="J130" i="4"/>
  <c r="N130" i="4" s="1"/>
  <c r="J131" i="4"/>
  <c r="N131" i="4" s="1"/>
  <c r="J132" i="4"/>
  <c r="N132" i="4" s="1"/>
  <c r="J133" i="4"/>
  <c r="N133" i="4" s="1"/>
  <c r="J134" i="4"/>
  <c r="N134" i="4" s="1"/>
  <c r="J135" i="4"/>
  <c r="N135" i="4" s="1"/>
  <c r="J136" i="4"/>
  <c r="N136" i="4" s="1"/>
  <c r="J137" i="4"/>
  <c r="N137" i="4" s="1"/>
  <c r="J138" i="4"/>
  <c r="N138" i="4" s="1"/>
  <c r="J139" i="4"/>
  <c r="N139" i="4" s="1"/>
  <c r="J140" i="4"/>
  <c r="N140" i="4" s="1"/>
  <c r="J141" i="4"/>
  <c r="N141" i="4" s="1"/>
  <c r="J142" i="4"/>
  <c r="N142" i="4" s="1"/>
  <c r="J143" i="4"/>
  <c r="N143" i="4" s="1"/>
  <c r="J144" i="4"/>
  <c r="N144" i="4" s="1"/>
  <c r="J145" i="4"/>
  <c r="N145" i="4" s="1"/>
  <c r="J146" i="4"/>
  <c r="N146" i="4" s="1"/>
  <c r="J147" i="4"/>
  <c r="N147" i="4" s="1"/>
  <c r="J148" i="4"/>
  <c r="N148" i="4" s="1"/>
  <c r="J149" i="4"/>
  <c r="N149" i="4" s="1"/>
  <c r="J150" i="4"/>
  <c r="N150" i="4" s="1"/>
  <c r="J151" i="4"/>
  <c r="N151" i="4" s="1"/>
  <c r="J152" i="4"/>
  <c r="N152" i="4" s="1"/>
  <c r="J153" i="4"/>
  <c r="N153" i="4" s="1"/>
  <c r="J154" i="4"/>
  <c r="N154" i="4" s="1"/>
  <c r="J155" i="4"/>
  <c r="N155" i="4" s="1"/>
  <c r="J156" i="4"/>
  <c r="N156" i="4" s="1"/>
  <c r="J157" i="4"/>
  <c r="N157" i="4" s="1"/>
  <c r="J158" i="4"/>
  <c r="N158" i="4" s="1"/>
  <c r="J159" i="4"/>
  <c r="N159" i="4" s="1"/>
  <c r="J160" i="4"/>
  <c r="N160" i="4" s="1"/>
  <c r="J161" i="4"/>
  <c r="N161" i="4" s="1"/>
  <c r="J162" i="4"/>
  <c r="N162" i="4" s="1"/>
  <c r="J163" i="4"/>
  <c r="N163" i="4" s="1"/>
  <c r="J164" i="4"/>
  <c r="N164" i="4" s="1"/>
  <c r="J165" i="4"/>
  <c r="N165" i="4" s="1"/>
  <c r="J166" i="4"/>
  <c r="N166" i="4" s="1"/>
  <c r="J167" i="4"/>
  <c r="N167" i="4" s="1"/>
  <c r="J168" i="4"/>
  <c r="N168" i="4" s="1"/>
  <c r="J169" i="4"/>
  <c r="N169" i="4" s="1"/>
  <c r="J170" i="4"/>
  <c r="N170" i="4" s="1"/>
  <c r="J171" i="4"/>
  <c r="N171" i="4" s="1"/>
  <c r="J172" i="4"/>
  <c r="N172" i="4" s="1"/>
  <c r="J173" i="4"/>
  <c r="N173" i="4" s="1"/>
  <c r="J174" i="4"/>
  <c r="N174" i="4" s="1"/>
  <c r="J175" i="4"/>
  <c r="N175" i="4" s="1"/>
  <c r="J176" i="4"/>
  <c r="N176" i="4" s="1"/>
  <c r="J177" i="4"/>
  <c r="N177" i="4" s="1"/>
  <c r="J178" i="4"/>
  <c r="N178" i="4" s="1"/>
  <c r="J179" i="4"/>
  <c r="N179" i="4" s="1"/>
  <c r="J180" i="4"/>
  <c r="N180" i="4" s="1"/>
  <c r="J181" i="4"/>
  <c r="N181" i="4" s="1"/>
  <c r="J182" i="4"/>
  <c r="N182" i="4" s="1"/>
  <c r="J183" i="4"/>
  <c r="N183" i="4" s="1"/>
  <c r="J184" i="4"/>
  <c r="N184" i="4" s="1"/>
  <c r="J185" i="4"/>
  <c r="N185" i="4" s="1"/>
  <c r="J186" i="4"/>
  <c r="N186" i="4" s="1"/>
  <c r="J187" i="4"/>
  <c r="N187" i="4" s="1"/>
  <c r="J188" i="4"/>
  <c r="N188" i="4" s="1"/>
  <c r="J189" i="4"/>
  <c r="N189" i="4" s="1"/>
  <c r="J190" i="4"/>
  <c r="N190" i="4" s="1"/>
  <c r="J191" i="4"/>
  <c r="N191" i="4" s="1"/>
  <c r="J192" i="4"/>
  <c r="N192" i="4" s="1"/>
  <c r="J193" i="4"/>
  <c r="N193" i="4" s="1"/>
  <c r="J194" i="4"/>
  <c r="N194" i="4" s="1"/>
  <c r="J195" i="4"/>
  <c r="N195" i="4" s="1"/>
  <c r="J196" i="4"/>
  <c r="N196" i="4" s="1"/>
  <c r="J197" i="4"/>
  <c r="N197" i="4" s="1"/>
  <c r="J198" i="4"/>
  <c r="N198" i="4" s="1"/>
  <c r="J199" i="4"/>
  <c r="N199" i="4" s="1"/>
  <c r="J200" i="4"/>
  <c r="N200" i="4" s="1"/>
  <c r="J201" i="4"/>
  <c r="N201" i="4" s="1"/>
  <c r="J202" i="4"/>
  <c r="N202" i="4" s="1"/>
  <c r="J203" i="4"/>
  <c r="N203" i="4" s="1"/>
  <c r="J204" i="4"/>
  <c r="N204" i="4" s="1"/>
  <c r="J205" i="4"/>
  <c r="N205" i="4" s="1"/>
  <c r="J206" i="4"/>
  <c r="N206" i="4" s="1"/>
  <c r="J207" i="4"/>
  <c r="N207" i="4" s="1"/>
  <c r="J208" i="4"/>
  <c r="N208" i="4" s="1"/>
  <c r="J209" i="4"/>
  <c r="N209" i="4" s="1"/>
  <c r="J210" i="4"/>
  <c r="N210" i="4" s="1"/>
  <c r="J211" i="4"/>
  <c r="N211" i="4" s="1"/>
  <c r="J212" i="4"/>
  <c r="N212" i="4" s="1"/>
  <c r="J213" i="4"/>
  <c r="N213" i="4" s="1"/>
  <c r="J214" i="4"/>
  <c r="N214" i="4" s="1"/>
  <c r="J215" i="4"/>
  <c r="N215" i="4" s="1"/>
  <c r="J216" i="4"/>
  <c r="N216" i="4" s="1"/>
  <c r="J217" i="4"/>
  <c r="N217" i="4" s="1"/>
  <c r="J218" i="4"/>
  <c r="N218" i="4" s="1"/>
  <c r="J219" i="4"/>
  <c r="N219" i="4" s="1"/>
  <c r="J220" i="4"/>
  <c r="N220" i="4" s="1"/>
  <c r="J221" i="4"/>
  <c r="N221" i="4" s="1"/>
  <c r="J222" i="4"/>
  <c r="N222" i="4" s="1"/>
  <c r="J223" i="4"/>
  <c r="N223" i="4" s="1"/>
  <c r="J224" i="4"/>
  <c r="N224" i="4" s="1"/>
  <c r="J225" i="4"/>
  <c r="N225" i="4" s="1"/>
  <c r="J226" i="4"/>
  <c r="N226" i="4" s="1"/>
  <c r="J227" i="4"/>
  <c r="N227" i="4" s="1"/>
  <c r="J228" i="4"/>
  <c r="N228" i="4" s="1"/>
  <c r="J229" i="4"/>
  <c r="N229" i="4" s="1"/>
  <c r="J230" i="4"/>
  <c r="N230" i="4" s="1"/>
  <c r="J231" i="4"/>
  <c r="N231" i="4" s="1"/>
  <c r="J232" i="4"/>
  <c r="N232" i="4" s="1"/>
  <c r="J233" i="4"/>
  <c r="N233" i="4" s="1"/>
  <c r="J234" i="4"/>
  <c r="N234" i="4" s="1"/>
  <c r="J235" i="4"/>
  <c r="N235" i="4" s="1"/>
  <c r="J236" i="4"/>
  <c r="N236" i="4" s="1"/>
  <c r="J237" i="4"/>
  <c r="N237" i="4" s="1"/>
  <c r="J238" i="4"/>
  <c r="N238" i="4" s="1"/>
  <c r="J239" i="4"/>
  <c r="N239" i="4" s="1"/>
  <c r="J240" i="4"/>
  <c r="N240" i="4" s="1"/>
  <c r="J241" i="4"/>
  <c r="N241" i="4" s="1"/>
  <c r="J242" i="4"/>
  <c r="N242" i="4" s="1"/>
  <c r="J243" i="4"/>
  <c r="N243" i="4" s="1"/>
  <c r="J244" i="4"/>
  <c r="N244" i="4" s="1"/>
  <c r="J245" i="4"/>
  <c r="N245" i="4" s="1"/>
  <c r="J246" i="4"/>
  <c r="N246" i="4" s="1"/>
  <c r="J247" i="4"/>
  <c r="N247" i="4" s="1"/>
  <c r="J248" i="4"/>
  <c r="N248" i="4" s="1"/>
  <c r="J249" i="4"/>
  <c r="N249" i="4" s="1"/>
  <c r="J250" i="4"/>
  <c r="N250" i="4" s="1"/>
  <c r="J251" i="4"/>
  <c r="N251" i="4" s="1"/>
  <c r="J252" i="4"/>
  <c r="N252" i="4" s="1"/>
  <c r="J253" i="4"/>
  <c r="N253" i="4" s="1"/>
  <c r="J254" i="4"/>
  <c r="N254" i="4" s="1"/>
  <c r="J255" i="4"/>
  <c r="N255" i="4" s="1"/>
  <c r="J256" i="4"/>
  <c r="N256" i="4" s="1"/>
  <c r="J257" i="4"/>
  <c r="N257" i="4" s="1"/>
  <c r="J258" i="4"/>
  <c r="N258" i="4" s="1"/>
  <c r="J259" i="4"/>
  <c r="N259" i="4" s="1"/>
  <c r="J260" i="4"/>
  <c r="N260" i="4" s="1"/>
  <c r="J261" i="4"/>
  <c r="N261" i="4" s="1"/>
  <c r="J262" i="4"/>
  <c r="N262" i="4" s="1"/>
  <c r="J263" i="4"/>
  <c r="N263" i="4" s="1"/>
  <c r="J264" i="4"/>
  <c r="N264" i="4" s="1"/>
  <c r="J265" i="4"/>
  <c r="N265" i="4" s="1"/>
  <c r="J266" i="4"/>
  <c r="N266" i="4" s="1"/>
  <c r="J267" i="4"/>
  <c r="N267" i="4" s="1"/>
  <c r="J268" i="4"/>
  <c r="N268" i="4" s="1"/>
  <c r="J269" i="4"/>
  <c r="N269" i="4" s="1"/>
  <c r="J270" i="4"/>
  <c r="N270" i="4" s="1"/>
  <c r="J271" i="4"/>
  <c r="N271" i="4" s="1"/>
  <c r="J272" i="4"/>
  <c r="N272" i="4" s="1"/>
  <c r="J273" i="4"/>
  <c r="N273" i="4" s="1"/>
  <c r="J274" i="4"/>
  <c r="N274" i="4" s="1"/>
  <c r="J275" i="4"/>
  <c r="N275" i="4" s="1"/>
  <c r="J276" i="4"/>
  <c r="N276" i="4" s="1"/>
  <c r="J277" i="4"/>
  <c r="N277" i="4" s="1"/>
  <c r="J278" i="4"/>
  <c r="N278" i="4" s="1"/>
  <c r="J279" i="4"/>
  <c r="N279" i="4" s="1"/>
  <c r="J280" i="4"/>
  <c r="N280" i="4" s="1"/>
  <c r="J281" i="4"/>
  <c r="N281" i="4" s="1"/>
  <c r="J282" i="4"/>
  <c r="N282" i="4" s="1"/>
  <c r="J283" i="4"/>
  <c r="N283" i="4" s="1"/>
  <c r="J284" i="4"/>
  <c r="N284" i="4" s="1"/>
  <c r="J285" i="4"/>
  <c r="N285" i="4" s="1"/>
  <c r="J286" i="4"/>
  <c r="N286" i="4" s="1"/>
  <c r="J287" i="4"/>
  <c r="N287" i="4" s="1"/>
  <c r="J288" i="4"/>
  <c r="N288" i="4" s="1"/>
  <c r="J289" i="4"/>
  <c r="N289" i="4" s="1"/>
  <c r="J290" i="4"/>
  <c r="N290" i="4" s="1"/>
  <c r="J291" i="4"/>
  <c r="N291" i="4" s="1"/>
  <c r="J292" i="4"/>
  <c r="N292" i="4" s="1"/>
  <c r="J293" i="4"/>
  <c r="N293" i="4" s="1"/>
  <c r="J294" i="4"/>
  <c r="N294" i="4" s="1"/>
  <c r="J295" i="4"/>
  <c r="N295" i="4" s="1"/>
  <c r="J296" i="4"/>
  <c r="N296" i="4" s="1"/>
  <c r="J297" i="4"/>
  <c r="N297" i="4" s="1"/>
  <c r="J298" i="4"/>
  <c r="N298" i="4" s="1"/>
  <c r="J299" i="4"/>
  <c r="N299" i="4" s="1"/>
  <c r="J300" i="4"/>
  <c r="N300" i="4" s="1"/>
  <c r="J301" i="4"/>
  <c r="N301" i="4" s="1"/>
  <c r="J302" i="4"/>
  <c r="N302" i="4" s="1"/>
  <c r="J303" i="4"/>
  <c r="N303" i="4" s="1"/>
  <c r="J304" i="4"/>
  <c r="N304" i="4" s="1"/>
  <c r="J305" i="4"/>
  <c r="N305" i="4" s="1"/>
  <c r="J306" i="4"/>
  <c r="N306" i="4" s="1"/>
  <c r="J307" i="4"/>
  <c r="N307" i="4" s="1"/>
  <c r="J308" i="4"/>
  <c r="N308" i="4" s="1"/>
  <c r="J309" i="4"/>
  <c r="N309" i="4" s="1"/>
  <c r="J310" i="4"/>
  <c r="N310" i="4" s="1"/>
  <c r="J311" i="4"/>
  <c r="N311" i="4" s="1"/>
  <c r="J312" i="4"/>
  <c r="N312" i="4" s="1"/>
  <c r="J313" i="4"/>
  <c r="N313" i="4" s="1"/>
  <c r="J314" i="4"/>
  <c r="N314" i="4" s="1"/>
  <c r="J315" i="4"/>
  <c r="N315" i="4" s="1"/>
  <c r="J316" i="4"/>
  <c r="N316" i="4" s="1"/>
  <c r="J317" i="4"/>
  <c r="N317" i="4" s="1"/>
  <c r="J318" i="4"/>
  <c r="N318" i="4" s="1"/>
  <c r="J319" i="4"/>
  <c r="N319" i="4" s="1"/>
  <c r="J320" i="4"/>
  <c r="N320" i="4" s="1"/>
  <c r="J321" i="4"/>
  <c r="N321" i="4" s="1"/>
  <c r="J322" i="4"/>
  <c r="N322" i="4" s="1"/>
  <c r="J323" i="4"/>
  <c r="N323" i="4" s="1"/>
  <c r="J324" i="4"/>
  <c r="N324" i="4" s="1"/>
  <c r="J325" i="4"/>
  <c r="N325" i="4" s="1"/>
  <c r="J326" i="4"/>
  <c r="N326" i="4" s="1"/>
  <c r="J327" i="4"/>
  <c r="N327" i="4" s="1"/>
  <c r="J328" i="4"/>
  <c r="N328" i="4" s="1"/>
  <c r="J329" i="4"/>
  <c r="N329" i="4" s="1"/>
  <c r="J330" i="4"/>
  <c r="N330" i="4" s="1"/>
  <c r="J331" i="4"/>
  <c r="N331" i="4" s="1"/>
  <c r="J332" i="4"/>
  <c r="N332" i="4" s="1"/>
  <c r="J333" i="4"/>
  <c r="N333" i="4" s="1"/>
  <c r="J334" i="4"/>
  <c r="N334" i="4" s="1"/>
  <c r="J335" i="4"/>
  <c r="N335" i="4" s="1"/>
  <c r="J336" i="4"/>
  <c r="N336" i="4" s="1"/>
  <c r="J337" i="4"/>
  <c r="N337" i="4" s="1"/>
  <c r="J338" i="4"/>
  <c r="N338" i="4" s="1"/>
  <c r="J339" i="4"/>
  <c r="N339" i="4" s="1"/>
  <c r="J340" i="4"/>
  <c r="N340" i="4" s="1"/>
  <c r="J341" i="4"/>
  <c r="N341" i="4" s="1"/>
  <c r="J342" i="4"/>
  <c r="N342" i="4" s="1"/>
  <c r="J343" i="4"/>
  <c r="N343" i="4" s="1"/>
  <c r="J344" i="4"/>
  <c r="N344" i="4" s="1"/>
  <c r="J345" i="4"/>
  <c r="N345" i="4" s="1"/>
  <c r="J346" i="4"/>
  <c r="N346" i="4" s="1"/>
  <c r="J347" i="4"/>
  <c r="N347" i="4" s="1"/>
  <c r="J348" i="4"/>
  <c r="N348" i="4" s="1"/>
  <c r="J349" i="4"/>
  <c r="N349" i="4" s="1"/>
  <c r="J350" i="4"/>
  <c r="N350" i="4" s="1"/>
  <c r="J351" i="4"/>
  <c r="N351" i="4" s="1"/>
  <c r="J352" i="4"/>
  <c r="N352" i="4" s="1"/>
  <c r="J353" i="4"/>
  <c r="N353" i="4" s="1"/>
  <c r="J354" i="4"/>
  <c r="N354" i="4" s="1"/>
  <c r="J355" i="4"/>
  <c r="N355" i="4" s="1"/>
  <c r="J356" i="4"/>
  <c r="N356" i="4" s="1"/>
  <c r="J357" i="4"/>
  <c r="N357" i="4" s="1"/>
  <c r="J358" i="4"/>
  <c r="N358" i="4" s="1"/>
  <c r="J359" i="4"/>
  <c r="N359" i="4" s="1"/>
  <c r="J360" i="4"/>
  <c r="N360" i="4" s="1"/>
  <c r="J361" i="4"/>
  <c r="N361" i="4" s="1"/>
  <c r="J362" i="4"/>
  <c r="N362" i="4" s="1"/>
  <c r="J363" i="4"/>
  <c r="N363" i="4" s="1"/>
  <c r="J364" i="4"/>
  <c r="N364" i="4" s="1"/>
  <c r="J365" i="4"/>
  <c r="N365" i="4" s="1"/>
  <c r="J366" i="4"/>
  <c r="N366" i="4" s="1"/>
  <c r="J367" i="4"/>
  <c r="N367" i="4" s="1"/>
  <c r="J368" i="4"/>
  <c r="N368" i="4" s="1"/>
  <c r="J369" i="4"/>
  <c r="N369" i="4" s="1"/>
  <c r="J370" i="4"/>
  <c r="N370" i="4" s="1"/>
  <c r="J371" i="4"/>
  <c r="N371" i="4" s="1"/>
  <c r="J372" i="4"/>
  <c r="N372" i="4" s="1"/>
  <c r="J373" i="4"/>
  <c r="N373" i="4" s="1"/>
  <c r="J374" i="4"/>
  <c r="N374" i="4" s="1"/>
  <c r="J375" i="4"/>
  <c r="N375" i="4" s="1"/>
  <c r="J376" i="4"/>
  <c r="N376" i="4" s="1"/>
  <c r="J377" i="4"/>
  <c r="N377" i="4" s="1"/>
  <c r="J378" i="4"/>
  <c r="N378" i="4" s="1"/>
  <c r="J379" i="4"/>
  <c r="N379" i="4" s="1"/>
  <c r="J380" i="4"/>
  <c r="N380" i="4" s="1"/>
  <c r="J381" i="4"/>
  <c r="N381" i="4" s="1"/>
  <c r="J382" i="4"/>
  <c r="N382" i="4" s="1"/>
  <c r="J383" i="4"/>
  <c r="N383" i="4" s="1"/>
  <c r="J384" i="4"/>
  <c r="N384" i="4" s="1"/>
  <c r="J385" i="4"/>
  <c r="N385" i="4" s="1"/>
  <c r="J386" i="4"/>
  <c r="N386" i="4" s="1"/>
  <c r="J387" i="4"/>
  <c r="N387" i="4" s="1"/>
  <c r="J388" i="4"/>
  <c r="N388" i="4" s="1"/>
  <c r="J389" i="4"/>
  <c r="N389" i="4" s="1"/>
  <c r="J390" i="4"/>
  <c r="N390" i="4" s="1"/>
  <c r="J391" i="4"/>
  <c r="N391" i="4" s="1"/>
  <c r="J392" i="4"/>
  <c r="N392" i="4" s="1"/>
  <c r="J393" i="4"/>
  <c r="N393" i="4" s="1"/>
  <c r="J394" i="4"/>
  <c r="N394" i="4" s="1"/>
  <c r="J395" i="4"/>
  <c r="N395" i="4" s="1"/>
  <c r="J396" i="4"/>
  <c r="N396" i="4" s="1"/>
  <c r="J397" i="4"/>
  <c r="N397" i="4" s="1"/>
  <c r="J398" i="4"/>
  <c r="N398" i="4" s="1"/>
  <c r="J399" i="4"/>
  <c r="N399" i="4" s="1"/>
  <c r="J400" i="4"/>
  <c r="N400" i="4" s="1"/>
  <c r="J401" i="4"/>
  <c r="N401" i="4" s="1"/>
  <c r="J402" i="4"/>
  <c r="N402" i="4" s="1"/>
  <c r="J403" i="4"/>
  <c r="N403" i="4" s="1"/>
  <c r="J404" i="4"/>
  <c r="N404" i="4" s="1"/>
  <c r="J405" i="4"/>
  <c r="N405" i="4" s="1"/>
  <c r="J406" i="4"/>
  <c r="N406" i="4" s="1"/>
  <c r="J407" i="4"/>
  <c r="N407" i="4" s="1"/>
  <c r="J408" i="4"/>
  <c r="N408" i="4" s="1"/>
  <c r="J409" i="4"/>
  <c r="N409" i="4" s="1"/>
  <c r="J410" i="4"/>
  <c r="N410" i="4" s="1"/>
  <c r="J411" i="4"/>
  <c r="N411" i="4" s="1"/>
  <c r="J412" i="4"/>
  <c r="N412" i="4" s="1"/>
  <c r="J413" i="4"/>
  <c r="N413" i="4" s="1"/>
  <c r="J414" i="4"/>
  <c r="N414" i="4" s="1"/>
  <c r="J415" i="4"/>
  <c r="N415" i="4" s="1"/>
  <c r="J416" i="4"/>
  <c r="N416" i="4" s="1"/>
  <c r="J417" i="4"/>
  <c r="N417" i="4" s="1"/>
  <c r="J418" i="4"/>
  <c r="N418" i="4" s="1"/>
  <c r="J419" i="4"/>
  <c r="N419" i="4" s="1"/>
  <c r="J420" i="4"/>
  <c r="N420" i="4" s="1"/>
  <c r="J421" i="4"/>
  <c r="N421" i="4" s="1"/>
  <c r="J422" i="4"/>
  <c r="N422" i="4" s="1"/>
  <c r="J423" i="4"/>
  <c r="N423" i="4" s="1"/>
  <c r="J424" i="4"/>
  <c r="N424" i="4" s="1"/>
  <c r="J425" i="4"/>
  <c r="N425" i="4" s="1"/>
  <c r="J426" i="4"/>
  <c r="N426" i="4" s="1"/>
  <c r="J427" i="4"/>
  <c r="N427" i="4" s="1"/>
  <c r="J428" i="4"/>
  <c r="N428" i="4" s="1"/>
  <c r="J429" i="4"/>
  <c r="N429" i="4" s="1"/>
  <c r="J430" i="4"/>
  <c r="N430" i="4" s="1"/>
  <c r="J431" i="4"/>
  <c r="N431" i="4" s="1"/>
  <c r="J432" i="4"/>
  <c r="N432" i="4" s="1"/>
  <c r="J433" i="4"/>
  <c r="N433" i="4" s="1"/>
  <c r="J434" i="4"/>
  <c r="N434" i="4" s="1"/>
  <c r="J435" i="4"/>
  <c r="N435" i="4" s="1"/>
  <c r="J436" i="4"/>
  <c r="N436" i="4" s="1"/>
  <c r="J437" i="4"/>
  <c r="N437" i="4" s="1"/>
  <c r="J438" i="4"/>
  <c r="N438" i="4" s="1"/>
  <c r="J439" i="4"/>
  <c r="N439" i="4" s="1"/>
  <c r="J440" i="4"/>
  <c r="N440" i="4" s="1"/>
  <c r="J441" i="4"/>
  <c r="N441" i="4" s="1"/>
  <c r="J442" i="4"/>
  <c r="N442" i="4" s="1"/>
  <c r="J443" i="4"/>
  <c r="N443" i="4" s="1"/>
  <c r="J444" i="4"/>
  <c r="N444" i="4" s="1"/>
  <c r="J445" i="4"/>
  <c r="N445" i="4" s="1"/>
  <c r="J446" i="4"/>
  <c r="N446" i="4" s="1"/>
  <c r="J447" i="4"/>
  <c r="N447" i="4" s="1"/>
  <c r="J448" i="4"/>
  <c r="N448" i="4" s="1"/>
  <c r="J449" i="4"/>
  <c r="N449" i="4" s="1"/>
  <c r="J450" i="4"/>
  <c r="N450" i="4" s="1"/>
  <c r="J451" i="4"/>
  <c r="N451" i="4" s="1"/>
  <c r="J452" i="4"/>
  <c r="N452" i="4" s="1"/>
  <c r="J453" i="4"/>
  <c r="N453" i="4" s="1"/>
  <c r="J454" i="4"/>
  <c r="N454" i="4" s="1"/>
  <c r="J455" i="4"/>
  <c r="N455" i="4" s="1"/>
  <c r="J456" i="4"/>
  <c r="N456" i="4" s="1"/>
  <c r="J457" i="4"/>
  <c r="N457" i="4" s="1"/>
  <c r="J458" i="4"/>
  <c r="N458" i="4" s="1"/>
  <c r="J459" i="4"/>
  <c r="N459" i="4" s="1"/>
  <c r="J460" i="4"/>
  <c r="N460" i="4" s="1"/>
  <c r="J461" i="4"/>
  <c r="N461" i="4" s="1"/>
  <c r="J462" i="4"/>
  <c r="N462" i="4" s="1"/>
  <c r="J463" i="4"/>
  <c r="N463" i="4" s="1"/>
  <c r="J464" i="4"/>
  <c r="N464" i="4" s="1"/>
  <c r="J465" i="4"/>
  <c r="N465" i="4" s="1"/>
  <c r="J466" i="4"/>
  <c r="N466" i="4" s="1"/>
  <c r="J467" i="4"/>
  <c r="N467" i="4" s="1"/>
  <c r="J468" i="4"/>
  <c r="N468" i="4" s="1"/>
  <c r="J469" i="4"/>
  <c r="N469" i="4" s="1"/>
  <c r="J470" i="4"/>
  <c r="N470" i="4" s="1"/>
  <c r="J471" i="4"/>
  <c r="N471" i="4" s="1"/>
  <c r="J472" i="4"/>
  <c r="N472" i="4" s="1"/>
  <c r="J473" i="4"/>
  <c r="N473" i="4" s="1"/>
  <c r="J474" i="4"/>
  <c r="N474" i="4" s="1"/>
  <c r="J475" i="4"/>
  <c r="N475" i="4" s="1"/>
  <c r="J476" i="4"/>
  <c r="N476" i="4" s="1"/>
  <c r="J477" i="4"/>
  <c r="N477" i="4" s="1"/>
  <c r="J478" i="4"/>
  <c r="N478" i="4" s="1"/>
  <c r="J479" i="4"/>
  <c r="N479" i="4" s="1"/>
  <c r="J480" i="4"/>
  <c r="N480" i="4" s="1"/>
  <c r="J481" i="4"/>
  <c r="N481" i="4" s="1"/>
  <c r="J482" i="4"/>
  <c r="N482" i="4" s="1"/>
  <c r="J483" i="4"/>
  <c r="N483" i="4" s="1"/>
  <c r="J484" i="4"/>
  <c r="N484" i="4" s="1"/>
  <c r="J485" i="4"/>
  <c r="N485" i="4" s="1"/>
  <c r="J486" i="4"/>
  <c r="N486" i="4" s="1"/>
  <c r="J487" i="4"/>
  <c r="N487" i="4" s="1"/>
  <c r="J488" i="4"/>
  <c r="N488" i="4" s="1"/>
  <c r="J489" i="4"/>
  <c r="N489" i="4" s="1"/>
  <c r="J490" i="4"/>
  <c r="N490" i="4" s="1"/>
  <c r="J491" i="4"/>
  <c r="N491" i="4" s="1"/>
  <c r="J492" i="4"/>
  <c r="N492" i="4" s="1"/>
  <c r="J493" i="4"/>
  <c r="N493" i="4" s="1"/>
  <c r="J494" i="4"/>
  <c r="N494" i="4" s="1"/>
  <c r="J495" i="4"/>
  <c r="N495" i="4" s="1"/>
  <c r="J496" i="4"/>
  <c r="N496" i="4" s="1"/>
  <c r="J497" i="4"/>
  <c r="N497" i="4" s="1"/>
  <c r="J498" i="4"/>
  <c r="N498" i="4" s="1"/>
  <c r="J499" i="4"/>
  <c r="N499" i="4" s="1"/>
  <c r="J500" i="4"/>
  <c r="N500" i="4" s="1"/>
  <c r="J501" i="4"/>
  <c r="N501" i="4" s="1"/>
  <c r="J502" i="4"/>
  <c r="N502" i="4" s="1"/>
  <c r="J503" i="4"/>
  <c r="N503" i="4" s="1"/>
  <c r="J504" i="4"/>
  <c r="N504" i="4" s="1"/>
  <c r="J505" i="4"/>
  <c r="N505" i="4" s="1"/>
  <c r="J506" i="4"/>
  <c r="N506" i="4" s="1"/>
  <c r="J507" i="4"/>
  <c r="N507" i="4" s="1"/>
  <c r="J508" i="4"/>
  <c r="N508" i="4" s="1"/>
  <c r="J509" i="4"/>
  <c r="N509" i="4" s="1"/>
  <c r="J510" i="4"/>
  <c r="N510" i="4" s="1"/>
  <c r="J511" i="4"/>
  <c r="N511" i="4" s="1"/>
  <c r="J512" i="4"/>
  <c r="N512" i="4" s="1"/>
  <c r="J513" i="4"/>
  <c r="N513" i="4" s="1"/>
  <c r="J514" i="4"/>
  <c r="N514" i="4" s="1"/>
  <c r="J515" i="4"/>
  <c r="N515" i="4" s="1"/>
  <c r="J516" i="4"/>
  <c r="N516" i="4" s="1"/>
  <c r="J517" i="4"/>
  <c r="N517" i="4" s="1"/>
  <c r="J518" i="4"/>
  <c r="N518" i="4" s="1"/>
  <c r="J519" i="4"/>
  <c r="N519" i="4" s="1"/>
  <c r="J520" i="4"/>
  <c r="N520" i="4" s="1"/>
  <c r="J521" i="4"/>
  <c r="N521" i="4" s="1"/>
  <c r="J522" i="4"/>
  <c r="N522" i="4" s="1"/>
  <c r="J523" i="4"/>
  <c r="N523" i="4" s="1"/>
  <c r="J524" i="4"/>
  <c r="N524" i="4" s="1"/>
  <c r="J525" i="4"/>
  <c r="N525" i="4" s="1"/>
  <c r="J526" i="4"/>
  <c r="N526" i="4" s="1"/>
  <c r="J527" i="4"/>
  <c r="N527" i="4" s="1"/>
  <c r="J528" i="4"/>
  <c r="N528" i="4" s="1"/>
  <c r="J529" i="4"/>
  <c r="N529" i="4" s="1"/>
  <c r="J530" i="4"/>
  <c r="N530" i="4" s="1"/>
  <c r="J531" i="4"/>
  <c r="N531" i="4" s="1"/>
  <c r="J532" i="4"/>
  <c r="N532" i="4" s="1"/>
  <c r="J533" i="4"/>
  <c r="N533" i="4" s="1"/>
  <c r="J534" i="4"/>
  <c r="N534" i="4" s="1"/>
  <c r="J535" i="4"/>
  <c r="N535" i="4" s="1"/>
  <c r="J536" i="4"/>
  <c r="N536" i="4" s="1"/>
  <c r="J537" i="4"/>
  <c r="N537" i="4" s="1"/>
  <c r="J538" i="4"/>
  <c r="N538" i="4" s="1"/>
  <c r="J539" i="4"/>
  <c r="N539" i="4" s="1"/>
  <c r="J540" i="4"/>
  <c r="N540" i="4" s="1"/>
  <c r="J541" i="4"/>
  <c r="N541" i="4" s="1"/>
  <c r="J542" i="4"/>
  <c r="N542" i="4" s="1"/>
  <c r="J543" i="4"/>
  <c r="N543" i="4" s="1"/>
  <c r="J544" i="4"/>
  <c r="N544" i="4" s="1"/>
  <c r="J545" i="4"/>
  <c r="N545" i="4" s="1"/>
  <c r="J546" i="4"/>
  <c r="N546" i="4" s="1"/>
  <c r="J547" i="4"/>
  <c r="N547" i="4" s="1"/>
  <c r="J548" i="4"/>
  <c r="N548" i="4" s="1"/>
  <c r="J549" i="4"/>
  <c r="N549" i="4" s="1"/>
  <c r="J550" i="4"/>
  <c r="N550" i="4" s="1"/>
  <c r="J551" i="4"/>
  <c r="N551" i="4" s="1"/>
  <c r="J552" i="4"/>
  <c r="N552" i="4" s="1"/>
  <c r="J553" i="4"/>
  <c r="N553" i="4" s="1"/>
  <c r="J554" i="4"/>
  <c r="N554" i="4" s="1"/>
  <c r="J555" i="4"/>
  <c r="N555" i="4" s="1"/>
  <c r="J556" i="4"/>
  <c r="N556" i="4" s="1"/>
  <c r="J557" i="4"/>
  <c r="N557" i="4" s="1"/>
  <c r="J558" i="4"/>
  <c r="N558" i="4" s="1"/>
  <c r="J559" i="4"/>
  <c r="N559" i="4" s="1"/>
  <c r="J560" i="4"/>
  <c r="N560" i="4" s="1"/>
  <c r="J561" i="4"/>
  <c r="N561" i="4" s="1"/>
  <c r="J562" i="4"/>
  <c r="N562" i="4" s="1"/>
  <c r="J563" i="4"/>
  <c r="N563" i="4" s="1"/>
  <c r="J564" i="4"/>
  <c r="N564" i="4" s="1"/>
  <c r="J565" i="4"/>
  <c r="N565" i="4" s="1"/>
  <c r="J566" i="4"/>
  <c r="N566" i="4" s="1"/>
  <c r="J567" i="4"/>
  <c r="N567" i="4" s="1"/>
  <c r="J568" i="4"/>
  <c r="N568" i="4" s="1"/>
  <c r="J569" i="4"/>
  <c r="N569" i="4" s="1"/>
  <c r="J570" i="4"/>
  <c r="N570" i="4" s="1"/>
  <c r="J571" i="4"/>
  <c r="N571" i="4" s="1"/>
  <c r="J572" i="4"/>
  <c r="N572" i="4" s="1"/>
  <c r="J573" i="4"/>
  <c r="N573" i="4" s="1"/>
  <c r="J574" i="4"/>
  <c r="N574" i="4" s="1"/>
  <c r="J575" i="4"/>
  <c r="N575" i="4" s="1"/>
  <c r="J576" i="4"/>
  <c r="N576" i="4" s="1"/>
  <c r="J577" i="4"/>
  <c r="N577" i="4" s="1"/>
  <c r="J578" i="4"/>
  <c r="N578" i="4" s="1"/>
  <c r="J579" i="4"/>
  <c r="N579" i="4" s="1"/>
  <c r="J580" i="4"/>
  <c r="N580" i="4" s="1"/>
  <c r="J581" i="4"/>
  <c r="N581" i="4" s="1"/>
  <c r="J582" i="4"/>
  <c r="N582" i="4" s="1"/>
  <c r="J583" i="4"/>
  <c r="N583" i="4" s="1"/>
  <c r="J584" i="4"/>
  <c r="N584" i="4" s="1"/>
  <c r="J585" i="4"/>
  <c r="N585" i="4" s="1"/>
  <c r="J586" i="4"/>
  <c r="N586" i="4" s="1"/>
  <c r="J587" i="4"/>
  <c r="N587" i="4" s="1"/>
  <c r="J588" i="4"/>
  <c r="N588" i="4" s="1"/>
  <c r="J589" i="4"/>
  <c r="N589" i="4" s="1"/>
  <c r="J590" i="4"/>
  <c r="N590" i="4" s="1"/>
  <c r="J591" i="4"/>
  <c r="N591" i="4" s="1"/>
  <c r="J592" i="4"/>
  <c r="N592" i="4" s="1"/>
  <c r="J593" i="4"/>
  <c r="N593" i="4" s="1"/>
  <c r="J594" i="4"/>
  <c r="N594" i="4" s="1"/>
  <c r="J595" i="4"/>
  <c r="N595" i="4" s="1"/>
  <c r="J596" i="4"/>
  <c r="N596" i="4" s="1"/>
  <c r="J597" i="4"/>
  <c r="N597" i="4" s="1"/>
  <c r="J598" i="4"/>
  <c r="N598" i="4" s="1"/>
  <c r="J599" i="4"/>
  <c r="N599" i="4" s="1"/>
  <c r="J600" i="4"/>
  <c r="N600" i="4" s="1"/>
  <c r="J601" i="4"/>
  <c r="N601" i="4" s="1"/>
  <c r="J602" i="4"/>
  <c r="N602" i="4" s="1"/>
  <c r="J603" i="4"/>
  <c r="N603" i="4" s="1"/>
  <c r="J604" i="4"/>
  <c r="N604" i="4" s="1"/>
  <c r="J605" i="4"/>
  <c r="N605" i="4" s="1"/>
  <c r="J606" i="4"/>
  <c r="N606" i="4" s="1"/>
  <c r="J607" i="4"/>
  <c r="N607" i="4" s="1"/>
  <c r="J608" i="4"/>
  <c r="N608" i="4" s="1"/>
  <c r="J609" i="4"/>
  <c r="N609" i="4" s="1"/>
  <c r="J610" i="4"/>
  <c r="N610" i="4" s="1"/>
  <c r="J611" i="4"/>
  <c r="N611" i="4" s="1"/>
  <c r="J612" i="4"/>
  <c r="N612" i="4" s="1"/>
  <c r="J613" i="4"/>
  <c r="N613" i="4" s="1"/>
  <c r="J614" i="4"/>
  <c r="N614" i="4" s="1"/>
  <c r="J615" i="4"/>
  <c r="N615" i="4" s="1"/>
  <c r="J616" i="4"/>
  <c r="N616" i="4" s="1"/>
  <c r="J617" i="4"/>
  <c r="N617" i="4" s="1"/>
  <c r="J618" i="4"/>
  <c r="N618" i="4" s="1"/>
  <c r="J619" i="4"/>
  <c r="N619" i="4" s="1"/>
  <c r="J620" i="4"/>
  <c r="N620" i="4" s="1"/>
  <c r="J621" i="4"/>
  <c r="N621" i="4" s="1"/>
  <c r="J622" i="4"/>
  <c r="N622" i="4" s="1"/>
  <c r="J623" i="4"/>
  <c r="N623" i="4" s="1"/>
  <c r="J624" i="4"/>
  <c r="N624" i="4" s="1"/>
  <c r="J625" i="4"/>
  <c r="N625" i="4" s="1"/>
  <c r="J626" i="4"/>
  <c r="N626" i="4" s="1"/>
  <c r="J627" i="4"/>
  <c r="N627" i="4" s="1"/>
  <c r="J628" i="4"/>
  <c r="N628" i="4" s="1"/>
  <c r="J629" i="4"/>
  <c r="N629" i="4" s="1"/>
  <c r="J630" i="4"/>
  <c r="N630" i="4" s="1"/>
  <c r="J631" i="4"/>
  <c r="N631" i="4" s="1"/>
  <c r="I7" i="21" l="1"/>
  <c r="F103" i="9"/>
  <c r="G103" i="9" s="1"/>
  <c r="H103" i="9" s="1"/>
  <c r="F102" i="9"/>
  <c r="G102" i="9" s="1"/>
  <c r="H102" i="9" s="1"/>
  <c r="F104" i="9"/>
  <c r="G104" i="9" s="1"/>
  <c r="H104" i="9" s="1"/>
  <c r="F105" i="9"/>
  <c r="G105" i="9" s="1"/>
  <c r="H105" i="9" s="1"/>
  <c r="F106" i="9"/>
  <c r="G106" i="9" s="1"/>
  <c r="H106" i="9" s="1"/>
  <c r="F107" i="9"/>
  <c r="G107" i="9" s="1"/>
  <c r="H107" i="9" s="1"/>
  <c r="F108" i="9"/>
  <c r="G108" i="9" s="1"/>
  <c r="H108" i="9" s="1"/>
  <c r="F109" i="9"/>
  <c r="G109" i="9" s="1"/>
  <c r="H109" i="9" s="1"/>
  <c r="F110" i="9"/>
  <c r="G110" i="9" s="1"/>
  <c r="H110" i="9" s="1"/>
  <c r="F111" i="9"/>
  <c r="G111" i="9" s="1"/>
  <c r="H111" i="9" s="1"/>
  <c r="F112" i="9"/>
  <c r="G112" i="9" s="1"/>
  <c r="H112" i="9" s="1"/>
  <c r="F113" i="9"/>
  <c r="G113" i="9" s="1"/>
  <c r="H113" i="9" s="1"/>
  <c r="F114" i="9"/>
  <c r="G114" i="9" s="1"/>
  <c r="H114" i="9" s="1"/>
  <c r="F115" i="9"/>
  <c r="G115" i="9" s="1"/>
  <c r="H115" i="9" s="1"/>
  <c r="F116" i="9"/>
  <c r="G116" i="9" s="1"/>
  <c r="H116" i="9" s="1"/>
  <c r="F117" i="9"/>
  <c r="G117" i="9" s="1"/>
  <c r="H117" i="9" s="1"/>
  <c r="F118" i="9"/>
  <c r="G118" i="9" s="1"/>
  <c r="H118" i="9" s="1"/>
  <c r="F119" i="9"/>
  <c r="G119" i="9" s="1"/>
  <c r="H119" i="9" s="1"/>
  <c r="F120" i="9"/>
  <c r="G120" i="9" s="1"/>
  <c r="H120" i="9" s="1"/>
  <c r="F121" i="9"/>
  <c r="G121" i="9" s="1"/>
  <c r="H121" i="9" s="1"/>
  <c r="F122" i="9"/>
  <c r="G122" i="9" s="1"/>
  <c r="H122" i="9" s="1"/>
  <c r="F123" i="9"/>
  <c r="G123" i="9" s="1"/>
  <c r="H123" i="9" s="1"/>
  <c r="F124" i="9"/>
  <c r="G124" i="9" s="1"/>
  <c r="H124" i="9" s="1"/>
  <c r="F125" i="9"/>
  <c r="G125" i="9" s="1"/>
  <c r="H125" i="9" s="1"/>
  <c r="F126" i="9"/>
  <c r="G126" i="9" s="1"/>
  <c r="H126" i="9" s="1"/>
  <c r="F127" i="9"/>
  <c r="G127" i="9" s="1"/>
  <c r="H127" i="9" s="1"/>
  <c r="F128" i="9"/>
  <c r="G128" i="9" s="1"/>
  <c r="H128" i="9" s="1"/>
  <c r="F129" i="9"/>
  <c r="G129" i="9" s="1"/>
  <c r="H129" i="9" s="1"/>
  <c r="F130" i="9"/>
  <c r="G130" i="9" s="1"/>
  <c r="H130" i="9" s="1"/>
  <c r="F131" i="9"/>
  <c r="G131" i="9" s="1"/>
  <c r="H131" i="9" s="1"/>
  <c r="F132" i="9"/>
  <c r="G132" i="9" s="1"/>
  <c r="H132" i="9" s="1"/>
  <c r="F133" i="9"/>
  <c r="G133" i="9" s="1"/>
  <c r="H133" i="9" s="1"/>
  <c r="F134" i="9"/>
  <c r="G134" i="9" s="1"/>
  <c r="H134" i="9" s="1"/>
  <c r="F135" i="9"/>
  <c r="G135" i="9" s="1"/>
  <c r="H135" i="9" s="1"/>
  <c r="F136" i="9"/>
  <c r="G136" i="9" s="1"/>
  <c r="H136" i="9" s="1"/>
  <c r="F137" i="9"/>
  <c r="G137" i="9" s="1"/>
  <c r="H137" i="9" s="1"/>
  <c r="F138" i="9"/>
  <c r="G138" i="9" s="1"/>
  <c r="H138" i="9" s="1"/>
  <c r="F139" i="9"/>
  <c r="G139" i="9" s="1"/>
  <c r="H139" i="9" s="1"/>
  <c r="F140" i="9"/>
  <c r="G140" i="9" s="1"/>
  <c r="H140" i="9" s="1"/>
  <c r="F141" i="9"/>
  <c r="G141" i="9" s="1"/>
  <c r="H141" i="9" s="1"/>
  <c r="F142" i="9"/>
  <c r="G142" i="9" s="1"/>
  <c r="H142" i="9" s="1"/>
  <c r="F143" i="9"/>
  <c r="G143" i="9" s="1"/>
  <c r="H143" i="9" s="1"/>
  <c r="F144" i="9"/>
  <c r="G144" i="9" s="1"/>
  <c r="H144" i="9" s="1"/>
  <c r="F145" i="9"/>
  <c r="G145" i="9" s="1"/>
  <c r="H145" i="9" s="1"/>
  <c r="F146" i="9"/>
  <c r="G146" i="9" s="1"/>
  <c r="H146" i="9" s="1"/>
  <c r="F147" i="9"/>
  <c r="G147" i="9" s="1"/>
  <c r="H147" i="9" s="1"/>
  <c r="F148" i="9"/>
  <c r="G148" i="9" s="1"/>
  <c r="H148" i="9" s="1"/>
  <c r="F149" i="9"/>
  <c r="G149" i="9" s="1"/>
  <c r="H149" i="9" s="1"/>
  <c r="F150" i="9"/>
  <c r="G150" i="9" s="1"/>
  <c r="H150" i="9" s="1"/>
  <c r="F151" i="9"/>
  <c r="G151" i="9" s="1"/>
  <c r="H151" i="9" s="1"/>
  <c r="F152" i="9"/>
  <c r="G152" i="9" s="1"/>
  <c r="H152" i="9" s="1"/>
  <c r="F153" i="9"/>
  <c r="G153" i="9" s="1"/>
  <c r="H153" i="9" s="1"/>
  <c r="F154" i="9"/>
  <c r="G154" i="9" s="1"/>
  <c r="H154" i="9" s="1"/>
  <c r="F155" i="9"/>
  <c r="G155" i="9" s="1"/>
  <c r="H155" i="9" s="1"/>
  <c r="F156" i="9"/>
  <c r="G156" i="9" s="1"/>
  <c r="H156" i="9" s="1"/>
  <c r="F157" i="9"/>
  <c r="G157" i="9" s="1"/>
  <c r="H157" i="9" s="1"/>
  <c r="F158" i="9"/>
  <c r="G158" i="9" s="1"/>
  <c r="H158" i="9" s="1"/>
  <c r="F159" i="9"/>
  <c r="G159" i="9" s="1"/>
  <c r="H159" i="9" s="1"/>
  <c r="F160" i="9"/>
  <c r="G160" i="9" s="1"/>
  <c r="H160" i="9" s="1"/>
  <c r="F161" i="9"/>
  <c r="G161" i="9" s="1"/>
  <c r="H161" i="9" s="1"/>
  <c r="F162" i="9"/>
  <c r="G162" i="9" s="1"/>
  <c r="H162" i="9" s="1"/>
  <c r="F163" i="9"/>
  <c r="G163" i="9" s="1"/>
  <c r="H163" i="9" s="1"/>
  <c r="F164" i="9"/>
  <c r="G164" i="9" s="1"/>
  <c r="H164" i="9" s="1"/>
  <c r="F165" i="9"/>
  <c r="G165" i="9" s="1"/>
  <c r="H165" i="9" s="1"/>
  <c r="F166" i="9"/>
  <c r="G166" i="9" s="1"/>
  <c r="H166" i="9" s="1"/>
  <c r="F167" i="9"/>
  <c r="G167" i="9" s="1"/>
  <c r="H167" i="9" s="1"/>
  <c r="F168" i="9"/>
  <c r="G168" i="9" s="1"/>
  <c r="H168" i="9" s="1"/>
  <c r="F169" i="9"/>
  <c r="G169" i="9" s="1"/>
  <c r="H169" i="9" s="1"/>
  <c r="F170" i="9"/>
  <c r="G170" i="9" s="1"/>
  <c r="H170" i="9" s="1"/>
  <c r="F171" i="9"/>
  <c r="G171" i="9" s="1"/>
  <c r="H171" i="9" s="1"/>
  <c r="F172" i="9"/>
  <c r="G172" i="9" s="1"/>
  <c r="H172" i="9" s="1"/>
  <c r="F173" i="9"/>
  <c r="G173" i="9" s="1"/>
  <c r="H173" i="9" s="1"/>
  <c r="F174" i="9"/>
  <c r="G174" i="9" s="1"/>
  <c r="H174" i="9" s="1"/>
  <c r="F175" i="9"/>
  <c r="G175" i="9" s="1"/>
  <c r="H175" i="9" s="1"/>
  <c r="F176" i="9"/>
  <c r="G176" i="9" s="1"/>
  <c r="H176" i="9" s="1"/>
  <c r="F177" i="9"/>
  <c r="G177" i="9" s="1"/>
  <c r="H177" i="9" s="1"/>
  <c r="F178" i="9"/>
  <c r="G178" i="9" s="1"/>
  <c r="H178" i="9" s="1"/>
  <c r="F179" i="9"/>
  <c r="G179" i="9" s="1"/>
  <c r="H179" i="9" s="1"/>
  <c r="F180" i="9"/>
  <c r="G180" i="9" s="1"/>
  <c r="H180" i="9" s="1"/>
  <c r="F181" i="9"/>
  <c r="G181" i="9" s="1"/>
  <c r="H181" i="9" s="1"/>
  <c r="F182" i="9"/>
  <c r="G182" i="9" s="1"/>
  <c r="H182" i="9" s="1"/>
  <c r="F183" i="9"/>
  <c r="G183" i="9" s="1"/>
  <c r="H183" i="9" s="1"/>
  <c r="F184" i="9"/>
  <c r="G184" i="9" s="1"/>
  <c r="H184" i="9" s="1"/>
  <c r="F185" i="9"/>
  <c r="G185" i="9" s="1"/>
  <c r="H185" i="9" s="1"/>
  <c r="F186" i="9"/>
  <c r="G186" i="9" s="1"/>
  <c r="H186" i="9" s="1"/>
  <c r="F187" i="9"/>
  <c r="G187" i="9" s="1"/>
  <c r="H187" i="9" s="1"/>
  <c r="F188" i="9"/>
  <c r="G188" i="9" s="1"/>
  <c r="H188" i="9" s="1"/>
  <c r="F189" i="9"/>
  <c r="G189" i="9" s="1"/>
  <c r="H189" i="9" s="1"/>
  <c r="F190" i="9"/>
  <c r="G190" i="9" s="1"/>
  <c r="H190" i="9" s="1"/>
  <c r="F191" i="9"/>
  <c r="G191" i="9" s="1"/>
  <c r="H191" i="9" s="1"/>
  <c r="F192" i="9"/>
  <c r="G192" i="9" s="1"/>
  <c r="H192" i="9" s="1"/>
  <c r="F193" i="9"/>
  <c r="G193" i="9" s="1"/>
  <c r="H193" i="9" s="1"/>
  <c r="C193" i="9"/>
  <c r="E193" i="9" s="1"/>
  <c r="C192" i="9"/>
  <c r="E192" i="9" s="1"/>
  <c r="C191" i="9"/>
  <c r="E191" i="9" s="1"/>
  <c r="C190" i="9"/>
  <c r="C189" i="9"/>
  <c r="E189" i="9" s="1"/>
  <c r="C188" i="9"/>
  <c r="D188" i="9" s="1"/>
  <c r="C187" i="9"/>
  <c r="E187" i="9" s="1"/>
  <c r="C186" i="9"/>
  <c r="D186" i="9" s="1"/>
  <c r="C185" i="9"/>
  <c r="C184" i="9"/>
  <c r="C183" i="9"/>
  <c r="E183" i="9" s="1"/>
  <c r="C182" i="9"/>
  <c r="D182" i="9" s="1"/>
  <c r="B182" i="9" s="1"/>
  <c r="C181" i="9"/>
  <c r="C180" i="9"/>
  <c r="C179" i="9"/>
  <c r="D179" i="9" s="1"/>
  <c r="B179" i="9" s="1"/>
  <c r="C178" i="9"/>
  <c r="D178" i="9" s="1"/>
  <c r="B178" i="9" s="1"/>
  <c r="C177" i="9"/>
  <c r="E177" i="9" s="1"/>
  <c r="C176" i="9"/>
  <c r="C175" i="9"/>
  <c r="E175" i="9" s="1"/>
  <c r="C174" i="9"/>
  <c r="D174" i="9" s="1"/>
  <c r="C173" i="9"/>
  <c r="D173" i="9" s="1"/>
  <c r="C172" i="9"/>
  <c r="C171" i="9"/>
  <c r="E171" i="9" s="1"/>
  <c r="C170" i="9"/>
  <c r="E170" i="9" s="1"/>
  <c r="C169" i="9"/>
  <c r="D169" i="9" s="1"/>
  <c r="C168" i="9"/>
  <c r="C167" i="9"/>
  <c r="C166" i="9"/>
  <c r="E166" i="9" s="1"/>
  <c r="C165" i="9"/>
  <c r="D165" i="9" s="1"/>
  <c r="C164" i="9"/>
  <c r="C163" i="9"/>
  <c r="C162" i="9"/>
  <c r="E162" i="9" s="1"/>
  <c r="C161" i="9"/>
  <c r="D161" i="9" s="1"/>
  <c r="C160" i="9"/>
  <c r="D160" i="9" s="1"/>
  <c r="C159" i="9"/>
  <c r="C158" i="9"/>
  <c r="E158" i="9" s="1"/>
  <c r="C157" i="9"/>
  <c r="E157" i="9" s="1"/>
  <c r="C156" i="9"/>
  <c r="D156" i="9" s="1"/>
  <c r="C155" i="9"/>
  <c r="C154" i="9"/>
  <c r="E154" i="9" s="1"/>
  <c r="C153" i="9"/>
  <c r="E153" i="9" s="1"/>
  <c r="C152" i="9"/>
  <c r="D152" i="9" s="1"/>
  <c r="C151" i="9"/>
  <c r="C150" i="9"/>
  <c r="C149" i="9"/>
  <c r="E149" i="9" s="1"/>
  <c r="C148" i="9"/>
  <c r="D148" i="9" s="1"/>
  <c r="C147" i="9"/>
  <c r="C146" i="9"/>
  <c r="E146" i="9" s="1"/>
  <c r="C145" i="9"/>
  <c r="D145" i="9" s="1"/>
  <c r="C144" i="9"/>
  <c r="D144" i="9" s="1"/>
  <c r="C143" i="9"/>
  <c r="C142" i="9"/>
  <c r="C141" i="9"/>
  <c r="D141" i="9" s="1"/>
  <c r="C140" i="9"/>
  <c r="E140" i="9" s="1"/>
  <c r="C139" i="9"/>
  <c r="D139" i="9" s="1"/>
  <c r="C138" i="9"/>
  <c r="D138" i="9" s="1"/>
  <c r="C137" i="9"/>
  <c r="C136" i="9"/>
  <c r="E136" i="9" s="1"/>
  <c r="C135" i="9"/>
  <c r="E135" i="9" s="1"/>
  <c r="C134" i="9"/>
  <c r="D134" i="9" s="1"/>
  <c r="C133" i="9"/>
  <c r="C132" i="9"/>
  <c r="E132" i="9" s="1"/>
  <c r="C131" i="9"/>
  <c r="E131" i="9" s="1"/>
  <c r="C130" i="9"/>
  <c r="D130" i="9" s="1"/>
  <c r="C129" i="9"/>
  <c r="C128" i="9"/>
  <c r="E128" i="9" s="1"/>
  <c r="C127" i="9"/>
  <c r="E127" i="9" s="1"/>
  <c r="C126" i="9"/>
  <c r="D126" i="9" s="1"/>
  <c r="C125" i="9"/>
  <c r="C124" i="9"/>
  <c r="E124" i="9" s="1"/>
  <c r="C123" i="9"/>
  <c r="D123" i="9" s="1"/>
  <c r="C122" i="9"/>
  <c r="D122" i="9" s="1"/>
  <c r="C121" i="9"/>
  <c r="E121" i="9" s="1"/>
  <c r="C120" i="9"/>
  <c r="E120" i="9" s="1"/>
  <c r="C119" i="9"/>
  <c r="D119" i="9" s="1"/>
  <c r="C118" i="9"/>
  <c r="D118" i="9" s="1"/>
  <c r="C117" i="9"/>
  <c r="E117" i="9" s="1"/>
  <c r="C116" i="9"/>
  <c r="E116" i="9" s="1"/>
  <c r="C115" i="9"/>
  <c r="D115" i="9" s="1"/>
  <c r="C114" i="9"/>
  <c r="C113" i="9"/>
  <c r="E113" i="9" s="1"/>
  <c r="C112" i="9"/>
  <c r="E112" i="9" s="1"/>
  <c r="C111" i="9"/>
  <c r="D111" i="9" s="1"/>
  <c r="C110" i="9"/>
  <c r="C109" i="9"/>
  <c r="E109" i="9" s="1"/>
  <c r="C108" i="9"/>
  <c r="E108" i="9" s="1"/>
  <c r="C107" i="9"/>
  <c r="E107" i="9" s="1"/>
  <c r="C106" i="9"/>
  <c r="C105" i="9"/>
  <c r="E105" i="9" s="1"/>
  <c r="C104" i="9"/>
  <c r="D104" i="9" s="1"/>
  <c r="C103" i="9"/>
  <c r="E103" i="9" s="1"/>
  <c r="C102" i="9"/>
  <c r="O2" i="6"/>
  <c r="O3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I8" i="21" l="1"/>
  <c r="I193" i="9"/>
  <c r="J193" i="9" s="1"/>
  <c r="I189" i="9"/>
  <c r="J189" i="9" s="1"/>
  <c r="I185" i="9"/>
  <c r="J185" i="9" s="1"/>
  <c r="I181" i="9"/>
  <c r="J181" i="9" s="1"/>
  <c r="I177" i="9"/>
  <c r="J177" i="9" s="1"/>
  <c r="I173" i="9"/>
  <c r="J173" i="9" s="1"/>
  <c r="I169" i="9"/>
  <c r="J169" i="9" s="1"/>
  <c r="I165" i="9"/>
  <c r="J165" i="9" s="1"/>
  <c r="I161" i="9"/>
  <c r="J161" i="9" s="1"/>
  <c r="I157" i="9"/>
  <c r="J157" i="9" s="1"/>
  <c r="I153" i="9"/>
  <c r="J153" i="9" s="1"/>
  <c r="I149" i="9"/>
  <c r="J149" i="9" s="1"/>
  <c r="I145" i="9"/>
  <c r="J145" i="9" s="1"/>
  <c r="I141" i="9"/>
  <c r="J141" i="9" s="1"/>
  <c r="I137" i="9"/>
  <c r="J137" i="9" s="1"/>
  <c r="I133" i="9"/>
  <c r="J133" i="9" s="1"/>
  <c r="I129" i="9"/>
  <c r="J129" i="9" s="1"/>
  <c r="I125" i="9"/>
  <c r="J125" i="9" s="1"/>
  <c r="I121" i="9"/>
  <c r="J121" i="9" s="1"/>
  <c r="I117" i="9"/>
  <c r="J117" i="9" s="1"/>
  <c r="I113" i="9"/>
  <c r="J113" i="9" s="1"/>
  <c r="I109" i="9"/>
  <c r="J109" i="9" s="1"/>
  <c r="I105" i="9"/>
  <c r="J105" i="9" s="1"/>
  <c r="I192" i="9"/>
  <c r="J192" i="9" s="1"/>
  <c r="I188" i="9"/>
  <c r="J188" i="9" s="1"/>
  <c r="I184" i="9"/>
  <c r="J184" i="9" s="1"/>
  <c r="I180" i="9"/>
  <c r="J180" i="9" s="1"/>
  <c r="I176" i="9"/>
  <c r="J176" i="9" s="1"/>
  <c r="I172" i="9"/>
  <c r="J172" i="9" s="1"/>
  <c r="I168" i="9"/>
  <c r="J168" i="9" s="1"/>
  <c r="I164" i="9"/>
  <c r="J164" i="9" s="1"/>
  <c r="I160" i="9"/>
  <c r="J160" i="9" s="1"/>
  <c r="I156" i="9"/>
  <c r="J156" i="9" s="1"/>
  <c r="I152" i="9"/>
  <c r="J152" i="9" s="1"/>
  <c r="I148" i="9"/>
  <c r="J148" i="9" s="1"/>
  <c r="I144" i="9"/>
  <c r="J144" i="9" s="1"/>
  <c r="I140" i="9"/>
  <c r="J140" i="9" s="1"/>
  <c r="I136" i="9"/>
  <c r="J136" i="9" s="1"/>
  <c r="I132" i="9"/>
  <c r="J132" i="9" s="1"/>
  <c r="I128" i="9"/>
  <c r="J128" i="9" s="1"/>
  <c r="I124" i="9"/>
  <c r="J124" i="9" s="1"/>
  <c r="I120" i="9"/>
  <c r="J120" i="9" s="1"/>
  <c r="I116" i="9"/>
  <c r="J116" i="9" s="1"/>
  <c r="I112" i="9"/>
  <c r="J112" i="9" s="1"/>
  <c r="I108" i="9"/>
  <c r="J108" i="9" s="1"/>
  <c r="I104" i="9"/>
  <c r="J104" i="9" s="1"/>
  <c r="I191" i="9"/>
  <c r="J191" i="9" s="1"/>
  <c r="I187" i="9"/>
  <c r="J187" i="9" s="1"/>
  <c r="I183" i="9"/>
  <c r="J183" i="9" s="1"/>
  <c r="I179" i="9"/>
  <c r="J179" i="9" s="1"/>
  <c r="I175" i="9"/>
  <c r="J175" i="9" s="1"/>
  <c r="I171" i="9"/>
  <c r="J171" i="9" s="1"/>
  <c r="I167" i="9"/>
  <c r="J167" i="9" s="1"/>
  <c r="I163" i="9"/>
  <c r="J163" i="9" s="1"/>
  <c r="I159" i="9"/>
  <c r="J159" i="9" s="1"/>
  <c r="I155" i="9"/>
  <c r="J155" i="9" s="1"/>
  <c r="I151" i="9"/>
  <c r="J151" i="9" s="1"/>
  <c r="I147" i="9"/>
  <c r="J147" i="9" s="1"/>
  <c r="I143" i="9"/>
  <c r="J143" i="9" s="1"/>
  <c r="I139" i="9"/>
  <c r="J139" i="9" s="1"/>
  <c r="I135" i="9"/>
  <c r="J135" i="9" s="1"/>
  <c r="I131" i="9"/>
  <c r="J131" i="9" s="1"/>
  <c r="I127" i="9"/>
  <c r="J127" i="9" s="1"/>
  <c r="I123" i="9"/>
  <c r="J123" i="9" s="1"/>
  <c r="I119" i="9"/>
  <c r="J119" i="9" s="1"/>
  <c r="I115" i="9"/>
  <c r="J115" i="9" s="1"/>
  <c r="I111" i="9"/>
  <c r="J111" i="9" s="1"/>
  <c r="I107" i="9"/>
  <c r="J107" i="9" s="1"/>
  <c r="I103" i="9"/>
  <c r="J103" i="9" s="1"/>
  <c r="I190" i="9"/>
  <c r="J190" i="9" s="1"/>
  <c r="I186" i="9"/>
  <c r="J186" i="9" s="1"/>
  <c r="I182" i="9"/>
  <c r="J182" i="9" s="1"/>
  <c r="I178" i="9"/>
  <c r="J178" i="9" s="1"/>
  <c r="I174" i="9"/>
  <c r="J174" i="9" s="1"/>
  <c r="I170" i="9"/>
  <c r="J170" i="9" s="1"/>
  <c r="I166" i="9"/>
  <c r="J166" i="9" s="1"/>
  <c r="I162" i="9"/>
  <c r="J162" i="9" s="1"/>
  <c r="I158" i="9"/>
  <c r="J158" i="9" s="1"/>
  <c r="I154" i="9"/>
  <c r="J154" i="9" s="1"/>
  <c r="I150" i="9"/>
  <c r="J150" i="9" s="1"/>
  <c r="I146" i="9"/>
  <c r="J146" i="9" s="1"/>
  <c r="I142" i="9"/>
  <c r="J142" i="9" s="1"/>
  <c r="I138" i="9"/>
  <c r="J138" i="9" s="1"/>
  <c r="I134" i="9"/>
  <c r="J134" i="9" s="1"/>
  <c r="I130" i="9"/>
  <c r="J130" i="9" s="1"/>
  <c r="I126" i="9"/>
  <c r="J126" i="9" s="1"/>
  <c r="I122" i="9"/>
  <c r="J122" i="9" s="1"/>
  <c r="I118" i="9"/>
  <c r="J118" i="9" s="1"/>
  <c r="I114" i="9"/>
  <c r="J114" i="9" s="1"/>
  <c r="I110" i="9"/>
  <c r="J110" i="9" s="1"/>
  <c r="I106" i="9"/>
  <c r="J106" i="9" s="1"/>
  <c r="I102" i="9"/>
  <c r="J102" i="9" s="1"/>
  <c r="K145" i="9"/>
  <c r="K125" i="9"/>
  <c r="B148" i="9"/>
  <c r="B165" i="9"/>
  <c r="B141" i="9"/>
  <c r="B122" i="9"/>
  <c r="B126" i="9"/>
  <c r="B138" i="9"/>
  <c r="B152" i="9"/>
  <c r="B160" i="9"/>
  <c r="B118" i="9"/>
  <c r="D192" i="9"/>
  <c r="E145" i="9"/>
  <c r="D187" i="9"/>
  <c r="E179" i="9"/>
  <c r="E126" i="9"/>
  <c r="E152" i="9"/>
  <c r="D191" i="9"/>
  <c r="D109" i="9"/>
  <c r="E119" i="9"/>
  <c r="E123" i="9"/>
  <c r="E141" i="9"/>
  <c r="D170" i="9"/>
  <c r="D183" i="9"/>
  <c r="B183" i="9" s="1"/>
  <c r="E115" i="9"/>
  <c r="D120" i="9"/>
  <c r="E139" i="9"/>
  <c r="E104" i="9"/>
  <c r="E169" i="9"/>
  <c r="B119" i="9"/>
  <c r="D108" i="9"/>
  <c r="E130" i="9"/>
  <c r="D131" i="9"/>
  <c r="E148" i="9"/>
  <c r="D149" i="9"/>
  <c r="E156" i="9"/>
  <c r="D158" i="9"/>
  <c r="E161" i="9"/>
  <c r="D162" i="9"/>
  <c r="E174" i="9"/>
  <c r="D175" i="9"/>
  <c r="E182" i="9"/>
  <c r="E111" i="9"/>
  <c r="D121" i="9"/>
  <c r="B174" i="9"/>
  <c r="B104" i="9"/>
  <c r="D105" i="9"/>
  <c r="D116" i="9"/>
  <c r="D127" i="9"/>
  <c r="E134" i="9"/>
  <c r="D135" i="9"/>
  <c r="D153" i="9"/>
  <c r="D157" i="9"/>
  <c r="D166" i="9"/>
  <c r="E173" i="9"/>
  <c r="D177" i="9"/>
  <c r="E186" i="9"/>
  <c r="E188" i="9"/>
  <c r="D193" i="9"/>
  <c r="D117" i="9"/>
  <c r="E122" i="9"/>
  <c r="D132" i="9"/>
  <c r="E138" i="9"/>
  <c r="E160" i="9"/>
  <c r="E165" i="9"/>
  <c r="B134" i="9"/>
  <c r="B111" i="9"/>
  <c r="E106" i="9"/>
  <c r="D106" i="9"/>
  <c r="D114" i="9"/>
  <c r="E114" i="9"/>
  <c r="E102" i="9"/>
  <c r="D102" i="9"/>
  <c r="E110" i="9"/>
  <c r="D110" i="9"/>
  <c r="E137" i="9"/>
  <c r="D137" i="9"/>
  <c r="D128" i="9"/>
  <c r="E133" i="9"/>
  <c r="D133" i="9"/>
  <c r="B144" i="9"/>
  <c r="E147" i="9"/>
  <c r="D147" i="9"/>
  <c r="E150" i="9"/>
  <c r="D150" i="9"/>
  <c r="E163" i="9"/>
  <c r="D163" i="9"/>
  <c r="E167" i="9"/>
  <c r="D167" i="9"/>
  <c r="E168" i="9"/>
  <c r="D168" i="9"/>
  <c r="E180" i="9"/>
  <c r="D180" i="9"/>
  <c r="E181" i="9"/>
  <c r="D181" i="9"/>
  <c r="D103" i="9"/>
  <c r="D107" i="9"/>
  <c r="D112" i="9"/>
  <c r="D113" i="9"/>
  <c r="B115" i="9"/>
  <c r="E118" i="9"/>
  <c r="B123" i="9"/>
  <c r="D124" i="9"/>
  <c r="E129" i="9"/>
  <c r="D129" i="9"/>
  <c r="B130" i="9"/>
  <c r="B139" i="9"/>
  <c r="D140" i="9"/>
  <c r="E142" i="9"/>
  <c r="D142" i="9"/>
  <c r="E143" i="9"/>
  <c r="D143" i="9"/>
  <c r="E144" i="9"/>
  <c r="D154" i="9"/>
  <c r="B156" i="9"/>
  <c r="E159" i="9"/>
  <c r="D159" i="9"/>
  <c r="E164" i="9"/>
  <c r="D164" i="9"/>
  <c r="E185" i="9"/>
  <c r="D185" i="9"/>
  <c r="B161" i="9"/>
  <c r="E125" i="9"/>
  <c r="D125" i="9"/>
  <c r="D136" i="9"/>
  <c r="B145" i="9"/>
  <c r="E184" i="9"/>
  <c r="D184" i="9"/>
  <c r="E155" i="9"/>
  <c r="D155" i="9"/>
  <c r="B188" i="9"/>
  <c r="D146" i="9"/>
  <c r="E151" i="9"/>
  <c r="D151" i="9"/>
  <c r="B169" i="9"/>
  <c r="D171" i="9"/>
  <c r="B173" i="9"/>
  <c r="E176" i="9"/>
  <c r="D176" i="9"/>
  <c r="E172" i="9"/>
  <c r="D172" i="9"/>
  <c r="D190" i="9"/>
  <c r="E190" i="9"/>
  <c r="B186" i="9"/>
  <c r="E178" i="9"/>
  <c r="D189" i="9"/>
  <c r="O4" i="6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183" i="6" s="1"/>
  <c r="U183" i="6" s="1"/>
  <c r="O158" i="6"/>
  <c r="U158" i="6" s="1"/>
  <c r="F193" i="6"/>
  <c r="N193" i="6" s="1"/>
  <c r="F189" i="6"/>
  <c r="N189" i="6" s="1"/>
  <c r="F185" i="6"/>
  <c r="N185" i="6" s="1"/>
  <c r="F181" i="6"/>
  <c r="N181" i="6" s="1"/>
  <c r="F177" i="6"/>
  <c r="N177" i="6" s="1"/>
  <c r="F173" i="6"/>
  <c r="N173" i="6" s="1"/>
  <c r="F169" i="6"/>
  <c r="N169" i="6" s="1"/>
  <c r="F165" i="6"/>
  <c r="N165" i="6" s="1"/>
  <c r="F161" i="6"/>
  <c r="N161" i="6" s="1"/>
  <c r="F157" i="6"/>
  <c r="N157" i="6" s="1"/>
  <c r="F153" i="6"/>
  <c r="N153" i="6" s="1"/>
  <c r="F149" i="6"/>
  <c r="N149" i="6" s="1"/>
  <c r="F145" i="6"/>
  <c r="N145" i="6" s="1"/>
  <c r="F141" i="6"/>
  <c r="N141" i="6" s="1"/>
  <c r="F137" i="6"/>
  <c r="N137" i="6" s="1"/>
  <c r="F133" i="6"/>
  <c r="N133" i="6" s="1"/>
  <c r="F129" i="6"/>
  <c r="N129" i="6" s="1"/>
  <c r="F125" i="6"/>
  <c r="N125" i="6" s="1"/>
  <c r="F121" i="6"/>
  <c r="N121" i="6" s="1"/>
  <c r="F117" i="6"/>
  <c r="N117" i="6" s="1"/>
  <c r="F113" i="6"/>
  <c r="N113" i="6" s="1"/>
  <c r="F109" i="6"/>
  <c r="N109" i="6" s="1"/>
  <c r="F105" i="6"/>
  <c r="N105" i="6" s="1"/>
  <c r="F192" i="6"/>
  <c r="N192" i="6" s="1"/>
  <c r="F188" i="6"/>
  <c r="N188" i="6" s="1"/>
  <c r="F184" i="6"/>
  <c r="N184" i="6" s="1"/>
  <c r="F180" i="6"/>
  <c r="N180" i="6" s="1"/>
  <c r="F176" i="6"/>
  <c r="N176" i="6" s="1"/>
  <c r="F172" i="6"/>
  <c r="N172" i="6" s="1"/>
  <c r="F168" i="6"/>
  <c r="N168" i="6" s="1"/>
  <c r="F164" i="6"/>
  <c r="N164" i="6" s="1"/>
  <c r="F160" i="6"/>
  <c r="N160" i="6" s="1"/>
  <c r="F156" i="6"/>
  <c r="N156" i="6" s="1"/>
  <c r="F152" i="6"/>
  <c r="N152" i="6" s="1"/>
  <c r="F148" i="6"/>
  <c r="N148" i="6" s="1"/>
  <c r="F144" i="6"/>
  <c r="N144" i="6" s="1"/>
  <c r="F140" i="6"/>
  <c r="N140" i="6" s="1"/>
  <c r="F136" i="6"/>
  <c r="N136" i="6" s="1"/>
  <c r="F132" i="6"/>
  <c r="N132" i="6" s="1"/>
  <c r="F128" i="6"/>
  <c r="N128" i="6" s="1"/>
  <c r="F124" i="6"/>
  <c r="N124" i="6" s="1"/>
  <c r="F120" i="6"/>
  <c r="N120" i="6" s="1"/>
  <c r="F116" i="6"/>
  <c r="N116" i="6" s="1"/>
  <c r="F112" i="6"/>
  <c r="N112" i="6" s="1"/>
  <c r="F108" i="6"/>
  <c r="N108" i="6" s="1"/>
  <c r="F104" i="6"/>
  <c r="N104" i="6" s="1"/>
  <c r="F191" i="6"/>
  <c r="N191" i="6" s="1"/>
  <c r="F187" i="6"/>
  <c r="N187" i="6" s="1"/>
  <c r="F183" i="6"/>
  <c r="N183" i="6" s="1"/>
  <c r="F179" i="6"/>
  <c r="N179" i="6" s="1"/>
  <c r="F175" i="6"/>
  <c r="N175" i="6" s="1"/>
  <c r="F171" i="6"/>
  <c r="N171" i="6" s="1"/>
  <c r="F167" i="6"/>
  <c r="N167" i="6" s="1"/>
  <c r="F163" i="6"/>
  <c r="N163" i="6" s="1"/>
  <c r="F159" i="6"/>
  <c r="N159" i="6" s="1"/>
  <c r="F155" i="6"/>
  <c r="N155" i="6" s="1"/>
  <c r="F151" i="6"/>
  <c r="N151" i="6" s="1"/>
  <c r="F147" i="6"/>
  <c r="N147" i="6" s="1"/>
  <c r="F143" i="6"/>
  <c r="N143" i="6" s="1"/>
  <c r="F139" i="6"/>
  <c r="N139" i="6" s="1"/>
  <c r="F135" i="6"/>
  <c r="N135" i="6" s="1"/>
  <c r="F131" i="6"/>
  <c r="N131" i="6" s="1"/>
  <c r="F127" i="6"/>
  <c r="N127" i="6" s="1"/>
  <c r="F123" i="6"/>
  <c r="N123" i="6" s="1"/>
  <c r="F119" i="6"/>
  <c r="N119" i="6" s="1"/>
  <c r="F115" i="6"/>
  <c r="N115" i="6" s="1"/>
  <c r="F111" i="6"/>
  <c r="N111" i="6" s="1"/>
  <c r="F107" i="6"/>
  <c r="N107" i="6" s="1"/>
  <c r="F103" i="6"/>
  <c r="N103" i="6" s="1"/>
  <c r="F190" i="6"/>
  <c r="N190" i="6" s="1"/>
  <c r="F186" i="6"/>
  <c r="N186" i="6" s="1"/>
  <c r="F182" i="6"/>
  <c r="N182" i="6" s="1"/>
  <c r="F178" i="6"/>
  <c r="N178" i="6" s="1"/>
  <c r="F174" i="6"/>
  <c r="N174" i="6" s="1"/>
  <c r="F170" i="6"/>
  <c r="N170" i="6" s="1"/>
  <c r="F166" i="6"/>
  <c r="N166" i="6" s="1"/>
  <c r="F162" i="6"/>
  <c r="N162" i="6" s="1"/>
  <c r="F158" i="6"/>
  <c r="N158" i="6" s="1"/>
  <c r="F154" i="6"/>
  <c r="N154" i="6" s="1"/>
  <c r="F150" i="6"/>
  <c r="N150" i="6" s="1"/>
  <c r="F146" i="6"/>
  <c r="N146" i="6" s="1"/>
  <c r="F142" i="6"/>
  <c r="N142" i="6" s="1"/>
  <c r="F138" i="6"/>
  <c r="N138" i="6" s="1"/>
  <c r="F134" i="6"/>
  <c r="N134" i="6" s="1"/>
  <c r="F130" i="6"/>
  <c r="N130" i="6" s="1"/>
  <c r="F126" i="6"/>
  <c r="N126" i="6" s="1"/>
  <c r="F122" i="6"/>
  <c r="N122" i="6" s="1"/>
  <c r="F118" i="6"/>
  <c r="N118" i="6" s="1"/>
  <c r="F114" i="6"/>
  <c r="N114" i="6" s="1"/>
  <c r="F110" i="6"/>
  <c r="N110" i="6" s="1"/>
  <c r="F106" i="6"/>
  <c r="F102" i="6"/>
  <c r="N102" i="6" s="1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T102" i="6"/>
  <c r="S102" i="6" s="1"/>
  <c r="T103" i="6"/>
  <c r="S103" i="6" s="1"/>
  <c r="T104" i="6"/>
  <c r="S104" i="6" s="1"/>
  <c r="T105" i="6"/>
  <c r="S105" i="6" s="1"/>
  <c r="T106" i="6"/>
  <c r="S106" i="6" s="1"/>
  <c r="T107" i="6"/>
  <c r="S107" i="6" s="1"/>
  <c r="T108" i="6"/>
  <c r="S108" i="6" s="1"/>
  <c r="T109" i="6"/>
  <c r="S109" i="6" s="1"/>
  <c r="T110" i="6"/>
  <c r="S110" i="6" s="1"/>
  <c r="T111" i="6"/>
  <c r="S111" i="6" s="1"/>
  <c r="T112" i="6"/>
  <c r="S112" i="6" s="1"/>
  <c r="T113" i="6"/>
  <c r="S113" i="6" s="1"/>
  <c r="T114" i="6"/>
  <c r="S114" i="6" s="1"/>
  <c r="T115" i="6"/>
  <c r="S115" i="6" s="1"/>
  <c r="T116" i="6"/>
  <c r="S116" i="6" s="1"/>
  <c r="T117" i="6"/>
  <c r="S117" i="6" s="1"/>
  <c r="T118" i="6"/>
  <c r="S118" i="6" s="1"/>
  <c r="T119" i="6"/>
  <c r="S119" i="6" s="1"/>
  <c r="T120" i="6"/>
  <c r="S120" i="6" s="1"/>
  <c r="T121" i="6"/>
  <c r="S121" i="6" s="1"/>
  <c r="T122" i="6"/>
  <c r="S122" i="6" s="1"/>
  <c r="T123" i="6"/>
  <c r="S123" i="6" s="1"/>
  <c r="T124" i="6"/>
  <c r="S124" i="6" s="1"/>
  <c r="T125" i="6"/>
  <c r="S125" i="6" s="1"/>
  <c r="T126" i="6"/>
  <c r="S126" i="6" s="1"/>
  <c r="T127" i="6"/>
  <c r="S127" i="6" s="1"/>
  <c r="T128" i="6"/>
  <c r="S128" i="6" s="1"/>
  <c r="T129" i="6"/>
  <c r="S129" i="6" s="1"/>
  <c r="T130" i="6"/>
  <c r="S130" i="6" s="1"/>
  <c r="T131" i="6"/>
  <c r="S131" i="6" s="1"/>
  <c r="T132" i="6"/>
  <c r="S132" i="6" s="1"/>
  <c r="T133" i="6"/>
  <c r="S133" i="6" s="1"/>
  <c r="T134" i="6"/>
  <c r="S134" i="6" s="1"/>
  <c r="T135" i="6"/>
  <c r="S135" i="6" s="1"/>
  <c r="T136" i="6"/>
  <c r="S136" i="6" s="1"/>
  <c r="T137" i="6"/>
  <c r="S137" i="6" s="1"/>
  <c r="T138" i="6"/>
  <c r="S138" i="6" s="1"/>
  <c r="T139" i="6"/>
  <c r="S139" i="6" s="1"/>
  <c r="T140" i="6"/>
  <c r="S140" i="6" s="1"/>
  <c r="T141" i="6"/>
  <c r="S141" i="6" s="1"/>
  <c r="T142" i="6"/>
  <c r="S142" i="6" s="1"/>
  <c r="T143" i="6"/>
  <c r="S143" i="6" s="1"/>
  <c r="T144" i="6"/>
  <c r="S144" i="6" s="1"/>
  <c r="T145" i="6"/>
  <c r="S145" i="6" s="1"/>
  <c r="T146" i="6"/>
  <c r="S146" i="6" s="1"/>
  <c r="T147" i="6"/>
  <c r="S147" i="6" s="1"/>
  <c r="T148" i="6"/>
  <c r="S148" i="6" s="1"/>
  <c r="T149" i="6"/>
  <c r="S149" i="6" s="1"/>
  <c r="T150" i="6"/>
  <c r="S150" i="6" s="1"/>
  <c r="T151" i="6"/>
  <c r="S151" i="6" s="1"/>
  <c r="T152" i="6"/>
  <c r="S152" i="6" s="1"/>
  <c r="T153" i="6"/>
  <c r="S153" i="6" s="1"/>
  <c r="T154" i="6"/>
  <c r="S154" i="6" s="1"/>
  <c r="T155" i="6"/>
  <c r="S155" i="6" s="1"/>
  <c r="T156" i="6"/>
  <c r="S156" i="6" s="1"/>
  <c r="T157" i="6"/>
  <c r="S157" i="6" s="1"/>
  <c r="T158" i="6"/>
  <c r="S158" i="6" s="1"/>
  <c r="T159" i="6"/>
  <c r="S159" i="6" s="1"/>
  <c r="T160" i="6"/>
  <c r="S160" i="6" s="1"/>
  <c r="T161" i="6"/>
  <c r="S161" i="6" s="1"/>
  <c r="T162" i="6"/>
  <c r="S162" i="6" s="1"/>
  <c r="T163" i="6"/>
  <c r="S163" i="6" s="1"/>
  <c r="T164" i="6"/>
  <c r="S164" i="6" s="1"/>
  <c r="T165" i="6"/>
  <c r="S165" i="6" s="1"/>
  <c r="T166" i="6"/>
  <c r="S166" i="6" s="1"/>
  <c r="T167" i="6"/>
  <c r="S167" i="6" s="1"/>
  <c r="T168" i="6"/>
  <c r="S168" i="6" s="1"/>
  <c r="T169" i="6"/>
  <c r="S169" i="6" s="1"/>
  <c r="T170" i="6"/>
  <c r="S170" i="6" s="1"/>
  <c r="T171" i="6"/>
  <c r="S171" i="6" s="1"/>
  <c r="T172" i="6"/>
  <c r="S172" i="6" s="1"/>
  <c r="T173" i="6"/>
  <c r="S173" i="6" s="1"/>
  <c r="T174" i="6"/>
  <c r="S174" i="6" s="1"/>
  <c r="T175" i="6"/>
  <c r="S175" i="6" s="1"/>
  <c r="T176" i="6"/>
  <c r="S176" i="6" s="1"/>
  <c r="T177" i="6"/>
  <c r="S177" i="6" s="1"/>
  <c r="T178" i="6"/>
  <c r="S178" i="6" s="1"/>
  <c r="T179" i="6"/>
  <c r="S179" i="6" s="1"/>
  <c r="T180" i="6"/>
  <c r="S180" i="6" s="1"/>
  <c r="T181" i="6"/>
  <c r="S181" i="6" s="1"/>
  <c r="T182" i="6"/>
  <c r="S182" i="6" s="1"/>
  <c r="T183" i="6"/>
  <c r="S183" i="6" s="1"/>
  <c r="T184" i="6"/>
  <c r="S184" i="6" s="1"/>
  <c r="T185" i="6"/>
  <c r="S185" i="6" s="1"/>
  <c r="T186" i="6"/>
  <c r="S186" i="6" s="1"/>
  <c r="T187" i="6"/>
  <c r="S187" i="6" s="1"/>
  <c r="T188" i="6"/>
  <c r="S188" i="6" s="1"/>
  <c r="T189" i="6"/>
  <c r="S189" i="6" s="1"/>
  <c r="T190" i="6"/>
  <c r="S190" i="6" s="1"/>
  <c r="T191" i="6"/>
  <c r="S191" i="6" s="1"/>
  <c r="T192" i="6"/>
  <c r="S192" i="6" s="1"/>
  <c r="T193" i="6"/>
  <c r="S193" i="6" s="1"/>
  <c r="R1" i="6"/>
  <c r="R2" i="6"/>
  <c r="R3" i="6"/>
  <c r="R4" i="6"/>
  <c r="R5" i="6"/>
  <c r="R6" i="6"/>
  <c r="R7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P2" i="6"/>
  <c r="J2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I9" i="21" l="1"/>
  <c r="O189" i="6"/>
  <c r="U189" i="6" s="1"/>
  <c r="O125" i="6"/>
  <c r="U125" i="6" s="1"/>
  <c r="O152" i="6"/>
  <c r="U152" i="6" s="1"/>
  <c r="O173" i="6"/>
  <c r="U173" i="6" s="1"/>
  <c r="O109" i="6"/>
  <c r="U109" i="6" s="1"/>
  <c r="O136" i="6"/>
  <c r="U136" i="6" s="1"/>
  <c r="O190" i="6"/>
  <c r="U190" i="6" s="1"/>
  <c r="O126" i="6"/>
  <c r="U126" i="6" s="1"/>
  <c r="O157" i="6"/>
  <c r="U157" i="6" s="1"/>
  <c r="O184" i="6"/>
  <c r="U184" i="6" s="1"/>
  <c r="O120" i="6"/>
  <c r="U120" i="6" s="1"/>
  <c r="O142" i="6"/>
  <c r="U142" i="6" s="1"/>
  <c r="O174" i="6"/>
  <c r="U174" i="6" s="1"/>
  <c r="O110" i="6"/>
  <c r="U110" i="6" s="1"/>
  <c r="O141" i="6"/>
  <c r="U141" i="6" s="1"/>
  <c r="O168" i="6"/>
  <c r="U168" i="6" s="1"/>
  <c r="O104" i="6"/>
  <c r="U104" i="6" s="1"/>
  <c r="O163" i="6"/>
  <c r="U163" i="6" s="1"/>
  <c r="O131" i="6"/>
  <c r="U131" i="6" s="1"/>
  <c r="O186" i="6"/>
  <c r="U186" i="6" s="1"/>
  <c r="O170" i="6"/>
  <c r="U170" i="6" s="1"/>
  <c r="O154" i="6"/>
  <c r="U154" i="6" s="1"/>
  <c r="O138" i="6"/>
  <c r="U138" i="6" s="1"/>
  <c r="O122" i="6"/>
  <c r="U122" i="6" s="1"/>
  <c r="O106" i="6"/>
  <c r="U106" i="6" s="1"/>
  <c r="O185" i="6"/>
  <c r="U185" i="6" s="1"/>
  <c r="O169" i="6"/>
  <c r="U169" i="6" s="1"/>
  <c r="O153" i="6"/>
  <c r="U153" i="6" s="1"/>
  <c r="O137" i="6"/>
  <c r="U137" i="6" s="1"/>
  <c r="O121" i="6"/>
  <c r="U121" i="6" s="1"/>
  <c r="O105" i="6"/>
  <c r="U105" i="6" s="1"/>
  <c r="O180" i="6"/>
  <c r="U180" i="6" s="1"/>
  <c r="O164" i="6"/>
  <c r="U164" i="6" s="1"/>
  <c r="O148" i="6"/>
  <c r="U148" i="6" s="1"/>
  <c r="O132" i="6"/>
  <c r="U132" i="6" s="1"/>
  <c r="O116" i="6"/>
  <c r="U116" i="6" s="1"/>
  <c r="O191" i="6"/>
  <c r="U191" i="6" s="1"/>
  <c r="O159" i="6"/>
  <c r="U159" i="6" s="1"/>
  <c r="O127" i="6"/>
  <c r="U127" i="6" s="1"/>
  <c r="O182" i="6"/>
  <c r="U182" i="6" s="1"/>
  <c r="O166" i="6"/>
  <c r="U166" i="6" s="1"/>
  <c r="O150" i="6"/>
  <c r="U150" i="6" s="1"/>
  <c r="O134" i="6"/>
  <c r="U134" i="6" s="1"/>
  <c r="O118" i="6"/>
  <c r="U118" i="6" s="1"/>
  <c r="O102" i="6"/>
  <c r="U102" i="6" s="1"/>
  <c r="O181" i="6"/>
  <c r="U181" i="6" s="1"/>
  <c r="O165" i="6"/>
  <c r="U165" i="6" s="1"/>
  <c r="O149" i="6"/>
  <c r="U149" i="6" s="1"/>
  <c r="O133" i="6"/>
  <c r="U133" i="6" s="1"/>
  <c r="O117" i="6"/>
  <c r="U117" i="6" s="1"/>
  <c r="O192" i="6"/>
  <c r="U192" i="6" s="1"/>
  <c r="O176" i="6"/>
  <c r="U176" i="6" s="1"/>
  <c r="O160" i="6"/>
  <c r="U160" i="6" s="1"/>
  <c r="O144" i="6"/>
  <c r="U144" i="6" s="1"/>
  <c r="O128" i="6"/>
  <c r="U128" i="6" s="1"/>
  <c r="O112" i="6"/>
  <c r="U112" i="6" s="1"/>
  <c r="O179" i="6"/>
  <c r="U179" i="6" s="1"/>
  <c r="O147" i="6"/>
  <c r="U147" i="6" s="1"/>
  <c r="O115" i="6"/>
  <c r="U115" i="6" s="1"/>
  <c r="O178" i="6"/>
  <c r="U178" i="6" s="1"/>
  <c r="O162" i="6"/>
  <c r="U162" i="6" s="1"/>
  <c r="O146" i="6"/>
  <c r="U146" i="6" s="1"/>
  <c r="O130" i="6"/>
  <c r="U130" i="6" s="1"/>
  <c r="O114" i="6"/>
  <c r="U114" i="6" s="1"/>
  <c r="O193" i="6"/>
  <c r="U193" i="6" s="1"/>
  <c r="O177" i="6"/>
  <c r="U177" i="6" s="1"/>
  <c r="O161" i="6"/>
  <c r="U161" i="6" s="1"/>
  <c r="O145" i="6"/>
  <c r="U145" i="6" s="1"/>
  <c r="O129" i="6"/>
  <c r="U129" i="6" s="1"/>
  <c r="O113" i="6"/>
  <c r="U113" i="6" s="1"/>
  <c r="O188" i="6"/>
  <c r="U188" i="6" s="1"/>
  <c r="O172" i="6"/>
  <c r="U172" i="6" s="1"/>
  <c r="O156" i="6"/>
  <c r="U156" i="6" s="1"/>
  <c r="O140" i="6"/>
  <c r="U140" i="6" s="1"/>
  <c r="O124" i="6"/>
  <c r="U124" i="6" s="1"/>
  <c r="O108" i="6"/>
  <c r="U108" i="6" s="1"/>
  <c r="O175" i="6"/>
  <c r="U175" i="6" s="1"/>
  <c r="O143" i="6"/>
  <c r="U143" i="6" s="1"/>
  <c r="O111" i="6"/>
  <c r="U111" i="6" s="1"/>
  <c r="J3" i="6"/>
  <c r="J4" i="6" s="1"/>
  <c r="J5" i="6" s="1"/>
  <c r="J6" i="6" s="1"/>
  <c r="J7" i="6" s="1"/>
  <c r="J8" i="6" s="1"/>
  <c r="J9" i="6" s="1"/>
  <c r="J10" i="6" s="1"/>
  <c r="J11" i="6" s="1"/>
  <c r="J12" i="6" s="1"/>
  <c r="P3" i="6"/>
  <c r="P4" i="6" s="1"/>
  <c r="P5" i="6" s="1"/>
  <c r="P6" i="6" s="1"/>
  <c r="P7" i="6" s="1"/>
  <c r="P8" i="6" s="1"/>
  <c r="P9" i="6" s="1"/>
  <c r="K152" i="9"/>
  <c r="K115" i="9"/>
  <c r="K158" i="9"/>
  <c r="K184" i="9"/>
  <c r="K147" i="9"/>
  <c r="K179" i="9"/>
  <c r="K172" i="9"/>
  <c r="K108" i="9"/>
  <c r="K142" i="9"/>
  <c r="K131" i="9"/>
  <c r="K104" i="9"/>
  <c r="K141" i="9"/>
  <c r="K174" i="9"/>
  <c r="K163" i="9"/>
  <c r="K120" i="9"/>
  <c r="K109" i="9"/>
  <c r="K173" i="9"/>
  <c r="K159" i="9"/>
  <c r="K110" i="9"/>
  <c r="K127" i="9"/>
  <c r="K148" i="9"/>
  <c r="K170" i="9"/>
  <c r="K116" i="9"/>
  <c r="K121" i="9"/>
  <c r="K169" i="9"/>
  <c r="K191" i="9"/>
  <c r="K180" i="9"/>
  <c r="K132" i="9"/>
  <c r="K164" i="9"/>
  <c r="K153" i="9"/>
  <c r="K185" i="9"/>
  <c r="K154" i="9"/>
  <c r="K190" i="9"/>
  <c r="K143" i="9"/>
  <c r="K175" i="9"/>
  <c r="K136" i="9"/>
  <c r="K168" i="9"/>
  <c r="K105" i="9"/>
  <c r="K137" i="9"/>
  <c r="K157" i="9"/>
  <c r="K189" i="9"/>
  <c r="K106" i="9"/>
  <c r="K111" i="9"/>
  <c r="K135" i="9"/>
  <c r="K126" i="9"/>
  <c r="K119" i="9"/>
  <c r="K129" i="9"/>
  <c r="K130" i="9"/>
  <c r="K162" i="9"/>
  <c r="K167" i="9"/>
  <c r="K140" i="9"/>
  <c r="K113" i="9"/>
  <c r="K177" i="9"/>
  <c r="K178" i="9"/>
  <c r="K183" i="9"/>
  <c r="K156" i="9"/>
  <c r="K151" i="9"/>
  <c r="K124" i="9"/>
  <c r="K188" i="9"/>
  <c r="K161" i="9"/>
  <c r="K114" i="9"/>
  <c r="K146" i="9"/>
  <c r="K103" i="9"/>
  <c r="K138" i="9"/>
  <c r="K122" i="9"/>
  <c r="K186" i="9"/>
  <c r="K102" i="9"/>
  <c r="K118" i="9"/>
  <c r="K134" i="9"/>
  <c r="K150" i="9"/>
  <c r="K166" i="9"/>
  <c r="K182" i="9"/>
  <c r="K107" i="9"/>
  <c r="K123" i="9"/>
  <c r="K139" i="9"/>
  <c r="K155" i="9"/>
  <c r="K171" i="9"/>
  <c r="K187" i="9"/>
  <c r="K112" i="9"/>
  <c r="K128" i="9"/>
  <c r="K144" i="9"/>
  <c r="K160" i="9"/>
  <c r="K176" i="9"/>
  <c r="K192" i="9"/>
  <c r="K117" i="9"/>
  <c r="K133" i="9"/>
  <c r="K149" i="9"/>
  <c r="K165" i="9"/>
  <c r="K181" i="9"/>
  <c r="K193" i="9"/>
  <c r="B187" i="9"/>
  <c r="B192" i="9"/>
  <c r="B177" i="9"/>
  <c r="B153" i="9"/>
  <c r="B116" i="9"/>
  <c r="B162" i="9"/>
  <c r="B108" i="9"/>
  <c r="B109" i="9"/>
  <c r="B127" i="9"/>
  <c r="B131" i="9"/>
  <c r="B170" i="9"/>
  <c r="B149" i="9"/>
  <c r="B135" i="9"/>
  <c r="B121" i="9"/>
  <c r="B193" i="9"/>
  <c r="B158" i="9"/>
  <c r="B105" i="9"/>
  <c r="B175" i="9"/>
  <c r="B117" i="9"/>
  <c r="B191" i="9"/>
  <c r="B166" i="9"/>
  <c r="B120" i="9"/>
  <c r="B132" i="9"/>
  <c r="B157" i="9"/>
  <c r="B190" i="9"/>
  <c r="B151" i="9"/>
  <c r="B143" i="9"/>
  <c r="B140" i="9"/>
  <c r="B103" i="9"/>
  <c r="B189" i="9"/>
  <c r="B172" i="9"/>
  <c r="B155" i="9"/>
  <c r="B125" i="9"/>
  <c r="B180" i="9"/>
  <c r="B124" i="9"/>
  <c r="B168" i="9"/>
  <c r="B114" i="9"/>
  <c r="B146" i="9"/>
  <c r="B136" i="9"/>
  <c r="B185" i="9"/>
  <c r="B164" i="9"/>
  <c r="B159" i="9"/>
  <c r="B142" i="9"/>
  <c r="B113" i="9"/>
  <c r="B167" i="9"/>
  <c r="B147" i="9"/>
  <c r="B133" i="9"/>
  <c r="B128" i="9"/>
  <c r="B110" i="9"/>
  <c r="B107" i="9"/>
  <c r="B163" i="9"/>
  <c r="B137" i="9"/>
  <c r="B102" i="9"/>
  <c r="B176" i="9"/>
  <c r="B171" i="9"/>
  <c r="B184" i="9"/>
  <c r="B154" i="9"/>
  <c r="B129" i="9"/>
  <c r="B112" i="9"/>
  <c r="B181" i="9"/>
  <c r="B150" i="9"/>
  <c r="B106" i="9"/>
  <c r="O187" i="6"/>
  <c r="U187" i="6" s="1"/>
  <c r="O171" i="6"/>
  <c r="U171" i="6" s="1"/>
  <c r="O155" i="6"/>
  <c r="U155" i="6" s="1"/>
  <c r="O139" i="6"/>
  <c r="U139" i="6" s="1"/>
  <c r="O123" i="6"/>
  <c r="U123" i="6" s="1"/>
  <c r="O107" i="6"/>
  <c r="U107" i="6" s="1"/>
  <c r="O167" i="6"/>
  <c r="U167" i="6" s="1"/>
  <c r="O151" i="6"/>
  <c r="U151" i="6" s="1"/>
  <c r="O135" i="6"/>
  <c r="U135" i="6" s="1"/>
  <c r="O119" i="6"/>
  <c r="U119" i="6" s="1"/>
  <c r="O103" i="6"/>
  <c r="U103" i="6" s="1"/>
  <c r="C106" i="6"/>
  <c r="M106" i="6" s="1"/>
  <c r="N106" i="6"/>
  <c r="C102" i="6"/>
  <c r="M102" i="6" s="1"/>
  <c r="C118" i="6"/>
  <c r="M118" i="6" s="1"/>
  <c r="C134" i="6"/>
  <c r="M134" i="6" s="1"/>
  <c r="C150" i="6"/>
  <c r="M150" i="6" s="1"/>
  <c r="C166" i="6"/>
  <c r="M166" i="6" s="1"/>
  <c r="C182" i="6"/>
  <c r="M182" i="6" s="1"/>
  <c r="C107" i="6"/>
  <c r="M107" i="6" s="1"/>
  <c r="C123" i="6"/>
  <c r="M123" i="6" s="1"/>
  <c r="C139" i="6"/>
  <c r="M139" i="6" s="1"/>
  <c r="C155" i="6"/>
  <c r="M155" i="6" s="1"/>
  <c r="C171" i="6"/>
  <c r="M171" i="6" s="1"/>
  <c r="C187" i="6"/>
  <c r="M187" i="6" s="1"/>
  <c r="C112" i="6"/>
  <c r="M112" i="6" s="1"/>
  <c r="C128" i="6"/>
  <c r="M128" i="6" s="1"/>
  <c r="C144" i="6"/>
  <c r="M144" i="6" s="1"/>
  <c r="C160" i="6"/>
  <c r="M160" i="6" s="1"/>
  <c r="C176" i="6"/>
  <c r="M176" i="6" s="1"/>
  <c r="C192" i="6"/>
  <c r="M192" i="6" s="1"/>
  <c r="C122" i="6"/>
  <c r="M122" i="6" s="1"/>
  <c r="C138" i="6"/>
  <c r="M138" i="6" s="1"/>
  <c r="C154" i="6"/>
  <c r="M154" i="6" s="1"/>
  <c r="C170" i="6"/>
  <c r="M170" i="6" s="1"/>
  <c r="C186" i="6"/>
  <c r="M186" i="6" s="1"/>
  <c r="C111" i="6"/>
  <c r="M111" i="6" s="1"/>
  <c r="C127" i="6"/>
  <c r="M127" i="6" s="1"/>
  <c r="C143" i="6"/>
  <c r="M143" i="6" s="1"/>
  <c r="C159" i="6"/>
  <c r="M159" i="6" s="1"/>
  <c r="C175" i="6"/>
  <c r="M175" i="6" s="1"/>
  <c r="C191" i="6"/>
  <c r="M191" i="6" s="1"/>
  <c r="C110" i="6"/>
  <c r="M110" i="6" s="1"/>
  <c r="C117" i="6"/>
  <c r="M117" i="6" s="1"/>
  <c r="C133" i="6"/>
  <c r="M133" i="6" s="1"/>
  <c r="C149" i="6"/>
  <c r="M149" i="6" s="1"/>
  <c r="C165" i="6"/>
  <c r="M165" i="6" s="1"/>
  <c r="C181" i="6"/>
  <c r="M181" i="6" s="1"/>
  <c r="C116" i="6"/>
  <c r="M116" i="6" s="1"/>
  <c r="C132" i="6"/>
  <c r="M132" i="6" s="1"/>
  <c r="C148" i="6"/>
  <c r="M148" i="6" s="1"/>
  <c r="C164" i="6"/>
  <c r="M164" i="6" s="1"/>
  <c r="C180" i="6"/>
  <c r="M180" i="6" s="1"/>
  <c r="C105" i="6"/>
  <c r="M105" i="6" s="1"/>
  <c r="C121" i="6"/>
  <c r="M121" i="6" s="1"/>
  <c r="C137" i="6"/>
  <c r="M137" i="6" s="1"/>
  <c r="C153" i="6"/>
  <c r="M153" i="6" s="1"/>
  <c r="C169" i="6"/>
  <c r="M169" i="6" s="1"/>
  <c r="C185" i="6"/>
  <c r="M185" i="6" s="1"/>
  <c r="C126" i="6"/>
  <c r="M126" i="6" s="1"/>
  <c r="C142" i="6"/>
  <c r="M142" i="6" s="1"/>
  <c r="C158" i="6"/>
  <c r="M158" i="6" s="1"/>
  <c r="C174" i="6"/>
  <c r="M174" i="6" s="1"/>
  <c r="C190" i="6"/>
  <c r="M190" i="6" s="1"/>
  <c r="C115" i="6"/>
  <c r="M115" i="6" s="1"/>
  <c r="C131" i="6"/>
  <c r="M131" i="6" s="1"/>
  <c r="C147" i="6"/>
  <c r="M147" i="6" s="1"/>
  <c r="C163" i="6"/>
  <c r="M163" i="6" s="1"/>
  <c r="C179" i="6"/>
  <c r="M179" i="6" s="1"/>
  <c r="C104" i="6"/>
  <c r="M104" i="6" s="1"/>
  <c r="C120" i="6"/>
  <c r="M120" i="6" s="1"/>
  <c r="C136" i="6"/>
  <c r="M136" i="6" s="1"/>
  <c r="C152" i="6"/>
  <c r="M152" i="6" s="1"/>
  <c r="C168" i="6"/>
  <c r="M168" i="6" s="1"/>
  <c r="C184" i="6"/>
  <c r="M184" i="6" s="1"/>
  <c r="C109" i="6"/>
  <c r="M109" i="6" s="1"/>
  <c r="C125" i="6"/>
  <c r="M125" i="6" s="1"/>
  <c r="C141" i="6"/>
  <c r="M141" i="6" s="1"/>
  <c r="C157" i="6"/>
  <c r="M157" i="6" s="1"/>
  <c r="C173" i="6"/>
  <c r="M173" i="6" s="1"/>
  <c r="C189" i="6"/>
  <c r="M189" i="6" s="1"/>
  <c r="C114" i="6"/>
  <c r="M114" i="6" s="1"/>
  <c r="C130" i="6"/>
  <c r="M130" i="6" s="1"/>
  <c r="C146" i="6"/>
  <c r="M146" i="6" s="1"/>
  <c r="C162" i="6"/>
  <c r="M162" i="6" s="1"/>
  <c r="C178" i="6"/>
  <c r="M178" i="6" s="1"/>
  <c r="C103" i="6"/>
  <c r="M103" i="6" s="1"/>
  <c r="C119" i="6"/>
  <c r="M119" i="6" s="1"/>
  <c r="C135" i="6"/>
  <c r="M135" i="6" s="1"/>
  <c r="C151" i="6"/>
  <c r="M151" i="6" s="1"/>
  <c r="C167" i="6"/>
  <c r="M167" i="6" s="1"/>
  <c r="C183" i="6"/>
  <c r="M183" i="6" s="1"/>
  <c r="C108" i="6"/>
  <c r="M108" i="6" s="1"/>
  <c r="C124" i="6"/>
  <c r="M124" i="6" s="1"/>
  <c r="C140" i="6"/>
  <c r="M140" i="6" s="1"/>
  <c r="C156" i="6"/>
  <c r="M156" i="6" s="1"/>
  <c r="C172" i="6"/>
  <c r="M172" i="6" s="1"/>
  <c r="C188" i="6"/>
  <c r="M188" i="6" s="1"/>
  <c r="C113" i="6"/>
  <c r="M113" i="6" s="1"/>
  <c r="C129" i="6"/>
  <c r="M129" i="6" s="1"/>
  <c r="C145" i="6"/>
  <c r="M145" i="6" s="1"/>
  <c r="C161" i="6"/>
  <c r="M161" i="6" s="1"/>
  <c r="C177" i="6"/>
  <c r="M177" i="6" s="1"/>
  <c r="C193" i="6"/>
  <c r="M193" i="6" s="1"/>
  <c r="R109" i="6"/>
  <c r="R102" i="6"/>
  <c r="R193" i="6"/>
  <c r="R181" i="6"/>
  <c r="R169" i="6"/>
  <c r="R157" i="6"/>
  <c r="R149" i="6"/>
  <c r="R141" i="6"/>
  <c r="R133" i="6"/>
  <c r="R125" i="6"/>
  <c r="R117" i="6"/>
  <c r="R105" i="6"/>
  <c r="R192" i="6"/>
  <c r="R188" i="6"/>
  <c r="R184" i="6"/>
  <c r="R180" i="6"/>
  <c r="R176" i="6"/>
  <c r="R172" i="6"/>
  <c r="R168" i="6"/>
  <c r="R164" i="6"/>
  <c r="R160" i="6"/>
  <c r="R156" i="6"/>
  <c r="R152" i="6"/>
  <c r="R148" i="6"/>
  <c r="R144" i="6"/>
  <c r="R140" i="6"/>
  <c r="R136" i="6"/>
  <c r="R132" i="6"/>
  <c r="R128" i="6"/>
  <c r="R124" i="6"/>
  <c r="R120" i="6"/>
  <c r="R116" i="6"/>
  <c r="R112" i="6"/>
  <c r="R108" i="6"/>
  <c r="R104" i="6"/>
  <c r="R185" i="6"/>
  <c r="R173" i="6"/>
  <c r="R165" i="6"/>
  <c r="R153" i="6"/>
  <c r="R145" i="6"/>
  <c r="R137" i="6"/>
  <c r="R129" i="6"/>
  <c r="R121" i="6"/>
  <c r="R113" i="6"/>
  <c r="R191" i="6"/>
  <c r="R187" i="6"/>
  <c r="R183" i="6"/>
  <c r="R179" i="6"/>
  <c r="R175" i="6"/>
  <c r="R171" i="6"/>
  <c r="R167" i="6"/>
  <c r="R163" i="6"/>
  <c r="R159" i="6"/>
  <c r="R155" i="6"/>
  <c r="R151" i="6"/>
  <c r="R147" i="6"/>
  <c r="R143" i="6"/>
  <c r="R139" i="6"/>
  <c r="R135" i="6"/>
  <c r="R131" i="6"/>
  <c r="R127" i="6"/>
  <c r="R123" i="6"/>
  <c r="R119" i="6"/>
  <c r="R115" i="6"/>
  <c r="R111" i="6"/>
  <c r="R107" i="6"/>
  <c r="R103" i="6"/>
  <c r="R189" i="6"/>
  <c r="R177" i="6"/>
  <c r="R161" i="6"/>
  <c r="R190" i="6"/>
  <c r="R186" i="6"/>
  <c r="R182" i="6"/>
  <c r="R178" i="6"/>
  <c r="R174" i="6"/>
  <c r="R170" i="6"/>
  <c r="R166" i="6"/>
  <c r="R162" i="6"/>
  <c r="R158" i="6"/>
  <c r="R154" i="6"/>
  <c r="R150" i="6"/>
  <c r="R146" i="6"/>
  <c r="R142" i="6"/>
  <c r="R138" i="6"/>
  <c r="R134" i="6"/>
  <c r="R130" i="6"/>
  <c r="R126" i="6"/>
  <c r="R122" i="6"/>
  <c r="R118" i="6"/>
  <c r="R114" i="6"/>
  <c r="R110" i="6"/>
  <c r="R106" i="6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F2" i="2"/>
  <c r="I10" i="21" l="1"/>
  <c r="J172" i="6"/>
  <c r="K172" i="6" s="1"/>
  <c r="J103" i="6"/>
  <c r="K103" i="6" s="1"/>
  <c r="J117" i="6"/>
  <c r="K117" i="6" s="1"/>
  <c r="J167" i="6"/>
  <c r="K167" i="6" s="1"/>
  <c r="J181" i="6"/>
  <c r="K181" i="6" s="1"/>
  <c r="J108" i="6"/>
  <c r="K108" i="6" s="1"/>
  <c r="J119" i="6"/>
  <c r="K119" i="6" s="1"/>
  <c r="J183" i="6"/>
  <c r="K183" i="6" s="1"/>
  <c r="J124" i="6"/>
  <c r="K124" i="6" s="1"/>
  <c r="J188" i="6"/>
  <c r="K188" i="6" s="1"/>
  <c r="J133" i="6"/>
  <c r="K133" i="6" s="1"/>
  <c r="J114" i="6"/>
  <c r="K114" i="6" s="1"/>
  <c r="J135" i="6"/>
  <c r="K135" i="6" s="1"/>
  <c r="J122" i="6"/>
  <c r="K122" i="6" s="1"/>
  <c r="J140" i="6"/>
  <c r="K140" i="6" s="1"/>
  <c r="J130" i="6"/>
  <c r="K130" i="6" s="1"/>
  <c r="J149" i="6"/>
  <c r="K149" i="6" s="1"/>
  <c r="J158" i="6"/>
  <c r="K158" i="6" s="1"/>
  <c r="J151" i="6"/>
  <c r="K151" i="6" s="1"/>
  <c r="J170" i="6"/>
  <c r="K170" i="6" s="1"/>
  <c r="J156" i="6"/>
  <c r="K156" i="6" s="1"/>
  <c r="J186" i="6"/>
  <c r="K186" i="6" s="1"/>
  <c r="J165" i="6"/>
  <c r="K165" i="6" s="1"/>
  <c r="J107" i="6"/>
  <c r="K107" i="6" s="1"/>
  <c r="J123" i="6"/>
  <c r="K123" i="6" s="1"/>
  <c r="J139" i="6"/>
  <c r="K139" i="6" s="1"/>
  <c r="J155" i="6"/>
  <c r="K155" i="6" s="1"/>
  <c r="J171" i="6"/>
  <c r="K171" i="6" s="1"/>
  <c r="J187" i="6"/>
  <c r="K187" i="6" s="1"/>
  <c r="J138" i="6"/>
  <c r="K138" i="6" s="1"/>
  <c r="J178" i="6"/>
  <c r="K178" i="6" s="1"/>
  <c r="J112" i="6"/>
  <c r="K112" i="6" s="1"/>
  <c r="J128" i="6"/>
  <c r="K128" i="6" s="1"/>
  <c r="J144" i="6"/>
  <c r="K144" i="6" s="1"/>
  <c r="J160" i="6"/>
  <c r="K160" i="6" s="1"/>
  <c r="J176" i="6"/>
  <c r="K176" i="6" s="1"/>
  <c r="J192" i="6"/>
  <c r="K192" i="6" s="1"/>
  <c r="J142" i="6"/>
  <c r="K142" i="6" s="1"/>
  <c r="J105" i="6"/>
  <c r="K105" i="6" s="1"/>
  <c r="J121" i="6"/>
  <c r="K121" i="6" s="1"/>
  <c r="J137" i="6"/>
  <c r="K137" i="6" s="1"/>
  <c r="J153" i="6"/>
  <c r="K153" i="6" s="1"/>
  <c r="J169" i="6"/>
  <c r="K169" i="6" s="1"/>
  <c r="J185" i="6"/>
  <c r="K185" i="6" s="1"/>
  <c r="J126" i="6"/>
  <c r="K126" i="6" s="1"/>
  <c r="J174" i="6"/>
  <c r="K174" i="6" s="1"/>
  <c r="J111" i="6"/>
  <c r="K111" i="6" s="1"/>
  <c r="J127" i="6"/>
  <c r="K127" i="6" s="1"/>
  <c r="J143" i="6"/>
  <c r="K143" i="6" s="1"/>
  <c r="J159" i="6"/>
  <c r="K159" i="6" s="1"/>
  <c r="J175" i="6"/>
  <c r="K175" i="6" s="1"/>
  <c r="J191" i="6"/>
  <c r="K191" i="6" s="1"/>
  <c r="J150" i="6"/>
  <c r="K150" i="6" s="1"/>
  <c r="J190" i="6"/>
  <c r="K190" i="6" s="1"/>
  <c r="J116" i="6"/>
  <c r="K116" i="6" s="1"/>
  <c r="J132" i="6"/>
  <c r="K132" i="6" s="1"/>
  <c r="J148" i="6"/>
  <c r="K148" i="6" s="1"/>
  <c r="J164" i="6"/>
  <c r="K164" i="6" s="1"/>
  <c r="J180" i="6"/>
  <c r="K180" i="6" s="1"/>
  <c r="J106" i="6"/>
  <c r="K106" i="6" s="1"/>
  <c r="J154" i="6"/>
  <c r="K154" i="6" s="1"/>
  <c r="J109" i="6"/>
  <c r="K109" i="6" s="1"/>
  <c r="J125" i="6"/>
  <c r="K125" i="6" s="1"/>
  <c r="J141" i="6"/>
  <c r="K141" i="6" s="1"/>
  <c r="J157" i="6"/>
  <c r="K157" i="6" s="1"/>
  <c r="J173" i="6"/>
  <c r="K173" i="6" s="1"/>
  <c r="J189" i="6"/>
  <c r="K189" i="6" s="1"/>
  <c r="J134" i="6"/>
  <c r="K134" i="6" s="1"/>
  <c r="J182" i="6"/>
  <c r="K182" i="6" s="1"/>
  <c r="J102" i="6"/>
  <c r="K102" i="6" s="1"/>
  <c r="J115" i="6"/>
  <c r="K115" i="6" s="1"/>
  <c r="J131" i="6"/>
  <c r="K131" i="6" s="1"/>
  <c r="J147" i="6"/>
  <c r="K147" i="6" s="1"/>
  <c r="J163" i="6"/>
  <c r="K163" i="6" s="1"/>
  <c r="J179" i="6"/>
  <c r="K179" i="6" s="1"/>
  <c r="J110" i="6"/>
  <c r="K110" i="6" s="1"/>
  <c r="J162" i="6"/>
  <c r="K162" i="6" s="1"/>
  <c r="J104" i="6"/>
  <c r="K104" i="6" s="1"/>
  <c r="J120" i="6"/>
  <c r="K120" i="6" s="1"/>
  <c r="J136" i="6"/>
  <c r="K136" i="6" s="1"/>
  <c r="J152" i="6"/>
  <c r="K152" i="6" s="1"/>
  <c r="J168" i="6"/>
  <c r="K168" i="6" s="1"/>
  <c r="J184" i="6"/>
  <c r="K184" i="6" s="1"/>
  <c r="J118" i="6"/>
  <c r="K118" i="6" s="1"/>
  <c r="J166" i="6"/>
  <c r="K166" i="6" s="1"/>
  <c r="J113" i="6"/>
  <c r="K113" i="6" s="1"/>
  <c r="J129" i="6"/>
  <c r="K129" i="6" s="1"/>
  <c r="J145" i="6"/>
  <c r="K145" i="6" s="1"/>
  <c r="J161" i="6"/>
  <c r="K161" i="6" s="1"/>
  <c r="J177" i="6"/>
  <c r="K177" i="6" s="1"/>
  <c r="J193" i="6"/>
  <c r="K193" i="6" s="1"/>
  <c r="J146" i="6"/>
  <c r="K146" i="6" s="1"/>
  <c r="P123" i="6"/>
  <c r="Q123" i="6" s="1"/>
  <c r="P187" i="6"/>
  <c r="Q187" i="6" s="1"/>
  <c r="P160" i="6"/>
  <c r="Q160" i="6" s="1"/>
  <c r="P150" i="6"/>
  <c r="Q150" i="6" s="1"/>
  <c r="P133" i="6"/>
  <c r="Q133" i="6" s="1"/>
  <c r="P102" i="6"/>
  <c r="Q102" i="6" s="1"/>
  <c r="P166" i="6"/>
  <c r="Q166" i="6" s="1"/>
  <c r="P139" i="6"/>
  <c r="Q139" i="6" s="1"/>
  <c r="P112" i="6"/>
  <c r="Q112" i="6" s="1"/>
  <c r="P176" i="6"/>
  <c r="Q176" i="6" s="1"/>
  <c r="P149" i="6"/>
  <c r="Q149" i="6" s="1"/>
  <c r="P118" i="6"/>
  <c r="Q118" i="6" s="1"/>
  <c r="P182" i="6"/>
  <c r="Q182" i="6" s="1"/>
  <c r="P155" i="6"/>
  <c r="Q155" i="6" s="1"/>
  <c r="P128" i="6"/>
  <c r="Q128" i="6" s="1"/>
  <c r="P192" i="6"/>
  <c r="Q192" i="6" s="1"/>
  <c r="P165" i="6"/>
  <c r="Q165" i="6" s="1"/>
  <c r="P134" i="6"/>
  <c r="Q134" i="6" s="1"/>
  <c r="P107" i="6"/>
  <c r="Q107" i="6" s="1"/>
  <c r="P171" i="6"/>
  <c r="Q171" i="6" s="1"/>
  <c r="P144" i="6"/>
  <c r="Q144" i="6" s="1"/>
  <c r="P117" i="6"/>
  <c r="Q117" i="6" s="1"/>
  <c r="P181" i="6"/>
  <c r="Q181" i="6" s="1"/>
  <c r="P106" i="6"/>
  <c r="Q106" i="6" s="1"/>
  <c r="P122" i="6"/>
  <c r="Q122" i="6" s="1"/>
  <c r="P138" i="6"/>
  <c r="Q138" i="6" s="1"/>
  <c r="P154" i="6"/>
  <c r="Q154" i="6" s="1"/>
  <c r="P170" i="6"/>
  <c r="Q170" i="6" s="1"/>
  <c r="P186" i="6"/>
  <c r="Q186" i="6" s="1"/>
  <c r="P111" i="6"/>
  <c r="Q111" i="6" s="1"/>
  <c r="P127" i="6"/>
  <c r="Q127" i="6" s="1"/>
  <c r="P143" i="6"/>
  <c r="Q143" i="6" s="1"/>
  <c r="P159" i="6"/>
  <c r="Q159" i="6" s="1"/>
  <c r="P175" i="6"/>
  <c r="Q175" i="6" s="1"/>
  <c r="P191" i="6"/>
  <c r="Q191" i="6" s="1"/>
  <c r="P116" i="6"/>
  <c r="Q116" i="6" s="1"/>
  <c r="P132" i="6"/>
  <c r="Q132" i="6" s="1"/>
  <c r="P148" i="6"/>
  <c r="Q148" i="6" s="1"/>
  <c r="P164" i="6"/>
  <c r="Q164" i="6" s="1"/>
  <c r="P180" i="6"/>
  <c r="Q180" i="6" s="1"/>
  <c r="P105" i="6"/>
  <c r="Q105" i="6" s="1"/>
  <c r="P121" i="6"/>
  <c r="Q121" i="6" s="1"/>
  <c r="P137" i="6"/>
  <c r="Q137" i="6" s="1"/>
  <c r="P153" i="6"/>
  <c r="Q153" i="6" s="1"/>
  <c r="P169" i="6"/>
  <c r="Q169" i="6" s="1"/>
  <c r="P185" i="6"/>
  <c r="Q185" i="6" s="1"/>
  <c r="P110" i="6"/>
  <c r="Q110" i="6" s="1"/>
  <c r="P126" i="6"/>
  <c r="Q126" i="6" s="1"/>
  <c r="P142" i="6"/>
  <c r="Q142" i="6" s="1"/>
  <c r="P158" i="6"/>
  <c r="Q158" i="6" s="1"/>
  <c r="P174" i="6"/>
  <c r="Q174" i="6" s="1"/>
  <c r="P190" i="6"/>
  <c r="Q190" i="6" s="1"/>
  <c r="P115" i="6"/>
  <c r="Q115" i="6" s="1"/>
  <c r="P131" i="6"/>
  <c r="Q131" i="6" s="1"/>
  <c r="P147" i="6"/>
  <c r="Q147" i="6" s="1"/>
  <c r="P163" i="6"/>
  <c r="Q163" i="6" s="1"/>
  <c r="P179" i="6"/>
  <c r="Q179" i="6" s="1"/>
  <c r="P104" i="6"/>
  <c r="Q104" i="6" s="1"/>
  <c r="P120" i="6"/>
  <c r="Q120" i="6" s="1"/>
  <c r="P136" i="6"/>
  <c r="Q136" i="6" s="1"/>
  <c r="P152" i="6"/>
  <c r="Q152" i="6" s="1"/>
  <c r="P168" i="6"/>
  <c r="Q168" i="6" s="1"/>
  <c r="P184" i="6"/>
  <c r="Q184" i="6" s="1"/>
  <c r="P109" i="6"/>
  <c r="Q109" i="6" s="1"/>
  <c r="P125" i="6"/>
  <c r="Q125" i="6" s="1"/>
  <c r="P141" i="6"/>
  <c r="Q141" i="6" s="1"/>
  <c r="P157" i="6"/>
  <c r="Q157" i="6" s="1"/>
  <c r="P173" i="6"/>
  <c r="Q173" i="6" s="1"/>
  <c r="P189" i="6"/>
  <c r="Q189" i="6" s="1"/>
  <c r="P114" i="6"/>
  <c r="Q114" i="6" s="1"/>
  <c r="P130" i="6"/>
  <c r="Q130" i="6" s="1"/>
  <c r="P146" i="6"/>
  <c r="Q146" i="6" s="1"/>
  <c r="P162" i="6"/>
  <c r="Q162" i="6" s="1"/>
  <c r="P178" i="6"/>
  <c r="Q178" i="6" s="1"/>
  <c r="P103" i="6"/>
  <c r="Q103" i="6" s="1"/>
  <c r="P119" i="6"/>
  <c r="Q119" i="6" s="1"/>
  <c r="P135" i="6"/>
  <c r="Q135" i="6" s="1"/>
  <c r="P151" i="6"/>
  <c r="Q151" i="6" s="1"/>
  <c r="P167" i="6"/>
  <c r="Q167" i="6" s="1"/>
  <c r="P183" i="6"/>
  <c r="Q183" i="6" s="1"/>
  <c r="P108" i="6"/>
  <c r="Q108" i="6" s="1"/>
  <c r="P124" i="6"/>
  <c r="Q124" i="6" s="1"/>
  <c r="P140" i="6"/>
  <c r="Q140" i="6" s="1"/>
  <c r="P156" i="6"/>
  <c r="Q156" i="6" s="1"/>
  <c r="P172" i="6"/>
  <c r="Q172" i="6" s="1"/>
  <c r="P188" i="6"/>
  <c r="Q188" i="6" s="1"/>
  <c r="P113" i="6"/>
  <c r="Q113" i="6" s="1"/>
  <c r="P129" i="6"/>
  <c r="Q129" i="6" s="1"/>
  <c r="P145" i="6"/>
  <c r="Q145" i="6" s="1"/>
  <c r="P161" i="6"/>
  <c r="Q161" i="6" s="1"/>
  <c r="P177" i="6"/>
  <c r="Q177" i="6" s="1"/>
  <c r="P193" i="6"/>
  <c r="Q193" i="6" s="1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C130" i="2"/>
  <c r="B130" i="2" s="1"/>
  <c r="F130" i="2"/>
  <c r="G130" i="2" s="1"/>
  <c r="C131" i="2"/>
  <c r="B131" i="2" s="1"/>
  <c r="F131" i="2"/>
  <c r="G131" i="2" s="1"/>
  <c r="C116" i="2"/>
  <c r="B116" i="2" s="1"/>
  <c r="F116" i="2"/>
  <c r="G116" i="2" s="1"/>
  <c r="C117" i="2"/>
  <c r="B117" i="2" s="1"/>
  <c r="F117" i="2"/>
  <c r="G117" i="2" s="1"/>
  <c r="C118" i="2"/>
  <c r="B118" i="2" s="1"/>
  <c r="F118" i="2"/>
  <c r="G118" i="2" s="1"/>
  <c r="C119" i="2"/>
  <c r="B119" i="2" s="1"/>
  <c r="F119" i="2"/>
  <c r="G119" i="2" s="1"/>
  <c r="C120" i="2"/>
  <c r="B120" i="2" s="1"/>
  <c r="F120" i="2"/>
  <c r="G120" i="2" s="1"/>
  <c r="C121" i="2"/>
  <c r="B121" i="2" s="1"/>
  <c r="F121" i="2"/>
  <c r="G121" i="2" s="1"/>
  <c r="C122" i="2"/>
  <c r="B122" i="2" s="1"/>
  <c r="F122" i="2"/>
  <c r="G122" i="2" s="1"/>
  <c r="C123" i="2"/>
  <c r="B123" i="2" s="1"/>
  <c r="F123" i="2"/>
  <c r="G123" i="2" s="1"/>
  <c r="C124" i="2"/>
  <c r="B124" i="2" s="1"/>
  <c r="F124" i="2"/>
  <c r="G124" i="2" s="1"/>
  <c r="C125" i="2"/>
  <c r="B125" i="2" s="1"/>
  <c r="F125" i="2"/>
  <c r="G125" i="2" s="1"/>
  <c r="C126" i="2"/>
  <c r="B126" i="2" s="1"/>
  <c r="F126" i="2"/>
  <c r="G126" i="2" s="1"/>
  <c r="C127" i="2"/>
  <c r="B127" i="2" s="1"/>
  <c r="F127" i="2"/>
  <c r="G127" i="2" s="1"/>
  <c r="C128" i="2"/>
  <c r="B128" i="2" s="1"/>
  <c r="F128" i="2"/>
  <c r="G128" i="2" s="1"/>
  <c r="C129" i="2"/>
  <c r="B129" i="2" s="1"/>
  <c r="F129" i="2"/>
  <c r="G129" i="2" s="1"/>
  <c r="C96" i="2"/>
  <c r="B96" i="2" s="1"/>
  <c r="F96" i="2"/>
  <c r="G96" i="2" s="1"/>
  <c r="C97" i="2"/>
  <c r="B97" i="2" s="1"/>
  <c r="F97" i="2"/>
  <c r="G97" i="2" s="1"/>
  <c r="C98" i="2"/>
  <c r="B98" i="2" s="1"/>
  <c r="F98" i="2"/>
  <c r="G98" i="2" s="1"/>
  <c r="C99" i="2"/>
  <c r="B99" i="2" s="1"/>
  <c r="F99" i="2"/>
  <c r="G99" i="2" s="1"/>
  <c r="C100" i="2"/>
  <c r="B100" i="2" s="1"/>
  <c r="F100" i="2"/>
  <c r="G100" i="2" s="1"/>
  <c r="C101" i="2"/>
  <c r="B101" i="2" s="1"/>
  <c r="F101" i="2"/>
  <c r="G101" i="2" s="1"/>
  <c r="C102" i="2"/>
  <c r="B102" i="2" s="1"/>
  <c r="F102" i="2"/>
  <c r="G102" i="2" s="1"/>
  <c r="C103" i="2"/>
  <c r="B103" i="2" s="1"/>
  <c r="F103" i="2"/>
  <c r="G103" i="2" s="1"/>
  <c r="C104" i="2"/>
  <c r="B104" i="2" s="1"/>
  <c r="F104" i="2"/>
  <c r="G104" i="2" s="1"/>
  <c r="C105" i="2"/>
  <c r="B105" i="2" s="1"/>
  <c r="F105" i="2"/>
  <c r="G105" i="2" s="1"/>
  <c r="C106" i="2"/>
  <c r="B106" i="2" s="1"/>
  <c r="F106" i="2"/>
  <c r="G106" i="2" s="1"/>
  <c r="C107" i="2"/>
  <c r="B107" i="2" s="1"/>
  <c r="F107" i="2"/>
  <c r="G107" i="2" s="1"/>
  <c r="C108" i="2"/>
  <c r="B108" i="2" s="1"/>
  <c r="F108" i="2"/>
  <c r="G108" i="2" s="1"/>
  <c r="C109" i="2"/>
  <c r="B109" i="2" s="1"/>
  <c r="F109" i="2"/>
  <c r="G109" i="2" s="1"/>
  <c r="C110" i="2"/>
  <c r="B110" i="2" s="1"/>
  <c r="F110" i="2"/>
  <c r="G110" i="2" s="1"/>
  <c r="C111" i="2"/>
  <c r="B111" i="2" s="1"/>
  <c r="F111" i="2"/>
  <c r="G111" i="2" s="1"/>
  <c r="C112" i="2"/>
  <c r="B112" i="2" s="1"/>
  <c r="F112" i="2"/>
  <c r="G112" i="2" s="1"/>
  <c r="C113" i="2"/>
  <c r="B113" i="2" s="1"/>
  <c r="F113" i="2"/>
  <c r="G113" i="2" s="1"/>
  <c r="C114" i="2"/>
  <c r="B114" i="2" s="1"/>
  <c r="F114" i="2"/>
  <c r="G114" i="2" s="1"/>
  <c r="C115" i="2"/>
  <c r="B115" i="2" s="1"/>
  <c r="F115" i="2"/>
  <c r="G115" i="2" s="1"/>
  <c r="C82" i="2"/>
  <c r="B82" i="2" s="1"/>
  <c r="F82" i="2"/>
  <c r="G82" i="2" s="1"/>
  <c r="C83" i="2"/>
  <c r="B83" i="2" s="1"/>
  <c r="F83" i="2"/>
  <c r="G83" i="2" s="1"/>
  <c r="C84" i="2"/>
  <c r="B84" i="2" s="1"/>
  <c r="F84" i="2"/>
  <c r="G84" i="2" s="1"/>
  <c r="C85" i="2"/>
  <c r="B85" i="2" s="1"/>
  <c r="F85" i="2"/>
  <c r="G85" i="2" s="1"/>
  <c r="C86" i="2"/>
  <c r="B86" i="2" s="1"/>
  <c r="F86" i="2"/>
  <c r="G86" i="2" s="1"/>
  <c r="C87" i="2"/>
  <c r="B87" i="2" s="1"/>
  <c r="F87" i="2"/>
  <c r="G87" i="2" s="1"/>
  <c r="C88" i="2"/>
  <c r="B88" i="2" s="1"/>
  <c r="F88" i="2"/>
  <c r="G88" i="2" s="1"/>
  <c r="C89" i="2"/>
  <c r="B89" i="2" s="1"/>
  <c r="F89" i="2"/>
  <c r="G89" i="2" s="1"/>
  <c r="C90" i="2"/>
  <c r="B90" i="2" s="1"/>
  <c r="F90" i="2"/>
  <c r="G90" i="2" s="1"/>
  <c r="C91" i="2"/>
  <c r="B91" i="2" s="1"/>
  <c r="F91" i="2"/>
  <c r="G91" i="2" s="1"/>
  <c r="C92" i="2"/>
  <c r="B92" i="2" s="1"/>
  <c r="F92" i="2"/>
  <c r="G92" i="2" s="1"/>
  <c r="C93" i="2"/>
  <c r="B93" i="2" s="1"/>
  <c r="F93" i="2"/>
  <c r="G93" i="2" s="1"/>
  <c r="C94" i="2"/>
  <c r="B94" i="2" s="1"/>
  <c r="F94" i="2"/>
  <c r="G94" i="2" s="1"/>
  <c r="C95" i="2"/>
  <c r="B95" i="2" s="1"/>
  <c r="F95" i="2"/>
  <c r="G95" i="2" s="1"/>
  <c r="E3" i="4"/>
  <c r="M3" i="4" s="1"/>
  <c r="E4" i="4"/>
  <c r="M4" i="4" s="1"/>
  <c r="E5" i="4"/>
  <c r="M5" i="4" s="1"/>
  <c r="E6" i="4"/>
  <c r="M6" i="4" s="1"/>
  <c r="E7" i="4"/>
  <c r="M7" i="4" s="1"/>
  <c r="E8" i="4"/>
  <c r="M8" i="4" s="1"/>
  <c r="E9" i="4"/>
  <c r="M9" i="4" s="1"/>
  <c r="E10" i="4"/>
  <c r="M10" i="4" s="1"/>
  <c r="E11" i="4"/>
  <c r="M11" i="4" s="1"/>
  <c r="E12" i="4"/>
  <c r="M12" i="4" s="1"/>
  <c r="E13" i="4"/>
  <c r="M13" i="4" s="1"/>
  <c r="E14" i="4"/>
  <c r="M14" i="4" s="1"/>
  <c r="E15" i="4"/>
  <c r="M15" i="4" s="1"/>
  <c r="E16" i="4"/>
  <c r="M16" i="4" s="1"/>
  <c r="E17" i="4"/>
  <c r="M17" i="4" s="1"/>
  <c r="E18" i="4"/>
  <c r="M18" i="4" s="1"/>
  <c r="E19" i="4"/>
  <c r="M19" i="4" s="1"/>
  <c r="E20" i="4"/>
  <c r="M20" i="4" s="1"/>
  <c r="E21" i="4"/>
  <c r="M21" i="4" s="1"/>
  <c r="E22" i="4"/>
  <c r="M22" i="4" s="1"/>
  <c r="E23" i="4"/>
  <c r="M23" i="4" s="1"/>
  <c r="E24" i="4"/>
  <c r="M24" i="4" s="1"/>
  <c r="E25" i="4"/>
  <c r="M25" i="4" s="1"/>
  <c r="E26" i="4"/>
  <c r="M26" i="4" s="1"/>
  <c r="E27" i="4"/>
  <c r="M27" i="4" s="1"/>
  <c r="E28" i="4"/>
  <c r="M28" i="4" s="1"/>
  <c r="E29" i="4"/>
  <c r="M29" i="4" s="1"/>
  <c r="E30" i="4"/>
  <c r="M30" i="4" s="1"/>
  <c r="E31" i="4"/>
  <c r="M31" i="4" s="1"/>
  <c r="E32" i="4"/>
  <c r="M32" i="4" s="1"/>
  <c r="E33" i="4"/>
  <c r="M33" i="4" s="1"/>
  <c r="E34" i="4"/>
  <c r="M34" i="4" s="1"/>
  <c r="E35" i="4"/>
  <c r="M35" i="4" s="1"/>
  <c r="E36" i="4"/>
  <c r="M36" i="4" s="1"/>
  <c r="E37" i="4"/>
  <c r="M37" i="4" s="1"/>
  <c r="E38" i="4"/>
  <c r="M38" i="4" s="1"/>
  <c r="E39" i="4"/>
  <c r="M39" i="4" s="1"/>
  <c r="E40" i="4"/>
  <c r="M40" i="4" s="1"/>
  <c r="E41" i="4"/>
  <c r="M41" i="4" s="1"/>
  <c r="E42" i="4"/>
  <c r="M42" i="4" s="1"/>
  <c r="E43" i="4"/>
  <c r="M43" i="4" s="1"/>
  <c r="E44" i="4"/>
  <c r="M44" i="4" s="1"/>
  <c r="E45" i="4"/>
  <c r="M45" i="4" s="1"/>
  <c r="E46" i="4"/>
  <c r="M46" i="4" s="1"/>
  <c r="E47" i="4"/>
  <c r="M47" i="4" s="1"/>
  <c r="E48" i="4"/>
  <c r="M48" i="4" s="1"/>
  <c r="E49" i="4"/>
  <c r="M49" i="4" s="1"/>
  <c r="E50" i="4"/>
  <c r="M50" i="4" s="1"/>
  <c r="E51" i="4"/>
  <c r="M51" i="4" s="1"/>
  <c r="E52" i="4"/>
  <c r="M52" i="4" s="1"/>
  <c r="E53" i="4"/>
  <c r="M53" i="4" s="1"/>
  <c r="E54" i="4"/>
  <c r="M54" i="4" s="1"/>
  <c r="E55" i="4"/>
  <c r="M55" i="4" s="1"/>
  <c r="E56" i="4"/>
  <c r="M56" i="4" s="1"/>
  <c r="E57" i="4"/>
  <c r="M57" i="4" s="1"/>
  <c r="E58" i="4"/>
  <c r="M58" i="4" s="1"/>
  <c r="E59" i="4"/>
  <c r="M59" i="4" s="1"/>
  <c r="E60" i="4"/>
  <c r="M60" i="4" s="1"/>
  <c r="E61" i="4"/>
  <c r="M61" i="4" s="1"/>
  <c r="E62" i="4"/>
  <c r="M62" i="4" s="1"/>
  <c r="E63" i="4"/>
  <c r="M63" i="4" s="1"/>
  <c r="E64" i="4"/>
  <c r="M64" i="4" s="1"/>
  <c r="E65" i="4"/>
  <c r="M65" i="4" s="1"/>
  <c r="E66" i="4"/>
  <c r="M66" i="4" s="1"/>
  <c r="E67" i="4"/>
  <c r="M67" i="4" s="1"/>
  <c r="E68" i="4"/>
  <c r="M68" i="4" s="1"/>
  <c r="E69" i="4"/>
  <c r="M69" i="4" s="1"/>
  <c r="E70" i="4"/>
  <c r="M70" i="4" s="1"/>
  <c r="E71" i="4"/>
  <c r="M71" i="4" s="1"/>
  <c r="E72" i="4"/>
  <c r="M72" i="4" s="1"/>
  <c r="E73" i="4"/>
  <c r="M73" i="4" s="1"/>
  <c r="E74" i="4"/>
  <c r="M74" i="4" s="1"/>
  <c r="E75" i="4"/>
  <c r="M75" i="4" s="1"/>
  <c r="E76" i="4"/>
  <c r="M76" i="4" s="1"/>
  <c r="E77" i="4"/>
  <c r="M77" i="4" s="1"/>
  <c r="E78" i="4"/>
  <c r="M78" i="4" s="1"/>
  <c r="E79" i="4"/>
  <c r="M79" i="4" s="1"/>
  <c r="E80" i="4"/>
  <c r="M80" i="4" s="1"/>
  <c r="E81" i="4"/>
  <c r="M81" i="4" s="1"/>
  <c r="E82" i="4"/>
  <c r="M82" i="4" s="1"/>
  <c r="E83" i="4"/>
  <c r="M83" i="4" s="1"/>
  <c r="E84" i="4"/>
  <c r="M84" i="4" s="1"/>
  <c r="E85" i="4"/>
  <c r="M85" i="4" s="1"/>
  <c r="E86" i="4"/>
  <c r="M86" i="4" s="1"/>
  <c r="E87" i="4"/>
  <c r="M87" i="4" s="1"/>
  <c r="E88" i="4"/>
  <c r="M88" i="4" s="1"/>
  <c r="E89" i="4"/>
  <c r="M89" i="4" s="1"/>
  <c r="E90" i="4"/>
  <c r="M90" i="4" s="1"/>
  <c r="E91" i="4"/>
  <c r="M91" i="4" s="1"/>
  <c r="E92" i="4"/>
  <c r="M92" i="4" s="1"/>
  <c r="E93" i="4"/>
  <c r="M93" i="4" s="1"/>
  <c r="E94" i="4"/>
  <c r="M94" i="4" s="1"/>
  <c r="E95" i="4"/>
  <c r="M95" i="4" s="1"/>
  <c r="E96" i="4"/>
  <c r="M96" i="4" s="1"/>
  <c r="E97" i="4"/>
  <c r="M97" i="4" s="1"/>
  <c r="E98" i="4"/>
  <c r="M98" i="4" s="1"/>
  <c r="E99" i="4"/>
  <c r="M99" i="4" s="1"/>
  <c r="E100" i="4"/>
  <c r="M100" i="4" s="1"/>
  <c r="E101" i="4"/>
  <c r="M101" i="4" s="1"/>
  <c r="E102" i="4"/>
  <c r="M102" i="4" s="1"/>
  <c r="E103" i="4"/>
  <c r="M103" i="4" s="1"/>
  <c r="E104" i="4"/>
  <c r="M104" i="4" s="1"/>
  <c r="E105" i="4"/>
  <c r="M105" i="4" s="1"/>
  <c r="E106" i="4"/>
  <c r="M106" i="4" s="1"/>
  <c r="E107" i="4"/>
  <c r="M107" i="4" s="1"/>
  <c r="E108" i="4"/>
  <c r="M108" i="4" s="1"/>
  <c r="E109" i="4"/>
  <c r="M109" i="4" s="1"/>
  <c r="E110" i="4"/>
  <c r="M110" i="4" s="1"/>
  <c r="E111" i="4"/>
  <c r="M111" i="4" s="1"/>
  <c r="E112" i="4"/>
  <c r="M112" i="4" s="1"/>
  <c r="E113" i="4"/>
  <c r="M113" i="4" s="1"/>
  <c r="E114" i="4"/>
  <c r="M114" i="4" s="1"/>
  <c r="E115" i="4"/>
  <c r="M115" i="4" s="1"/>
  <c r="E116" i="4"/>
  <c r="M116" i="4" s="1"/>
  <c r="E117" i="4"/>
  <c r="M117" i="4" s="1"/>
  <c r="E118" i="4"/>
  <c r="M118" i="4" s="1"/>
  <c r="E119" i="4"/>
  <c r="M119" i="4" s="1"/>
  <c r="E120" i="4"/>
  <c r="M120" i="4" s="1"/>
  <c r="E121" i="4"/>
  <c r="M121" i="4" s="1"/>
  <c r="E122" i="4"/>
  <c r="M122" i="4" s="1"/>
  <c r="E123" i="4"/>
  <c r="M123" i="4" s="1"/>
  <c r="E124" i="4"/>
  <c r="M124" i="4" s="1"/>
  <c r="E125" i="4"/>
  <c r="M125" i="4" s="1"/>
  <c r="E126" i="4"/>
  <c r="M126" i="4" s="1"/>
  <c r="E127" i="4"/>
  <c r="M127" i="4" s="1"/>
  <c r="E128" i="4"/>
  <c r="M128" i="4" s="1"/>
  <c r="E129" i="4"/>
  <c r="M129" i="4" s="1"/>
  <c r="E130" i="4"/>
  <c r="M130" i="4" s="1"/>
  <c r="E131" i="4"/>
  <c r="M131" i="4" s="1"/>
  <c r="E132" i="4"/>
  <c r="M132" i="4" s="1"/>
  <c r="E133" i="4"/>
  <c r="M133" i="4" s="1"/>
  <c r="E134" i="4"/>
  <c r="M134" i="4" s="1"/>
  <c r="E135" i="4"/>
  <c r="M135" i="4" s="1"/>
  <c r="E136" i="4"/>
  <c r="M136" i="4" s="1"/>
  <c r="E137" i="4"/>
  <c r="M137" i="4" s="1"/>
  <c r="E138" i="4"/>
  <c r="M138" i="4" s="1"/>
  <c r="E139" i="4"/>
  <c r="M139" i="4" s="1"/>
  <c r="E140" i="4"/>
  <c r="M140" i="4" s="1"/>
  <c r="E141" i="4"/>
  <c r="M141" i="4" s="1"/>
  <c r="E142" i="4"/>
  <c r="M142" i="4" s="1"/>
  <c r="E143" i="4"/>
  <c r="M143" i="4" s="1"/>
  <c r="E144" i="4"/>
  <c r="M144" i="4" s="1"/>
  <c r="E145" i="4"/>
  <c r="M145" i="4" s="1"/>
  <c r="E146" i="4"/>
  <c r="M146" i="4" s="1"/>
  <c r="E147" i="4"/>
  <c r="M147" i="4" s="1"/>
  <c r="E148" i="4"/>
  <c r="M148" i="4" s="1"/>
  <c r="E149" i="4"/>
  <c r="M149" i="4" s="1"/>
  <c r="E150" i="4"/>
  <c r="M150" i="4" s="1"/>
  <c r="E151" i="4"/>
  <c r="M151" i="4" s="1"/>
  <c r="E152" i="4"/>
  <c r="M152" i="4" s="1"/>
  <c r="E153" i="4"/>
  <c r="M153" i="4" s="1"/>
  <c r="E154" i="4"/>
  <c r="M154" i="4" s="1"/>
  <c r="E155" i="4"/>
  <c r="M155" i="4" s="1"/>
  <c r="E156" i="4"/>
  <c r="M156" i="4" s="1"/>
  <c r="E157" i="4"/>
  <c r="M157" i="4" s="1"/>
  <c r="E158" i="4"/>
  <c r="M158" i="4" s="1"/>
  <c r="E159" i="4"/>
  <c r="M159" i="4" s="1"/>
  <c r="E160" i="4"/>
  <c r="M160" i="4" s="1"/>
  <c r="E161" i="4"/>
  <c r="M161" i="4" s="1"/>
  <c r="E162" i="4"/>
  <c r="M162" i="4" s="1"/>
  <c r="E163" i="4"/>
  <c r="M163" i="4" s="1"/>
  <c r="E164" i="4"/>
  <c r="M164" i="4" s="1"/>
  <c r="E165" i="4"/>
  <c r="M165" i="4" s="1"/>
  <c r="E166" i="4"/>
  <c r="M166" i="4" s="1"/>
  <c r="E167" i="4"/>
  <c r="M167" i="4" s="1"/>
  <c r="E168" i="4"/>
  <c r="M168" i="4" s="1"/>
  <c r="E169" i="4"/>
  <c r="M169" i="4" s="1"/>
  <c r="E170" i="4"/>
  <c r="M170" i="4" s="1"/>
  <c r="E171" i="4"/>
  <c r="M171" i="4" s="1"/>
  <c r="E172" i="4"/>
  <c r="M172" i="4" s="1"/>
  <c r="E173" i="4"/>
  <c r="M173" i="4" s="1"/>
  <c r="E174" i="4"/>
  <c r="M174" i="4" s="1"/>
  <c r="E175" i="4"/>
  <c r="M175" i="4" s="1"/>
  <c r="E176" i="4"/>
  <c r="M176" i="4" s="1"/>
  <c r="E177" i="4"/>
  <c r="M177" i="4" s="1"/>
  <c r="E178" i="4"/>
  <c r="M178" i="4" s="1"/>
  <c r="E179" i="4"/>
  <c r="M179" i="4" s="1"/>
  <c r="E180" i="4"/>
  <c r="M180" i="4" s="1"/>
  <c r="E181" i="4"/>
  <c r="M181" i="4" s="1"/>
  <c r="E182" i="4"/>
  <c r="M182" i="4" s="1"/>
  <c r="E183" i="4"/>
  <c r="M183" i="4" s="1"/>
  <c r="E184" i="4"/>
  <c r="M184" i="4" s="1"/>
  <c r="E185" i="4"/>
  <c r="M185" i="4" s="1"/>
  <c r="E186" i="4"/>
  <c r="M186" i="4" s="1"/>
  <c r="E187" i="4"/>
  <c r="M187" i="4" s="1"/>
  <c r="E188" i="4"/>
  <c r="M188" i="4" s="1"/>
  <c r="E189" i="4"/>
  <c r="M189" i="4" s="1"/>
  <c r="E190" i="4"/>
  <c r="M190" i="4" s="1"/>
  <c r="E191" i="4"/>
  <c r="M191" i="4" s="1"/>
  <c r="E192" i="4"/>
  <c r="M192" i="4" s="1"/>
  <c r="E193" i="4"/>
  <c r="M193" i="4" s="1"/>
  <c r="E194" i="4"/>
  <c r="M194" i="4" s="1"/>
  <c r="E195" i="4"/>
  <c r="M195" i="4" s="1"/>
  <c r="E196" i="4"/>
  <c r="M196" i="4" s="1"/>
  <c r="E197" i="4"/>
  <c r="M197" i="4" s="1"/>
  <c r="E198" i="4"/>
  <c r="M198" i="4" s="1"/>
  <c r="E199" i="4"/>
  <c r="M199" i="4" s="1"/>
  <c r="E200" i="4"/>
  <c r="M200" i="4" s="1"/>
  <c r="E201" i="4"/>
  <c r="M201" i="4" s="1"/>
  <c r="E202" i="4"/>
  <c r="M202" i="4" s="1"/>
  <c r="E203" i="4"/>
  <c r="M203" i="4" s="1"/>
  <c r="E204" i="4"/>
  <c r="M204" i="4" s="1"/>
  <c r="E205" i="4"/>
  <c r="M205" i="4" s="1"/>
  <c r="E206" i="4"/>
  <c r="M206" i="4" s="1"/>
  <c r="E207" i="4"/>
  <c r="M207" i="4" s="1"/>
  <c r="E208" i="4"/>
  <c r="M208" i="4" s="1"/>
  <c r="E209" i="4"/>
  <c r="M209" i="4" s="1"/>
  <c r="E210" i="4"/>
  <c r="M210" i="4" s="1"/>
  <c r="E211" i="4"/>
  <c r="M211" i="4" s="1"/>
  <c r="E212" i="4"/>
  <c r="M212" i="4" s="1"/>
  <c r="E213" i="4"/>
  <c r="M213" i="4" s="1"/>
  <c r="E214" i="4"/>
  <c r="M214" i="4" s="1"/>
  <c r="E215" i="4"/>
  <c r="M215" i="4" s="1"/>
  <c r="E216" i="4"/>
  <c r="M216" i="4" s="1"/>
  <c r="E217" i="4"/>
  <c r="M217" i="4" s="1"/>
  <c r="E218" i="4"/>
  <c r="M218" i="4" s="1"/>
  <c r="E219" i="4"/>
  <c r="M219" i="4" s="1"/>
  <c r="E220" i="4"/>
  <c r="M220" i="4" s="1"/>
  <c r="E221" i="4"/>
  <c r="M221" i="4" s="1"/>
  <c r="E222" i="4"/>
  <c r="M222" i="4" s="1"/>
  <c r="E223" i="4"/>
  <c r="M223" i="4" s="1"/>
  <c r="E224" i="4"/>
  <c r="M224" i="4" s="1"/>
  <c r="E225" i="4"/>
  <c r="M225" i="4" s="1"/>
  <c r="E226" i="4"/>
  <c r="M226" i="4" s="1"/>
  <c r="E227" i="4"/>
  <c r="M227" i="4" s="1"/>
  <c r="E228" i="4"/>
  <c r="M228" i="4" s="1"/>
  <c r="E229" i="4"/>
  <c r="M229" i="4" s="1"/>
  <c r="E230" i="4"/>
  <c r="M230" i="4" s="1"/>
  <c r="E231" i="4"/>
  <c r="M231" i="4" s="1"/>
  <c r="E232" i="4"/>
  <c r="M232" i="4" s="1"/>
  <c r="E233" i="4"/>
  <c r="M233" i="4" s="1"/>
  <c r="E234" i="4"/>
  <c r="M234" i="4" s="1"/>
  <c r="E235" i="4"/>
  <c r="M235" i="4" s="1"/>
  <c r="E236" i="4"/>
  <c r="M236" i="4" s="1"/>
  <c r="E237" i="4"/>
  <c r="M237" i="4" s="1"/>
  <c r="E238" i="4"/>
  <c r="M238" i="4" s="1"/>
  <c r="E239" i="4"/>
  <c r="M239" i="4" s="1"/>
  <c r="E240" i="4"/>
  <c r="M240" i="4" s="1"/>
  <c r="E241" i="4"/>
  <c r="M241" i="4" s="1"/>
  <c r="E242" i="4"/>
  <c r="M242" i="4" s="1"/>
  <c r="E243" i="4"/>
  <c r="M243" i="4" s="1"/>
  <c r="E244" i="4"/>
  <c r="M244" i="4" s="1"/>
  <c r="E245" i="4"/>
  <c r="M245" i="4" s="1"/>
  <c r="E246" i="4"/>
  <c r="M246" i="4" s="1"/>
  <c r="E247" i="4"/>
  <c r="M247" i="4" s="1"/>
  <c r="E248" i="4"/>
  <c r="M248" i="4" s="1"/>
  <c r="E249" i="4"/>
  <c r="M249" i="4" s="1"/>
  <c r="E250" i="4"/>
  <c r="M250" i="4" s="1"/>
  <c r="E251" i="4"/>
  <c r="M251" i="4" s="1"/>
  <c r="E252" i="4"/>
  <c r="M252" i="4" s="1"/>
  <c r="E253" i="4"/>
  <c r="M253" i="4" s="1"/>
  <c r="E254" i="4"/>
  <c r="M254" i="4" s="1"/>
  <c r="E255" i="4"/>
  <c r="M255" i="4" s="1"/>
  <c r="E256" i="4"/>
  <c r="M256" i="4" s="1"/>
  <c r="E257" i="4"/>
  <c r="M257" i="4" s="1"/>
  <c r="E258" i="4"/>
  <c r="M258" i="4" s="1"/>
  <c r="E259" i="4"/>
  <c r="M259" i="4" s="1"/>
  <c r="E260" i="4"/>
  <c r="M260" i="4" s="1"/>
  <c r="E261" i="4"/>
  <c r="M261" i="4" s="1"/>
  <c r="E262" i="4"/>
  <c r="M262" i="4" s="1"/>
  <c r="E263" i="4"/>
  <c r="M263" i="4" s="1"/>
  <c r="E264" i="4"/>
  <c r="M264" i="4" s="1"/>
  <c r="E265" i="4"/>
  <c r="M265" i="4" s="1"/>
  <c r="E266" i="4"/>
  <c r="M266" i="4" s="1"/>
  <c r="E267" i="4"/>
  <c r="M267" i="4" s="1"/>
  <c r="E268" i="4"/>
  <c r="M268" i="4" s="1"/>
  <c r="E269" i="4"/>
  <c r="M269" i="4" s="1"/>
  <c r="E270" i="4"/>
  <c r="M270" i="4" s="1"/>
  <c r="E271" i="4"/>
  <c r="M271" i="4" s="1"/>
  <c r="E272" i="4"/>
  <c r="M272" i="4" s="1"/>
  <c r="E273" i="4"/>
  <c r="M273" i="4" s="1"/>
  <c r="E274" i="4"/>
  <c r="M274" i="4" s="1"/>
  <c r="E275" i="4"/>
  <c r="M275" i="4" s="1"/>
  <c r="E276" i="4"/>
  <c r="M276" i="4" s="1"/>
  <c r="E277" i="4"/>
  <c r="M277" i="4" s="1"/>
  <c r="E278" i="4"/>
  <c r="M278" i="4" s="1"/>
  <c r="E279" i="4"/>
  <c r="M279" i="4" s="1"/>
  <c r="E280" i="4"/>
  <c r="M280" i="4" s="1"/>
  <c r="E281" i="4"/>
  <c r="M281" i="4" s="1"/>
  <c r="E282" i="4"/>
  <c r="M282" i="4" s="1"/>
  <c r="E283" i="4"/>
  <c r="M283" i="4" s="1"/>
  <c r="E284" i="4"/>
  <c r="M284" i="4" s="1"/>
  <c r="E285" i="4"/>
  <c r="M285" i="4" s="1"/>
  <c r="E286" i="4"/>
  <c r="M286" i="4" s="1"/>
  <c r="E287" i="4"/>
  <c r="M287" i="4" s="1"/>
  <c r="E288" i="4"/>
  <c r="M288" i="4" s="1"/>
  <c r="E289" i="4"/>
  <c r="M289" i="4" s="1"/>
  <c r="E290" i="4"/>
  <c r="M290" i="4" s="1"/>
  <c r="E291" i="4"/>
  <c r="M291" i="4" s="1"/>
  <c r="E292" i="4"/>
  <c r="M292" i="4" s="1"/>
  <c r="E293" i="4"/>
  <c r="M293" i="4" s="1"/>
  <c r="E294" i="4"/>
  <c r="M294" i="4" s="1"/>
  <c r="E295" i="4"/>
  <c r="M295" i="4" s="1"/>
  <c r="E296" i="4"/>
  <c r="M296" i="4" s="1"/>
  <c r="E297" i="4"/>
  <c r="M297" i="4" s="1"/>
  <c r="E298" i="4"/>
  <c r="M298" i="4" s="1"/>
  <c r="E299" i="4"/>
  <c r="M299" i="4" s="1"/>
  <c r="E300" i="4"/>
  <c r="M300" i="4" s="1"/>
  <c r="E301" i="4"/>
  <c r="M301" i="4" s="1"/>
  <c r="E302" i="4"/>
  <c r="M302" i="4" s="1"/>
  <c r="E303" i="4"/>
  <c r="M303" i="4" s="1"/>
  <c r="E304" i="4"/>
  <c r="M304" i="4" s="1"/>
  <c r="E305" i="4"/>
  <c r="M305" i="4" s="1"/>
  <c r="E306" i="4"/>
  <c r="M306" i="4" s="1"/>
  <c r="E307" i="4"/>
  <c r="M307" i="4" s="1"/>
  <c r="E308" i="4"/>
  <c r="M308" i="4" s="1"/>
  <c r="E309" i="4"/>
  <c r="M309" i="4" s="1"/>
  <c r="E310" i="4"/>
  <c r="M310" i="4" s="1"/>
  <c r="E311" i="4"/>
  <c r="M311" i="4" s="1"/>
  <c r="E312" i="4"/>
  <c r="M312" i="4" s="1"/>
  <c r="E313" i="4"/>
  <c r="M313" i="4" s="1"/>
  <c r="E314" i="4"/>
  <c r="M314" i="4" s="1"/>
  <c r="E315" i="4"/>
  <c r="M315" i="4" s="1"/>
  <c r="E316" i="4"/>
  <c r="M316" i="4" s="1"/>
  <c r="E317" i="4"/>
  <c r="M317" i="4" s="1"/>
  <c r="E318" i="4"/>
  <c r="M318" i="4" s="1"/>
  <c r="E319" i="4"/>
  <c r="M319" i="4" s="1"/>
  <c r="E320" i="4"/>
  <c r="M320" i="4" s="1"/>
  <c r="E321" i="4"/>
  <c r="M321" i="4" s="1"/>
  <c r="E322" i="4"/>
  <c r="M322" i="4" s="1"/>
  <c r="E323" i="4"/>
  <c r="M323" i="4" s="1"/>
  <c r="E324" i="4"/>
  <c r="M324" i="4" s="1"/>
  <c r="E325" i="4"/>
  <c r="M325" i="4" s="1"/>
  <c r="E326" i="4"/>
  <c r="M326" i="4" s="1"/>
  <c r="E327" i="4"/>
  <c r="M327" i="4" s="1"/>
  <c r="E328" i="4"/>
  <c r="M328" i="4" s="1"/>
  <c r="E329" i="4"/>
  <c r="M329" i="4" s="1"/>
  <c r="E330" i="4"/>
  <c r="M330" i="4" s="1"/>
  <c r="E331" i="4"/>
  <c r="M331" i="4" s="1"/>
  <c r="E332" i="4"/>
  <c r="M332" i="4" s="1"/>
  <c r="E333" i="4"/>
  <c r="M333" i="4" s="1"/>
  <c r="E334" i="4"/>
  <c r="M334" i="4" s="1"/>
  <c r="E335" i="4"/>
  <c r="M335" i="4" s="1"/>
  <c r="E336" i="4"/>
  <c r="M336" i="4" s="1"/>
  <c r="E337" i="4"/>
  <c r="M337" i="4" s="1"/>
  <c r="E338" i="4"/>
  <c r="M338" i="4" s="1"/>
  <c r="E339" i="4"/>
  <c r="M339" i="4" s="1"/>
  <c r="E340" i="4"/>
  <c r="M340" i="4" s="1"/>
  <c r="E341" i="4"/>
  <c r="M341" i="4" s="1"/>
  <c r="E342" i="4"/>
  <c r="M342" i="4" s="1"/>
  <c r="E343" i="4"/>
  <c r="M343" i="4" s="1"/>
  <c r="E344" i="4"/>
  <c r="M344" i="4" s="1"/>
  <c r="E345" i="4"/>
  <c r="M345" i="4" s="1"/>
  <c r="E346" i="4"/>
  <c r="M346" i="4" s="1"/>
  <c r="E347" i="4"/>
  <c r="M347" i="4" s="1"/>
  <c r="E348" i="4"/>
  <c r="M348" i="4" s="1"/>
  <c r="E349" i="4"/>
  <c r="M349" i="4" s="1"/>
  <c r="E350" i="4"/>
  <c r="M350" i="4" s="1"/>
  <c r="E351" i="4"/>
  <c r="M351" i="4" s="1"/>
  <c r="E352" i="4"/>
  <c r="M352" i="4" s="1"/>
  <c r="E353" i="4"/>
  <c r="M353" i="4" s="1"/>
  <c r="E354" i="4"/>
  <c r="M354" i="4" s="1"/>
  <c r="E355" i="4"/>
  <c r="M355" i="4" s="1"/>
  <c r="E356" i="4"/>
  <c r="M356" i="4" s="1"/>
  <c r="E357" i="4"/>
  <c r="M357" i="4" s="1"/>
  <c r="E358" i="4"/>
  <c r="M358" i="4" s="1"/>
  <c r="E359" i="4"/>
  <c r="M359" i="4" s="1"/>
  <c r="E360" i="4"/>
  <c r="M360" i="4" s="1"/>
  <c r="E361" i="4"/>
  <c r="M361" i="4" s="1"/>
  <c r="E362" i="4"/>
  <c r="M362" i="4" s="1"/>
  <c r="E363" i="4"/>
  <c r="M363" i="4" s="1"/>
  <c r="E364" i="4"/>
  <c r="M364" i="4" s="1"/>
  <c r="E365" i="4"/>
  <c r="M365" i="4" s="1"/>
  <c r="E366" i="4"/>
  <c r="M366" i="4" s="1"/>
  <c r="E367" i="4"/>
  <c r="M367" i="4" s="1"/>
  <c r="E368" i="4"/>
  <c r="M368" i="4" s="1"/>
  <c r="E369" i="4"/>
  <c r="M369" i="4" s="1"/>
  <c r="E370" i="4"/>
  <c r="M370" i="4" s="1"/>
  <c r="E371" i="4"/>
  <c r="M371" i="4" s="1"/>
  <c r="E372" i="4"/>
  <c r="M372" i="4" s="1"/>
  <c r="E373" i="4"/>
  <c r="M373" i="4" s="1"/>
  <c r="E374" i="4"/>
  <c r="M374" i="4" s="1"/>
  <c r="E375" i="4"/>
  <c r="M375" i="4" s="1"/>
  <c r="E376" i="4"/>
  <c r="M376" i="4" s="1"/>
  <c r="E377" i="4"/>
  <c r="M377" i="4" s="1"/>
  <c r="E378" i="4"/>
  <c r="M378" i="4" s="1"/>
  <c r="E379" i="4"/>
  <c r="M379" i="4" s="1"/>
  <c r="E380" i="4"/>
  <c r="M380" i="4" s="1"/>
  <c r="E381" i="4"/>
  <c r="M381" i="4" s="1"/>
  <c r="E382" i="4"/>
  <c r="M382" i="4" s="1"/>
  <c r="E383" i="4"/>
  <c r="M383" i="4" s="1"/>
  <c r="E384" i="4"/>
  <c r="M384" i="4" s="1"/>
  <c r="E385" i="4"/>
  <c r="M385" i="4" s="1"/>
  <c r="E386" i="4"/>
  <c r="M386" i="4" s="1"/>
  <c r="E387" i="4"/>
  <c r="M387" i="4" s="1"/>
  <c r="E388" i="4"/>
  <c r="M388" i="4" s="1"/>
  <c r="E389" i="4"/>
  <c r="M389" i="4" s="1"/>
  <c r="E390" i="4"/>
  <c r="M390" i="4" s="1"/>
  <c r="E391" i="4"/>
  <c r="M391" i="4" s="1"/>
  <c r="E392" i="4"/>
  <c r="M392" i="4" s="1"/>
  <c r="E393" i="4"/>
  <c r="M393" i="4" s="1"/>
  <c r="E394" i="4"/>
  <c r="M394" i="4" s="1"/>
  <c r="E395" i="4"/>
  <c r="M395" i="4" s="1"/>
  <c r="E396" i="4"/>
  <c r="M396" i="4" s="1"/>
  <c r="E397" i="4"/>
  <c r="M397" i="4" s="1"/>
  <c r="E398" i="4"/>
  <c r="M398" i="4" s="1"/>
  <c r="E399" i="4"/>
  <c r="M399" i="4" s="1"/>
  <c r="E400" i="4"/>
  <c r="M400" i="4" s="1"/>
  <c r="E401" i="4"/>
  <c r="M401" i="4" s="1"/>
  <c r="E402" i="4"/>
  <c r="M402" i="4" s="1"/>
  <c r="E403" i="4"/>
  <c r="M403" i="4" s="1"/>
  <c r="E404" i="4"/>
  <c r="M404" i="4" s="1"/>
  <c r="E405" i="4"/>
  <c r="M405" i="4" s="1"/>
  <c r="E406" i="4"/>
  <c r="M406" i="4" s="1"/>
  <c r="E407" i="4"/>
  <c r="M407" i="4" s="1"/>
  <c r="E408" i="4"/>
  <c r="M408" i="4" s="1"/>
  <c r="E409" i="4"/>
  <c r="M409" i="4" s="1"/>
  <c r="E410" i="4"/>
  <c r="M410" i="4" s="1"/>
  <c r="E411" i="4"/>
  <c r="M411" i="4" s="1"/>
  <c r="E412" i="4"/>
  <c r="M412" i="4" s="1"/>
  <c r="E413" i="4"/>
  <c r="M413" i="4" s="1"/>
  <c r="E414" i="4"/>
  <c r="M414" i="4" s="1"/>
  <c r="E415" i="4"/>
  <c r="M415" i="4" s="1"/>
  <c r="E416" i="4"/>
  <c r="M416" i="4" s="1"/>
  <c r="E417" i="4"/>
  <c r="M417" i="4" s="1"/>
  <c r="E418" i="4"/>
  <c r="M418" i="4" s="1"/>
  <c r="E419" i="4"/>
  <c r="M419" i="4" s="1"/>
  <c r="E420" i="4"/>
  <c r="M420" i="4" s="1"/>
  <c r="E421" i="4"/>
  <c r="M421" i="4" s="1"/>
  <c r="E422" i="4"/>
  <c r="M422" i="4" s="1"/>
  <c r="E423" i="4"/>
  <c r="M423" i="4" s="1"/>
  <c r="E424" i="4"/>
  <c r="M424" i="4" s="1"/>
  <c r="E425" i="4"/>
  <c r="M425" i="4" s="1"/>
  <c r="E426" i="4"/>
  <c r="M426" i="4" s="1"/>
  <c r="E427" i="4"/>
  <c r="M427" i="4" s="1"/>
  <c r="E428" i="4"/>
  <c r="M428" i="4" s="1"/>
  <c r="E429" i="4"/>
  <c r="M429" i="4" s="1"/>
  <c r="E430" i="4"/>
  <c r="M430" i="4" s="1"/>
  <c r="E431" i="4"/>
  <c r="M431" i="4" s="1"/>
  <c r="E432" i="4"/>
  <c r="M432" i="4" s="1"/>
  <c r="E433" i="4"/>
  <c r="M433" i="4" s="1"/>
  <c r="E434" i="4"/>
  <c r="M434" i="4" s="1"/>
  <c r="E435" i="4"/>
  <c r="M435" i="4" s="1"/>
  <c r="E436" i="4"/>
  <c r="M436" i="4" s="1"/>
  <c r="E437" i="4"/>
  <c r="M437" i="4" s="1"/>
  <c r="E438" i="4"/>
  <c r="M438" i="4" s="1"/>
  <c r="E439" i="4"/>
  <c r="M439" i="4" s="1"/>
  <c r="E440" i="4"/>
  <c r="M440" i="4" s="1"/>
  <c r="E441" i="4"/>
  <c r="M441" i="4" s="1"/>
  <c r="E442" i="4"/>
  <c r="M442" i="4" s="1"/>
  <c r="E443" i="4"/>
  <c r="M443" i="4" s="1"/>
  <c r="E444" i="4"/>
  <c r="M444" i="4" s="1"/>
  <c r="E445" i="4"/>
  <c r="M445" i="4" s="1"/>
  <c r="E446" i="4"/>
  <c r="M446" i="4" s="1"/>
  <c r="E447" i="4"/>
  <c r="M447" i="4" s="1"/>
  <c r="E448" i="4"/>
  <c r="M448" i="4" s="1"/>
  <c r="E449" i="4"/>
  <c r="M449" i="4" s="1"/>
  <c r="E450" i="4"/>
  <c r="M450" i="4" s="1"/>
  <c r="E451" i="4"/>
  <c r="M451" i="4" s="1"/>
  <c r="E452" i="4"/>
  <c r="M452" i="4" s="1"/>
  <c r="E453" i="4"/>
  <c r="M453" i="4" s="1"/>
  <c r="E454" i="4"/>
  <c r="M454" i="4" s="1"/>
  <c r="E455" i="4"/>
  <c r="M455" i="4" s="1"/>
  <c r="E456" i="4"/>
  <c r="M456" i="4" s="1"/>
  <c r="E457" i="4"/>
  <c r="M457" i="4" s="1"/>
  <c r="E458" i="4"/>
  <c r="M458" i="4" s="1"/>
  <c r="E459" i="4"/>
  <c r="M459" i="4" s="1"/>
  <c r="E460" i="4"/>
  <c r="M460" i="4" s="1"/>
  <c r="E461" i="4"/>
  <c r="M461" i="4" s="1"/>
  <c r="E462" i="4"/>
  <c r="M462" i="4" s="1"/>
  <c r="E463" i="4"/>
  <c r="M463" i="4" s="1"/>
  <c r="E464" i="4"/>
  <c r="M464" i="4" s="1"/>
  <c r="E465" i="4"/>
  <c r="M465" i="4" s="1"/>
  <c r="E466" i="4"/>
  <c r="M466" i="4" s="1"/>
  <c r="E467" i="4"/>
  <c r="M467" i="4" s="1"/>
  <c r="E468" i="4"/>
  <c r="M468" i="4" s="1"/>
  <c r="E469" i="4"/>
  <c r="M469" i="4" s="1"/>
  <c r="E470" i="4"/>
  <c r="M470" i="4" s="1"/>
  <c r="E471" i="4"/>
  <c r="M471" i="4" s="1"/>
  <c r="E472" i="4"/>
  <c r="M472" i="4" s="1"/>
  <c r="E473" i="4"/>
  <c r="M473" i="4" s="1"/>
  <c r="E474" i="4"/>
  <c r="M474" i="4" s="1"/>
  <c r="E475" i="4"/>
  <c r="M475" i="4" s="1"/>
  <c r="E476" i="4"/>
  <c r="M476" i="4" s="1"/>
  <c r="E477" i="4"/>
  <c r="M477" i="4" s="1"/>
  <c r="E478" i="4"/>
  <c r="M478" i="4" s="1"/>
  <c r="E479" i="4"/>
  <c r="M479" i="4" s="1"/>
  <c r="E480" i="4"/>
  <c r="M480" i="4" s="1"/>
  <c r="E481" i="4"/>
  <c r="M481" i="4" s="1"/>
  <c r="E482" i="4"/>
  <c r="M482" i="4" s="1"/>
  <c r="E483" i="4"/>
  <c r="M483" i="4" s="1"/>
  <c r="E484" i="4"/>
  <c r="M484" i="4" s="1"/>
  <c r="E485" i="4"/>
  <c r="M485" i="4" s="1"/>
  <c r="E486" i="4"/>
  <c r="M486" i="4" s="1"/>
  <c r="E487" i="4"/>
  <c r="M487" i="4" s="1"/>
  <c r="E488" i="4"/>
  <c r="M488" i="4" s="1"/>
  <c r="E489" i="4"/>
  <c r="M489" i="4" s="1"/>
  <c r="E490" i="4"/>
  <c r="M490" i="4" s="1"/>
  <c r="E491" i="4"/>
  <c r="M491" i="4" s="1"/>
  <c r="E492" i="4"/>
  <c r="M492" i="4" s="1"/>
  <c r="E493" i="4"/>
  <c r="M493" i="4" s="1"/>
  <c r="E494" i="4"/>
  <c r="M494" i="4" s="1"/>
  <c r="E495" i="4"/>
  <c r="M495" i="4" s="1"/>
  <c r="E496" i="4"/>
  <c r="M496" i="4" s="1"/>
  <c r="E497" i="4"/>
  <c r="M497" i="4" s="1"/>
  <c r="E498" i="4"/>
  <c r="M498" i="4" s="1"/>
  <c r="E499" i="4"/>
  <c r="M499" i="4" s="1"/>
  <c r="E500" i="4"/>
  <c r="M500" i="4" s="1"/>
  <c r="E501" i="4"/>
  <c r="M501" i="4" s="1"/>
  <c r="E502" i="4"/>
  <c r="M502" i="4" s="1"/>
  <c r="E503" i="4"/>
  <c r="M503" i="4" s="1"/>
  <c r="E504" i="4"/>
  <c r="M504" i="4" s="1"/>
  <c r="E505" i="4"/>
  <c r="M505" i="4" s="1"/>
  <c r="E506" i="4"/>
  <c r="M506" i="4" s="1"/>
  <c r="E507" i="4"/>
  <c r="M507" i="4" s="1"/>
  <c r="E508" i="4"/>
  <c r="M508" i="4" s="1"/>
  <c r="E509" i="4"/>
  <c r="M509" i="4" s="1"/>
  <c r="E510" i="4"/>
  <c r="M510" i="4" s="1"/>
  <c r="E511" i="4"/>
  <c r="M511" i="4" s="1"/>
  <c r="E512" i="4"/>
  <c r="M512" i="4" s="1"/>
  <c r="E513" i="4"/>
  <c r="M513" i="4" s="1"/>
  <c r="E514" i="4"/>
  <c r="M514" i="4" s="1"/>
  <c r="E515" i="4"/>
  <c r="M515" i="4" s="1"/>
  <c r="E516" i="4"/>
  <c r="M516" i="4" s="1"/>
  <c r="E517" i="4"/>
  <c r="M517" i="4" s="1"/>
  <c r="E518" i="4"/>
  <c r="M518" i="4" s="1"/>
  <c r="E519" i="4"/>
  <c r="M519" i="4" s="1"/>
  <c r="E520" i="4"/>
  <c r="M520" i="4" s="1"/>
  <c r="E521" i="4"/>
  <c r="M521" i="4" s="1"/>
  <c r="E522" i="4"/>
  <c r="M522" i="4" s="1"/>
  <c r="E523" i="4"/>
  <c r="M523" i="4" s="1"/>
  <c r="E524" i="4"/>
  <c r="M524" i="4" s="1"/>
  <c r="E525" i="4"/>
  <c r="M525" i="4" s="1"/>
  <c r="E526" i="4"/>
  <c r="M526" i="4" s="1"/>
  <c r="E527" i="4"/>
  <c r="M527" i="4" s="1"/>
  <c r="E528" i="4"/>
  <c r="M528" i="4" s="1"/>
  <c r="E529" i="4"/>
  <c r="M529" i="4" s="1"/>
  <c r="E530" i="4"/>
  <c r="M530" i="4" s="1"/>
  <c r="E531" i="4"/>
  <c r="M531" i="4" s="1"/>
  <c r="E532" i="4"/>
  <c r="M532" i="4" s="1"/>
  <c r="E533" i="4"/>
  <c r="M533" i="4" s="1"/>
  <c r="E534" i="4"/>
  <c r="M534" i="4" s="1"/>
  <c r="E535" i="4"/>
  <c r="M535" i="4" s="1"/>
  <c r="E536" i="4"/>
  <c r="M536" i="4" s="1"/>
  <c r="E537" i="4"/>
  <c r="M537" i="4" s="1"/>
  <c r="E538" i="4"/>
  <c r="M538" i="4" s="1"/>
  <c r="E539" i="4"/>
  <c r="M539" i="4" s="1"/>
  <c r="E540" i="4"/>
  <c r="M540" i="4" s="1"/>
  <c r="E541" i="4"/>
  <c r="M541" i="4" s="1"/>
  <c r="E542" i="4"/>
  <c r="M542" i="4" s="1"/>
  <c r="E543" i="4"/>
  <c r="M543" i="4" s="1"/>
  <c r="E544" i="4"/>
  <c r="M544" i="4" s="1"/>
  <c r="E545" i="4"/>
  <c r="M545" i="4" s="1"/>
  <c r="E546" i="4"/>
  <c r="M546" i="4" s="1"/>
  <c r="E547" i="4"/>
  <c r="M547" i="4" s="1"/>
  <c r="E548" i="4"/>
  <c r="M548" i="4" s="1"/>
  <c r="E549" i="4"/>
  <c r="M549" i="4" s="1"/>
  <c r="E550" i="4"/>
  <c r="M550" i="4" s="1"/>
  <c r="E551" i="4"/>
  <c r="M551" i="4" s="1"/>
  <c r="E552" i="4"/>
  <c r="M552" i="4" s="1"/>
  <c r="E553" i="4"/>
  <c r="M553" i="4" s="1"/>
  <c r="E554" i="4"/>
  <c r="M554" i="4" s="1"/>
  <c r="E555" i="4"/>
  <c r="M555" i="4" s="1"/>
  <c r="E556" i="4"/>
  <c r="M556" i="4" s="1"/>
  <c r="E557" i="4"/>
  <c r="M557" i="4" s="1"/>
  <c r="E558" i="4"/>
  <c r="M558" i="4" s="1"/>
  <c r="E559" i="4"/>
  <c r="M559" i="4" s="1"/>
  <c r="E560" i="4"/>
  <c r="M560" i="4" s="1"/>
  <c r="E561" i="4"/>
  <c r="M561" i="4" s="1"/>
  <c r="E562" i="4"/>
  <c r="M562" i="4" s="1"/>
  <c r="E563" i="4"/>
  <c r="M563" i="4" s="1"/>
  <c r="E564" i="4"/>
  <c r="M564" i="4" s="1"/>
  <c r="E565" i="4"/>
  <c r="M565" i="4" s="1"/>
  <c r="E566" i="4"/>
  <c r="M566" i="4" s="1"/>
  <c r="E567" i="4"/>
  <c r="M567" i="4" s="1"/>
  <c r="E568" i="4"/>
  <c r="M568" i="4" s="1"/>
  <c r="E569" i="4"/>
  <c r="M569" i="4" s="1"/>
  <c r="E570" i="4"/>
  <c r="M570" i="4" s="1"/>
  <c r="E571" i="4"/>
  <c r="M571" i="4" s="1"/>
  <c r="E572" i="4"/>
  <c r="M572" i="4" s="1"/>
  <c r="E573" i="4"/>
  <c r="M573" i="4" s="1"/>
  <c r="E574" i="4"/>
  <c r="M574" i="4" s="1"/>
  <c r="E575" i="4"/>
  <c r="M575" i="4" s="1"/>
  <c r="E576" i="4"/>
  <c r="M576" i="4" s="1"/>
  <c r="E577" i="4"/>
  <c r="M577" i="4" s="1"/>
  <c r="E578" i="4"/>
  <c r="M578" i="4" s="1"/>
  <c r="E579" i="4"/>
  <c r="M579" i="4" s="1"/>
  <c r="E580" i="4"/>
  <c r="M580" i="4" s="1"/>
  <c r="E581" i="4"/>
  <c r="M581" i="4" s="1"/>
  <c r="E582" i="4"/>
  <c r="M582" i="4" s="1"/>
  <c r="E583" i="4"/>
  <c r="M583" i="4" s="1"/>
  <c r="E584" i="4"/>
  <c r="M584" i="4" s="1"/>
  <c r="E585" i="4"/>
  <c r="M585" i="4" s="1"/>
  <c r="E586" i="4"/>
  <c r="M586" i="4" s="1"/>
  <c r="E587" i="4"/>
  <c r="M587" i="4" s="1"/>
  <c r="E588" i="4"/>
  <c r="M588" i="4" s="1"/>
  <c r="E589" i="4"/>
  <c r="M589" i="4" s="1"/>
  <c r="E590" i="4"/>
  <c r="M590" i="4" s="1"/>
  <c r="E591" i="4"/>
  <c r="M591" i="4" s="1"/>
  <c r="E592" i="4"/>
  <c r="M592" i="4" s="1"/>
  <c r="E593" i="4"/>
  <c r="M593" i="4" s="1"/>
  <c r="E594" i="4"/>
  <c r="M594" i="4" s="1"/>
  <c r="E595" i="4"/>
  <c r="M595" i="4" s="1"/>
  <c r="E596" i="4"/>
  <c r="M596" i="4" s="1"/>
  <c r="E597" i="4"/>
  <c r="M597" i="4" s="1"/>
  <c r="E598" i="4"/>
  <c r="M598" i="4" s="1"/>
  <c r="E599" i="4"/>
  <c r="M599" i="4" s="1"/>
  <c r="E600" i="4"/>
  <c r="M600" i="4" s="1"/>
  <c r="E601" i="4"/>
  <c r="M601" i="4" s="1"/>
  <c r="E602" i="4"/>
  <c r="M602" i="4" s="1"/>
  <c r="E603" i="4"/>
  <c r="M603" i="4" s="1"/>
  <c r="E604" i="4"/>
  <c r="M604" i="4" s="1"/>
  <c r="E605" i="4"/>
  <c r="M605" i="4" s="1"/>
  <c r="E606" i="4"/>
  <c r="M606" i="4" s="1"/>
  <c r="E607" i="4"/>
  <c r="M607" i="4" s="1"/>
  <c r="E608" i="4"/>
  <c r="M608" i="4" s="1"/>
  <c r="E609" i="4"/>
  <c r="M609" i="4" s="1"/>
  <c r="E610" i="4"/>
  <c r="M610" i="4" s="1"/>
  <c r="E611" i="4"/>
  <c r="M611" i="4" s="1"/>
  <c r="E612" i="4"/>
  <c r="M612" i="4" s="1"/>
  <c r="E613" i="4"/>
  <c r="M613" i="4" s="1"/>
  <c r="E614" i="4"/>
  <c r="M614" i="4" s="1"/>
  <c r="E615" i="4"/>
  <c r="M615" i="4" s="1"/>
  <c r="E616" i="4"/>
  <c r="M616" i="4" s="1"/>
  <c r="E617" i="4"/>
  <c r="M617" i="4" s="1"/>
  <c r="E618" i="4"/>
  <c r="M618" i="4" s="1"/>
  <c r="E619" i="4"/>
  <c r="M619" i="4" s="1"/>
  <c r="E620" i="4"/>
  <c r="M620" i="4" s="1"/>
  <c r="E621" i="4"/>
  <c r="M621" i="4" s="1"/>
  <c r="E622" i="4"/>
  <c r="M622" i="4" s="1"/>
  <c r="E623" i="4"/>
  <c r="M623" i="4" s="1"/>
  <c r="E624" i="4"/>
  <c r="M624" i="4" s="1"/>
  <c r="E625" i="4"/>
  <c r="M625" i="4" s="1"/>
  <c r="E626" i="4"/>
  <c r="M626" i="4" s="1"/>
  <c r="E627" i="4"/>
  <c r="M627" i="4" s="1"/>
  <c r="E628" i="4"/>
  <c r="M628" i="4" s="1"/>
  <c r="E629" i="4"/>
  <c r="M629" i="4" s="1"/>
  <c r="E630" i="4"/>
  <c r="M630" i="4" s="1"/>
  <c r="E631" i="4"/>
  <c r="M631" i="4" s="1"/>
  <c r="E2" i="4"/>
  <c r="M2" i="4" s="1"/>
  <c r="C13" i="2"/>
  <c r="B13" i="2" s="1"/>
  <c r="C14" i="2"/>
  <c r="B14" i="2" s="1"/>
  <c r="C15" i="2"/>
  <c r="B15" i="2" s="1"/>
  <c r="C16" i="2"/>
  <c r="B16" i="2" s="1"/>
  <c r="C17" i="2"/>
  <c r="B17" i="2" s="1"/>
  <c r="C18" i="2"/>
  <c r="B18" i="2" s="1"/>
  <c r="C19" i="2"/>
  <c r="B19" i="2" s="1"/>
  <c r="C20" i="2"/>
  <c r="B20" i="2" s="1"/>
  <c r="C21" i="2"/>
  <c r="B21" i="2" s="1"/>
  <c r="C22" i="2"/>
  <c r="B22" i="2" s="1"/>
  <c r="C23" i="2"/>
  <c r="B23" i="2" s="1"/>
  <c r="C24" i="2"/>
  <c r="B24" i="2" s="1"/>
  <c r="C25" i="2"/>
  <c r="B25" i="2" s="1"/>
  <c r="C26" i="2"/>
  <c r="B26" i="2" s="1"/>
  <c r="C27" i="2"/>
  <c r="B27" i="2" s="1"/>
  <c r="C28" i="2"/>
  <c r="B28" i="2" s="1"/>
  <c r="C29" i="2"/>
  <c r="B29" i="2" s="1"/>
  <c r="C30" i="2"/>
  <c r="B30" i="2" s="1"/>
  <c r="C31" i="2"/>
  <c r="B31" i="2" s="1"/>
  <c r="C32" i="2"/>
  <c r="B32" i="2" s="1"/>
  <c r="C33" i="2"/>
  <c r="B33" i="2" s="1"/>
  <c r="C34" i="2"/>
  <c r="B34" i="2" s="1"/>
  <c r="C35" i="2"/>
  <c r="B35" i="2" s="1"/>
  <c r="C36" i="2"/>
  <c r="B36" i="2" s="1"/>
  <c r="C37" i="2"/>
  <c r="B37" i="2" s="1"/>
  <c r="C38" i="2"/>
  <c r="B38" i="2" s="1"/>
  <c r="C39" i="2"/>
  <c r="B39" i="2" s="1"/>
  <c r="C40" i="2"/>
  <c r="B40" i="2" s="1"/>
  <c r="C41" i="2"/>
  <c r="B41" i="2" s="1"/>
  <c r="C42" i="2"/>
  <c r="B42" i="2" s="1"/>
  <c r="C43" i="2"/>
  <c r="B43" i="2" s="1"/>
  <c r="C44" i="2"/>
  <c r="B44" i="2" s="1"/>
  <c r="C45" i="2"/>
  <c r="B45" i="2" s="1"/>
  <c r="C46" i="2"/>
  <c r="B46" i="2" s="1"/>
  <c r="C47" i="2"/>
  <c r="B47" i="2" s="1"/>
  <c r="C48" i="2"/>
  <c r="B48" i="2" s="1"/>
  <c r="C49" i="2"/>
  <c r="B49" i="2" s="1"/>
  <c r="C50" i="2"/>
  <c r="B50" i="2" s="1"/>
  <c r="C51" i="2"/>
  <c r="B51" i="2" s="1"/>
  <c r="C52" i="2"/>
  <c r="B52" i="2" s="1"/>
  <c r="C53" i="2"/>
  <c r="B53" i="2" s="1"/>
  <c r="C54" i="2"/>
  <c r="B54" i="2" s="1"/>
  <c r="C55" i="2"/>
  <c r="B55" i="2" s="1"/>
  <c r="C56" i="2"/>
  <c r="B56" i="2" s="1"/>
  <c r="C57" i="2"/>
  <c r="B57" i="2" s="1"/>
  <c r="C58" i="2"/>
  <c r="B58" i="2" s="1"/>
  <c r="C59" i="2"/>
  <c r="B59" i="2" s="1"/>
  <c r="C60" i="2"/>
  <c r="B60" i="2" s="1"/>
  <c r="C61" i="2"/>
  <c r="B61" i="2" s="1"/>
  <c r="C62" i="2"/>
  <c r="B62" i="2" s="1"/>
  <c r="C63" i="2"/>
  <c r="B63" i="2" s="1"/>
  <c r="C64" i="2"/>
  <c r="B64" i="2" s="1"/>
  <c r="C65" i="2"/>
  <c r="B65" i="2" s="1"/>
  <c r="C66" i="2"/>
  <c r="B66" i="2" s="1"/>
  <c r="C67" i="2"/>
  <c r="B67" i="2" s="1"/>
  <c r="C68" i="2"/>
  <c r="B68" i="2" s="1"/>
  <c r="C69" i="2"/>
  <c r="B69" i="2" s="1"/>
  <c r="C70" i="2"/>
  <c r="B70" i="2" s="1"/>
  <c r="C71" i="2"/>
  <c r="B71" i="2" s="1"/>
  <c r="C72" i="2"/>
  <c r="B72" i="2" s="1"/>
  <c r="C73" i="2"/>
  <c r="B73" i="2" s="1"/>
  <c r="C74" i="2"/>
  <c r="B74" i="2" s="1"/>
  <c r="C75" i="2"/>
  <c r="B75" i="2" s="1"/>
  <c r="C76" i="2"/>
  <c r="B76" i="2" s="1"/>
  <c r="C77" i="2"/>
  <c r="B77" i="2" s="1"/>
  <c r="C78" i="2"/>
  <c r="B78" i="2" s="1"/>
  <c r="C79" i="2"/>
  <c r="B79" i="2" s="1"/>
  <c r="C80" i="2"/>
  <c r="B80" i="2" s="1"/>
  <c r="C81" i="2"/>
  <c r="B81" i="2" s="1"/>
  <c r="C12" i="2"/>
  <c r="B12" i="2" s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E2" i="3"/>
  <c r="D2" i="3" s="1"/>
  <c r="E3" i="3"/>
  <c r="D3" i="3" s="1"/>
  <c r="E4" i="3"/>
  <c r="D4" i="3" s="1"/>
  <c r="E5" i="3"/>
  <c r="D5" i="3" s="1"/>
  <c r="E6" i="3"/>
  <c r="D6" i="3" s="1"/>
  <c r="E7" i="3"/>
  <c r="D7" i="3" s="1"/>
  <c r="E8" i="3"/>
  <c r="D8" i="3" s="1"/>
  <c r="E9" i="3"/>
  <c r="D9" i="3" s="1"/>
  <c r="E10" i="3"/>
  <c r="D10" i="3" s="1"/>
  <c r="E11" i="3"/>
  <c r="D11" i="3" s="1"/>
  <c r="E12" i="3"/>
  <c r="D12" i="3" s="1"/>
  <c r="E13" i="3"/>
  <c r="D13" i="3" s="1"/>
  <c r="E14" i="3"/>
  <c r="D14" i="3" s="1"/>
  <c r="E15" i="3"/>
  <c r="D15" i="3" s="1"/>
  <c r="E16" i="3"/>
  <c r="D16" i="3" s="1"/>
  <c r="E17" i="3"/>
  <c r="D17" i="3" s="1"/>
  <c r="E18" i="3"/>
  <c r="D18" i="3" s="1"/>
  <c r="E19" i="3"/>
  <c r="D19" i="3" s="1"/>
  <c r="E20" i="3"/>
  <c r="D20" i="3" s="1"/>
  <c r="E21" i="3"/>
  <c r="D21" i="3" s="1"/>
  <c r="E22" i="3"/>
  <c r="D22" i="3" s="1"/>
  <c r="E23" i="3"/>
  <c r="D23" i="3" s="1"/>
  <c r="E24" i="3"/>
  <c r="D24" i="3" s="1"/>
  <c r="E25" i="3"/>
  <c r="D25" i="3" s="1"/>
  <c r="E26" i="3"/>
  <c r="D26" i="3" s="1"/>
  <c r="E27" i="3"/>
  <c r="D27" i="3" s="1"/>
  <c r="E28" i="3"/>
  <c r="D28" i="3" s="1"/>
  <c r="E29" i="3"/>
  <c r="D29" i="3" s="1"/>
  <c r="E30" i="3"/>
  <c r="D30" i="3" s="1"/>
  <c r="E31" i="3"/>
  <c r="D31" i="3" s="1"/>
  <c r="E32" i="3"/>
  <c r="D32" i="3" s="1"/>
  <c r="E33" i="3"/>
  <c r="D33" i="3" s="1"/>
  <c r="E34" i="3"/>
  <c r="D34" i="3" s="1"/>
  <c r="E35" i="3"/>
  <c r="D35" i="3" s="1"/>
  <c r="E36" i="3"/>
  <c r="D36" i="3" s="1"/>
  <c r="E37" i="3"/>
  <c r="D37" i="3" s="1"/>
  <c r="E38" i="3"/>
  <c r="D38" i="3" s="1"/>
  <c r="E39" i="3"/>
  <c r="D39" i="3" s="1"/>
  <c r="E40" i="3"/>
  <c r="D40" i="3" s="1"/>
  <c r="E41" i="3"/>
  <c r="D41" i="3" s="1"/>
  <c r="E42" i="3"/>
  <c r="D42" i="3" s="1"/>
  <c r="E43" i="3"/>
  <c r="D43" i="3" s="1"/>
  <c r="E44" i="3"/>
  <c r="D44" i="3" s="1"/>
  <c r="E45" i="3"/>
  <c r="D45" i="3" s="1"/>
  <c r="E46" i="3"/>
  <c r="D46" i="3" s="1"/>
  <c r="E47" i="3"/>
  <c r="D47" i="3" s="1"/>
  <c r="E48" i="3"/>
  <c r="D48" i="3" s="1"/>
  <c r="E49" i="3"/>
  <c r="D49" i="3" s="1"/>
  <c r="E50" i="3"/>
  <c r="D50" i="3" s="1"/>
  <c r="E51" i="3"/>
  <c r="D51" i="3" s="1"/>
  <c r="E52" i="3"/>
  <c r="D52" i="3" s="1"/>
  <c r="E53" i="3"/>
  <c r="D53" i="3" s="1"/>
  <c r="E54" i="3"/>
  <c r="D54" i="3" s="1"/>
  <c r="E55" i="3"/>
  <c r="D55" i="3" s="1"/>
  <c r="E56" i="3"/>
  <c r="D56" i="3" s="1"/>
  <c r="E57" i="3"/>
  <c r="D57" i="3" s="1"/>
  <c r="E58" i="3"/>
  <c r="D58" i="3" s="1"/>
  <c r="E59" i="3"/>
  <c r="D59" i="3" s="1"/>
  <c r="E60" i="3"/>
  <c r="D60" i="3" s="1"/>
  <c r="E61" i="3"/>
  <c r="D61" i="3" s="1"/>
  <c r="E62" i="3"/>
  <c r="D62" i="3" s="1"/>
  <c r="E63" i="3"/>
  <c r="D63" i="3" s="1"/>
  <c r="E64" i="3"/>
  <c r="D64" i="3" s="1"/>
  <c r="E65" i="3"/>
  <c r="D65" i="3" s="1"/>
  <c r="E66" i="3"/>
  <c r="D66" i="3" s="1"/>
  <c r="E67" i="3"/>
  <c r="D67" i="3" s="1"/>
  <c r="E68" i="3"/>
  <c r="D68" i="3" s="1"/>
  <c r="E69" i="3"/>
  <c r="D69" i="3" s="1"/>
  <c r="E70" i="3"/>
  <c r="D70" i="3" s="1"/>
  <c r="E71" i="3"/>
  <c r="D71" i="3" s="1"/>
  <c r="E72" i="3"/>
  <c r="D72" i="3" s="1"/>
  <c r="E73" i="3"/>
  <c r="D73" i="3" s="1"/>
  <c r="E74" i="3"/>
  <c r="D74" i="3" s="1"/>
  <c r="E75" i="3"/>
  <c r="D75" i="3" s="1"/>
  <c r="E76" i="3"/>
  <c r="D76" i="3" s="1"/>
  <c r="E77" i="3"/>
  <c r="D77" i="3" s="1"/>
  <c r="E78" i="3"/>
  <c r="D78" i="3" s="1"/>
  <c r="E79" i="3"/>
  <c r="D79" i="3" s="1"/>
  <c r="E80" i="3"/>
  <c r="D80" i="3" s="1"/>
  <c r="E81" i="3"/>
  <c r="D81" i="3" s="1"/>
  <c r="E82" i="3"/>
  <c r="D82" i="3" s="1"/>
  <c r="E83" i="3"/>
  <c r="D83" i="3" s="1"/>
  <c r="E84" i="3"/>
  <c r="D84" i="3" s="1"/>
  <c r="E85" i="3"/>
  <c r="D85" i="3" s="1"/>
  <c r="E86" i="3"/>
  <c r="D86" i="3" s="1"/>
  <c r="E87" i="3"/>
  <c r="D87" i="3" s="1"/>
  <c r="E88" i="3"/>
  <c r="D88" i="3" s="1"/>
  <c r="E89" i="3"/>
  <c r="D89" i="3" s="1"/>
  <c r="E90" i="3"/>
  <c r="D90" i="3" s="1"/>
  <c r="E91" i="3"/>
  <c r="D91" i="3" s="1"/>
  <c r="E92" i="3"/>
  <c r="D92" i="3" s="1"/>
  <c r="E93" i="3"/>
  <c r="D93" i="3" s="1"/>
  <c r="E94" i="3"/>
  <c r="D94" i="3" s="1"/>
  <c r="E95" i="3"/>
  <c r="D95" i="3" s="1"/>
  <c r="E96" i="3"/>
  <c r="D96" i="3" s="1"/>
  <c r="E97" i="3"/>
  <c r="D97" i="3" s="1"/>
  <c r="E98" i="3"/>
  <c r="D98" i="3" s="1"/>
  <c r="E99" i="3"/>
  <c r="D99" i="3" s="1"/>
  <c r="E100" i="3"/>
  <c r="D100" i="3" s="1"/>
  <c r="E101" i="3"/>
  <c r="D101" i="3" s="1"/>
  <c r="E102" i="3"/>
  <c r="D102" i="3" s="1"/>
  <c r="E103" i="3"/>
  <c r="D103" i="3" s="1"/>
  <c r="E104" i="3"/>
  <c r="D104" i="3" s="1"/>
  <c r="E105" i="3"/>
  <c r="D105" i="3" s="1"/>
  <c r="E106" i="3"/>
  <c r="D106" i="3" s="1"/>
  <c r="E107" i="3"/>
  <c r="D107" i="3" s="1"/>
  <c r="E108" i="3"/>
  <c r="D108" i="3" s="1"/>
  <c r="E109" i="3"/>
  <c r="D109" i="3" s="1"/>
  <c r="E110" i="3"/>
  <c r="D110" i="3" s="1"/>
  <c r="E111" i="3"/>
  <c r="D111" i="3" s="1"/>
  <c r="E112" i="3"/>
  <c r="D112" i="3" s="1"/>
  <c r="E113" i="3"/>
  <c r="D113" i="3" s="1"/>
  <c r="E114" i="3"/>
  <c r="D114" i="3" s="1"/>
  <c r="E115" i="3"/>
  <c r="D115" i="3" s="1"/>
  <c r="E116" i="3"/>
  <c r="D116" i="3" s="1"/>
  <c r="E117" i="3"/>
  <c r="D117" i="3" s="1"/>
  <c r="E118" i="3"/>
  <c r="D118" i="3" s="1"/>
  <c r="E119" i="3"/>
  <c r="D119" i="3" s="1"/>
  <c r="E120" i="3"/>
  <c r="D120" i="3" s="1"/>
  <c r="E121" i="3"/>
  <c r="D121" i="3" s="1"/>
  <c r="E122" i="3"/>
  <c r="D122" i="3" s="1"/>
  <c r="E123" i="3"/>
  <c r="D123" i="3" s="1"/>
  <c r="E124" i="3"/>
  <c r="D124" i="3" s="1"/>
  <c r="E125" i="3"/>
  <c r="D125" i="3" s="1"/>
  <c r="E126" i="3"/>
  <c r="D126" i="3" s="1"/>
  <c r="E127" i="3"/>
  <c r="D127" i="3" s="1"/>
  <c r="E128" i="3"/>
  <c r="D128" i="3" s="1"/>
  <c r="E129" i="3"/>
  <c r="D129" i="3" s="1"/>
  <c r="E130" i="3"/>
  <c r="D130" i="3" s="1"/>
  <c r="E131" i="3"/>
  <c r="D131" i="3" s="1"/>
  <c r="E132" i="3"/>
  <c r="D132" i="3" s="1"/>
  <c r="E133" i="3"/>
  <c r="D133" i="3" s="1"/>
  <c r="E134" i="3"/>
  <c r="D134" i="3" s="1"/>
  <c r="E135" i="3"/>
  <c r="D135" i="3" s="1"/>
  <c r="E136" i="3"/>
  <c r="D136" i="3" s="1"/>
  <c r="E137" i="3"/>
  <c r="D137" i="3" s="1"/>
  <c r="E138" i="3"/>
  <c r="D138" i="3" s="1"/>
  <c r="E139" i="3"/>
  <c r="D139" i="3" s="1"/>
  <c r="E140" i="3"/>
  <c r="D140" i="3" s="1"/>
  <c r="E141" i="3"/>
  <c r="D141" i="3" s="1"/>
  <c r="E142" i="3"/>
  <c r="D142" i="3" s="1"/>
  <c r="E143" i="3"/>
  <c r="D143" i="3" s="1"/>
  <c r="E144" i="3"/>
  <c r="D144" i="3" s="1"/>
  <c r="E145" i="3"/>
  <c r="D145" i="3" s="1"/>
  <c r="E146" i="3"/>
  <c r="D146" i="3" s="1"/>
  <c r="E147" i="3"/>
  <c r="D147" i="3" s="1"/>
  <c r="E148" i="3"/>
  <c r="D148" i="3" s="1"/>
  <c r="E149" i="3"/>
  <c r="D149" i="3" s="1"/>
  <c r="E150" i="3"/>
  <c r="D150" i="3" s="1"/>
  <c r="E151" i="3"/>
  <c r="D151" i="3" s="1"/>
  <c r="E152" i="3"/>
  <c r="D152" i="3" s="1"/>
  <c r="E153" i="3"/>
  <c r="D153" i="3" s="1"/>
  <c r="E154" i="3"/>
  <c r="D154" i="3" s="1"/>
  <c r="E155" i="3"/>
  <c r="D155" i="3" s="1"/>
  <c r="E156" i="3"/>
  <c r="D156" i="3" s="1"/>
  <c r="E157" i="3"/>
  <c r="D157" i="3" s="1"/>
  <c r="E158" i="3"/>
  <c r="D158" i="3" s="1"/>
  <c r="E159" i="3"/>
  <c r="D159" i="3" s="1"/>
  <c r="E160" i="3"/>
  <c r="D160" i="3" s="1"/>
  <c r="E161" i="3"/>
  <c r="D161" i="3" s="1"/>
  <c r="E162" i="3"/>
  <c r="D162" i="3" s="1"/>
  <c r="E163" i="3"/>
  <c r="D163" i="3" s="1"/>
  <c r="E164" i="3"/>
  <c r="D164" i="3" s="1"/>
  <c r="E165" i="3"/>
  <c r="D165" i="3" s="1"/>
  <c r="E166" i="3"/>
  <c r="D166" i="3" s="1"/>
  <c r="E167" i="3"/>
  <c r="D167" i="3" s="1"/>
  <c r="E168" i="3"/>
  <c r="D168" i="3" s="1"/>
  <c r="E169" i="3"/>
  <c r="D169" i="3" s="1"/>
  <c r="E170" i="3"/>
  <c r="D170" i="3" s="1"/>
  <c r="E171" i="3"/>
  <c r="D171" i="3" s="1"/>
  <c r="E172" i="3"/>
  <c r="D172" i="3" s="1"/>
  <c r="E173" i="3"/>
  <c r="D173" i="3" s="1"/>
  <c r="E174" i="3"/>
  <c r="D174" i="3" s="1"/>
  <c r="E175" i="3"/>
  <c r="D175" i="3" s="1"/>
  <c r="E176" i="3"/>
  <c r="D176" i="3" s="1"/>
  <c r="E177" i="3"/>
  <c r="D177" i="3" s="1"/>
  <c r="E178" i="3"/>
  <c r="D178" i="3" s="1"/>
  <c r="E179" i="3"/>
  <c r="D179" i="3" s="1"/>
  <c r="E180" i="3"/>
  <c r="D180" i="3" s="1"/>
  <c r="E181" i="3"/>
  <c r="D181" i="3" s="1"/>
  <c r="E182" i="3"/>
  <c r="D182" i="3" s="1"/>
  <c r="E183" i="3"/>
  <c r="D183" i="3" s="1"/>
  <c r="E184" i="3"/>
  <c r="D184" i="3" s="1"/>
  <c r="E185" i="3"/>
  <c r="D185" i="3" s="1"/>
  <c r="E186" i="3"/>
  <c r="D186" i="3" s="1"/>
  <c r="E187" i="3"/>
  <c r="D187" i="3" s="1"/>
  <c r="E188" i="3"/>
  <c r="D188" i="3" s="1"/>
  <c r="E189" i="3"/>
  <c r="D189" i="3" s="1"/>
  <c r="E190" i="3"/>
  <c r="D190" i="3" s="1"/>
  <c r="E191" i="3"/>
  <c r="D191" i="3" s="1"/>
  <c r="E192" i="3"/>
  <c r="D192" i="3" s="1"/>
  <c r="E193" i="3"/>
  <c r="D193" i="3" s="1"/>
  <c r="E194" i="3"/>
  <c r="D194" i="3" s="1"/>
  <c r="E195" i="3"/>
  <c r="D195" i="3" s="1"/>
  <c r="E196" i="3"/>
  <c r="D196" i="3" s="1"/>
  <c r="E197" i="3"/>
  <c r="D197" i="3" s="1"/>
  <c r="E198" i="3"/>
  <c r="D198" i="3" s="1"/>
  <c r="E199" i="3"/>
  <c r="D199" i="3" s="1"/>
  <c r="E200" i="3"/>
  <c r="D200" i="3" s="1"/>
  <c r="E201" i="3"/>
  <c r="D201" i="3" s="1"/>
  <c r="E202" i="3"/>
  <c r="D202" i="3" s="1"/>
  <c r="E203" i="3"/>
  <c r="D203" i="3" s="1"/>
  <c r="E204" i="3"/>
  <c r="D204" i="3" s="1"/>
  <c r="E205" i="3"/>
  <c r="D205" i="3" s="1"/>
  <c r="E206" i="3"/>
  <c r="D206" i="3" s="1"/>
  <c r="E207" i="3"/>
  <c r="D207" i="3" s="1"/>
  <c r="E208" i="3"/>
  <c r="D208" i="3" s="1"/>
  <c r="E209" i="3"/>
  <c r="D209" i="3" s="1"/>
  <c r="E210" i="3"/>
  <c r="D210" i="3" s="1"/>
  <c r="E211" i="3"/>
  <c r="D211" i="3" s="1"/>
  <c r="E212" i="3"/>
  <c r="D212" i="3" s="1"/>
  <c r="E213" i="3"/>
  <c r="D213" i="3" s="1"/>
  <c r="E214" i="3"/>
  <c r="D214" i="3" s="1"/>
  <c r="E215" i="3"/>
  <c r="D215" i="3" s="1"/>
  <c r="E216" i="3"/>
  <c r="D216" i="3" s="1"/>
  <c r="E217" i="3"/>
  <c r="D217" i="3" s="1"/>
  <c r="E218" i="3"/>
  <c r="D218" i="3" s="1"/>
  <c r="E219" i="3"/>
  <c r="D219" i="3" s="1"/>
  <c r="E220" i="3"/>
  <c r="D220" i="3" s="1"/>
  <c r="E221" i="3"/>
  <c r="D221" i="3" s="1"/>
  <c r="E222" i="3"/>
  <c r="D222" i="3" s="1"/>
  <c r="E223" i="3"/>
  <c r="D223" i="3" s="1"/>
  <c r="E224" i="3"/>
  <c r="D224" i="3" s="1"/>
  <c r="E225" i="3"/>
  <c r="D225" i="3" s="1"/>
  <c r="E226" i="3"/>
  <c r="D226" i="3" s="1"/>
  <c r="E227" i="3"/>
  <c r="D227" i="3" s="1"/>
  <c r="E228" i="3"/>
  <c r="D228" i="3" s="1"/>
  <c r="E229" i="3"/>
  <c r="D229" i="3" s="1"/>
  <c r="E230" i="3"/>
  <c r="D230" i="3" s="1"/>
  <c r="E231" i="3"/>
  <c r="D231" i="3" s="1"/>
  <c r="E232" i="3"/>
  <c r="D232" i="3" s="1"/>
  <c r="E233" i="3"/>
  <c r="D233" i="3" s="1"/>
  <c r="E234" i="3"/>
  <c r="D234" i="3" s="1"/>
  <c r="E235" i="3"/>
  <c r="D235" i="3" s="1"/>
  <c r="E236" i="3"/>
  <c r="D236" i="3" s="1"/>
  <c r="E237" i="3"/>
  <c r="D237" i="3" s="1"/>
  <c r="E238" i="3"/>
  <c r="D238" i="3" s="1"/>
  <c r="E239" i="3"/>
  <c r="D239" i="3" s="1"/>
  <c r="E240" i="3"/>
  <c r="D240" i="3" s="1"/>
  <c r="E241" i="3"/>
  <c r="D241" i="3" s="1"/>
  <c r="E242" i="3"/>
  <c r="D242" i="3" s="1"/>
  <c r="E243" i="3"/>
  <c r="D243" i="3" s="1"/>
  <c r="E244" i="3"/>
  <c r="D244" i="3" s="1"/>
  <c r="E245" i="3"/>
  <c r="D245" i="3" s="1"/>
  <c r="E246" i="3"/>
  <c r="D246" i="3" s="1"/>
  <c r="E247" i="3"/>
  <c r="D247" i="3" s="1"/>
  <c r="E248" i="3"/>
  <c r="D248" i="3" s="1"/>
  <c r="E249" i="3"/>
  <c r="D249" i="3" s="1"/>
  <c r="E250" i="3"/>
  <c r="D250" i="3" s="1"/>
  <c r="E251" i="3"/>
  <c r="D251" i="3" s="1"/>
  <c r="E252" i="3"/>
  <c r="D252" i="3" s="1"/>
  <c r="E253" i="3"/>
  <c r="D253" i="3" s="1"/>
  <c r="E254" i="3"/>
  <c r="D254" i="3" s="1"/>
  <c r="E255" i="3"/>
  <c r="D255" i="3" s="1"/>
  <c r="E256" i="3"/>
  <c r="D256" i="3" s="1"/>
  <c r="E257" i="3"/>
  <c r="D257" i="3" s="1"/>
  <c r="E258" i="3"/>
  <c r="D258" i="3" s="1"/>
  <c r="E259" i="3"/>
  <c r="D259" i="3" s="1"/>
  <c r="E260" i="3"/>
  <c r="D260" i="3" s="1"/>
  <c r="E261" i="3"/>
  <c r="D261" i="3" s="1"/>
  <c r="E262" i="3"/>
  <c r="D262" i="3" s="1"/>
  <c r="E263" i="3"/>
  <c r="D263" i="3" s="1"/>
  <c r="E264" i="3"/>
  <c r="D264" i="3" s="1"/>
  <c r="E265" i="3"/>
  <c r="D265" i="3" s="1"/>
  <c r="E266" i="3"/>
  <c r="D266" i="3" s="1"/>
  <c r="E267" i="3"/>
  <c r="D267" i="3" s="1"/>
  <c r="E268" i="3"/>
  <c r="D268" i="3" s="1"/>
  <c r="E269" i="3"/>
  <c r="D269" i="3" s="1"/>
  <c r="E270" i="3"/>
  <c r="D270" i="3" s="1"/>
  <c r="E271" i="3"/>
  <c r="D271" i="3" s="1"/>
  <c r="E272" i="3"/>
  <c r="D272" i="3" s="1"/>
  <c r="E273" i="3"/>
  <c r="D273" i="3" s="1"/>
  <c r="E274" i="3"/>
  <c r="D274" i="3" s="1"/>
  <c r="E275" i="3"/>
  <c r="D275" i="3" s="1"/>
  <c r="E276" i="3"/>
  <c r="D276" i="3" s="1"/>
  <c r="E277" i="3"/>
  <c r="D277" i="3" s="1"/>
  <c r="E278" i="3"/>
  <c r="D278" i="3" s="1"/>
  <c r="E279" i="3"/>
  <c r="D279" i="3" s="1"/>
  <c r="E280" i="3"/>
  <c r="D280" i="3" s="1"/>
  <c r="E281" i="3"/>
  <c r="D281" i="3" s="1"/>
  <c r="E282" i="3"/>
  <c r="D282" i="3" s="1"/>
  <c r="E283" i="3"/>
  <c r="D283" i="3" s="1"/>
  <c r="E284" i="3"/>
  <c r="D284" i="3" s="1"/>
  <c r="E285" i="3"/>
  <c r="D285" i="3" s="1"/>
  <c r="E286" i="3"/>
  <c r="D286" i="3" s="1"/>
  <c r="E287" i="3"/>
  <c r="D287" i="3" s="1"/>
  <c r="E288" i="3"/>
  <c r="D288" i="3" s="1"/>
  <c r="E289" i="3"/>
  <c r="D289" i="3" s="1"/>
  <c r="E290" i="3"/>
  <c r="D290" i="3" s="1"/>
  <c r="E291" i="3"/>
  <c r="D291" i="3" s="1"/>
  <c r="E292" i="3"/>
  <c r="D292" i="3" s="1"/>
  <c r="E293" i="3"/>
  <c r="D293" i="3" s="1"/>
  <c r="E294" i="3"/>
  <c r="D294" i="3" s="1"/>
  <c r="E295" i="3"/>
  <c r="D295" i="3" s="1"/>
  <c r="E296" i="3"/>
  <c r="D296" i="3" s="1"/>
  <c r="E297" i="3"/>
  <c r="D297" i="3" s="1"/>
  <c r="E298" i="3"/>
  <c r="D298" i="3" s="1"/>
  <c r="E299" i="3"/>
  <c r="D299" i="3" s="1"/>
  <c r="E300" i="3"/>
  <c r="D300" i="3" s="1"/>
  <c r="E301" i="3"/>
  <c r="D301" i="3" s="1"/>
  <c r="E302" i="3"/>
  <c r="D302" i="3" s="1"/>
  <c r="E303" i="3"/>
  <c r="D303" i="3" s="1"/>
  <c r="E304" i="3"/>
  <c r="D304" i="3" s="1"/>
  <c r="E305" i="3"/>
  <c r="D305" i="3" s="1"/>
  <c r="E306" i="3"/>
  <c r="D306" i="3" s="1"/>
  <c r="E307" i="3"/>
  <c r="D307" i="3" s="1"/>
  <c r="E308" i="3"/>
  <c r="D308" i="3" s="1"/>
  <c r="E309" i="3"/>
  <c r="D309" i="3" s="1"/>
  <c r="E310" i="3"/>
  <c r="D310" i="3" s="1"/>
  <c r="E311" i="3"/>
  <c r="D311" i="3" s="1"/>
  <c r="E312" i="3"/>
  <c r="D312" i="3" s="1"/>
  <c r="E313" i="3"/>
  <c r="D313" i="3" s="1"/>
  <c r="E314" i="3"/>
  <c r="D314" i="3" s="1"/>
  <c r="E315" i="3"/>
  <c r="D315" i="3" s="1"/>
  <c r="E316" i="3"/>
  <c r="D316" i="3" s="1"/>
  <c r="E317" i="3"/>
  <c r="D317" i="3" s="1"/>
  <c r="E318" i="3"/>
  <c r="D318" i="3" s="1"/>
  <c r="E319" i="3"/>
  <c r="D319" i="3" s="1"/>
  <c r="E320" i="3"/>
  <c r="D320" i="3" s="1"/>
  <c r="E321" i="3"/>
  <c r="D321" i="3" s="1"/>
  <c r="E322" i="3"/>
  <c r="D322" i="3" s="1"/>
  <c r="E323" i="3"/>
  <c r="D323" i="3" s="1"/>
  <c r="E324" i="3"/>
  <c r="D324" i="3" s="1"/>
  <c r="E325" i="3"/>
  <c r="D325" i="3" s="1"/>
  <c r="E326" i="3"/>
  <c r="D326" i="3" s="1"/>
  <c r="E327" i="3"/>
  <c r="D327" i="3" s="1"/>
  <c r="E328" i="3"/>
  <c r="D328" i="3" s="1"/>
  <c r="E329" i="3"/>
  <c r="D329" i="3" s="1"/>
  <c r="E330" i="3"/>
  <c r="D330" i="3" s="1"/>
  <c r="E331" i="3"/>
  <c r="D331" i="3" s="1"/>
  <c r="E332" i="3"/>
  <c r="D332" i="3" s="1"/>
  <c r="E333" i="3"/>
  <c r="D333" i="3" s="1"/>
  <c r="E334" i="3"/>
  <c r="D334" i="3" s="1"/>
  <c r="E335" i="3"/>
  <c r="D335" i="3" s="1"/>
  <c r="E336" i="3"/>
  <c r="D336" i="3" s="1"/>
  <c r="E337" i="3"/>
  <c r="D337" i="3" s="1"/>
  <c r="E338" i="3"/>
  <c r="D338" i="3" s="1"/>
  <c r="E339" i="3"/>
  <c r="D339" i="3" s="1"/>
  <c r="E340" i="3"/>
  <c r="D340" i="3" s="1"/>
  <c r="E341" i="3"/>
  <c r="D341" i="3" s="1"/>
  <c r="E342" i="3"/>
  <c r="D342" i="3" s="1"/>
  <c r="E343" i="3"/>
  <c r="D343" i="3" s="1"/>
  <c r="E344" i="3"/>
  <c r="D344" i="3" s="1"/>
  <c r="E345" i="3"/>
  <c r="D345" i="3" s="1"/>
  <c r="E346" i="3"/>
  <c r="D346" i="3" s="1"/>
  <c r="E347" i="3"/>
  <c r="D347" i="3" s="1"/>
  <c r="E348" i="3"/>
  <c r="D348" i="3" s="1"/>
  <c r="E349" i="3"/>
  <c r="D349" i="3" s="1"/>
  <c r="E350" i="3"/>
  <c r="D350" i="3" s="1"/>
  <c r="E351" i="3"/>
  <c r="D351" i="3" s="1"/>
  <c r="E352" i="3"/>
  <c r="D352" i="3" s="1"/>
  <c r="E353" i="3"/>
  <c r="D353" i="3" s="1"/>
  <c r="E354" i="3"/>
  <c r="D354" i="3" s="1"/>
  <c r="E355" i="3"/>
  <c r="D355" i="3" s="1"/>
  <c r="E356" i="3"/>
  <c r="D356" i="3" s="1"/>
  <c r="E357" i="3"/>
  <c r="D357" i="3" s="1"/>
  <c r="E358" i="3"/>
  <c r="D358" i="3" s="1"/>
  <c r="E359" i="3"/>
  <c r="D359" i="3" s="1"/>
  <c r="E360" i="3"/>
  <c r="D360" i="3" s="1"/>
  <c r="E361" i="3"/>
  <c r="D361" i="3" s="1"/>
  <c r="E362" i="3"/>
  <c r="D362" i="3" s="1"/>
  <c r="E363" i="3"/>
  <c r="D363" i="3" s="1"/>
  <c r="E364" i="3"/>
  <c r="D364" i="3" s="1"/>
  <c r="E365" i="3"/>
  <c r="D365" i="3" s="1"/>
  <c r="E366" i="3"/>
  <c r="D366" i="3" s="1"/>
  <c r="E367" i="3"/>
  <c r="D367" i="3" s="1"/>
  <c r="E368" i="3"/>
  <c r="D368" i="3" s="1"/>
  <c r="E369" i="3"/>
  <c r="D369" i="3" s="1"/>
  <c r="E370" i="3"/>
  <c r="D370" i="3" s="1"/>
  <c r="E371" i="3"/>
  <c r="D371" i="3" s="1"/>
  <c r="E372" i="3"/>
  <c r="D372" i="3" s="1"/>
  <c r="E373" i="3"/>
  <c r="D373" i="3" s="1"/>
  <c r="E374" i="3"/>
  <c r="D374" i="3" s="1"/>
  <c r="E375" i="3"/>
  <c r="D375" i="3" s="1"/>
  <c r="E376" i="3"/>
  <c r="D376" i="3" s="1"/>
  <c r="E377" i="3"/>
  <c r="D377" i="3" s="1"/>
  <c r="E378" i="3"/>
  <c r="D378" i="3" s="1"/>
  <c r="E379" i="3"/>
  <c r="D379" i="3" s="1"/>
  <c r="E380" i="3"/>
  <c r="D380" i="3" s="1"/>
  <c r="E381" i="3"/>
  <c r="D381" i="3" s="1"/>
  <c r="E382" i="3"/>
  <c r="D382" i="3" s="1"/>
  <c r="E383" i="3"/>
  <c r="D383" i="3" s="1"/>
  <c r="E384" i="3"/>
  <c r="D384" i="3" s="1"/>
  <c r="E385" i="3"/>
  <c r="D385" i="3" s="1"/>
  <c r="E386" i="3"/>
  <c r="D386" i="3" s="1"/>
  <c r="E387" i="3"/>
  <c r="D387" i="3" s="1"/>
  <c r="E388" i="3"/>
  <c r="D388" i="3" s="1"/>
  <c r="E389" i="3"/>
  <c r="D389" i="3" s="1"/>
  <c r="E390" i="3"/>
  <c r="D390" i="3" s="1"/>
  <c r="E391" i="3"/>
  <c r="D391" i="3" s="1"/>
  <c r="E392" i="3"/>
  <c r="D392" i="3" s="1"/>
  <c r="E393" i="3"/>
  <c r="D393" i="3" s="1"/>
  <c r="E394" i="3"/>
  <c r="D394" i="3" s="1"/>
  <c r="E395" i="3"/>
  <c r="D395" i="3" s="1"/>
  <c r="E396" i="3"/>
  <c r="D396" i="3" s="1"/>
  <c r="E397" i="3"/>
  <c r="D397" i="3" s="1"/>
  <c r="E398" i="3"/>
  <c r="D398" i="3" s="1"/>
  <c r="E399" i="3"/>
  <c r="D399" i="3" s="1"/>
  <c r="E400" i="3"/>
  <c r="D400" i="3" s="1"/>
  <c r="E401" i="3"/>
  <c r="D401" i="3" s="1"/>
  <c r="E402" i="3"/>
  <c r="D402" i="3" s="1"/>
  <c r="E403" i="3"/>
  <c r="D403" i="3" s="1"/>
  <c r="E404" i="3"/>
  <c r="D404" i="3" s="1"/>
  <c r="E405" i="3"/>
  <c r="D405" i="3" s="1"/>
  <c r="E406" i="3"/>
  <c r="D406" i="3" s="1"/>
  <c r="E407" i="3"/>
  <c r="D407" i="3" s="1"/>
  <c r="E408" i="3"/>
  <c r="D408" i="3" s="1"/>
  <c r="E409" i="3"/>
  <c r="D409" i="3" s="1"/>
  <c r="E410" i="3"/>
  <c r="D410" i="3" s="1"/>
  <c r="E411" i="3"/>
  <c r="D411" i="3" s="1"/>
  <c r="E412" i="3"/>
  <c r="D412" i="3" s="1"/>
  <c r="E413" i="3"/>
  <c r="D413" i="3" s="1"/>
  <c r="E414" i="3"/>
  <c r="D414" i="3" s="1"/>
  <c r="E415" i="3"/>
  <c r="D415" i="3" s="1"/>
  <c r="E416" i="3"/>
  <c r="D416" i="3" s="1"/>
  <c r="E417" i="3"/>
  <c r="D417" i="3" s="1"/>
  <c r="E418" i="3"/>
  <c r="D418" i="3" s="1"/>
  <c r="E419" i="3"/>
  <c r="D419" i="3" s="1"/>
  <c r="E420" i="3"/>
  <c r="D420" i="3" s="1"/>
  <c r="E421" i="3"/>
  <c r="D421" i="3" s="1"/>
  <c r="E422" i="3"/>
  <c r="D422" i="3" s="1"/>
  <c r="E423" i="3"/>
  <c r="D423" i="3" s="1"/>
  <c r="E424" i="3"/>
  <c r="D424" i="3" s="1"/>
  <c r="E425" i="3"/>
  <c r="D425" i="3" s="1"/>
  <c r="E426" i="3"/>
  <c r="D426" i="3" s="1"/>
  <c r="E427" i="3"/>
  <c r="D427" i="3" s="1"/>
  <c r="E428" i="3"/>
  <c r="D428" i="3" s="1"/>
  <c r="E429" i="3"/>
  <c r="D429" i="3" s="1"/>
  <c r="E430" i="3"/>
  <c r="D430" i="3" s="1"/>
  <c r="E431" i="3"/>
  <c r="D431" i="3" s="1"/>
  <c r="E432" i="3"/>
  <c r="D432" i="3" s="1"/>
  <c r="E433" i="3"/>
  <c r="D433" i="3" s="1"/>
  <c r="E434" i="3"/>
  <c r="D434" i="3" s="1"/>
  <c r="E435" i="3"/>
  <c r="D435" i="3" s="1"/>
  <c r="E436" i="3"/>
  <c r="D436" i="3" s="1"/>
  <c r="E437" i="3"/>
  <c r="D437" i="3" s="1"/>
  <c r="E438" i="3"/>
  <c r="D438" i="3" s="1"/>
  <c r="E439" i="3"/>
  <c r="D439" i="3" s="1"/>
  <c r="E440" i="3"/>
  <c r="D440" i="3" s="1"/>
  <c r="E441" i="3"/>
  <c r="D441" i="3" s="1"/>
  <c r="E442" i="3"/>
  <c r="D442" i="3" s="1"/>
  <c r="E443" i="3"/>
  <c r="D443" i="3" s="1"/>
  <c r="E444" i="3"/>
  <c r="D444" i="3" s="1"/>
  <c r="E445" i="3"/>
  <c r="D445" i="3" s="1"/>
  <c r="E446" i="3"/>
  <c r="D446" i="3" s="1"/>
  <c r="E447" i="3"/>
  <c r="D447" i="3" s="1"/>
  <c r="E448" i="3"/>
  <c r="D448" i="3" s="1"/>
  <c r="E449" i="3"/>
  <c r="D449" i="3" s="1"/>
  <c r="E450" i="3"/>
  <c r="D450" i="3" s="1"/>
  <c r="E451" i="3"/>
  <c r="D451" i="3" s="1"/>
  <c r="E452" i="3"/>
  <c r="D452" i="3" s="1"/>
  <c r="E453" i="3"/>
  <c r="D453" i="3" s="1"/>
  <c r="E454" i="3"/>
  <c r="D454" i="3" s="1"/>
  <c r="E455" i="3"/>
  <c r="D455" i="3" s="1"/>
  <c r="E456" i="3"/>
  <c r="D456" i="3" s="1"/>
  <c r="E457" i="3"/>
  <c r="D457" i="3" s="1"/>
  <c r="E458" i="3"/>
  <c r="D458" i="3" s="1"/>
  <c r="E459" i="3"/>
  <c r="D459" i="3" s="1"/>
  <c r="E460" i="3"/>
  <c r="D460" i="3" s="1"/>
  <c r="E461" i="3"/>
  <c r="D461" i="3" s="1"/>
  <c r="E462" i="3"/>
  <c r="D462" i="3" s="1"/>
  <c r="E463" i="3"/>
  <c r="D463" i="3" s="1"/>
  <c r="E464" i="3"/>
  <c r="D464" i="3" s="1"/>
  <c r="E465" i="3"/>
  <c r="D465" i="3" s="1"/>
  <c r="E466" i="3"/>
  <c r="D466" i="3" s="1"/>
  <c r="E467" i="3"/>
  <c r="D467" i="3" s="1"/>
  <c r="E468" i="3"/>
  <c r="D468" i="3" s="1"/>
  <c r="E469" i="3"/>
  <c r="D469" i="3" s="1"/>
  <c r="E470" i="3"/>
  <c r="D470" i="3" s="1"/>
  <c r="E471" i="3"/>
  <c r="D471" i="3" s="1"/>
  <c r="E472" i="3"/>
  <c r="D472" i="3" s="1"/>
  <c r="E473" i="3"/>
  <c r="D473" i="3" s="1"/>
  <c r="E474" i="3"/>
  <c r="D474" i="3" s="1"/>
  <c r="E475" i="3"/>
  <c r="D475" i="3" s="1"/>
  <c r="E476" i="3"/>
  <c r="D476" i="3" s="1"/>
  <c r="E477" i="3"/>
  <c r="D477" i="3" s="1"/>
  <c r="E478" i="3"/>
  <c r="D478" i="3" s="1"/>
  <c r="E479" i="3"/>
  <c r="D479" i="3" s="1"/>
  <c r="E480" i="3"/>
  <c r="D480" i="3" s="1"/>
  <c r="E481" i="3"/>
  <c r="D481" i="3" s="1"/>
  <c r="E482" i="3"/>
  <c r="D482" i="3" s="1"/>
  <c r="E483" i="3"/>
  <c r="D483" i="3" s="1"/>
  <c r="E484" i="3"/>
  <c r="D484" i="3" s="1"/>
  <c r="E485" i="3"/>
  <c r="D485" i="3" s="1"/>
  <c r="E486" i="3"/>
  <c r="D486" i="3" s="1"/>
  <c r="E487" i="3"/>
  <c r="D487" i="3" s="1"/>
  <c r="E488" i="3"/>
  <c r="D488" i="3" s="1"/>
  <c r="E489" i="3"/>
  <c r="D489" i="3" s="1"/>
  <c r="E490" i="3"/>
  <c r="D490" i="3" s="1"/>
  <c r="E491" i="3"/>
  <c r="D491" i="3" s="1"/>
  <c r="E492" i="3"/>
  <c r="D492" i="3" s="1"/>
  <c r="E493" i="3"/>
  <c r="D493" i="3" s="1"/>
  <c r="E494" i="3"/>
  <c r="D494" i="3" s="1"/>
  <c r="E495" i="3"/>
  <c r="D495" i="3" s="1"/>
  <c r="E496" i="3"/>
  <c r="D496" i="3" s="1"/>
  <c r="E497" i="3"/>
  <c r="D497" i="3" s="1"/>
  <c r="E498" i="3"/>
  <c r="D498" i="3" s="1"/>
  <c r="E499" i="3"/>
  <c r="D499" i="3" s="1"/>
  <c r="E500" i="3"/>
  <c r="D500" i="3" s="1"/>
  <c r="E501" i="3"/>
  <c r="D501" i="3" s="1"/>
  <c r="E502" i="3"/>
  <c r="D502" i="3" s="1"/>
  <c r="E503" i="3"/>
  <c r="D503" i="3" s="1"/>
  <c r="E504" i="3"/>
  <c r="D504" i="3" s="1"/>
  <c r="E505" i="3"/>
  <c r="D505" i="3" s="1"/>
  <c r="E506" i="3"/>
  <c r="D506" i="3" s="1"/>
  <c r="E507" i="3"/>
  <c r="D507" i="3" s="1"/>
  <c r="E508" i="3"/>
  <c r="D508" i="3" s="1"/>
  <c r="E509" i="3"/>
  <c r="D509" i="3" s="1"/>
  <c r="E510" i="3"/>
  <c r="D510" i="3" s="1"/>
  <c r="E511" i="3"/>
  <c r="D511" i="3" s="1"/>
  <c r="E512" i="3"/>
  <c r="D512" i="3" s="1"/>
  <c r="E513" i="3"/>
  <c r="D513" i="3" s="1"/>
  <c r="E514" i="3"/>
  <c r="D514" i="3" s="1"/>
  <c r="E515" i="3"/>
  <c r="D515" i="3" s="1"/>
  <c r="E516" i="3"/>
  <c r="D516" i="3" s="1"/>
  <c r="E517" i="3"/>
  <c r="D517" i="3" s="1"/>
  <c r="E518" i="3"/>
  <c r="D518" i="3" s="1"/>
  <c r="E519" i="3"/>
  <c r="D519" i="3" s="1"/>
  <c r="E520" i="3"/>
  <c r="D520" i="3" s="1"/>
  <c r="E521" i="3"/>
  <c r="D521" i="3" s="1"/>
  <c r="E522" i="3"/>
  <c r="D522" i="3" s="1"/>
  <c r="E523" i="3"/>
  <c r="D523" i="3" s="1"/>
  <c r="E524" i="3"/>
  <c r="D524" i="3" s="1"/>
  <c r="E525" i="3"/>
  <c r="D525" i="3" s="1"/>
  <c r="E526" i="3"/>
  <c r="D526" i="3" s="1"/>
  <c r="E527" i="3"/>
  <c r="D527" i="3" s="1"/>
  <c r="E528" i="3"/>
  <c r="D528" i="3" s="1"/>
  <c r="E529" i="3"/>
  <c r="D529" i="3" s="1"/>
  <c r="E530" i="3"/>
  <c r="D530" i="3" s="1"/>
  <c r="E531" i="3"/>
  <c r="D531" i="3" s="1"/>
  <c r="E532" i="3"/>
  <c r="D532" i="3" s="1"/>
  <c r="E533" i="3"/>
  <c r="D533" i="3" s="1"/>
  <c r="E534" i="3"/>
  <c r="D534" i="3" s="1"/>
  <c r="E535" i="3"/>
  <c r="D535" i="3" s="1"/>
  <c r="E536" i="3"/>
  <c r="D536" i="3" s="1"/>
  <c r="E537" i="3"/>
  <c r="D537" i="3" s="1"/>
  <c r="E538" i="3"/>
  <c r="D538" i="3" s="1"/>
  <c r="E539" i="3"/>
  <c r="D539" i="3" s="1"/>
  <c r="E540" i="3"/>
  <c r="D540" i="3" s="1"/>
  <c r="E541" i="3"/>
  <c r="D541" i="3" s="1"/>
  <c r="E542" i="3"/>
  <c r="D542" i="3" s="1"/>
  <c r="E543" i="3"/>
  <c r="D543" i="3" s="1"/>
  <c r="E544" i="3"/>
  <c r="D544" i="3" s="1"/>
  <c r="E545" i="3"/>
  <c r="D545" i="3" s="1"/>
  <c r="E546" i="3"/>
  <c r="D546" i="3" s="1"/>
  <c r="E547" i="3"/>
  <c r="D547" i="3" s="1"/>
  <c r="E548" i="3"/>
  <c r="D548" i="3" s="1"/>
  <c r="E549" i="3"/>
  <c r="D549" i="3" s="1"/>
  <c r="E550" i="3"/>
  <c r="D550" i="3" s="1"/>
  <c r="E551" i="3"/>
  <c r="D551" i="3" s="1"/>
  <c r="E552" i="3"/>
  <c r="D552" i="3" s="1"/>
  <c r="E553" i="3"/>
  <c r="D553" i="3" s="1"/>
  <c r="E554" i="3"/>
  <c r="D554" i="3" s="1"/>
  <c r="E555" i="3"/>
  <c r="D555" i="3" s="1"/>
  <c r="E556" i="3"/>
  <c r="D556" i="3" s="1"/>
  <c r="E557" i="3"/>
  <c r="D557" i="3" s="1"/>
  <c r="E558" i="3"/>
  <c r="D558" i="3" s="1"/>
  <c r="E559" i="3"/>
  <c r="D559" i="3" s="1"/>
  <c r="E560" i="3"/>
  <c r="D560" i="3" s="1"/>
  <c r="E561" i="3"/>
  <c r="D561" i="3" s="1"/>
  <c r="E562" i="3"/>
  <c r="D562" i="3" s="1"/>
  <c r="E563" i="3"/>
  <c r="D563" i="3" s="1"/>
  <c r="E564" i="3"/>
  <c r="D564" i="3" s="1"/>
  <c r="E565" i="3"/>
  <c r="D565" i="3" s="1"/>
  <c r="E566" i="3"/>
  <c r="D566" i="3" s="1"/>
  <c r="E567" i="3"/>
  <c r="D567" i="3" s="1"/>
  <c r="E568" i="3"/>
  <c r="D568" i="3" s="1"/>
  <c r="E569" i="3"/>
  <c r="D569" i="3" s="1"/>
  <c r="E570" i="3"/>
  <c r="D570" i="3" s="1"/>
  <c r="E571" i="3"/>
  <c r="D571" i="3" s="1"/>
  <c r="E572" i="3"/>
  <c r="D572" i="3" s="1"/>
  <c r="E573" i="3"/>
  <c r="D573" i="3" s="1"/>
  <c r="E574" i="3"/>
  <c r="D574" i="3" s="1"/>
  <c r="E575" i="3"/>
  <c r="D575" i="3" s="1"/>
  <c r="E576" i="3"/>
  <c r="D576" i="3" s="1"/>
  <c r="E577" i="3"/>
  <c r="D577" i="3" s="1"/>
  <c r="E578" i="3"/>
  <c r="D578" i="3" s="1"/>
  <c r="E579" i="3"/>
  <c r="D579" i="3" s="1"/>
  <c r="E580" i="3"/>
  <c r="D580" i="3" s="1"/>
  <c r="E581" i="3"/>
  <c r="D581" i="3" s="1"/>
  <c r="E582" i="3"/>
  <c r="D582" i="3" s="1"/>
  <c r="E583" i="3"/>
  <c r="D583" i="3" s="1"/>
  <c r="E584" i="3"/>
  <c r="D584" i="3" s="1"/>
  <c r="E585" i="3"/>
  <c r="D585" i="3" s="1"/>
  <c r="E586" i="3"/>
  <c r="D586" i="3" s="1"/>
  <c r="E587" i="3"/>
  <c r="D587" i="3" s="1"/>
  <c r="E588" i="3"/>
  <c r="D588" i="3" s="1"/>
  <c r="E589" i="3"/>
  <c r="D589" i="3" s="1"/>
  <c r="E590" i="3"/>
  <c r="D590" i="3" s="1"/>
  <c r="E591" i="3"/>
  <c r="D591" i="3" s="1"/>
  <c r="E592" i="3"/>
  <c r="D592" i="3" s="1"/>
  <c r="E593" i="3"/>
  <c r="D593" i="3" s="1"/>
  <c r="E594" i="3"/>
  <c r="D594" i="3" s="1"/>
  <c r="E595" i="3"/>
  <c r="D595" i="3" s="1"/>
  <c r="E596" i="3"/>
  <c r="D596" i="3" s="1"/>
  <c r="E597" i="3"/>
  <c r="D597" i="3" s="1"/>
  <c r="E598" i="3"/>
  <c r="D598" i="3" s="1"/>
  <c r="E599" i="3"/>
  <c r="D599" i="3" s="1"/>
  <c r="E600" i="3"/>
  <c r="D600" i="3" s="1"/>
  <c r="E601" i="3"/>
  <c r="D601" i="3" s="1"/>
  <c r="E602" i="3"/>
  <c r="D602" i="3" s="1"/>
  <c r="E603" i="3"/>
  <c r="D603" i="3" s="1"/>
  <c r="E604" i="3"/>
  <c r="D604" i="3" s="1"/>
  <c r="E605" i="3"/>
  <c r="D605" i="3" s="1"/>
  <c r="E606" i="3"/>
  <c r="D606" i="3" s="1"/>
  <c r="E607" i="3"/>
  <c r="D607" i="3" s="1"/>
  <c r="E608" i="3"/>
  <c r="D608" i="3" s="1"/>
  <c r="E609" i="3"/>
  <c r="D609" i="3" s="1"/>
  <c r="E610" i="3"/>
  <c r="D610" i="3" s="1"/>
  <c r="E611" i="3"/>
  <c r="D611" i="3" s="1"/>
  <c r="E612" i="3"/>
  <c r="D612" i="3" s="1"/>
  <c r="E613" i="3"/>
  <c r="D613" i="3" s="1"/>
  <c r="E614" i="3"/>
  <c r="D614" i="3" s="1"/>
  <c r="E615" i="3"/>
  <c r="D615" i="3" s="1"/>
  <c r="E616" i="3"/>
  <c r="D616" i="3" s="1"/>
  <c r="E617" i="3"/>
  <c r="D617" i="3" s="1"/>
  <c r="E618" i="3"/>
  <c r="D618" i="3" s="1"/>
  <c r="E619" i="3"/>
  <c r="D619" i="3" s="1"/>
  <c r="E620" i="3"/>
  <c r="D620" i="3" s="1"/>
  <c r="E621" i="3"/>
  <c r="D621" i="3" s="1"/>
  <c r="E622" i="3"/>
  <c r="D622" i="3" s="1"/>
  <c r="E623" i="3"/>
  <c r="D623" i="3" s="1"/>
  <c r="E624" i="3"/>
  <c r="D624" i="3" s="1"/>
  <c r="E625" i="3"/>
  <c r="D625" i="3" s="1"/>
  <c r="E626" i="3"/>
  <c r="D626" i="3" s="1"/>
  <c r="E627" i="3"/>
  <c r="D627" i="3" s="1"/>
  <c r="E628" i="3"/>
  <c r="D628" i="3" s="1"/>
  <c r="E629" i="3"/>
  <c r="D629" i="3" s="1"/>
  <c r="E630" i="3"/>
  <c r="D630" i="3" s="1"/>
  <c r="E631" i="3"/>
  <c r="D631" i="3" s="1"/>
  <c r="E632" i="3"/>
  <c r="D632" i="3" s="1"/>
  <c r="E633" i="3"/>
  <c r="D633" i="3" s="1"/>
  <c r="E634" i="3"/>
  <c r="D634" i="3" s="1"/>
  <c r="E635" i="3"/>
  <c r="D635" i="3" s="1"/>
  <c r="E636" i="3"/>
  <c r="D636" i="3" s="1"/>
  <c r="E637" i="3"/>
  <c r="D637" i="3" s="1"/>
  <c r="E638" i="3"/>
  <c r="D638" i="3" s="1"/>
  <c r="E639" i="3"/>
  <c r="D639" i="3" s="1"/>
  <c r="E640" i="3"/>
  <c r="D640" i="3" s="1"/>
  <c r="E641" i="3"/>
  <c r="D641" i="3" s="1"/>
  <c r="E642" i="3"/>
  <c r="D642" i="3" s="1"/>
  <c r="E643" i="3"/>
  <c r="D643" i="3" s="1"/>
  <c r="E644" i="3"/>
  <c r="D644" i="3" s="1"/>
  <c r="E645" i="3"/>
  <c r="D645" i="3" s="1"/>
  <c r="E646" i="3"/>
  <c r="D646" i="3" s="1"/>
  <c r="E647" i="3"/>
  <c r="D647" i="3" s="1"/>
  <c r="E648" i="3"/>
  <c r="D648" i="3" s="1"/>
  <c r="E649" i="3"/>
  <c r="D649" i="3" s="1"/>
  <c r="E650" i="3"/>
  <c r="D650" i="3" s="1"/>
  <c r="E651" i="3"/>
  <c r="D651" i="3" s="1"/>
  <c r="E652" i="3"/>
  <c r="D652" i="3" s="1"/>
  <c r="E653" i="3"/>
  <c r="D653" i="3" s="1"/>
  <c r="E654" i="3"/>
  <c r="D654" i="3" s="1"/>
  <c r="E655" i="3"/>
  <c r="D655" i="3" s="1"/>
  <c r="E656" i="3"/>
  <c r="D656" i="3" s="1"/>
  <c r="E657" i="3"/>
  <c r="D657" i="3" s="1"/>
  <c r="E658" i="3"/>
  <c r="D658" i="3" s="1"/>
  <c r="E659" i="3"/>
  <c r="D659" i="3" s="1"/>
  <c r="E660" i="3"/>
  <c r="D660" i="3" s="1"/>
  <c r="E661" i="3"/>
  <c r="D661" i="3" s="1"/>
  <c r="E662" i="3"/>
  <c r="D662" i="3" s="1"/>
  <c r="E663" i="3"/>
  <c r="D663" i="3" s="1"/>
  <c r="E664" i="3"/>
  <c r="D664" i="3" s="1"/>
  <c r="E665" i="3"/>
  <c r="D665" i="3" s="1"/>
  <c r="E666" i="3"/>
  <c r="D666" i="3" s="1"/>
  <c r="E667" i="3"/>
  <c r="D667" i="3" s="1"/>
  <c r="E668" i="3"/>
  <c r="D668" i="3" s="1"/>
  <c r="E669" i="3"/>
  <c r="D669" i="3" s="1"/>
  <c r="E670" i="3"/>
  <c r="D670" i="3" s="1"/>
  <c r="E671" i="3"/>
  <c r="D671" i="3" s="1"/>
  <c r="E672" i="3"/>
  <c r="D672" i="3" s="1"/>
  <c r="E673" i="3"/>
  <c r="D673" i="3" s="1"/>
  <c r="E674" i="3"/>
  <c r="D674" i="3" s="1"/>
  <c r="E675" i="3"/>
  <c r="D675" i="3" s="1"/>
  <c r="E676" i="3"/>
  <c r="D676" i="3" s="1"/>
  <c r="E677" i="3"/>
  <c r="D677" i="3" s="1"/>
  <c r="E678" i="3"/>
  <c r="D678" i="3" s="1"/>
  <c r="E679" i="3"/>
  <c r="D679" i="3" s="1"/>
  <c r="E680" i="3"/>
  <c r="D680" i="3" s="1"/>
  <c r="E681" i="3"/>
  <c r="D681" i="3" s="1"/>
  <c r="E682" i="3"/>
  <c r="D682" i="3" s="1"/>
  <c r="E683" i="3"/>
  <c r="D683" i="3" s="1"/>
  <c r="E684" i="3"/>
  <c r="D684" i="3" s="1"/>
  <c r="E685" i="3"/>
  <c r="D685" i="3" s="1"/>
  <c r="E686" i="3"/>
  <c r="D686" i="3" s="1"/>
  <c r="E687" i="3"/>
  <c r="D687" i="3" s="1"/>
  <c r="E688" i="3"/>
  <c r="D688" i="3" s="1"/>
  <c r="E689" i="3"/>
  <c r="D689" i="3" s="1"/>
  <c r="E690" i="3"/>
  <c r="D690" i="3" s="1"/>
  <c r="E691" i="3"/>
  <c r="D691" i="3" s="1"/>
  <c r="E692" i="3"/>
  <c r="D692" i="3" s="1"/>
  <c r="E693" i="3"/>
  <c r="D693" i="3" s="1"/>
  <c r="E694" i="3"/>
  <c r="D694" i="3" s="1"/>
  <c r="E695" i="3"/>
  <c r="D695" i="3" s="1"/>
  <c r="E696" i="3"/>
  <c r="D696" i="3" s="1"/>
  <c r="E697" i="3"/>
  <c r="D697" i="3" s="1"/>
  <c r="E698" i="3"/>
  <c r="D698" i="3" s="1"/>
  <c r="E699" i="3"/>
  <c r="D699" i="3" s="1"/>
  <c r="E700" i="3"/>
  <c r="D700" i="3" s="1"/>
  <c r="E701" i="3"/>
  <c r="D701" i="3" s="1"/>
  <c r="E702" i="3"/>
  <c r="D702" i="3" s="1"/>
  <c r="E703" i="3"/>
  <c r="D703" i="3" s="1"/>
  <c r="E704" i="3"/>
  <c r="D704" i="3" s="1"/>
  <c r="E705" i="3"/>
  <c r="D705" i="3" s="1"/>
  <c r="E706" i="3"/>
  <c r="D706" i="3" s="1"/>
  <c r="E707" i="3"/>
  <c r="D707" i="3" s="1"/>
  <c r="E708" i="3"/>
  <c r="D708" i="3" s="1"/>
  <c r="E709" i="3"/>
  <c r="D709" i="3" s="1"/>
  <c r="E710" i="3"/>
  <c r="D710" i="3" s="1"/>
  <c r="E711" i="3"/>
  <c r="D711" i="3" s="1"/>
  <c r="E712" i="3"/>
  <c r="D712" i="3" s="1"/>
  <c r="E713" i="3"/>
  <c r="D713" i="3" s="1"/>
  <c r="E714" i="3"/>
  <c r="D714" i="3" s="1"/>
  <c r="E715" i="3"/>
  <c r="D715" i="3" s="1"/>
  <c r="E716" i="3"/>
  <c r="D716" i="3" s="1"/>
  <c r="E717" i="3"/>
  <c r="D717" i="3" s="1"/>
  <c r="E718" i="3"/>
  <c r="D718" i="3" s="1"/>
  <c r="E719" i="3"/>
  <c r="D719" i="3" s="1"/>
  <c r="E720" i="3"/>
  <c r="D720" i="3" s="1"/>
  <c r="E721" i="3"/>
  <c r="D721" i="3" s="1"/>
  <c r="E722" i="3"/>
  <c r="D722" i="3" s="1"/>
  <c r="E723" i="3"/>
  <c r="D723" i="3" s="1"/>
  <c r="E724" i="3"/>
  <c r="D724" i="3" s="1"/>
  <c r="E725" i="3"/>
  <c r="D725" i="3" s="1"/>
  <c r="E726" i="3"/>
  <c r="D726" i="3" s="1"/>
  <c r="E727" i="3"/>
  <c r="D727" i="3" s="1"/>
  <c r="E728" i="3"/>
  <c r="D728" i="3" s="1"/>
  <c r="E729" i="3"/>
  <c r="D729" i="3" s="1"/>
  <c r="E730" i="3"/>
  <c r="D730" i="3" s="1"/>
  <c r="E731" i="3"/>
  <c r="D731" i="3" s="1"/>
  <c r="E732" i="3"/>
  <c r="D732" i="3" s="1"/>
  <c r="E733" i="3"/>
  <c r="D733" i="3" s="1"/>
  <c r="E734" i="3"/>
  <c r="D734" i="3" s="1"/>
  <c r="E735" i="3"/>
  <c r="D735" i="3" s="1"/>
  <c r="E736" i="3"/>
  <c r="D736" i="3" s="1"/>
  <c r="E737" i="3"/>
  <c r="D737" i="3" s="1"/>
  <c r="E738" i="3"/>
  <c r="D738" i="3" s="1"/>
  <c r="E739" i="3"/>
  <c r="D739" i="3" s="1"/>
  <c r="E740" i="3"/>
  <c r="D740" i="3" s="1"/>
  <c r="E741" i="3"/>
  <c r="D741" i="3" s="1"/>
  <c r="E742" i="3"/>
  <c r="D742" i="3" s="1"/>
  <c r="E743" i="3"/>
  <c r="D743" i="3" s="1"/>
  <c r="E744" i="3"/>
  <c r="D744" i="3" s="1"/>
  <c r="E745" i="3"/>
  <c r="D745" i="3" s="1"/>
  <c r="E746" i="3"/>
  <c r="D746" i="3" s="1"/>
  <c r="E747" i="3"/>
  <c r="D747" i="3" s="1"/>
  <c r="E748" i="3"/>
  <c r="D748" i="3" s="1"/>
  <c r="E749" i="3"/>
  <c r="D749" i="3" s="1"/>
  <c r="E750" i="3"/>
  <c r="D750" i="3" s="1"/>
  <c r="E751" i="3"/>
  <c r="D751" i="3" s="1"/>
  <c r="E752" i="3"/>
  <c r="D752" i="3" s="1"/>
  <c r="E753" i="3"/>
  <c r="D753" i="3" s="1"/>
  <c r="E754" i="3"/>
  <c r="D754" i="3" s="1"/>
  <c r="E755" i="3"/>
  <c r="D755" i="3" s="1"/>
  <c r="E756" i="3"/>
  <c r="D756" i="3" s="1"/>
  <c r="E757" i="3"/>
  <c r="D757" i="3" s="1"/>
  <c r="E758" i="3"/>
  <c r="D758" i="3" s="1"/>
  <c r="E759" i="3"/>
  <c r="D759" i="3" s="1"/>
  <c r="E760" i="3"/>
  <c r="D760" i="3" s="1"/>
  <c r="E761" i="3"/>
  <c r="D761" i="3" s="1"/>
  <c r="E762" i="3"/>
  <c r="D762" i="3" s="1"/>
  <c r="E763" i="3"/>
  <c r="D763" i="3" s="1"/>
  <c r="E764" i="3"/>
  <c r="D764" i="3" s="1"/>
  <c r="E765" i="3"/>
  <c r="D765" i="3" s="1"/>
  <c r="E766" i="3"/>
  <c r="D766" i="3" s="1"/>
  <c r="E767" i="3"/>
  <c r="D767" i="3" s="1"/>
  <c r="E768" i="3"/>
  <c r="D768" i="3" s="1"/>
  <c r="E769" i="3"/>
  <c r="D769" i="3" s="1"/>
  <c r="E770" i="3"/>
  <c r="D770" i="3" s="1"/>
  <c r="E771" i="3"/>
  <c r="D771" i="3" s="1"/>
  <c r="E772" i="3"/>
  <c r="D772" i="3" s="1"/>
  <c r="E773" i="3"/>
  <c r="D773" i="3" s="1"/>
  <c r="E774" i="3"/>
  <c r="D774" i="3" s="1"/>
  <c r="E775" i="3"/>
  <c r="D775" i="3" s="1"/>
  <c r="E776" i="3"/>
  <c r="D776" i="3" s="1"/>
  <c r="E777" i="3"/>
  <c r="D777" i="3" s="1"/>
  <c r="E778" i="3"/>
  <c r="D778" i="3" s="1"/>
  <c r="E779" i="3"/>
  <c r="D779" i="3" s="1"/>
  <c r="E780" i="3"/>
  <c r="D780" i="3" s="1"/>
  <c r="E781" i="3"/>
  <c r="D781" i="3" s="1"/>
  <c r="E782" i="3"/>
  <c r="D782" i="3" s="1"/>
  <c r="E783" i="3"/>
  <c r="D783" i="3" s="1"/>
  <c r="E784" i="3"/>
  <c r="D784" i="3" s="1"/>
  <c r="E785" i="3"/>
  <c r="D785" i="3" s="1"/>
  <c r="E786" i="3"/>
  <c r="D786" i="3" s="1"/>
  <c r="E787" i="3"/>
  <c r="D787" i="3" s="1"/>
  <c r="E788" i="3"/>
  <c r="D788" i="3" s="1"/>
  <c r="E789" i="3"/>
  <c r="D789" i="3" s="1"/>
  <c r="E790" i="3"/>
  <c r="D790" i="3" s="1"/>
  <c r="E791" i="3"/>
  <c r="D791" i="3" s="1"/>
  <c r="E792" i="3"/>
  <c r="D792" i="3" s="1"/>
  <c r="E793" i="3"/>
  <c r="D793" i="3" s="1"/>
  <c r="E794" i="3"/>
  <c r="D794" i="3" s="1"/>
  <c r="E795" i="3"/>
  <c r="D795" i="3" s="1"/>
  <c r="E796" i="3"/>
  <c r="D796" i="3" s="1"/>
  <c r="E797" i="3"/>
  <c r="D797" i="3" s="1"/>
  <c r="E798" i="3"/>
  <c r="D798" i="3" s="1"/>
  <c r="E799" i="3"/>
  <c r="D799" i="3" s="1"/>
  <c r="E800" i="3"/>
  <c r="D800" i="3" s="1"/>
  <c r="E801" i="3"/>
  <c r="D801" i="3" s="1"/>
  <c r="E802" i="3"/>
  <c r="D802" i="3" s="1"/>
  <c r="E803" i="3"/>
  <c r="D803" i="3" s="1"/>
  <c r="E804" i="3"/>
  <c r="D804" i="3" s="1"/>
  <c r="E805" i="3"/>
  <c r="D805" i="3" s="1"/>
  <c r="E806" i="3"/>
  <c r="D806" i="3" s="1"/>
  <c r="E807" i="3"/>
  <c r="D807" i="3" s="1"/>
  <c r="E808" i="3"/>
  <c r="D808" i="3" s="1"/>
  <c r="E809" i="3"/>
  <c r="D809" i="3" s="1"/>
  <c r="E810" i="3"/>
  <c r="D810" i="3" s="1"/>
  <c r="E811" i="3"/>
  <c r="D811" i="3" s="1"/>
  <c r="E812" i="3"/>
  <c r="D812" i="3" s="1"/>
  <c r="E813" i="3"/>
  <c r="D813" i="3" s="1"/>
  <c r="E814" i="3"/>
  <c r="D814" i="3" s="1"/>
  <c r="E815" i="3"/>
  <c r="D815" i="3" s="1"/>
  <c r="E816" i="3"/>
  <c r="D816" i="3" s="1"/>
  <c r="E817" i="3"/>
  <c r="D817" i="3" s="1"/>
  <c r="E818" i="3"/>
  <c r="D818" i="3" s="1"/>
  <c r="E819" i="3"/>
  <c r="D819" i="3" s="1"/>
  <c r="E820" i="3"/>
  <c r="D820" i="3" s="1"/>
  <c r="E821" i="3"/>
  <c r="D821" i="3" s="1"/>
  <c r="E822" i="3"/>
  <c r="D822" i="3" s="1"/>
  <c r="E823" i="3"/>
  <c r="D823" i="3" s="1"/>
  <c r="E824" i="3"/>
  <c r="D824" i="3" s="1"/>
  <c r="E825" i="3"/>
  <c r="D825" i="3" s="1"/>
  <c r="E826" i="3"/>
  <c r="D826" i="3" s="1"/>
  <c r="E827" i="3"/>
  <c r="D827" i="3" s="1"/>
  <c r="E828" i="3"/>
  <c r="D828" i="3" s="1"/>
  <c r="E829" i="3"/>
  <c r="D829" i="3" s="1"/>
  <c r="E830" i="3"/>
  <c r="D830" i="3" s="1"/>
  <c r="E831" i="3"/>
  <c r="D831" i="3" s="1"/>
  <c r="E832" i="3"/>
  <c r="D832" i="3" s="1"/>
  <c r="E833" i="3"/>
  <c r="D833" i="3" s="1"/>
  <c r="E834" i="3"/>
  <c r="D834" i="3" s="1"/>
  <c r="E835" i="3"/>
  <c r="D835" i="3" s="1"/>
  <c r="E836" i="3"/>
  <c r="D836" i="3" s="1"/>
  <c r="E837" i="3"/>
  <c r="D837" i="3" s="1"/>
  <c r="E838" i="3"/>
  <c r="D838" i="3" s="1"/>
  <c r="E839" i="3"/>
  <c r="D839" i="3" s="1"/>
  <c r="E840" i="3"/>
  <c r="D840" i="3" s="1"/>
  <c r="E841" i="3"/>
  <c r="D841" i="3" s="1"/>
  <c r="E842" i="3"/>
  <c r="D842" i="3" s="1"/>
  <c r="E843" i="3"/>
  <c r="D843" i="3" s="1"/>
  <c r="E844" i="3"/>
  <c r="D844" i="3" s="1"/>
  <c r="E845" i="3"/>
  <c r="D845" i="3" s="1"/>
  <c r="E846" i="3"/>
  <c r="D846" i="3" s="1"/>
  <c r="E847" i="3"/>
  <c r="D847" i="3" s="1"/>
  <c r="E848" i="3"/>
  <c r="D848" i="3" s="1"/>
  <c r="E849" i="3"/>
  <c r="D849" i="3" s="1"/>
  <c r="E850" i="3"/>
  <c r="D850" i="3" s="1"/>
  <c r="E851" i="3"/>
  <c r="D851" i="3" s="1"/>
  <c r="E852" i="3"/>
  <c r="D852" i="3" s="1"/>
  <c r="E853" i="3"/>
  <c r="D853" i="3" s="1"/>
  <c r="E854" i="3"/>
  <c r="D854" i="3" s="1"/>
  <c r="E855" i="3"/>
  <c r="D855" i="3" s="1"/>
  <c r="E856" i="3"/>
  <c r="D856" i="3" s="1"/>
  <c r="E857" i="3"/>
  <c r="D857" i="3" s="1"/>
  <c r="E858" i="3"/>
  <c r="D858" i="3" s="1"/>
  <c r="E859" i="3"/>
  <c r="D859" i="3" s="1"/>
  <c r="E860" i="3"/>
  <c r="D860" i="3" s="1"/>
  <c r="E861" i="3"/>
  <c r="D861" i="3" s="1"/>
  <c r="E862" i="3"/>
  <c r="D862" i="3" s="1"/>
  <c r="E863" i="3"/>
  <c r="D863" i="3" s="1"/>
  <c r="E864" i="3"/>
  <c r="D864" i="3" s="1"/>
  <c r="E865" i="3"/>
  <c r="D865" i="3" s="1"/>
  <c r="E866" i="3"/>
  <c r="D866" i="3" s="1"/>
  <c r="E867" i="3"/>
  <c r="D867" i="3" s="1"/>
  <c r="E868" i="3"/>
  <c r="D868" i="3" s="1"/>
  <c r="E869" i="3"/>
  <c r="D869" i="3" s="1"/>
  <c r="E870" i="3"/>
  <c r="D870" i="3" s="1"/>
  <c r="E871" i="3"/>
  <c r="D871" i="3" s="1"/>
  <c r="E872" i="3"/>
  <c r="D872" i="3" s="1"/>
  <c r="E873" i="3"/>
  <c r="D873" i="3" s="1"/>
  <c r="E874" i="3"/>
  <c r="D874" i="3" s="1"/>
  <c r="E875" i="3"/>
  <c r="D875" i="3" s="1"/>
  <c r="E876" i="3"/>
  <c r="D876" i="3" s="1"/>
  <c r="E877" i="3"/>
  <c r="D877" i="3" s="1"/>
  <c r="E878" i="3"/>
  <c r="D878" i="3" s="1"/>
  <c r="E879" i="3"/>
  <c r="D879" i="3" s="1"/>
  <c r="E880" i="3"/>
  <c r="D880" i="3" s="1"/>
  <c r="E881" i="3"/>
  <c r="D881" i="3" s="1"/>
  <c r="E882" i="3"/>
  <c r="D882" i="3" s="1"/>
  <c r="E883" i="3"/>
  <c r="D883" i="3" s="1"/>
  <c r="E884" i="3"/>
  <c r="D884" i="3" s="1"/>
  <c r="E885" i="3"/>
  <c r="D885" i="3" s="1"/>
  <c r="E886" i="3"/>
  <c r="D886" i="3" s="1"/>
  <c r="E887" i="3"/>
  <c r="D887" i="3" s="1"/>
  <c r="E888" i="3"/>
  <c r="D888" i="3" s="1"/>
  <c r="E889" i="3"/>
  <c r="D889" i="3" s="1"/>
  <c r="E890" i="3"/>
  <c r="D890" i="3" s="1"/>
  <c r="E891" i="3"/>
  <c r="D891" i="3" s="1"/>
  <c r="E892" i="3"/>
  <c r="D892" i="3" s="1"/>
  <c r="E893" i="3"/>
  <c r="D893" i="3" s="1"/>
  <c r="E894" i="3"/>
  <c r="D894" i="3" s="1"/>
  <c r="E895" i="3"/>
  <c r="D895" i="3" s="1"/>
  <c r="E896" i="3"/>
  <c r="D896" i="3" s="1"/>
  <c r="E897" i="3"/>
  <c r="D897" i="3" s="1"/>
  <c r="E898" i="3"/>
  <c r="D898" i="3" s="1"/>
  <c r="E899" i="3"/>
  <c r="D899" i="3" s="1"/>
  <c r="E900" i="3"/>
  <c r="D900" i="3" s="1"/>
  <c r="E901" i="3"/>
  <c r="D901" i="3" s="1"/>
  <c r="E902" i="3"/>
  <c r="D902" i="3" s="1"/>
  <c r="E903" i="3"/>
  <c r="D903" i="3" s="1"/>
  <c r="E904" i="3"/>
  <c r="D904" i="3" s="1"/>
  <c r="E905" i="3"/>
  <c r="D905" i="3" s="1"/>
  <c r="E906" i="3"/>
  <c r="D906" i="3" s="1"/>
  <c r="E907" i="3"/>
  <c r="D907" i="3" s="1"/>
  <c r="E908" i="3"/>
  <c r="D908" i="3" s="1"/>
  <c r="E909" i="3"/>
  <c r="D909" i="3" s="1"/>
  <c r="E910" i="3"/>
  <c r="D910" i="3" s="1"/>
  <c r="E911" i="3"/>
  <c r="D911" i="3" s="1"/>
  <c r="E912" i="3"/>
  <c r="D912" i="3" s="1"/>
  <c r="E913" i="3"/>
  <c r="D913" i="3" s="1"/>
  <c r="E914" i="3"/>
  <c r="D914" i="3" s="1"/>
  <c r="E915" i="3"/>
  <c r="D915" i="3" s="1"/>
  <c r="E916" i="3"/>
  <c r="D916" i="3" s="1"/>
  <c r="E917" i="3"/>
  <c r="D917" i="3" s="1"/>
  <c r="E918" i="3"/>
  <c r="D918" i="3" s="1"/>
  <c r="E919" i="3"/>
  <c r="D919" i="3" s="1"/>
  <c r="E920" i="3"/>
  <c r="D920" i="3" s="1"/>
  <c r="E921" i="3"/>
  <c r="D921" i="3" s="1"/>
  <c r="E922" i="3"/>
  <c r="D922" i="3" s="1"/>
  <c r="E923" i="3"/>
  <c r="D923" i="3" s="1"/>
  <c r="E924" i="3"/>
  <c r="D924" i="3" s="1"/>
  <c r="E925" i="3"/>
  <c r="D925" i="3" s="1"/>
  <c r="E926" i="3"/>
  <c r="D926" i="3" s="1"/>
  <c r="E927" i="3"/>
  <c r="D927" i="3" s="1"/>
  <c r="E928" i="3"/>
  <c r="D928" i="3" s="1"/>
  <c r="E929" i="3"/>
  <c r="D929" i="3" s="1"/>
  <c r="E930" i="3"/>
  <c r="D930" i="3" s="1"/>
  <c r="E931" i="3"/>
  <c r="D931" i="3" s="1"/>
  <c r="E932" i="3"/>
  <c r="D932" i="3" s="1"/>
  <c r="E933" i="3"/>
  <c r="D933" i="3" s="1"/>
  <c r="E934" i="3"/>
  <c r="D934" i="3" s="1"/>
  <c r="E935" i="3"/>
  <c r="D935" i="3" s="1"/>
  <c r="E936" i="3"/>
  <c r="D936" i="3" s="1"/>
  <c r="E937" i="3"/>
  <c r="D937" i="3" s="1"/>
  <c r="E938" i="3"/>
  <c r="D938" i="3" s="1"/>
  <c r="E939" i="3"/>
  <c r="D939" i="3" s="1"/>
  <c r="E940" i="3"/>
  <c r="D940" i="3" s="1"/>
  <c r="E941" i="3"/>
  <c r="D941" i="3" s="1"/>
  <c r="E942" i="3"/>
  <c r="D942" i="3" s="1"/>
  <c r="E943" i="3"/>
  <c r="D943" i="3" s="1"/>
  <c r="E944" i="3"/>
  <c r="D944" i="3" s="1"/>
  <c r="E945" i="3"/>
  <c r="D945" i="3" s="1"/>
  <c r="E946" i="3"/>
  <c r="D946" i="3" s="1"/>
  <c r="E947" i="3"/>
  <c r="D947" i="3" s="1"/>
  <c r="E948" i="3"/>
  <c r="D948" i="3" s="1"/>
  <c r="E949" i="3"/>
  <c r="D949" i="3" s="1"/>
  <c r="E950" i="3"/>
  <c r="D950" i="3" s="1"/>
  <c r="E951" i="3"/>
  <c r="D951" i="3" s="1"/>
  <c r="E952" i="3"/>
  <c r="D952" i="3" s="1"/>
  <c r="E953" i="3"/>
  <c r="D953" i="3" s="1"/>
  <c r="E954" i="3"/>
  <c r="D954" i="3" s="1"/>
  <c r="E955" i="3"/>
  <c r="D955" i="3" s="1"/>
  <c r="E956" i="3"/>
  <c r="D956" i="3" s="1"/>
  <c r="E957" i="3"/>
  <c r="D957" i="3" s="1"/>
  <c r="E958" i="3"/>
  <c r="D958" i="3" s="1"/>
  <c r="E959" i="3"/>
  <c r="D959" i="3" s="1"/>
  <c r="E960" i="3"/>
  <c r="D960" i="3" s="1"/>
  <c r="E961" i="3"/>
  <c r="D961" i="3" s="1"/>
  <c r="E962" i="3"/>
  <c r="D962" i="3" s="1"/>
  <c r="E963" i="3"/>
  <c r="D963" i="3" s="1"/>
  <c r="E964" i="3"/>
  <c r="D964" i="3" s="1"/>
  <c r="E965" i="3"/>
  <c r="D965" i="3" s="1"/>
  <c r="E966" i="3"/>
  <c r="D966" i="3" s="1"/>
  <c r="E967" i="3"/>
  <c r="D967" i="3" s="1"/>
  <c r="E968" i="3"/>
  <c r="D968" i="3" s="1"/>
  <c r="E969" i="3"/>
  <c r="D969" i="3" s="1"/>
  <c r="E970" i="3"/>
  <c r="D970" i="3" s="1"/>
  <c r="E971" i="3"/>
  <c r="D971" i="3" s="1"/>
  <c r="E972" i="3"/>
  <c r="D972" i="3" s="1"/>
  <c r="E973" i="3"/>
  <c r="D973" i="3" s="1"/>
  <c r="E974" i="3"/>
  <c r="D974" i="3" s="1"/>
  <c r="E975" i="3"/>
  <c r="D975" i="3" s="1"/>
  <c r="E976" i="3"/>
  <c r="D976" i="3" s="1"/>
  <c r="E977" i="3"/>
  <c r="D977" i="3" s="1"/>
  <c r="E978" i="3"/>
  <c r="D978" i="3" s="1"/>
  <c r="E979" i="3"/>
  <c r="D979" i="3" s="1"/>
  <c r="E980" i="3"/>
  <c r="D980" i="3" s="1"/>
  <c r="E981" i="3"/>
  <c r="D981" i="3" s="1"/>
  <c r="E982" i="3"/>
  <c r="D982" i="3" s="1"/>
  <c r="E983" i="3"/>
  <c r="D983" i="3" s="1"/>
  <c r="E984" i="3"/>
  <c r="D984" i="3" s="1"/>
  <c r="E985" i="3"/>
  <c r="D985" i="3" s="1"/>
  <c r="E986" i="3"/>
  <c r="D986" i="3" s="1"/>
  <c r="E987" i="3"/>
  <c r="D987" i="3" s="1"/>
  <c r="E988" i="3"/>
  <c r="D988" i="3" s="1"/>
  <c r="E989" i="3"/>
  <c r="D989" i="3" s="1"/>
  <c r="E990" i="3"/>
  <c r="D990" i="3" s="1"/>
  <c r="E991" i="3"/>
  <c r="D991" i="3" s="1"/>
  <c r="E992" i="3"/>
  <c r="D992" i="3" s="1"/>
  <c r="E993" i="3"/>
  <c r="D993" i="3" s="1"/>
  <c r="E994" i="3"/>
  <c r="D994" i="3" s="1"/>
  <c r="E995" i="3"/>
  <c r="D995" i="3" s="1"/>
  <c r="E996" i="3"/>
  <c r="D996" i="3" s="1"/>
  <c r="E997" i="3"/>
  <c r="D997" i="3" s="1"/>
  <c r="E998" i="3"/>
  <c r="D998" i="3" s="1"/>
  <c r="E999" i="3"/>
  <c r="D999" i="3" s="1"/>
  <c r="E1000" i="3"/>
  <c r="D1000" i="3" s="1"/>
  <c r="E1001" i="3"/>
  <c r="D1001" i="3" s="1"/>
  <c r="G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I11" i="21" l="1"/>
  <c r="G616" i="4"/>
  <c r="H616" i="4" s="1"/>
  <c r="G600" i="4"/>
  <c r="H600" i="4" s="1"/>
  <c r="G629" i="4"/>
  <c r="H629" i="4" s="1"/>
  <c r="G625" i="4"/>
  <c r="H625" i="4" s="1"/>
  <c r="G621" i="4"/>
  <c r="H621" i="4" s="1"/>
  <c r="G617" i="4"/>
  <c r="H617" i="4" s="1"/>
  <c r="G613" i="4"/>
  <c r="H613" i="4" s="1"/>
  <c r="G609" i="4"/>
  <c r="H609" i="4" s="1"/>
  <c r="G605" i="4"/>
  <c r="H605" i="4" s="1"/>
  <c r="G601" i="4"/>
  <c r="H601" i="4" s="1"/>
  <c r="G597" i="4"/>
  <c r="H597" i="4" s="1"/>
  <c r="G593" i="4"/>
  <c r="H593" i="4" s="1"/>
  <c r="G589" i="4"/>
  <c r="H589" i="4" s="1"/>
  <c r="G585" i="4"/>
  <c r="H585" i="4" s="1"/>
  <c r="G581" i="4"/>
  <c r="H581" i="4" s="1"/>
  <c r="G577" i="4"/>
  <c r="H577" i="4" s="1"/>
  <c r="G573" i="4"/>
  <c r="H573" i="4" s="1"/>
  <c r="G569" i="4"/>
  <c r="H569" i="4" s="1"/>
  <c r="G565" i="4"/>
  <c r="H565" i="4" s="1"/>
  <c r="G561" i="4"/>
  <c r="H561" i="4" s="1"/>
  <c r="G557" i="4"/>
  <c r="H557" i="4" s="1"/>
  <c r="G553" i="4"/>
  <c r="H553" i="4" s="1"/>
  <c r="G549" i="4"/>
  <c r="H549" i="4" s="1"/>
  <c r="G545" i="4"/>
  <c r="H545" i="4" s="1"/>
  <c r="G541" i="4"/>
  <c r="H541" i="4" s="1"/>
  <c r="G537" i="4"/>
  <c r="H537" i="4" s="1"/>
  <c r="G533" i="4"/>
  <c r="H533" i="4" s="1"/>
  <c r="G529" i="4"/>
  <c r="H529" i="4" s="1"/>
  <c r="G525" i="4"/>
  <c r="H525" i="4" s="1"/>
  <c r="G521" i="4"/>
  <c r="H521" i="4" s="1"/>
  <c r="G517" i="4"/>
  <c r="H517" i="4" s="1"/>
  <c r="G513" i="4"/>
  <c r="H513" i="4" s="1"/>
  <c r="G509" i="4"/>
  <c r="H509" i="4" s="1"/>
  <c r="G505" i="4"/>
  <c r="H505" i="4" s="1"/>
  <c r="G501" i="4"/>
  <c r="H501" i="4" s="1"/>
  <c r="G497" i="4"/>
  <c r="H497" i="4" s="1"/>
  <c r="G493" i="4"/>
  <c r="H493" i="4" s="1"/>
  <c r="G489" i="4"/>
  <c r="H489" i="4" s="1"/>
  <c r="G485" i="4"/>
  <c r="H485" i="4" s="1"/>
  <c r="G481" i="4"/>
  <c r="H481" i="4" s="1"/>
  <c r="G477" i="4"/>
  <c r="H477" i="4" s="1"/>
  <c r="G473" i="4"/>
  <c r="H473" i="4" s="1"/>
  <c r="G469" i="4"/>
  <c r="H469" i="4" s="1"/>
  <c r="G465" i="4"/>
  <c r="H465" i="4" s="1"/>
  <c r="G461" i="4"/>
  <c r="H461" i="4" s="1"/>
  <c r="G457" i="4"/>
  <c r="H457" i="4" s="1"/>
  <c r="G453" i="4"/>
  <c r="H453" i="4" s="1"/>
  <c r="G449" i="4"/>
  <c r="H449" i="4" s="1"/>
  <c r="G445" i="4"/>
  <c r="H445" i="4" s="1"/>
  <c r="G441" i="4"/>
  <c r="H441" i="4" s="1"/>
  <c r="G437" i="4"/>
  <c r="H437" i="4" s="1"/>
  <c r="G433" i="4"/>
  <c r="H433" i="4" s="1"/>
  <c r="G429" i="4"/>
  <c r="H429" i="4" s="1"/>
  <c r="G425" i="4"/>
  <c r="H425" i="4" s="1"/>
  <c r="G421" i="4"/>
  <c r="H421" i="4" s="1"/>
  <c r="G417" i="4"/>
  <c r="H417" i="4" s="1"/>
  <c r="G413" i="4"/>
  <c r="H413" i="4" s="1"/>
  <c r="G409" i="4"/>
  <c r="H409" i="4" s="1"/>
  <c r="G405" i="4"/>
  <c r="H405" i="4" s="1"/>
  <c r="G401" i="4"/>
  <c r="H401" i="4" s="1"/>
  <c r="G397" i="4"/>
  <c r="H397" i="4" s="1"/>
  <c r="G393" i="4"/>
  <c r="H393" i="4" s="1"/>
  <c r="G389" i="4"/>
  <c r="H389" i="4" s="1"/>
  <c r="G385" i="4"/>
  <c r="H385" i="4" s="1"/>
  <c r="G381" i="4"/>
  <c r="H381" i="4" s="1"/>
  <c r="G377" i="4"/>
  <c r="H377" i="4" s="1"/>
  <c r="G373" i="4"/>
  <c r="H373" i="4" s="1"/>
  <c r="G369" i="4"/>
  <c r="H369" i="4" s="1"/>
  <c r="G365" i="4"/>
  <c r="H365" i="4" s="1"/>
  <c r="G361" i="4"/>
  <c r="H361" i="4" s="1"/>
  <c r="G357" i="4"/>
  <c r="H357" i="4" s="1"/>
  <c r="G353" i="4"/>
  <c r="H353" i="4" s="1"/>
  <c r="G349" i="4"/>
  <c r="H349" i="4" s="1"/>
  <c r="G345" i="4"/>
  <c r="H345" i="4" s="1"/>
  <c r="G341" i="4"/>
  <c r="H341" i="4" s="1"/>
  <c r="G337" i="4"/>
  <c r="H337" i="4" s="1"/>
  <c r="G333" i="4"/>
  <c r="H333" i="4" s="1"/>
  <c r="G628" i="4"/>
  <c r="H628" i="4" s="1"/>
  <c r="G624" i="4"/>
  <c r="H624" i="4" s="1"/>
  <c r="G620" i="4"/>
  <c r="H620" i="4" s="1"/>
  <c r="G612" i="4"/>
  <c r="H612" i="4" s="1"/>
  <c r="G608" i="4"/>
  <c r="H608" i="4" s="1"/>
  <c r="G604" i="4"/>
  <c r="H604" i="4" s="1"/>
  <c r="G596" i="4"/>
  <c r="H596" i="4" s="1"/>
  <c r="G592" i="4"/>
  <c r="H592" i="4" s="1"/>
  <c r="G588" i="4"/>
  <c r="H588" i="4" s="1"/>
  <c r="G584" i="4"/>
  <c r="H584" i="4" s="1"/>
  <c r="G580" i="4"/>
  <c r="H580" i="4" s="1"/>
  <c r="G576" i="4"/>
  <c r="H576" i="4" s="1"/>
  <c r="G572" i="4"/>
  <c r="H572" i="4" s="1"/>
  <c r="G568" i="4"/>
  <c r="H568" i="4" s="1"/>
  <c r="G564" i="4"/>
  <c r="H564" i="4" s="1"/>
  <c r="G560" i="4"/>
  <c r="H560" i="4" s="1"/>
  <c r="G556" i="4"/>
  <c r="H556" i="4" s="1"/>
  <c r="G552" i="4"/>
  <c r="H552" i="4" s="1"/>
  <c r="G548" i="4"/>
  <c r="H548" i="4" s="1"/>
  <c r="G544" i="4"/>
  <c r="H544" i="4" s="1"/>
  <c r="G540" i="4"/>
  <c r="H540" i="4" s="1"/>
  <c r="G536" i="4"/>
  <c r="H536" i="4" s="1"/>
  <c r="G532" i="4"/>
  <c r="H532" i="4" s="1"/>
  <c r="G528" i="4"/>
  <c r="H528" i="4" s="1"/>
  <c r="G524" i="4"/>
  <c r="H524" i="4" s="1"/>
  <c r="G520" i="4"/>
  <c r="H520" i="4" s="1"/>
  <c r="G516" i="4"/>
  <c r="H516" i="4" s="1"/>
  <c r="G512" i="4"/>
  <c r="H512" i="4" s="1"/>
  <c r="G508" i="4"/>
  <c r="H508" i="4" s="1"/>
  <c r="G504" i="4"/>
  <c r="H504" i="4" s="1"/>
  <c r="G500" i="4"/>
  <c r="H500" i="4" s="1"/>
  <c r="G496" i="4"/>
  <c r="H496" i="4" s="1"/>
  <c r="G492" i="4"/>
  <c r="H492" i="4" s="1"/>
  <c r="G488" i="4"/>
  <c r="H488" i="4" s="1"/>
  <c r="G484" i="4"/>
  <c r="H484" i="4" s="1"/>
  <c r="G480" i="4"/>
  <c r="H480" i="4" s="1"/>
  <c r="G476" i="4"/>
  <c r="H476" i="4" s="1"/>
  <c r="G472" i="4"/>
  <c r="H472" i="4" s="1"/>
  <c r="G468" i="4"/>
  <c r="H468" i="4" s="1"/>
  <c r="G464" i="4"/>
  <c r="H464" i="4" s="1"/>
  <c r="G460" i="4"/>
  <c r="H460" i="4" s="1"/>
  <c r="G456" i="4"/>
  <c r="H456" i="4" s="1"/>
  <c r="G452" i="4"/>
  <c r="H452" i="4" s="1"/>
  <c r="G448" i="4"/>
  <c r="H448" i="4" s="1"/>
  <c r="G444" i="4"/>
  <c r="H444" i="4" s="1"/>
  <c r="G440" i="4"/>
  <c r="H440" i="4" s="1"/>
  <c r="G436" i="4"/>
  <c r="H436" i="4" s="1"/>
  <c r="G432" i="4"/>
  <c r="H432" i="4" s="1"/>
  <c r="G428" i="4"/>
  <c r="H428" i="4" s="1"/>
  <c r="G424" i="4"/>
  <c r="H424" i="4" s="1"/>
  <c r="G420" i="4"/>
  <c r="H420" i="4" s="1"/>
  <c r="G416" i="4"/>
  <c r="H416" i="4" s="1"/>
  <c r="G412" i="4"/>
  <c r="H412" i="4" s="1"/>
  <c r="G408" i="4"/>
  <c r="H408" i="4" s="1"/>
  <c r="G404" i="4"/>
  <c r="H404" i="4" s="1"/>
  <c r="G400" i="4"/>
  <c r="H400" i="4" s="1"/>
  <c r="G396" i="4"/>
  <c r="H396" i="4" s="1"/>
  <c r="G392" i="4"/>
  <c r="H392" i="4" s="1"/>
  <c r="G388" i="4"/>
  <c r="H388" i="4" s="1"/>
  <c r="G384" i="4"/>
  <c r="H384" i="4" s="1"/>
  <c r="G380" i="4"/>
  <c r="H380" i="4" s="1"/>
  <c r="G376" i="4"/>
  <c r="H376" i="4" s="1"/>
  <c r="G372" i="4"/>
  <c r="H372" i="4" s="1"/>
  <c r="G368" i="4"/>
  <c r="H368" i="4" s="1"/>
  <c r="G364" i="4"/>
  <c r="H364" i="4" s="1"/>
  <c r="G360" i="4"/>
  <c r="H360" i="4" s="1"/>
  <c r="G356" i="4"/>
  <c r="H356" i="4" s="1"/>
  <c r="G352" i="4"/>
  <c r="H352" i="4" s="1"/>
  <c r="G348" i="4"/>
  <c r="H348" i="4" s="1"/>
  <c r="G344" i="4"/>
  <c r="H344" i="4" s="1"/>
  <c r="G340" i="4"/>
  <c r="H340" i="4" s="1"/>
  <c r="G336" i="4"/>
  <c r="H336" i="4" s="1"/>
  <c r="G332" i="4"/>
  <c r="H332" i="4" s="1"/>
  <c r="G328" i="4"/>
  <c r="H328" i="4" s="1"/>
  <c r="G324" i="4"/>
  <c r="H324" i="4" s="1"/>
  <c r="G320" i="4"/>
  <c r="H320" i="4" s="1"/>
  <c r="G316" i="4"/>
  <c r="H316" i="4" s="1"/>
  <c r="G312" i="4"/>
  <c r="H312" i="4" s="1"/>
  <c r="G308" i="4"/>
  <c r="H308" i="4" s="1"/>
  <c r="G304" i="4"/>
  <c r="H304" i="4" s="1"/>
  <c r="G300" i="4"/>
  <c r="H300" i="4" s="1"/>
  <c r="G296" i="4"/>
  <c r="H296" i="4" s="1"/>
  <c r="G292" i="4"/>
  <c r="H292" i="4" s="1"/>
  <c r="G288" i="4"/>
  <c r="H288" i="4" s="1"/>
  <c r="G284" i="4"/>
  <c r="H284" i="4" s="1"/>
  <c r="G280" i="4"/>
  <c r="H280" i="4" s="1"/>
  <c r="G276" i="4"/>
  <c r="H276" i="4" s="1"/>
  <c r="G272" i="4"/>
  <c r="H272" i="4" s="1"/>
  <c r="G631" i="4"/>
  <c r="H631" i="4" s="1"/>
  <c r="G627" i="4"/>
  <c r="H627" i="4" s="1"/>
  <c r="G623" i="4"/>
  <c r="H623" i="4" s="1"/>
  <c r="G619" i="4"/>
  <c r="H619" i="4" s="1"/>
  <c r="G615" i="4"/>
  <c r="H615" i="4" s="1"/>
  <c r="G611" i="4"/>
  <c r="H611" i="4" s="1"/>
  <c r="G607" i="4"/>
  <c r="H607" i="4" s="1"/>
  <c r="G603" i="4"/>
  <c r="H603" i="4" s="1"/>
  <c r="G599" i="4"/>
  <c r="H599" i="4" s="1"/>
  <c r="G595" i="4"/>
  <c r="H595" i="4" s="1"/>
  <c r="G591" i="4"/>
  <c r="H591" i="4" s="1"/>
  <c r="G587" i="4"/>
  <c r="H587" i="4" s="1"/>
  <c r="G583" i="4"/>
  <c r="H583" i="4" s="1"/>
  <c r="G579" i="4"/>
  <c r="H579" i="4" s="1"/>
  <c r="G575" i="4"/>
  <c r="H575" i="4" s="1"/>
  <c r="G571" i="4"/>
  <c r="H571" i="4" s="1"/>
  <c r="G567" i="4"/>
  <c r="H567" i="4" s="1"/>
  <c r="G563" i="4"/>
  <c r="H563" i="4" s="1"/>
  <c r="G559" i="4"/>
  <c r="H559" i="4" s="1"/>
  <c r="G555" i="4"/>
  <c r="H555" i="4" s="1"/>
  <c r="G551" i="4"/>
  <c r="H551" i="4" s="1"/>
  <c r="G547" i="4"/>
  <c r="H547" i="4" s="1"/>
  <c r="G543" i="4"/>
  <c r="H543" i="4" s="1"/>
  <c r="G539" i="4"/>
  <c r="H539" i="4" s="1"/>
  <c r="G535" i="4"/>
  <c r="H535" i="4" s="1"/>
  <c r="G531" i="4"/>
  <c r="H531" i="4" s="1"/>
  <c r="G527" i="4"/>
  <c r="H527" i="4" s="1"/>
  <c r="G523" i="4"/>
  <c r="H523" i="4" s="1"/>
  <c r="G519" i="4"/>
  <c r="H519" i="4" s="1"/>
  <c r="G515" i="4"/>
  <c r="H515" i="4" s="1"/>
  <c r="G511" i="4"/>
  <c r="H511" i="4" s="1"/>
  <c r="G507" i="4"/>
  <c r="H507" i="4" s="1"/>
  <c r="G503" i="4"/>
  <c r="H503" i="4" s="1"/>
  <c r="G499" i="4"/>
  <c r="H499" i="4" s="1"/>
  <c r="G495" i="4"/>
  <c r="H495" i="4" s="1"/>
  <c r="G491" i="4"/>
  <c r="H491" i="4" s="1"/>
  <c r="G487" i="4"/>
  <c r="H487" i="4" s="1"/>
  <c r="G483" i="4"/>
  <c r="H483" i="4" s="1"/>
  <c r="G479" i="4"/>
  <c r="H479" i="4" s="1"/>
  <c r="G475" i="4"/>
  <c r="H475" i="4" s="1"/>
  <c r="G471" i="4"/>
  <c r="H471" i="4" s="1"/>
  <c r="G467" i="4"/>
  <c r="H467" i="4" s="1"/>
  <c r="G463" i="4"/>
  <c r="H463" i="4" s="1"/>
  <c r="G459" i="4"/>
  <c r="H459" i="4" s="1"/>
  <c r="G455" i="4"/>
  <c r="H455" i="4" s="1"/>
  <c r="G451" i="4"/>
  <c r="H451" i="4" s="1"/>
  <c r="G447" i="4"/>
  <c r="H447" i="4" s="1"/>
  <c r="G443" i="4"/>
  <c r="H443" i="4" s="1"/>
  <c r="G439" i="4"/>
  <c r="H439" i="4" s="1"/>
  <c r="G435" i="4"/>
  <c r="H435" i="4" s="1"/>
  <c r="G431" i="4"/>
  <c r="H431" i="4" s="1"/>
  <c r="G427" i="4"/>
  <c r="H427" i="4" s="1"/>
  <c r="G423" i="4"/>
  <c r="H423" i="4" s="1"/>
  <c r="G419" i="4"/>
  <c r="H419" i="4" s="1"/>
  <c r="G415" i="4"/>
  <c r="H415" i="4" s="1"/>
  <c r="G411" i="4"/>
  <c r="H411" i="4" s="1"/>
  <c r="G407" i="4"/>
  <c r="H407" i="4" s="1"/>
  <c r="G403" i="4"/>
  <c r="H403" i="4" s="1"/>
  <c r="G399" i="4"/>
  <c r="H399" i="4" s="1"/>
  <c r="G395" i="4"/>
  <c r="H395" i="4" s="1"/>
  <c r="G391" i="4"/>
  <c r="H391" i="4" s="1"/>
  <c r="G387" i="4"/>
  <c r="H387" i="4" s="1"/>
  <c r="G383" i="4"/>
  <c r="H383" i="4" s="1"/>
  <c r="G379" i="4"/>
  <c r="H379" i="4" s="1"/>
  <c r="G375" i="4"/>
  <c r="H375" i="4" s="1"/>
  <c r="G371" i="4"/>
  <c r="H371" i="4" s="1"/>
  <c r="G367" i="4"/>
  <c r="H367" i="4" s="1"/>
  <c r="G363" i="4"/>
  <c r="H363" i="4" s="1"/>
  <c r="G359" i="4"/>
  <c r="H359" i="4" s="1"/>
  <c r="G355" i="4"/>
  <c r="H355" i="4" s="1"/>
  <c r="G351" i="4"/>
  <c r="H351" i="4" s="1"/>
  <c r="G630" i="4"/>
  <c r="H630" i="4" s="1"/>
  <c r="G626" i="4"/>
  <c r="H626" i="4" s="1"/>
  <c r="G622" i="4"/>
  <c r="H622" i="4" s="1"/>
  <c r="G618" i="4"/>
  <c r="H618" i="4" s="1"/>
  <c r="G614" i="4"/>
  <c r="H614" i="4" s="1"/>
  <c r="G610" i="4"/>
  <c r="H610" i="4" s="1"/>
  <c r="G606" i="4"/>
  <c r="H606" i="4" s="1"/>
  <c r="G602" i="4"/>
  <c r="H602" i="4" s="1"/>
  <c r="G598" i="4"/>
  <c r="H598" i="4" s="1"/>
  <c r="G594" i="4"/>
  <c r="H594" i="4" s="1"/>
  <c r="G590" i="4"/>
  <c r="H590" i="4" s="1"/>
  <c r="G586" i="4"/>
  <c r="H586" i="4" s="1"/>
  <c r="G582" i="4"/>
  <c r="H582" i="4" s="1"/>
  <c r="G578" i="4"/>
  <c r="H578" i="4" s="1"/>
  <c r="G574" i="4"/>
  <c r="H574" i="4" s="1"/>
  <c r="G570" i="4"/>
  <c r="H570" i="4" s="1"/>
  <c r="G566" i="4"/>
  <c r="H566" i="4" s="1"/>
  <c r="G562" i="4"/>
  <c r="H562" i="4" s="1"/>
  <c r="G558" i="4"/>
  <c r="H558" i="4" s="1"/>
  <c r="G554" i="4"/>
  <c r="H554" i="4" s="1"/>
  <c r="G550" i="4"/>
  <c r="H550" i="4" s="1"/>
  <c r="G546" i="4"/>
  <c r="H546" i="4" s="1"/>
  <c r="G542" i="4"/>
  <c r="H542" i="4" s="1"/>
  <c r="G538" i="4"/>
  <c r="H538" i="4" s="1"/>
  <c r="G534" i="4"/>
  <c r="H534" i="4" s="1"/>
  <c r="G530" i="4"/>
  <c r="H530" i="4" s="1"/>
  <c r="G526" i="4"/>
  <c r="H526" i="4" s="1"/>
  <c r="G522" i="4"/>
  <c r="H522" i="4" s="1"/>
  <c r="G518" i="4"/>
  <c r="H518" i="4" s="1"/>
  <c r="G514" i="4"/>
  <c r="H514" i="4" s="1"/>
  <c r="G510" i="4"/>
  <c r="H510" i="4" s="1"/>
  <c r="G506" i="4"/>
  <c r="H506" i="4" s="1"/>
  <c r="G502" i="4"/>
  <c r="H502" i="4" s="1"/>
  <c r="G498" i="4"/>
  <c r="H498" i="4" s="1"/>
  <c r="G494" i="4"/>
  <c r="H494" i="4" s="1"/>
  <c r="G490" i="4"/>
  <c r="H490" i="4" s="1"/>
  <c r="G486" i="4"/>
  <c r="H486" i="4" s="1"/>
  <c r="G482" i="4"/>
  <c r="H482" i="4" s="1"/>
  <c r="G478" i="4"/>
  <c r="H478" i="4" s="1"/>
  <c r="G474" i="4"/>
  <c r="H474" i="4" s="1"/>
  <c r="G470" i="4"/>
  <c r="H470" i="4" s="1"/>
  <c r="G466" i="4"/>
  <c r="H466" i="4" s="1"/>
  <c r="G462" i="4"/>
  <c r="H462" i="4" s="1"/>
  <c r="G458" i="4"/>
  <c r="H458" i="4" s="1"/>
  <c r="G454" i="4"/>
  <c r="H454" i="4" s="1"/>
  <c r="G450" i="4"/>
  <c r="H450" i="4" s="1"/>
  <c r="G446" i="4"/>
  <c r="H446" i="4" s="1"/>
  <c r="G442" i="4"/>
  <c r="H442" i="4" s="1"/>
  <c r="G438" i="4"/>
  <c r="H438" i="4" s="1"/>
  <c r="G434" i="4"/>
  <c r="H434" i="4" s="1"/>
  <c r="G430" i="4"/>
  <c r="H430" i="4" s="1"/>
  <c r="G426" i="4"/>
  <c r="H426" i="4" s="1"/>
  <c r="G422" i="4"/>
  <c r="H422" i="4" s="1"/>
  <c r="G418" i="4"/>
  <c r="H418" i="4" s="1"/>
  <c r="G414" i="4"/>
  <c r="H414" i="4" s="1"/>
  <c r="G410" i="4"/>
  <c r="H410" i="4" s="1"/>
  <c r="G406" i="4"/>
  <c r="H406" i="4" s="1"/>
  <c r="G402" i="4"/>
  <c r="H402" i="4" s="1"/>
  <c r="G398" i="4"/>
  <c r="H398" i="4" s="1"/>
  <c r="G394" i="4"/>
  <c r="H394" i="4" s="1"/>
  <c r="G390" i="4"/>
  <c r="H390" i="4" s="1"/>
  <c r="G386" i="4"/>
  <c r="H386" i="4" s="1"/>
  <c r="G382" i="4"/>
  <c r="H382" i="4" s="1"/>
  <c r="G378" i="4"/>
  <c r="H378" i="4" s="1"/>
  <c r="G374" i="4"/>
  <c r="H374" i="4" s="1"/>
  <c r="G370" i="4"/>
  <c r="H370" i="4" s="1"/>
  <c r="G366" i="4"/>
  <c r="H366" i="4" s="1"/>
  <c r="G362" i="4"/>
  <c r="H362" i="4" s="1"/>
  <c r="G358" i="4"/>
  <c r="H358" i="4" s="1"/>
  <c r="G354" i="4"/>
  <c r="H354" i="4" s="1"/>
  <c r="G350" i="4"/>
  <c r="H350" i="4" s="1"/>
  <c r="G346" i="4"/>
  <c r="H346" i="4" s="1"/>
  <c r="G342" i="4"/>
  <c r="H342" i="4" s="1"/>
  <c r="G338" i="4"/>
  <c r="H338" i="4" s="1"/>
  <c r="G334" i="4"/>
  <c r="H334" i="4" s="1"/>
  <c r="G330" i="4"/>
  <c r="H330" i="4" s="1"/>
  <c r="G326" i="4"/>
  <c r="H326" i="4" s="1"/>
  <c r="G322" i="4"/>
  <c r="H322" i="4" s="1"/>
  <c r="G318" i="4"/>
  <c r="H318" i="4" s="1"/>
  <c r="G314" i="4"/>
  <c r="H314" i="4" s="1"/>
  <c r="G310" i="4"/>
  <c r="H310" i="4" s="1"/>
  <c r="G306" i="4"/>
  <c r="H306" i="4" s="1"/>
  <c r="G302" i="4"/>
  <c r="H302" i="4" s="1"/>
  <c r="G298" i="4"/>
  <c r="H298" i="4" s="1"/>
  <c r="G294" i="4"/>
  <c r="H294" i="4" s="1"/>
  <c r="G290" i="4"/>
  <c r="H290" i="4" s="1"/>
  <c r="G286" i="4"/>
  <c r="H286" i="4" s="1"/>
  <c r="G282" i="4"/>
  <c r="H282" i="4" s="1"/>
  <c r="G278" i="4"/>
  <c r="H278" i="4" s="1"/>
  <c r="G274" i="4"/>
  <c r="H274" i="4" s="1"/>
  <c r="G270" i="4"/>
  <c r="H270" i="4" s="1"/>
  <c r="G266" i="4"/>
  <c r="H266" i="4" s="1"/>
  <c r="G329" i="4"/>
  <c r="H329" i="4" s="1"/>
  <c r="G325" i="4"/>
  <c r="H325" i="4" s="1"/>
  <c r="G321" i="4"/>
  <c r="H321" i="4" s="1"/>
  <c r="G317" i="4"/>
  <c r="H317" i="4" s="1"/>
  <c r="G313" i="4"/>
  <c r="H313" i="4" s="1"/>
  <c r="G309" i="4"/>
  <c r="H309" i="4" s="1"/>
  <c r="G305" i="4"/>
  <c r="H305" i="4" s="1"/>
  <c r="G301" i="4"/>
  <c r="H301" i="4" s="1"/>
  <c r="G297" i="4"/>
  <c r="H297" i="4" s="1"/>
  <c r="G293" i="4"/>
  <c r="H293" i="4" s="1"/>
  <c r="G289" i="4"/>
  <c r="H289" i="4" s="1"/>
  <c r="G285" i="4"/>
  <c r="H285" i="4" s="1"/>
  <c r="G281" i="4"/>
  <c r="H281" i="4" s="1"/>
  <c r="G277" i="4"/>
  <c r="H277" i="4" s="1"/>
  <c r="G273" i="4"/>
  <c r="H273" i="4" s="1"/>
  <c r="G269" i="4"/>
  <c r="H269" i="4" s="1"/>
  <c r="G265" i="4"/>
  <c r="H265" i="4" s="1"/>
  <c r="G261" i="4"/>
  <c r="H261" i="4" s="1"/>
  <c r="G257" i="4"/>
  <c r="H257" i="4" s="1"/>
  <c r="G253" i="4"/>
  <c r="H253" i="4" s="1"/>
  <c r="G249" i="4"/>
  <c r="H249" i="4" s="1"/>
  <c r="G245" i="4"/>
  <c r="H245" i="4" s="1"/>
  <c r="G241" i="4"/>
  <c r="H241" i="4" s="1"/>
  <c r="G237" i="4"/>
  <c r="H237" i="4" s="1"/>
  <c r="G233" i="4"/>
  <c r="H233" i="4" s="1"/>
  <c r="G229" i="4"/>
  <c r="H229" i="4" s="1"/>
  <c r="G225" i="4"/>
  <c r="H225" i="4" s="1"/>
  <c r="G221" i="4"/>
  <c r="H221" i="4" s="1"/>
  <c r="G217" i="4"/>
  <c r="H217" i="4" s="1"/>
  <c r="G213" i="4"/>
  <c r="H213" i="4" s="1"/>
  <c r="G209" i="4"/>
  <c r="H209" i="4" s="1"/>
  <c r="G205" i="4"/>
  <c r="H205" i="4" s="1"/>
  <c r="G201" i="4"/>
  <c r="H201" i="4" s="1"/>
  <c r="G197" i="4"/>
  <c r="H197" i="4" s="1"/>
  <c r="G193" i="4"/>
  <c r="H193" i="4" s="1"/>
  <c r="G189" i="4"/>
  <c r="H189" i="4" s="1"/>
  <c r="G185" i="4"/>
  <c r="H185" i="4" s="1"/>
  <c r="G181" i="4"/>
  <c r="H181" i="4" s="1"/>
  <c r="G177" i="4"/>
  <c r="H177" i="4" s="1"/>
  <c r="G173" i="4"/>
  <c r="H173" i="4" s="1"/>
  <c r="G169" i="4"/>
  <c r="H169" i="4" s="1"/>
  <c r="G165" i="4"/>
  <c r="H165" i="4" s="1"/>
  <c r="G161" i="4"/>
  <c r="H161" i="4" s="1"/>
  <c r="G157" i="4"/>
  <c r="H157" i="4" s="1"/>
  <c r="G153" i="4"/>
  <c r="H153" i="4" s="1"/>
  <c r="G149" i="4"/>
  <c r="H149" i="4" s="1"/>
  <c r="G145" i="4"/>
  <c r="H145" i="4" s="1"/>
  <c r="G141" i="4"/>
  <c r="H141" i="4" s="1"/>
  <c r="G137" i="4"/>
  <c r="H137" i="4" s="1"/>
  <c r="G133" i="4"/>
  <c r="H133" i="4" s="1"/>
  <c r="G129" i="4"/>
  <c r="H129" i="4" s="1"/>
  <c r="G125" i="4"/>
  <c r="H125" i="4" s="1"/>
  <c r="G121" i="4"/>
  <c r="H121" i="4" s="1"/>
  <c r="G117" i="4"/>
  <c r="H117" i="4" s="1"/>
  <c r="G113" i="4"/>
  <c r="H113" i="4" s="1"/>
  <c r="G109" i="4"/>
  <c r="H109" i="4" s="1"/>
  <c r="G105" i="4"/>
  <c r="H105" i="4" s="1"/>
  <c r="G101" i="4"/>
  <c r="H101" i="4" s="1"/>
  <c r="G97" i="4"/>
  <c r="H97" i="4" s="1"/>
  <c r="G93" i="4"/>
  <c r="H93" i="4" s="1"/>
  <c r="G89" i="4"/>
  <c r="H89" i="4" s="1"/>
  <c r="G85" i="4"/>
  <c r="H85" i="4" s="1"/>
  <c r="G81" i="4"/>
  <c r="H81" i="4" s="1"/>
  <c r="G77" i="4"/>
  <c r="H77" i="4" s="1"/>
  <c r="G73" i="4"/>
  <c r="H73" i="4" s="1"/>
  <c r="G69" i="4"/>
  <c r="H69" i="4" s="1"/>
  <c r="G65" i="4"/>
  <c r="H65" i="4" s="1"/>
  <c r="G61" i="4"/>
  <c r="H61" i="4" s="1"/>
  <c r="G57" i="4"/>
  <c r="H57" i="4" s="1"/>
  <c r="G53" i="4"/>
  <c r="H53" i="4" s="1"/>
  <c r="G49" i="4"/>
  <c r="H49" i="4" s="1"/>
  <c r="G45" i="4"/>
  <c r="H45" i="4" s="1"/>
  <c r="G41" i="4"/>
  <c r="H41" i="4" s="1"/>
  <c r="G37" i="4"/>
  <c r="H37" i="4" s="1"/>
  <c r="G33" i="4"/>
  <c r="H33" i="4" s="1"/>
  <c r="G29" i="4"/>
  <c r="H29" i="4" s="1"/>
  <c r="G25" i="4"/>
  <c r="H25" i="4" s="1"/>
  <c r="G21" i="4"/>
  <c r="H21" i="4" s="1"/>
  <c r="G17" i="4"/>
  <c r="H17" i="4" s="1"/>
  <c r="G13" i="4"/>
  <c r="H13" i="4" s="1"/>
  <c r="G9" i="4"/>
  <c r="H9" i="4" s="1"/>
  <c r="G5" i="4"/>
  <c r="H5" i="4" s="1"/>
  <c r="G268" i="4"/>
  <c r="H268" i="4" s="1"/>
  <c r="G264" i="4"/>
  <c r="H264" i="4" s="1"/>
  <c r="G260" i="4"/>
  <c r="H260" i="4" s="1"/>
  <c r="G256" i="4"/>
  <c r="H256" i="4" s="1"/>
  <c r="G252" i="4"/>
  <c r="H252" i="4" s="1"/>
  <c r="G248" i="4"/>
  <c r="H248" i="4" s="1"/>
  <c r="G244" i="4"/>
  <c r="H244" i="4" s="1"/>
  <c r="G240" i="4"/>
  <c r="H240" i="4" s="1"/>
  <c r="G236" i="4"/>
  <c r="H236" i="4" s="1"/>
  <c r="G232" i="4"/>
  <c r="H232" i="4" s="1"/>
  <c r="G228" i="4"/>
  <c r="H228" i="4" s="1"/>
  <c r="G224" i="4"/>
  <c r="H224" i="4" s="1"/>
  <c r="G220" i="4"/>
  <c r="H220" i="4" s="1"/>
  <c r="G216" i="4"/>
  <c r="H216" i="4" s="1"/>
  <c r="G212" i="4"/>
  <c r="H212" i="4" s="1"/>
  <c r="G208" i="4"/>
  <c r="H208" i="4" s="1"/>
  <c r="G204" i="4"/>
  <c r="H204" i="4" s="1"/>
  <c r="G200" i="4"/>
  <c r="H200" i="4" s="1"/>
  <c r="G196" i="4"/>
  <c r="H196" i="4" s="1"/>
  <c r="G192" i="4"/>
  <c r="H192" i="4" s="1"/>
  <c r="G188" i="4"/>
  <c r="H188" i="4" s="1"/>
  <c r="G184" i="4"/>
  <c r="H184" i="4" s="1"/>
  <c r="G180" i="4"/>
  <c r="H180" i="4" s="1"/>
  <c r="G176" i="4"/>
  <c r="H176" i="4" s="1"/>
  <c r="G172" i="4"/>
  <c r="H172" i="4" s="1"/>
  <c r="G168" i="4"/>
  <c r="H168" i="4" s="1"/>
  <c r="G164" i="4"/>
  <c r="H164" i="4" s="1"/>
  <c r="G160" i="4"/>
  <c r="H160" i="4" s="1"/>
  <c r="G156" i="4"/>
  <c r="H156" i="4" s="1"/>
  <c r="G152" i="4"/>
  <c r="H152" i="4" s="1"/>
  <c r="G148" i="4"/>
  <c r="H148" i="4" s="1"/>
  <c r="G144" i="4"/>
  <c r="H144" i="4" s="1"/>
  <c r="G140" i="4"/>
  <c r="H140" i="4" s="1"/>
  <c r="G136" i="4"/>
  <c r="H136" i="4" s="1"/>
  <c r="G132" i="4"/>
  <c r="H132" i="4" s="1"/>
  <c r="G128" i="4"/>
  <c r="H128" i="4" s="1"/>
  <c r="G124" i="4"/>
  <c r="H124" i="4" s="1"/>
  <c r="G120" i="4"/>
  <c r="H120" i="4" s="1"/>
  <c r="G116" i="4"/>
  <c r="H116" i="4" s="1"/>
  <c r="G112" i="4"/>
  <c r="H112" i="4" s="1"/>
  <c r="G108" i="4"/>
  <c r="H108" i="4" s="1"/>
  <c r="G104" i="4"/>
  <c r="H104" i="4" s="1"/>
  <c r="G100" i="4"/>
  <c r="H100" i="4" s="1"/>
  <c r="G96" i="4"/>
  <c r="H96" i="4" s="1"/>
  <c r="G92" i="4"/>
  <c r="H92" i="4" s="1"/>
  <c r="G88" i="4"/>
  <c r="H88" i="4" s="1"/>
  <c r="G84" i="4"/>
  <c r="H84" i="4" s="1"/>
  <c r="G80" i="4"/>
  <c r="H80" i="4" s="1"/>
  <c r="G76" i="4"/>
  <c r="H76" i="4" s="1"/>
  <c r="G72" i="4"/>
  <c r="H72" i="4" s="1"/>
  <c r="G68" i="4"/>
  <c r="H68" i="4" s="1"/>
  <c r="G64" i="4"/>
  <c r="H64" i="4" s="1"/>
  <c r="G60" i="4"/>
  <c r="H60" i="4" s="1"/>
  <c r="G56" i="4"/>
  <c r="H56" i="4" s="1"/>
  <c r="G52" i="4"/>
  <c r="H52" i="4" s="1"/>
  <c r="G48" i="4"/>
  <c r="H48" i="4" s="1"/>
  <c r="G44" i="4"/>
  <c r="H44" i="4" s="1"/>
  <c r="G40" i="4"/>
  <c r="H40" i="4" s="1"/>
  <c r="G36" i="4"/>
  <c r="H36" i="4" s="1"/>
  <c r="G32" i="4"/>
  <c r="H32" i="4" s="1"/>
  <c r="G28" i="4"/>
  <c r="H28" i="4" s="1"/>
  <c r="G24" i="4"/>
  <c r="H24" i="4" s="1"/>
  <c r="G20" i="4"/>
  <c r="H20" i="4" s="1"/>
  <c r="G16" i="4"/>
  <c r="H16" i="4" s="1"/>
  <c r="G12" i="4"/>
  <c r="H12" i="4" s="1"/>
  <c r="G8" i="4"/>
  <c r="H8" i="4" s="1"/>
  <c r="G347" i="4"/>
  <c r="H347" i="4" s="1"/>
  <c r="G343" i="4"/>
  <c r="H343" i="4" s="1"/>
  <c r="G339" i="4"/>
  <c r="H339" i="4" s="1"/>
  <c r="G335" i="4"/>
  <c r="H335" i="4" s="1"/>
  <c r="G331" i="4"/>
  <c r="H331" i="4" s="1"/>
  <c r="G327" i="4"/>
  <c r="H327" i="4" s="1"/>
  <c r="G323" i="4"/>
  <c r="H323" i="4" s="1"/>
  <c r="G319" i="4"/>
  <c r="H319" i="4" s="1"/>
  <c r="G315" i="4"/>
  <c r="H315" i="4" s="1"/>
  <c r="G311" i="4"/>
  <c r="H311" i="4" s="1"/>
  <c r="G307" i="4"/>
  <c r="H307" i="4" s="1"/>
  <c r="G303" i="4"/>
  <c r="H303" i="4" s="1"/>
  <c r="G299" i="4"/>
  <c r="H299" i="4" s="1"/>
  <c r="G295" i="4"/>
  <c r="H295" i="4" s="1"/>
  <c r="G291" i="4"/>
  <c r="H291" i="4" s="1"/>
  <c r="G287" i="4"/>
  <c r="H287" i="4" s="1"/>
  <c r="G283" i="4"/>
  <c r="H283" i="4" s="1"/>
  <c r="G279" i="4"/>
  <c r="H279" i="4" s="1"/>
  <c r="G275" i="4"/>
  <c r="H275" i="4" s="1"/>
  <c r="G271" i="4"/>
  <c r="H271" i="4" s="1"/>
  <c r="G267" i="4"/>
  <c r="H267" i="4" s="1"/>
  <c r="G263" i="4"/>
  <c r="H263" i="4" s="1"/>
  <c r="G259" i="4"/>
  <c r="H259" i="4" s="1"/>
  <c r="G255" i="4"/>
  <c r="H255" i="4" s="1"/>
  <c r="G251" i="4"/>
  <c r="H251" i="4" s="1"/>
  <c r="G247" i="4"/>
  <c r="H247" i="4" s="1"/>
  <c r="G243" i="4"/>
  <c r="H243" i="4" s="1"/>
  <c r="G239" i="4"/>
  <c r="H239" i="4" s="1"/>
  <c r="G235" i="4"/>
  <c r="H235" i="4" s="1"/>
  <c r="G231" i="4"/>
  <c r="H231" i="4" s="1"/>
  <c r="G227" i="4"/>
  <c r="H227" i="4" s="1"/>
  <c r="G223" i="4"/>
  <c r="H223" i="4" s="1"/>
  <c r="G219" i="4"/>
  <c r="H219" i="4" s="1"/>
  <c r="G215" i="4"/>
  <c r="H215" i="4" s="1"/>
  <c r="G211" i="4"/>
  <c r="H211" i="4" s="1"/>
  <c r="G207" i="4"/>
  <c r="H207" i="4" s="1"/>
  <c r="G203" i="4"/>
  <c r="H203" i="4" s="1"/>
  <c r="G199" i="4"/>
  <c r="H199" i="4" s="1"/>
  <c r="G195" i="4"/>
  <c r="H195" i="4" s="1"/>
  <c r="G191" i="4"/>
  <c r="H191" i="4" s="1"/>
  <c r="G187" i="4"/>
  <c r="H187" i="4" s="1"/>
  <c r="G183" i="4"/>
  <c r="H183" i="4" s="1"/>
  <c r="G179" i="4"/>
  <c r="H179" i="4" s="1"/>
  <c r="G175" i="4"/>
  <c r="H175" i="4" s="1"/>
  <c r="G171" i="4"/>
  <c r="H171" i="4" s="1"/>
  <c r="G167" i="4"/>
  <c r="H167" i="4" s="1"/>
  <c r="G163" i="4"/>
  <c r="H163" i="4" s="1"/>
  <c r="G159" i="4"/>
  <c r="H159" i="4" s="1"/>
  <c r="G155" i="4"/>
  <c r="H155" i="4" s="1"/>
  <c r="G151" i="4"/>
  <c r="H151" i="4" s="1"/>
  <c r="G147" i="4"/>
  <c r="H147" i="4" s="1"/>
  <c r="G143" i="4"/>
  <c r="H143" i="4" s="1"/>
  <c r="G139" i="4"/>
  <c r="H139" i="4" s="1"/>
  <c r="G135" i="4"/>
  <c r="H135" i="4" s="1"/>
  <c r="G131" i="4"/>
  <c r="H131" i="4" s="1"/>
  <c r="G127" i="4"/>
  <c r="H127" i="4" s="1"/>
  <c r="G123" i="4"/>
  <c r="H123" i="4" s="1"/>
  <c r="G119" i="4"/>
  <c r="H119" i="4" s="1"/>
  <c r="G115" i="4"/>
  <c r="H115" i="4" s="1"/>
  <c r="G111" i="4"/>
  <c r="H111" i="4" s="1"/>
  <c r="G107" i="4"/>
  <c r="H107" i="4" s="1"/>
  <c r="G103" i="4"/>
  <c r="H103" i="4" s="1"/>
  <c r="G99" i="4"/>
  <c r="H99" i="4" s="1"/>
  <c r="G95" i="4"/>
  <c r="H95" i="4" s="1"/>
  <c r="G91" i="4"/>
  <c r="H91" i="4" s="1"/>
  <c r="G87" i="4"/>
  <c r="H87" i="4" s="1"/>
  <c r="G83" i="4"/>
  <c r="H83" i="4" s="1"/>
  <c r="G79" i="4"/>
  <c r="H79" i="4" s="1"/>
  <c r="G75" i="4"/>
  <c r="H75" i="4" s="1"/>
  <c r="G71" i="4"/>
  <c r="H71" i="4" s="1"/>
  <c r="G67" i="4"/>
  <c r="H67" i="4" s="1"/>
  <c r="G63" i="4"/>
  <c r="H63" i="4" s="1"/>
  <c r="G59" i="4"/>
  <c r="H59" i="4" s="1"/>
  <c r="G55" i="4"/>
  <c r="H55" i="4" s="1"/>
  <c r="G51" i="4"/>
  <c r="H51" i="4" s="1"/>
  <c r="G47" i="4"/>
  <c r="H47" i="4" s="1"/>
  <c r="G43" i="4"/>
  <c r="H43" i="4" s="1"/>
  <c r="G39" i="4"/>
  <c r="H39" i="4" s="1"/>
  <c r="G35" i="4"/>
  <c r="H35" i="4" s="1"/>
  <c r="G31" i="4"/>
  <c r="H31" i="4" s="1"/>
  <c r="G27" i="4"/>
  <c r="H27" i="4" s="1"/>
  <c r="G23" i="4"/>
  <c r="H23" i="4" s="1"/>
  <c r="G19" i="4"/>
  <c r="H19" i="4" s="1"/>
  <c r="G15" i="4"/>
  <c r="H15" i="4" s="1"/>
  <c r="G11" i="4"/>
  <c r="H11" i="4" s="1"/>
  <c r="G7" i="4"/>
  <c r="H7" i="4" s="1"/>
  <c r="G262" i="4"/>
  <c r="H262" i="4" s="1"/>
  <c r="G258" i="4"/>
  <c r="H258" i="4" s="1"/>
  <c r="G254" i="4"/>
  <c r="H254" i="4" s="1"/>
  <c r="G250" i="4"/>
  <c r="H250" i="4" s="1"/>
  <c r="G246" i="4"/>
  <c r="H246" i="4" s="1"/>
  <c r="G242" i="4"/>
  <c r="H242" i="4" s="1"/>
  <c r="G238" i="4"/>
  <c r="H238" i="4" s="1"/>
  <c r="G234" i="4"/>
  <c r="H234" i="4" s="1"/>
  <c r="G230" i="4"/>
  <c r="H230" i="4" s="1"/>
  <c r="G226" i="4"/>
  <c r="H226" i="4" s="1"/>
  <c r="G222" i="4"/>
  <c r="H222" i="4" s="1"/>
  <c r="G218" i="4"/>
  <c r="H218" i="4" s="1"/>
  <c r="G214" i="4"/>
  <c r="H214" i="4" s="1"/>
  <c r="G210" i="4"/>
  <c r="H210" i="4" s="1"/>
  <c r="G206" i="4"/>
  <c r="H206" i="4" s="1"/>
  <c r="G202" i="4"/>
  <c r="H202" i="4" s="1"/>
  <c r="G198" i="4"/>
  <c r="H198" i="4" s="1"/>
  <c r="G194" i="4"/>
  <c r="H194" i="4" s="1"/>
  <c r="G190" i="4"/>
  <c r="H190" i="4" s="1"/>
  <c r="G186" i="4"/>
  <c r="H186" i="4" s="1"/>
  <c r="G182" i="4"/>
  <c r="H182" i="4" s="1"/>
  <c r="G178" i="4"/>
  <c r="H178" i="4" s="1"/>
  <c r="G174" i="4"/>
  <c r="H174" i="4" s="1"/>
  <c r="G170" i="4"/>
  <c r="H170" i="4" s="1"/>
  <c r="G166" i="4"/>
  <c r="H166" i="4" s="1"/>
  <c r="G162" i="4"/>
  <c r="H162" i="4" s="1"/>
  <c r="G158" i="4"/>
  <c r="H158" i="4" s="1"/>
  <c r="G154" i="4"/>
  <c r="H154" i="4" s="1"/>
  <c r="G150" i="4"/>
  <c r="H150" i="4" s="1"/>
  <c r="G146" i="4"/>
  <c r="H146" i="4" s="1"/>
  <c r="G142" i="4"/>
  <c r="H142" i="4" s="1"/>
  <c r="G138" i="4"/>
  <c r="H138" i="4" s="1"/>
  <c r="G134" i="4"/>
  <c r="H134" i="4" s="1"/>
  <c r="G130" i="4"/>
  <c r="H130" i="4" s="1"/>
  <c r="G126" i="4"/>
  <c r="H126" i="4" s="1"/>
  <c r="G122" i="4"/>
  <c r="H122" i="4" s="1"/>
  <c r="G118" i="4"/>
  <c r="H118" i="4" s="1"/>
  <c r="G114" i="4"/>
  <c r="H114" i="4" s="1"/>
  <c r="G110" i="4"/>
  <c r="H110" i="4" s="1"/>
  <c r="G106" i="4"/>
  <c r="H106" i="4" s="1"/>
  <c r="G102" i="4"/>
  <c r="H102" i="4" s="1"/>
  <c r="G98" i="4"/>
  <c r="H98" i="4" s="1"/>
  <c r="G94" i="4"/>
  <c r="H94" i="4" s="1"/>
  <c r="G90" i="4"/>
  <c r="H90" i="4" s="1"/>
  <c r="G86" i="4"/>
  <c r="H86" i="4" s="1"/>
  <c r="G82" i="4"/>
  <c r="H82" i="4" s="1"/>
  <c r="G78" i="4"/>
  <c r="H78" i="4" s="1"/>
  <c r="G74" i="4"/>
  <c r="H74" i="4" s="1"/>
  <c r="G70" i="4"/>
  <c r="H70" i="4" s="1"/>
  <c r="G66" i="4"/>
  <c r="H66" i="4" s="1"/>
  <c r="G62" i="4"/>
  <c r="H62" i="4" s="1"/>
  <c r="G58" i="4"/>
  <c r="H58" i="4" s="1"/>
  <c r="G54" i="4"/>
  <c r="H54" i="4" s="1"/>
  <c r="G50" i="4"/>
  <c r="H50" i="4" s="1"/>
  <c r="G46" i="4"/>
  <c r="H46" i="4" s="1"/>
  <c r="G42" i="4"/>
  <c r="H42" i="4" s="1"/>
  <c r="G38" i="4"/>
  <c r="H38" i="4" s="1"/>
  <c r="G34" i="4"/>
  <c r="H34" i="4" s="1"/>
  <c r="G30" i="4"/>
  <c r="H30" i="4" s="1"/>
  <c r="G26" i="4"/>
  <c r="H26" i="4" s="1"/>
  <c r="G22" i="4"/>
  <c r="H22" i="4" s="1"/>
  <c r="G18" i="4"/>
  <c r="H18" i="4" s="1"/>
  <c r="G14" i="4"/>
  <c r="H14" i="4" s="1"/>
  <c r="G10" i="4"/>
  <c r="H10" i="4" s="1"/>
  <c r="G6" i="4"/>
  <c r="H6" i="4" s="1"/>
  <c r="G2" i="4"/>
  <c r="H2" i="4" s="1"/>
  <c r="G4" i="4"/>
  <c r="H4" i="4" s="1"/>
  <c r="G3" i="4"/>
  <c r="H3" i="4" s="1"/>
  <c r="I12" i="21" l="1"/>
  <c r="I104" i="21" s="1"/>
  <c r="V169" i="6"/>
  <c r="W169" i="6" s="1"/>
  <c r="V145" i="6"/>
  <c r="W145" i="6" s="1"/>
  <c r="V181" i="6"/>
  <c r="W181" i="6" s="1"/>
  <c r="V129" i="6"/>
  <c r="W129" i="6" s="1"/>
  <c r="V137" i="6"/>
  <c r="W137" i="6" s="1"/>
  <c r="V114" i="6"/>
  <c r="W114" i="6" s="1"/>
  <c r="V165" i="6"/>
  <c r="W165" i="6" s="1"/>
  <c r="V153" i="6"/>
  <c r="W153" i="6" s="1"/>
  <c r="V149" i="6"/>
  <c r="W149" i="6" s="1"/>
  <c r="V125" i="6"/>
  <c r="W125" i="6" s="1"/>
  <c r="V105" i="6"/>
  <c r="W105" i="6" s="1"/>
  <c r="V193" i="6"/>
  <c r="W193" i="6" s="1"/>
  <c r="V117" i="6"/>
  <c r="W117" i="6" s="1"/>
  <c r="V141" i="6"/>
  <c r="W141" i="6" s="1"/>
  <c r="V106" i="6"/>
  <c r="W106" i="6" s="1"/>
  <c r="V177" i="6"/>
  <c r="W177" i="6" s="1"/>
  <c r="I145" i="21" l="1"/>
  <c r="I128" i="21"/>
  <c r="I135" i="21"/>
  <c r="I129" i="21"/>
  <c r="I182" i="21"/>
  <c r="I151" i="21"/>
  <c r="I173" i="21"/>
  <c r="I126" i="21"/>
  <c r="I146" i="21"/>
  <c r="I165" i="21"/>
  <c r="I164" i="21"/>
  <c r="I187" i="21"/>
  <c r="I161" i="21"/>
  <c r="I163" i="21"/>
  <c r="I153" i="21"/>
  <c r="I123" i="21"/>
  <c r="I157" i="21"/>
  <c r="I122" i="21"/>
  <c r="I140" i="21"/>
  <c r="I148" i="21"/>
  <c r="I108" i="21"/>
  <c r="I171" i="21"/>
  <c r="I133" i="21"/>
  <c r="I183" i="21"/>
  <c r="I189" i="21"/>
  <c r="I158" i="21"/>
  <c r="I144" i="21"/>
  <c r="I169" i="21"/>
  <c r="I106" i="21"/>
  <c r="I137" i="21"/>
  <c r="I147" i="21"/>
  <c r="I130" i="21"/>
  <c r="I152" i="21"/>
  <c r="I192" i="21"/>
  <c r="I172" i="21"/>
  <c r="I180" i="21"/>
  <c r="I113" i="21"/>
  <c r="I188" i="21"/>
  <c r="I103" i="21"/>
  <c r="I193" i="21"/>
  <c r="I174" i="21"/>
  <c r="I134" i="21"/>
  <c r="I142" i="21"/>
  <c r="I184" i="21"/>
  <c r="I118" i="21"/>
  <c r="I138" i="21"/>
  <c r="I111" i="21"/>
  <c r="I162" i="21"/>
  <c r="I110" i="21"/>
  <c r="I116" i="21"/>
  <c r="I190" i="21"/>
  <c r="I160" i="21"/>
  <c r="I167" i="21"/>
  <c r="I150" i="21"/>
  <c r="I176" i="21"/>
  <c r="I124" i="21"/>
  <c r="I115" i="21"/>
  <c r="I170" i="21"/>
  <c r="I132" i="21"/>
  <c r="I105" i="21"/>
  <c r="I166" i="21"/>
  <c r="I177" i="21"/>
  <c r="I107" i="21"/>
  <c r="I117" i="21"/>
  <c r="I121" i="21"/>
  <c r="I120" i="21"/>
  <c r="I179" i="21"/>
  <c r="I143" i="21"/>
  <c r="I102" i="21"/>
  <c r="I141" i="21"/>
  <c r="I154" i="21"/>
  <c r="I175" i="21"/>
  <c r="I178" i="21"/>
  <c r="I109" i="21"/>
  <c r="I131" i="21"/>
  <c r="I114" i="21"/>
  <c r="I185" i="21"/>
  <c r="I136" i="21"/>
  <c r="I186" i="21"/>
  <c r="I149" i="21"/>
  <c r="I181" i="21"/>
  <c r="I155" i="21"/>
  <c r="I127" i="21"/>
  <c r="I139" i="21"/>
  <c r="I159" i="21"/>
  <c r="I119" i="21"/>
  <c r="I191" i="21"/>
  <c r="I125" i="21"/>
  <c r="I168" i="21"/>
  <c r="I156" i="21"/>
  <c r="I112" i="21"/>
  <c r="X177" i="6"/>
  <c r="Y177" i="6" s="1"/>
  <c r="Z177" i="6" s="1"/>
  <c r="X105" i="6"/>
  <c r="Y105" i="6" s="1"/>
  <c r="Z105" i="6" s="1"/>
  <c r="X114" i="6"/>
  <c r="Y114" i="6" s="1"/>
  <c r="Z114" i="6" s="1"/>
  <c r="X145" i="6"/>
  <c r="Y145" i="6" s="1"/>
  <c r="Z145" i="6" s="1"/>
  <c r="X106" i="6"/>
  <c r="Y106" i="6" s="1"/>
  <c r="Z106" i="6" s="1"/>
  <c r="X125" i="6"/>
  <c r="Y125" i="6" s="1"/>
  <c r="Z125" i="6" s="1"/>
  <c r="X137" i="6"/>
  <c r="Y137" i="6" s="1"/>
  <c r="Z137" i="6" s="1"/>
  <c r="X193" i="6"/>
  <c r="Y193" i="6" s="1"/>
  <c r="Z193" i="6" s="1"/>
  <c r="X141" i="6"/>
  <c r="Y141" i="6" s="1"/>
  <c r="Z141" i="6" s="1"/>
  <c r="X149" i="6"/>
  <c r="Y149" i="6" s="1"/>
  <c r="Z149" i="6" s="1"/>
  <c r="X129" i="6"/>
  <c r="Y129" i="6" s="1"/>
  <c r="Z129" i="6" s="1"/>
  <c r="X165" i="6"/>
  <c r="Y165" i="6" s="1"/>
  <c r="Z165" i="6" s="1"/>
  <c r="X117" i="6"/>
  <c r="Y117" i="6" s="1"/>
  <c r="Z117" i="6" s="1"/>
  <c r="X153" i="6"/>
  <c r="Y153" i="6" s="1"/>
  <c r="Z153" i="6" s="1"/>
  <c r="X181" i="6"/>
  <c r="Y181" i="6" s="1"/>
  <c r="Z181" i="6" s="1"/>
  <c r="X169" i="6"/>
  <c r="Y169" i="6" s="1"/>
  <c r="Z169" i="6" s="1"/>
  <c r="V108" i="6"/>
  <c r="W108" i="6" s="1"/>
  <c r="V163" i="6"/>
  <c r="W163" i="6" s="1"/>
  <c r="V139" i="6"/>
  <c r="W139" i="6" s="1"/>
  <c r="V118" i="6"/>
  <c r="W118" i="6" s="1"/>
  <c r="V162" i="6"/>
  <c r="W162" i="6" s="1"/>
  <c r="V184" i="6"/>
  <c r="W184" i="6" s="1"/>
  <c r="V109" i="6"/>
  <c r="W109" i="6" s="1"/>
  <c r="V116" i="6"/>
  <c r="W116" i="6" s="1"/>
  <c r="V172" i="6"/>
  <c r="W172" i="6" s="1"/>
  <c r="V126" i="6"/>
  <c r="W126" i="6" s="1"/>
  <c r="V173" i="6"/>
  <c r="W173" i="6" s="1"/>
  <c r="V112" i="6"/>
  <c r="W112" i="6" s="1"/>
  <c r="V128" i="6"/>
  <c r="W128" i="6" s="1"/>
  <c r="V120" i="6"/>
  <c r="W120" i="6" s="1"/>
  <c r="V189" i="6"/>
  <c r="W189" i="6" s="1"/>
  <c r="V155" i="6"/>
  <c r="W155" i="6" s="1"/>
  <c r="V170" i="6"/>
  <c r="W170" i="6" s="1"/>
  <c r="V180" i="6"/>
  <c r="W180" i="6" s="1"/>
  <c r="V131" i="6"/>
  <c r="W131" i="6" s="1"/>
  <c r="V160" i="6"/>
  <c r="W160" i="6" s="1"/>
  <c r="V176" i="6"/>
  <c r="W176" i="6" s="1"/>
  <c r="V140" i="6"/>
  <c r="W140" i="6" s="1"/>
  <c r="V119" i="6"/>
  <c r="W119" i="6" s="1"/>
  <c r="V188" i="6"/>
  <c r="W188" i="6" s="1"/>
  <c r="V113" i="6"/>
  <c r="W113" i="6" s="1"/>
  <c r="V111" i="6"/>
  <c r="W111" i="6" s="1"/>
  <c r="V159" i="6"/>
  <c r="W159" i="6" s="1"/>
  <c r="V124" i="6"/>
  <c r="W124" i="6" s="1"/>
  <c r="V191" i="6"/>
  <c r="W191" i="6" s="1"/>
  <c r="V161" i="6"/>
  <c r="W161" i="6" s="1"/>
  <c r="V154" i="6"/>
  <c r="W154" i="6" s="1"/>
  <c r="V102" i="6"/>
  <c r="W102" i="6" s="1"/>
  <c r="V121" i="6"/>
  <c r="W121" i="6" s="1"/>
  <c r="V134" i="6"/>
  <c r="W134" i="6" s="1"/>
  <c r="V167" i="6"/>
  <c r="W167" i="6" s="1"/>
  <c r="V147" i="6"/>
  <c r="W147" i="6" s="1"/>
  <c r="V166" i="6"/>
  <c r="W166" i="6" s="1"/>
  <c r="V122" i="6"/>
  <c r="W122" i="6" s="1"/>
  <c r="V150" i="6"/>
  <c r="W150" i="6" s="1"/>
  <c r="V146" i="6"/>
  <c r="W146" i="6" s="1"/>
  <c r="V138" i="6"/>
  <c r="W138" i="6" s="1"/>
  <c r="V130" i="6"/>
  <c r="W130" i="6" s="1"/>
  <c r="V168" i="6"/>
  <c r="W168" i="6" s="1"/>
  <c r="V174" i="6"/>
  <c r="W174" i="6" s="1"/>
  <c r="V164" i="6"/>
  <c r="W164" i="6" s="1"/>
  <c r="V123" i="6"/>
  <c r="W123" i="6" s="1"/>
  <c r="V148" i="6"/>
  <c r="W148" i="6" s="1"/>
  <c r="V136" i="6"/>
  <c r="W136" i="6" s="1"/>
  <c r="V107" i="6"/>
  <c r="W107" i="6" s="1"/>
  <c r="V115" i="6"/>
  <c r="W115" i="6" s="1"/>
  <c r="V133" i="6"/>
  <c r="W133" i="6" s="1"/>
  <c r="V157" i="6"/>
  <c r="W157" i="6" s="1"/>
  <c r="V144" i="6"/>
  <c r="W144" i="6" s="1"/>
  <c r="V135" i="6"/>
  <c r="W135" i="6" s="1"/>
  <c r="V151" i="6"/>
  <c r="W151" i="6" s="1"/>
  <c r="V182" i="6"/>
  <c r="W182" i="6" s="1"/>
  <c r="V192" i="6"/>
  <c r="W192" i="6" s="1"/>
  <c r="V186" i="6"/>
  <c r="W186" i="6" s="1"/>
  <c r="V178" i="6"/>
  <c r="W178" i="6" s="1"/>
  <c r="V152" i="6"/>
  <c r="W152" i="6" s="1"/>
  <c r="V187" i="6"/>
  <c r="W187" i="6" s="1"/>
  <c r="V110" i="6"/>
  <c r="W110" i="6" s="1"/>
  <c r="V175" i="6"/>
  <c r="W175" i="6" s="1"/>
  <c r="V171" i="6"/>
  <c r="W171" i="6" s="1"/>
  <c r="V185" i="6"/>
  <c r="W185" i="6" s="1"/>
  <c r="V183" i="6"/>
  <c r="W183" i="6" s="1"/>
  <c r="V127" i="6"/>
  <c r="W127" i="6" s="1"/>
  <c r="V158" i="6"/>
  <c r="W158" i="6" s="1"/>
  <c r="V190" i="6"/>
  <c r="W190" i="6" s="1"/>
  <c r="V104" i="6"/>
  <c r="W104" i="6" s="1"/>
  <c r="V132" i="6"/>
  <c r="W132" i="6" s="1"/>
  <c r="V179" i="6"/>
  <c r="W179" i="6" s="1"/>
  <c r="V143" i="6"/>
  <c r="W143" i="6" s="1"/>
  <c r="V156" i="6"/>
  <c r="W156" i="6" s="1"/>
  <c r="V142" i="6"/>
  <c r="W142" i="6" s="1"/>
  <c r="V103" i="6"/>
  <c r="W103" i="6" s="1"/>
  <c r="X103" i="6" l="1"/>
  <c r="Y103" i="6" s="1"/>
  <c r="Z103" i="6" s="1"/>
  <c r="X179" i="6"/>
  <c r="Y179" i="6" s="1"/>
  <c r="Z179" i="6" s="1"/>
  <c r="X158" i="6"/>
  <c r="Y158" i="6" s="1"/>
  <c r="Z158" i="6" s="1"/>
  <c r="X171" i="6"/>
  <c r="Y171" i="6" s="1"/>
  <c r="Z171" i="6" s="1"/>
  <c r="X152" i="6"/>
  <c r="Y152" i="6" s="1"/>
  <c r="Z152" i="6" s="1"/>
  <c r="X115" i="6"/>
  <c r="Y115" i="6" s="1"/>
  <c r="Z115" i="6" s="1"/>
  <c r="X123" i="6"/>
  <c r="Y123" i="6" s="1"/>
  <c r="Z123" i="6" s="1"/>
  <c r="X130" i="6"/>
  <c r="Y130" i="6" s="1"/>
  <c r="Z130" i="6" s="1"/>
  <c r="X122" i="6"/>
  <c r="Y122" i="6" s="1"/>
  <c r="Z122" i="6" s="1"/>
  <c r="X134" i="6"/>
  <c r="Y134" i="6" s="1"/>
  <c r="Z134" i="6" s="1"/>
  <c r="X157" i="6"/>
  <c r="Y157" i="6" s="1"/>
  <c r="Z157" i="6" s="1"/>
  <c r="X140" i="6"/>
  <c r="Y140" i="6" s="1"/>
  <c r="Z140" i="6" s="1"/>
  <c r="X180" i="6"/>
  <c r="Y180" i="6" s="1"/>
  <c r="Z180" i="6" s="1"/>
  <c r="X120" i="6"/>
  <c r="Y120" i="6" s="1"/>
  <c r="Z120" i="6" s="1"/>
  <c r="X126" i="6"/>
  <c r="Y126" i="6" s="1"/>
  <c r="Z126" i="6" s="1"/>
  <c r="X108" i="6"/>
  <c r="Y108" i="6" s="1"/>
  <c r="Z108" i="6" s="1"/>
  <c r="X192" i="6"/>
  <c r="Y192" i="6" s="1"/>
  <c r="Z192" i="6" s="1"/>
  <c r="X118" i="6"/>
  <c r="Y118" i="6" s="1"/>
  <c r="Z118" i="6" s="1"/>
  <c r="X135" i="6"/>
  <c r="Y135" i="6" s="1"/>
  <c r="Z135" i="6" s="1"/>
  <c r="X142" i="6"/>
  <c r="Y142" i="6" s="1"/>
  <c r="Z142" i="6" s="1"/>
  <c r="X132" i="6"/>
  <c r="Y132" i="6" s="1"/>
  <c r="Z132" i="6" s="1"/>
  <c r="X127" i="6"/>
  <c r="Y127" i="6" s="1"/>
  <c r="Z127" i="6" s="1"/>
  <c r="X175" i="6"/>
  <c r="Y175" i="6" s="1"/>
  <c r="Z175" i="6" s="1"/>
  <c r="X178" i="6"/>
  <c r="Y178" i="6" s="1"/>
  <c r="Z178" i="6" s="1"/>
  <c r="X107" i="6"/>
  <c r="Y107" i="6" s="1"/>
  <c r="Z107" i="6" s="1"/>
  <c r="X164" i="6"/>
  <c r="Y164" i="6" s="1"/>
  <c r="Z164" i="6" s="1"/>
  <c r="X138" i="6"/>
  <c r="Y138" i="6" s="1"/>
  <c r="Z138" i="6" s="1"/>
  <c r="X166" i="6"/>
  <c r="Y166" i="6" s="1"/>
  <c r="Z166" i="6" s="1"/>
  <c r="X121" i="6"/>
  <c r="Y121" i="6" s="1"/>
  <c r="Z121" i="6" s="1"/>
  <c r="X113" i="6"/>
  <c r="Y113" i="6" s="1"/>
  <c r="Z113" i="6" s="1"/>
  <c r="X176" i="6"/>
  <c r="Y176" i="6" s="1"/>
  <c r="Z176" i="6" s="1"/>
  <c r="X170" i="6"/>
  <c r="Y170" i="6" s="1"/>
  <c r="Z170" i="6" s="1"/>
  <c r="X128" i="6"/>
  <c r="Y128" i="6" s="1"/>
  <c r="Z128" i="6" s="1"/>
  <c r="X172" i="6"/>
  <c r="Y172" i="6" s="1"/>
  <c r="Z172" i="6" s="1"/>
  <c r="X102" i="6"/>
  <c r="Y102" i="6" s="1"/>
  <c r="Z102" i="6" s="1"/>
  <c r="X162" i="6"/>
  <c r="Y162" i="6" s="1"/>
  <c r="Z162" i="6" s="1"/>
  <c r="X191" i="6"/>
  <c r="Y191" i="6" s="1"/>
  <c r="Z191" i="6" s="1"/>
  <c r="X124" i="6"/>
  <c r="Y124" i="6" s="1"/>
  <c r="Z124" i="6" s="1"/>
  <c r="X156" i="6"/>
  <c r="Y156" i="6" s="1"/>
  <c r="Z156" i="6" s="1"/>
  <c r="X104" i="6"/>
  <c r="Y104" i="6" s="1"/>
  <c r="Z104" i="6" s="1"/>
  <c r="X183" i="6"/>
  <c r="Y183" i="6" s="1"/>
  <c r="Z183" i="6" s="1"/>
  <c r="X110" i="6"/>
  <c r="Y110" i="6" s="1"/>
  <c r="Z110" i="6" s="1"/>
  <c r="X186" i="6"/>
  <c r="Y186" i="6" s="1"/>
  <c r="Z186" i="6" s="1"/>
  <c r="X136" i="6"/>
  <c r="Y136" i="6" s="1"/>
  <c r="Z136" i="6" s="1"/>
  <c r="X174" i="6"/>
  <c r="Y174" i="6" s="1"/>
  <c r="Z174" i="6" s="1"/>
  <c r="X146" i="6"/>
  <c r="Y146" i="6" s="1"/>
  <c r="Z146" i="6" s="1"/>
  <c r="X147" i="6"/>
  <c r="Y147" i="6" s="1"/>
  <c r="Z147" i="6" s="1"/>
  <c r="X109" i="6"/>
  <c r="Y109" i="6" s="1"/>
  <c r="Z109" i="6" s="1"/>
  <c r="X188" i="6"/>
  <c r="Y188" i="6" s="1"/>
  <c r="Z188" i="6" s="1"/>
  <c r="X160" i="6"/>
  <c r="Y160" i="6" s="1"/>
  <c r="Z160" i="6" s="1"/>
  <c r="X155" i="6"/>
  <c r="Y155" i="6" s="1"/>
  <c r="Z155" i="6" s="1"/>
  <c r="X112" i="6"/>
  <c r="Y112" i="6" s="1"/>
  <c r="Z112" i="6" s="1"/>
  <c r="X116" i="6"/>
  <c r="Y116" i="6" s="1"/>
  <c r="Z116" i="6" s="1"/>
  <c r="X184" i="6"/>
  <c r="Y184" i="6" s="1"/>
  <c r="Z184" i="6" s="1"/>
  <c r="X161" i="6"/>
  <c r="Y161" i="6" s="1"/>
  <c r="Z161" i="6" s="1"/>
  <c r="X151" i="6"/>
  <c r="Y151" i="6" s="1"/>
  <c r="Z151" i="6" s="1"/>
  <c r="X159" i="6"/>
  <c r="Y159" i="6" s="1"/>
  <c r="Z159" i="6" s="1"/>
  <c r="X143" i="6"/>
  <c r="Y143" i="6" s="1"/>
  <c r="Z143" i="6" s="1"/>
  <c r="X190" i="6"/>
  <c r="Y190" i="6" s="1"/>
  <c r="Z190" i="6" s="1"/>
  <c r="X185" i="6"/>
  <c r="Y185" i="6" s="1"/>
  <c r="Z185" i="6" s="1"/>
  <c r="X187" i="6"/>
  <c r="Y187" i="6" s="1"/>
  <c r="Z187" i="6" s="1"/>
  <c r="X133" i="6"/>
  <c r="Y133" i="6" s="1"/>
  <c r="Z133" i="6" s="1"/>
  <c r="X148" i="6"/>
  <c r="Y148" i="6" s="1"/>
  <c r="Z148" i="6" s="1"/>
  <c r="X168" i="6"/>
  <c r="Y168" i="6" s="1"/>
  <c r="Z168" i="6" s="1"/>
  <c r="X150" i="6"/>
  <c r="Y150" i="6" s="1"/>
  <c r="Z150" i="6" s="1"/>
  <c r="X167" i="6"/>
  <c r="Y167" i="6" s="1"/>
  <c r="Z167" i="6" s="1"/>
  <c r="X144" i="6"/>
  <c r="Y144" i="6" s="1"/>
  <c r="Z144" i="6" s="1"/>
  <c r="X119" i="6"/>
  <c r="Y119" i="6" s="1"/>
  <c r="Z119" i="6" s="1"/>
  <c r="X131" i="6"/>
  <c r="Y131" i="6" s="1"/>
  <c r="Z131" i="6" s="1"/>
  <c r="X189" i="6"/>
  <c r="Y189" i="6" s="1"/>
  <c r="Z189" i="6" s="1"/>
  <c r="X173" i="6"/>
  <c r="Y173" i="6" s="1"/>
  <c r="Z173" i="6" s="1"/>
  <c r="X163" i="6"/>
  <c r="Y163" i="6" s="1"/>
  <c r="Z163" i="6" s="1"/>
  <c r="X154" i="6"/>
  <c r="Y154" i="6" s="1"/>
  <c r="Z154" i="6" s="1"/>
  <c r="X182" i="6"/>
  <c r="Y182" i="6" s="1"/>
  <c r="Z182" i="6" s="1"/>
  <c r="X139" i="6"/>
  <c r="Y139" i="6" s="1"/>
  <c r="Z139" i="6" s="1"/>
  <c r="X111" i="6"/>
  <c r="Y111" i="6" s="1"/>
  <c r="Z111" i="6" s="1"/>
</calcChain>
</file>

<file path=xl/sharedStrings.xml><?xml version="1.0" encoding="utf-8"?>
<sst xmlns="http://schemas.openxmlformats.org/spreadsheetml/2006/main" count="20358" uniqueCount="10644">
  <si>
    <t>Adana</t>
  </si>
  <si>
    <t>Akdeniz Bölgesi</t>
  </si>
  <si>
    <t>Turkey</t>
  </si>
  <si>
    <t>Adiyaman</t>
  </si>
  <si>
    <t>Güneydoğu Anadolu Bölgesi</t>
  </si>
  <si>
    <t>Adıyaman</t>
  </si>
  <si>
    <t>Afyonkarahisar</t>
  </si>
  <si>
    <t>Ege Bölgesi</t>
  </si>
  <si>
    <t>Agri</t>
  </si>
  <si>
    <t>Doğu Anadolu Bölgesi</t>
  </si>
  <si>
    <t>Ağrı</t>
  </si>
  <si>
    <t>Amasya</t>
  </si>
  <si>
    <t>Karadeniz Bölgesi</t>
  </si>
  <si>
    <t>Ankara</t>
  </si>
  <si>
    <t>Antalya</t>
  </si>
  <si>
    <t>Artvin</t>
  </si>
  <si>
    <t>Aydin</t>
  </si>
  <si>
    <t>Aydın</t>
  </si>
  <si>
    <t>Balikesir</t>
  </si>
  <si>
    <t>Marmara Bölgesi</t>
  </si>
  <si>
    <t>Balıkesir</t>
  </si>
  <si>
    <t>Bilecik</t>
  </si>
  <si>
    <t>Bingol</t>
  </si>
  <si>
    <t>Bingöl</t>
  </si>
  <si>
    <t>Bitlis</t>
  </si>
  <si>
    <t>Bolu</t>
  </si>
  <si>
    <t>Burdur</t>
  </si>
  <si>
    <t>Bursa</t>
  </si>
  <si>
    <t>Canakkale</t>
  </si>
  <si>
    <t>Çanakkale</t>
  </si>
  <si>
    <t>Cankiri</t>
  </si>
  <si>
    <t>Çankırı</t>
  </si>
  <si>
    <t>Corum</t>
  </si>
  <si>
    <t>Çorum</t>
  </si>
  <si>
    <t>Denizli</t>
  </si>
  <si>
    <t>Diyarbakir</t>
  </si>
  <si>
    <t>Diyarbakır</t>
  </si>
  <si>
    <t>Edirne</t>
  </si>
  <si>
    <t>Elazig</t>
  </si>
  <si>
    <t>Elazığ</t>
  </si>
  <si>
    <t>Erzincan</t>
  </si>
  <si>
    <t>Erzurum</t>
  </si>
  <si>
    <t>Eskisehir</t>
  </si>
  <si>
    <t>Gaziantep</t>
  </si>
  <si>
    <t>Giresun</t>
  </si>
  <si>
    <t>Gumushane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</si>
  <si>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</si>
  <si>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</si>
  <si>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</si>
  <si>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</si>
  <si>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</si>
  <si>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</si>
  <si>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</si>
  <si>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</si>
  <si>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</si>
  <si>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</si>
  <si>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Kirklareli</t>
  </si>
  <si>
    <t>Kırklareli</t>
  </si>
  <si>
    <t>Kirsehir</t>
  </si>
  <si>
    <t>Kırşehir</t>
  </si>
  <si>
    <t>Kocaeli</t>
  </si>
  <si>
    <t>Konya</t>
  </si>
  <si>
    <t>Kutahya</t>
  </si>
  <si>
    <t>Kütahya</t>
  </si>
  <si>
    <t>Malatya</t>
  </si>
  <si>
    <t>Manisa</t>
  </si>
  <si>
    <t>Kahramanmaras</t>
  </si>
  <si>
    <t>Kahramanmaraş</t>
  </si>
  <si>
    <t>Mardin</t>
  </si>
  <si>
    <t>Mugla</t>
  </si>
  <si>
    <t>Muğla</t>
  </si>
  <si>
    <t>Mus</t>
  </si>
  <si>
    <t>Muş</t>
  </si>
  <si>
    <t>Nevsehir</t>
  </si>
  <si>
    <t>Nevşehir</t>
  </si>
  <si>
    <t>Nigde</t>
  </si>
  <si>
    <t>Niğde</t>
  </si>
  <si>
    <t>Ordu</t>
  </si>
  <si>
    <t>Rize</t>
  </si>
  <si>
    <t>Sakarya</t>
  </si>
  <si>
    <t>Adapazarı</t>
  </si>
  <si>
    <t>Samsun</t>
  </si>
  <si>
    <t>Siirt</t>
  </si>
  <si>
    <t>Sinop</t>
  </si>
  <si>
    <t>Sivas</t>
  </si>
  <si>
    <t>Tekirdag</t>
  </si>
  <si>
    <t>Tekirdağ</t>
  </si>
  <si>
    <t>Tokat</t>
  </si>
  <si>
    <t>Trabzon</t>
  </si>
  <si>
    <t>Tunceli</t>
  </si>
  <si>
    <t>Sanliurfa</t>
  </si>
  <si>
    <t>Şanlıurfa</t>
  </si>
  <si>
    <t>Usak</t>
  </si>
  <si>
    <t>Uşak</t>
  </si>
  <si>
    <t>Van</t>
  </si>
  <si>
    <t>Yozgat</t>
  </si>
  <si>
    <t>Zonguldak</t>
  </si>
  <si>
    <t>Aksaray</t>
  </si>
  <si>
    <t>Bayburt</t>
  </si>
  <si>
    <t>Karaman</t>
  </si>
  <si>
    <t>Kirikkale</t>
  </si>
  <si>
    <t>Kırıkkale</t>
  </si>
  <si>
    <t>Batman</t>
  </si>
  <si>
    <t>Sirnak</t>
  </si>
  <si>
    <t>Şırnak</t>
  </si>
  <si>
    <t>Bartin</t>
  </si>
  <si>
    <t>Bartın</t>
  </si>
  <si>
    <t>Ardahan</t>
  </si>
  <si>
    <t>Igdir</t>
  </si>
  <si>
    <t>Iğdır</t>
  </si>
  <si>
    <t>Yalova</t>
  </si>
  <si>
    <t>Karabuk</t>
  </si>
  <si>
    <t>Karabük</t>
  </si>
  <si>
    <t>Kilis</t>
  </si>
  <si>
    <t>Osmaniye</t>
  </si>
  <si>
    <t>Duzce</t>
  </si>
  <si>
    <t>Düzce</t>
  </si>
  <si>
    <t>City Name</t>
  </si>
  <si>
    <t>City</t>
  </si>
  <si>
    <t>Region</t>
  </si>
  <si>
    <t>Country</t>
  </si>
  <si>
    <t>Employee ID</t>
  </si>
  <si>
    <t>User Principal Name</t>
  </si>
  <si>
    <t>Name</t>
  </si>
  <si>
    <t>Segment</t>
  </si>
  <si>
    <t>Role</t>
  </si>
  <si>
    <t>Defined City</t>
  </si>
  <si>
    <t>Mesut Kırat</t>
  </si>
  <si>
    <t>Mert Kalender</t>
  </si>
  <si>
    <t>Selin Soğuksu</t>
  </si>
  <si>
    <t>Yasemin Polatlı</t>
  </si>
  <si>
    <t>Çiğdem Kaya</t>
  </si>
  <si>
    <t>Mustafa Aşıroğlu</t>
  </si>
  <si>
    <t>Kemal Çelik</t>
  </si>
  <si>
    <t>Hasret Başaklı</t>
  </si>
  <si>
    <t>Delal Abdullatif</t>
  </si>
  <si>
    <t>Abzak</t>
  </si>
  <si>
    <t>Fatma Özlem</t>
  </si>
  <si>
    <t>Acar</t>
  </si>
  <si>
    <t>Özde</t>
  </si>
  <si>
    <t>Acarkan</t>
  </si>
  <si>
    <t>Atahan</t>
  </si>
  <si>
    <t>Adanır</t>
  </si>
  <si>
    <t>Hacı Mehmet</t>
  </si>
  <si>
    <t>Adıgüzel</t>
  </si>
  <si>
    <t>Mükerrem Zeynep</t>
  </si>
  <si>
    <t>Ağca</t>
  </si>
  <si>
    <t>Bestami</t>
  </si>
  <si>
    <t>Ağırağaç</t>
  </si>
  <si>
    <t>Aykanat</t>
  </si>
  <si>
    <t>Ağıroğlu</t>
  </si>
  <si>
    <t>Şennur</t>
  </si>
  <si>
    <t>Ağnar</t>
  </si>
  <si>
    <t>Tutkum</t>
  </si>
  <si>
    <t>Mügenur</t>
  </si>
  <si>
    <t>Ahmet</t>
  </si>
  <si>
    <t>Sevinç</t>
  </si>
  <si>
    <t>Ak</t>
  </si>
  <si>
    <t>Kayıhan Nedim</t>
  </si>
  <si>
    <t>Akarcalı</t>
  </si>
  <si>
    <t>Lemi</t>
  </si>
  <si>
    <t>Akarçay</t>
  </si>
  <si>
    <t>Cihan</t>
  </si>
  <si>
    <t>Akarpınar</t>
  </si>
  <si>
    <t>Rafi</t>
  </si>
  <si>
    <t>Akaş</t>
  </si>
  <si>
    <t>Mehmetcan</t>
  </si>
  <si>
    <t>Akay</t>
  </si>
  <si>
    <t>Nuhaydar</t>
  </si>
  <si>
    <t>Akbilmez</t>
  </si>
  <si>
    <t>Emine Münevver</t>
  </si>
  <si>
    <t>Akca</t>
  </si>
  <si>
    <t>Servet</t>
  </si>
  <si>
    <t>Akçagunay</t>
  </si>
  <si>
    <t>Çilem</t>
  </si>
  <si>
    <t>Akçay</t>
  </si>
  <si>
    <t>Recep Ali Samet</t>
  </si>
  <si>
    <t>Akdoğan</t>
  </si>
  <si>
    <t>Emre Ayberk</t>
  </si>
  <si>
    <t>Akfırat</t>
  </si>
  <si>
    <t>Kerime Hacer</t>
  </si>
  <si>
    <t>Akıllı</t>
  </si>
  <si>
    <t>Ercüment</t>
  </si>
  <si>
    <t>Akıncılar</t>
  </si>
  <si>
    <t>Sarper</t>
  </si>
  <si>
    <t>Akış</t>
  </si>
  <si>
    <t>Berker</t>
  </si>
  <si>
    <t>Akkiray</t>
  </si>
  <si>
    <t>İclal</t>
  </si>
  <si>
    <t>Akkoyun</t>
  </si>
  <si>
    <t>Lemis</t>
  </si>
  <si>
    <t>Akküt</t>
  </si>
  <si>
    <t>Ahmet Polat</t>
  </si>
  <si>
    <t>Ata Kerem</t>
  </si>
  <si>
    <t>Akman</t>
  </si>
  <si>
    <t>Ahmet Raşit</t>
  </si>
  <si>
    <t>Akoğuz</t>
  </si>
  <si>
    <t>Ecem Hatice</t>
  </si>
  <si>
    <t>Akova</t>
  </si>
  <si>
    <t>Nüket</t>
  </si>
  <si>
    <t>Aksan</t>
  </si>
  <si>
    <t>Senem</t>
  </si>
  <si>
    <t>Aksevim</t>
  </si>
  <si>
    <t>Ayşen</t>
  </si>
  <si>
    <t>Aksoy</t>
  </si>
  <si>
    <t>Pekcan</t>
  </si>
  <si>
    <t>Aksöz</t>
  </si>
  <si>
    <t>Bedirhan Lütfü</t>
  </si>
  <si>
    <t>Akşamoğlu</t>
  </si>
  <si>
    <t>Semina</t>
  </si>
  <si>
    <t>Aktuna</t>
  </si>
  <si>
    <t>Eda Sena</t>
  </si>
  <si>
    <t>Akyıldız</t>
  </si>
  <si>
    <t>Müyesser</t>
  </si>
  <si>
    <t>Akyildirim</t>
  </si>
  <si>
    <t>Selinti</t>
  </si>
  <si>
    <t>Al</t>
  </si>
  <si>
    <t>Bahar Özlem</t>
  </si>
  <si>
    <t>Albaş</t>
  </si>
  <si>
    <t>İlma</t>
  </si>
  <si>
    <t>Aldağ</t>
  </si>
  <si>
    <t>Kutlu</t>
  </si>
  <si>
    <t>Alibeyoğlu</t>
  </si>
  <si>
    <t>Nesibe Nurefşan</t>
  </si>
  <si>
    <t>Alkan</t>
  </si>
  <si>
    <t>Ömer Buğra</t>
  </si>
  <si>
    <t>Alparslan</t>
  </si>
  <si>
    <t>Hiba</t>
  </si>
  <si>
    <t>Alpuğan</t>
  </si>
  <si>
    <t>Mazlum</t>
  </si>
  <si>
    <t>Altan</t>
  </si>
  <si>
    <t>Elif Tuğçe</t>
  </si>
  <si>
    <t>Altaş</t>
  </si>
  <si>
    <t>Ahmet Ruken</t>
  </si>
  <si>
    <t>Altay</t>
  </si>
  <si>
    <t>Yaşar Utku Anıl</t>
  </si>
  <si>
    <t>Altın</t>
  </si>
  <si>
    <t>Rana</t>
  </si>
  <si>
    <t>Altınoklu</t>
  </si>
  <si>
    <t>Fethullah</t>
  </si>
  <si>
    <t>Altınöz</t>
  </si>
  <si>
    <t>Burak Tatkan</t>
  </si>
  <si>
    <t>Altıntaş</t>
  </si>
  <si>
    <t>Merve Ece</t>
  </si>
  <si>
    <t>Altıok</t>
  </si>
  <si>
    <t>Rima</t>
  </si>
  <si>
    <t>Altıparmak</t>
  </si>
  <si>
    <t>Elif Dilay</t>
  </si>
  <si>
    <t>Altinkaya</t>
  </si>
  <si>
    <t>Sırma Begüm</t>
  </si>
  <si>
    <t>Altunbaş</t>
  </si>
  <si>
    <t>Nefse</t>
  </si>
  <si>
    <t>Altunbulak</t>
  </si>
  <si>
    <t>Büşra Gül</t>
  </si>
  <si>
    <t>Altundal</t>
  </si>
  <si>
    <t>Erna</t>
  </si>
  <si>
    <t>Aluç</t>
  </si>
  <si>
    <t>Hikmet Nazlı</t>
  </si>
  <si>
    <t>Alver</t>
  </si>
  <si>
    <t>İsmail Umut</t>
  </si>
  <si>
    <t>Anık</t>
  </si>
  <si>
    <t>İlkay Ramazan</t>
  </si>
  <si>
    <t>Nebahat</t>
  </si>
  <si>
    <t>Ansen</t>
  </si>
  <si>
    <t>İlyas Umut</t>
  </si>
  <si>
    <t>Apul</t>
  </si>
  <si>
    <t>Halim</t>
  </si>
  <si>
    <t>Aral</t>
  </si>
  <si>
    <t>Yasin Şükrü</t>
  </si>
  <si>
    <t>Arap</t>
  </si>
  <si>
    <t>Cansev</t>
  </si>
  <si>
    <t>Arat</t>
  </si>
  <si>
    <t>Memet Ali</t>
  </si>
  <si>
    <t>Ardıç</t>
  </si>
  <si>
    <t>Deniz Dilay</t>
  </si>
  <si>
    <t>Arıcan</t>
  </si>
  <si>
    <t>İzlem</t>
  </si>
  <si>
    <t>Arınç</t>
  </si>
  <si>
    <t>Öget</t>
  </si>
  <si>
    <t>Arif</t>
  </si>
  <si>
    <t>Şeyda Nur</t>
  </si>
  <si>
    <t>Arikan</t>
  </si>
  <si>
    <t>Zeki Yiğithan</t>
  </si>
  <si>
    <t>Armutcu</t>
  </si>
  <si>
    <t>Nunazlı</t>
  </si>
  <si>
    <t>Arpacı</t>
  </si>
  <si>
    <t>Ferdacan</t>
  </si>
  <si>
    <t>Aruca</t>
  </si>
  <si>
    <t>Şerife</t>
  </si>
  <si>
    <t>Asil</t>
  </si>
  <si>
    <t>Mustafa Burhan</t>
  </si>
  <si>
    <t>Askın</t>
  </si>
  <si>
    <t>Ilım</t>
  </si>
  <si>
    <t>Aslantürk</t>
  </si>
  <si>
    <t>Sevginur</t>
  </si>
  <si>
    <t>Aşcı</t>
  </si>
  <si>
    <t>Hayrunnisa</t>
  </si>
  <si>
    <t>Aşveren</t>
  </si>
  <si>
    <t>Hanife Duygu</t>
  </si>
  <si>
    <t>Ata</t>
  </si>
  <si>
    <t>Sevtap</t>
  </si>
  <si>
    <t>Atan</t>
  </si>
  <si>
    <t>Paksoy</t>
  </si>
  <si>
    <t>Ateş</t>
  </si>
  <si>
    <t>İlkim</t>
  </si>
  <si>
    <t>Ateşcan</t>
  </si>
  <si>
    <t>Rubabe Gökçen</t>
  </si>
  <si>
    <t>Atlı</t>
  </si>
  <si>
    <t>Saba</t>
  </si>
  <si>
    <t>Atmaca</t>
  </si>
  <si>
    <t>Çisem</t>
  </si>
  <si>
    <t>Atok</t>
  </si>
  <si>
    <t>Sabiha Elvan</t>
  </si>
  <si>
    <t>Atol</t>
  </si>
  <si>
    <t>Edip</t>
  </si>
  <si>
    <t>Attila</t>
  </si>
  <si>
    <t>Almina</t>
  </si>
  <si>
    <t>Saime</t>
  </si>
  <si>
    <t>Avıandı</t>
  </si>
  <si>
    <t>Nehar</t>
  </si>
  <si>
    <t>Avşar</t>
  </si>
  <si>
    <t>Kaan Muharrem</t>
  </si>
  <si>
    <t>Ay</t>
  </si>
  <si>
    <t>Murat Kaan</t>
  </si>
  <si>
    <t>Ayanoglu</t>
  </si>
  <si>
    <t>Murat Sinan</t>
  </si>
  <si>
    <t>Ayaz</t>
  </si>
  <si>
    <t>Aycı</t>
  </si>
  <si>
    <t>Zeynep Nihan</t>
  </si>
  <si>
    <t>Aydınlıoğlu</t>
  </si>
  <si>
    <t>Kerime</t>
  </si>
  <si>
    <t>Hami</t>
  </si>
  <si>
    <t>Aydoğdu</t>
  </si>
  <si>
    <t>Thomas</t>
  </si>
  <si>
    <t>Aygen</t>
  </si>
  <si>
    <t>Güneş</t>
  </si>
  <si>
    <t>Aykan</t>
  </si>
  <si>
    <t>Elif Feyza</t>
  </si>
  <si>
    <t>Ayrım</t>
  </si>
  <si>
    <t>Uğur Ali</t>
  </si>
  <si>
    <t>Aysal</t>
  </si>
  <si>
    <t>Osman Yasin</t>
  </si>
  <si>
    <t>Aysan</t>
  </si>
  <si>
    <t>Adem</t>
  </si>
  <si>
    <t>Ayvacık</t>
  </si>
  <si>
    <t>Sera Cansın</t>
  </si>
  <si>
    <t>Azbay</t>
  </si>
  <si>
    <t>Ali İsmail</t>
  </si>
  <si>
    <t>Babacan</t>
  </si>
  <si>
    <t>Ruhugül</t>
  </si>
  <si>
    <t>Babadostu</t>
  </si>
  <si>
    <t>Alçiçek</t>
  </si>
  <si>
    <t>Bad</t>
  </si>
  <si>
    <t>Memet</t>
  </si>
  <si>
    <t>Bağcı</t>
  </si>
  <si>
    <t>Mercan</t>
  </si>
  <si>
    <t>Bağçivan</t>
  </si>
  <si>
    <t>Gökay</t>
  </si>
  <si>
    <t>Bağış</t>
  </si>
  <si>
    <t>Pırıltı</t>
  </si>
  <si>
    <t>Bahçeli</t>
  </si>
  <si>
    <t>Özgün</t>
  </si>
  <si>
    <t>Bahtıyar</t>
  </si>
  <si>
    <t>Özgen</t>
  </si>
  <si>
    <t>Baka</t>
  </si>
  <si>
    <t>Seung Hun</t>
  </si>
  <si>
    <t>Baki</t>
  </si>
  <si>
    <t>Gülser</t>
  </si>
  <si>
    <t>Bal</t>
  </si>
  <si>
    <t>Yüksel</t>
  </si>
  <si>
    <t>Balcı</t>
  </si>
  <si>
    <t>Ecren</t>
  </si>
  <si>
    <t>Baldo</t>
  </si>
  <si>
    <t>Muhammet Raşit</t>
  </si>
  <si>
    <t>Balı</t>
  </si>
  <si>
    <t>Sakıp</t>
  </si>
  <si>
    <t>Balıoğlu</t>
  </si>
  <si>
    <t>Kazım</t>
  </si>
  <si>
    <t>Balta</t>
  </si>
  <si>
    <t>Abdullah Atakan</t>
  </si>
  <si>
    <t>Baluken</t>
  </si>
  <si>
    <t>Coşkun</t>
  </si>
  <si>
    <t>Baran</t>
  </si>
  <si>
    <t>Serdar Kaan</t>
  </si>
  <si>
    <t>Barbaros</t>
  </si>
  <si>
    <t>Ezel</t>
  </si>
  <si>
    <t>Bargan</t>
  </si>
  <si>
    <t>Ayşegül</t>
  </si>
  <si>
    <t>Barutçuoğlu</t>
  </si>
  <si>
    <t>Sefa Kadir</t>
  </si>
  <si>
    <t>Başar</t>
  </si>
  <si>
    <t>Elif Etga</t>
  </si>
  <si>
    <t>Başeğmez</t>
  </si>
  <si>
    <t>Balın</t>
  </si>
  <si>
    <t>Baştepe</t>
  </si>
  <si>
    <t>Mahperi</t>
  </si>
  <si>
    <t>Baştopçu</t>
  </si>
  <si>
    <t>Erol Özgür</t>
  </si>
  <si>
    <t>Baştuğ</t>
  </si>
  <si>
    <t>Atak</t>
  </si>
  <si>
    <t>Batar</t>
  </si>
  <si>
    <t>Safa</t>
  </si>
  <si>
    <t>Batga</t>
  </si>
  <si>
    <t>Gökmen</t>
  </si>
  <si>
    <t>Battal</t>
  </si>
  <si>
    <t>Fazıl Erem</t>
  </si>
  <si>
    <t>Batuk</t>
  </si>
  <si>
    <t>Bensu</t>
  </si>
  <si>
    <t>Batur</t>
  </si>
  <si>
    <t>Nazım Orhun</t>
  </si>
  <si>
    <t>Baturalp</t>
  </si>
  <si>
    <t>Safa Ahmet</t>
  </si>
  <si>
    <t>Baydar</t>
  </si>
  <si>
    <t>Demircan</t>
  </si>
  <si>
    <t>Baydil</t>
  </si>
  <si>
    <t>Burçin Kübra</t>
  </si>
  <si>
    <t>Baykal</t>
  </si>
  <si>
    <t>Derviş Haluk</t>
  </si>
  <si>
    <t>Baykan</t>
  </si>
  <si>
    <t>Taylan Remzi</t>
  </si>
  <si>
    <t>Baykuş</t>
  </si>
  <si>
    <t>Abdulvahap</t>
  </si>
  <si>
    <t>Bayrakoğlu</t>
  </si>
  <si>
    <t>Aygün</t>
  </si>
  <si>
    <t>Bayram</t>
  </si>
  <si>
    <t>Ayla</t>
  </si>
  <si>
    <t>Baytın</t>
  </si>
  <si>
    <t>Kubilay Barış</t>
  </si>
  <si>
    <t>Begiç</t>
  </si>
  <si>
    <t>Mustafa Samed</t>
  </si>
  <si>
    <t>Beğenilmiş</t>
  </si>
  <si>
    <t>Berfin Dilay</t>
  </si>
  <si>
    <t>Bekaroğlu</t>
  </si>
  <si>
    <t>İbrahim Onat</t>
  </si>
  <si>
    <t>Belge</t>
  </si>
  <si>
    <t>Jutenya</t>
  </si>
  <si>
    <t>Benan</t>
  </si>
  <si>
    <t>Hulki</t>
  </si>
  <si>
    <t>Bent</t>
  </si>
  <si>
    <t>Mustafa Doğukan</t>
  </si>
  <si>
    <t>Berberoğlu</t>
  </si>
  <si>
    <t>Hüner</t>
  </si>
  <si>
    <t>Berk</t>
  </si>
  <si>
    <t>Buse Gizem</t>
  </si>
  <si>
    <t>Halime</t>
  </si>
  <si>
    <t>Beydağ</t>
  </si>
  <si>
    <t>Didem</t>
  </si>
  <si>
    <t>Bıçaksız</t>
  </si>
  <si>
    <t>Mihrinaz</t>
  </si>
  <si>
    <t>Bilal</t>
  </si>
  <si>
    <t>Lal</t>
  </si>
  <si>
    <t>Bilgeç</t>
  </si>
  <si>
    <t>Senay</t>
  </si>
  <si>
    <t>Bilgen</t>
  </si>
  <si>
    <t>Remzi</t>
  </si>
  <si>
    <t>Bilgi</t>
  </si>
  <si>
    <t>Armağan</t>
  </si>
  <si>
    <t>Bilgiç</t>
  </si>
  <si>
    <t>Çelik</t>
  </si>
  <si>
    <t>Bilgir</t>
  </si>
  <si>
    <t>Kübra Tansu</t>
  </si>
  <si>
    <t>Bilgit</t>
  </si>
  <si>
    <t>Uluç Emre</t>
  </si>
  <si>
    <t>Binbay</t>
  </si>
  <si>
    <t>Mehmet Buğrahan</t>
  </si>
  <si>
    <t>Birgili</t>
  </si>
  <si>
    <t>Doğuşcan</t>
  </si>
  <si>
    <t>Biriz</t>
  </si>
  <si>
    <t>Boy</t>
  </si>
  <si>
    <t>Bengisu</t>
  </si>
  <si>
    <t>Boya</t>
  </si>
  <si>
    <t>Onur Taylan</t>
  </si>
  <si>
    <t>Boylu</t>
  </si>
  <si>
    <t>Ayseren</t>
  </si>
  <si>
    <t>Boyuktaş</t>
  </si>
  <si>
    <t>Pekin</t>
  </si>
  <si>
    <t>Boz</t>
  </si>
  <si>
    <t>Aksu</t>
  </si>
  <si>
    <t>Bozdağ</t>
  </si>
  <si>
    <t>Arkan</t>
  </si>
  <si>
    <t>Bozdemir</t>
  </si>
  <si>
    <t>İltem</t>
  </si>
  <si>
    <t>Boztepe</t>
  </si>
  <si>
    <t>Betül</t>
  </si>
  <si>
    <t>Bozyer</t>
  </si>
  <si>
    <t>Ogün</t>
  </si>
  <si>
    <t>Bölge</t>
  </si>
  <si>
    <t>İbrahim Hakkı</t>
  </si>
  <si>
    <t>Bugey</t>
  </si>
  <si>
    <t>Onay</t>
  </si>
  <si>
    <t>Buğdaypınarı</t>
  </si>
  <si>
    <t>Cankız</t>
  </si>
  <si>
    <t>Bulgan</t>
  </si>
  <si>
    <t>Arzucan</t>
  </si>
  <si>
    <t>Bulgur</t>
  </si>
  <si>
    <t>Asiye</t>
  </si>
  <si>
    <t>Burabak</t>
  </si>
  <si>
    <t>Ahmet Yasin</t>
  </si>
  <si>
    <t>Burak</t>
  </si>
  <si>
    <t>Yaprak</t>
  </si>
  <si>
    <t>Bural</t>
  </si>
  <si>
    <t>Aleda</t>
  </si>
  <si>
    <t>Buyuran</t>
  </si>
  <si>
    <t>Can Güney</t>
  </si>
  <si>
    <t>Bülbül</t>
  </si>
  <si>
    <t>Mahmut Bilal</t>
  </si>
  <si>
    <t>Bülend</t>
  </si>
  <si>
    <t>Saliha Zeynep</t>
  </si>
  <si>
    <t>Bülent</t>
  </si>
  <si>
    <t>Melike Dilara</t>
  </si>
  <si>
    <t>Büyükfırat</t>
  </si>
  <si>
    <t>Hayriye</t>
  </si>
  <si>
    <t>Büyükgüngör</t>
  </si>
  <si>
    <t>Sebiha</t>
  </si>
  <si>
    <t>Büyüköztürk</t>
  </si>
  <si>
    <t>Mehmet</t>
  </si>
  <si>
    <t>Mehmet Enes</t>
  </si>
  <si>
    <t>Canan</t>
  </si>
  <si>
    <t>Kurtbey</t>
  </si>
  <si>
    <t>Canbağı</t>
  </si>
  <si>
    <t>Mustafa Taha</t>
  </si>
  <si>
    <t>Canbek</t>
  </si>
  <si>
    <t>Sena Nur</t>
  </si>
  <si>
    <t>Candan</t>
  </si>
  <si>
    <t>Abdullah Emirhan</t>
  </si>
  <si>
    <t>Caner</t>
  </si>
  <si>
    <t>Mustafa Kerem</t>
  </si>
  <si>
    <t>Cansu</t>
  </si>
  <si>
    <t>Doktora</t>
  </si>
  <si>
    <t>Canuyar</t>
  </si>
  <si>
    <t>Seyit</t>
  </si>
  <si>
    <t>Ceran</t>
  </si>
  <si>
    <t>Selma Simge</t>
  </si>
  <si>
    <t>Ceylan</t>
  </si>
  <si>
    <t>Aşkım</t>
  </si>
  <si>
    <t>Chiklyaukova</t>
  </si>
  <si>
    <t>Özgür</t>
  </si>
  <si>
    <t>Choi</t>
  </si>
  <si>
    <t>Tuğce</t>
  </si>
  <si>
    <t>Cibooğlu</t>
  </si>
  <si>
    <t>Özer Seçkin</t>
  </si>
  <si>
    <t>Ciddi</t>
  </si>
  <si>
    <t>Balkın</t>
  </si>
  <si>
    <t>Cigerlioğlu</t>
  </si>
  <si>
    <t>Yücel</t>
  </si>
  <si>
    <t>Civan</t>
  </si>
  <si>
    <t>Şansal</t>
  </si>
  <si>
    <t>Coşan</t>
  </si>
  <si>
    <t>Oğuzcan</t>
  </si>
  <si>
    <t>Coşandal</t>
  </si>
  <si>
    <t>Mayıs</t>
  </si>
  <si>
    <t>Cumalı</t>
  </si>
  <si>
    <t>Büşra</t>
  </si>
  <si>
    <t>Cüce</t>
  </si>
  <si>
    <t>Afra Selcen</t>
  </si>
  <si>
    <t>Çağan</t>
  </si>
  <si>
    <t>Gönül</t>
  </si>
  <si>
    <t>Çağatay</t>
  </si>
  <si>
    <t>Doğangün</t>
  </si>
  <si>
    <t>Çağlar</t>
  </si>
  <si>
    <t>Elif Ege</t>
  </si>
  <si>
    <t>Çağlayan</t>
  </si>
  <si>
    <t>Özen</t>
  </si>
  <si>
    <t>Çakan</t>
  </si>
  <si>
    <t>Dilhan</t>
  </si>
  <si>
    <t>Çakanel</t>
  </si>
  <si>
    <t>Maral</t>
  </si>
  <si>
    <t>Çakıcı</t>
  </si>
  <si>
    <t>Mahire</t>
  </si>
  <si>
    <t>Çalım</t>
  </si>
  <si>
    <t>Hacı Bayram Ufuk</t>
  </si>
  <si>
    <t>Çamaş</t>
  </si>
  <si>
    <t>Oltun</t>
  </si>
  <si>
    <t>Çanga</t>
  </si>
  <si>
    <t>Önel</t>
  </si>
  <si>
    <t>Çapa</t>
  </si>
  <si>
    <t>Bayülken</t>
  </si>
  <si>
    <t>Çaprak</t>
  </si>
  <si>
    <t>Dilseren</t>
  </si>
  <si>
    <t>Çarıcı</t>
  </si>
  <si>
    <t>Elif Beyza</t>
  </si>
  <si>
    <t>Çark</t>
  </si>
  <si>
    <t>Elvan</t>
  </si>
  <si>
    <t>Çatal</t>
  </si>
  <si>
    <t>Esim</t>
  </si>
  <si>
    <t>Çaylar</t>
  </si>
  <si>
    <t>Sena</t>
  </si>
  <si>
    <t>Çekmecelioğlu</t>
  </si>
  <si>
    <t>Muhammed Üzeyir</t>
  </si>
  <si>
    <t>Çekmeci</t>
  </si>
  <si>
    <t>Aydın Mert</t>
  </si>
  <si>
    <t>Çelebican</t>
  </si>
  <si>
    <t>Çağkan</t>
  </si>
  <si>
    <t>Çelenlioğlu</t>
  </si>
  <si>
    <t>Zümra</t>
  </si>
  <si>
    <t>Çelık</t>
  </si>
  <si>
    <t>Bayar</t>
  </si>
  <si>
    <t>Gönülgül</t>
  </si>
  <si>
    <t>Çelikağı</t>
  </si>
  <si>
    <t>Ece Pınar</t>
  </si>
  <si>
    <t>Çeliker</t>
  </si>
  <si>
    <t>Mehmet Tarık</t>
  </si>
  <si>
    <t>Çelikkol</t>
  </si>
  <si>
    <t>Elife</t>
  </si>
  <si>
    <t>Çerçi</t>
  </si>
  <si>
    <t>Efecan</t>
  </si>
  <si>
    <t>Çetintaş</t>
  </si>
  <si>
    <t>Rıdvan</t>
  </si>
  <si>
    <t>Çıkıkcı</t>
  </si>
  <si>
    <t>Hatice Gamze</t>
  </si>
  <si>
    <t>Çınar</t>
  </si>
  <si>
    <t>Yansı Hilal</t>
  </si>
  <si>
    <t>Çınaroğlu</t>
  </si>
  <si>
    <t>Omaç</t>
  </si>
  <si>
    <t>Çıngır</t>
  </si>
  <si>
    <t>Erhan</t>
  </si>
  <si>
    <t>Çıray</t>
  </si>
  <si>
    <t>Şüheda</t>
  </si>
  <si>
    <t>Çiçekli</t>
  </si>
  <si>
    <t>Ünkan</t>
  </si>
  <si>
    <t>Çini</t>
  </si>
  <si>
    <t>Ahmet Gazi</t>
  </si>
  <si>
    <t>Çintan</t>
  </si>
  <si>
    <t>Seher İrem</t>
  </si>
  <si>
    <t>Çitfçi</t>
  </si>
  <si>
    <t>Gürbüz</t>
  </si>
  <si>
    <t>Çivici</t>
  </si>
  <si>
    <t>Zülal</t>
  </si>
  <si>
    <t>Çolak</t>
  </si>
  <si>
    <t>Ozan Ege</t>
  </si>
  <si>
    <t>Çomu</t>
  </si>
  <si>
    <t>Hilal Ebru</t>
  </si>
  <si>
    <t>Çonay</t>
  </si>
  <si>
    <t>Ayben</t>
  </si>
  <si>
    <t>Çorumlu</t>
  </si>
  <si>
    <t>Abdulbaki</t>
  </si>
  <si>
    <t>Çotur</t>
  </si>
  <si>
    <t>Neva</t>
  </si>
  <si>
    <t>Çuhadar</t>
  </si>
  <si>
    <t>Öznur</t>
  </si>
  <si>
    <t>Çulhaoğlu</t>
  </si>
  <si>
    <t>Olgun</t>
  </si>
  <si>
    <t>Dadalıoğlu</t>
  </si>
  <si>
    <t>Çağrı Atahan</t>
  </si>
  <si>
    <t>Dağar</t>
  </si>
  <si>
    <t>Özalp</t>
  </si>
  <si>
    <t>Dağbağ</t>
  </si>
  <si>
    <t>Hüsne Aysun</t>
  </si>
  <si>
    <t>Dal</t>
  </si>
  <si>
    <t>Aydonat</t>
  </si>
  <si>
    <t>Dalkılıç</t>
  </si>
  <si>
    <t>Ezgin</t>
  </si>
  <si>
    <t>Dallı</t>
  </si>
  <si>
    <t>Refiye Seda</t>
  </si>
  <si>
    <t>Dalyaprak</t>
  </si>
  <si>
    <t>Esat Erdem</t>
  </si>
  <si>
    <t>Daniş</t>
  </si>
  <si>
    <t>Ayşe Neslihan</t>
  </si>
  <si>
    <t>Daşdemir</t>
  </si>
  <si>
    <t>Fetullah</t>
  </si>
  <si>
    <t>Davutoğlu</t>
  </si>
  <si>
    <t>Mert Görkem</t>
  </si>
  <si>
    <t>Dayıoğlu</t>
  </si>
  <si>
    <t>Ergün</t>
  </si>
  <si>
    <t>Değirmendereli</t>
  </si>
  <si>
    <t>Hülya</t>
  </si>
  <si>
    <t>Doga Elif</t>
  </si>
  <si>
    <t>Delice</t>
  </si>
  <si>
    <t>Muhammed Bazit</t>
  </si>
  <si>
    <t>Deliloğlu</t>
  </si>
  <si>
    <t>Miraç</t>
  </si>
  <si>
    <t>Demırören</t>
  </si>
  <si>
    <t>Hürel</t>
  </si>
  <si>
    <t>Demiriz</t>
  </si>
  <si>
    <t>Sömer</t>
  </si>
  <si>
    <t>Demiroğlu</t>
  </si>
  <si>
    <t>Aysel Aysu</t>
  </si>
  <si>
    <t>Demirsatan</t>
  </si>
  <si>
    <t>Mehmet Kemal</t>
  </si>
  <si>
    <t>Dengizek</t>
  </si>
  <si>
    <t>Alya</t>
  </si>
  <si>
    <t>Denizgünü</t>
  </si>
  <si>
    <t>Zeynep Büşra</t>
  </si>
  <si>
    <t>Derdemez</t>
  </si>
  <si>
    <t>Tubanur</t>
  </si>
  <si>
    <t>Dereli</t>
  </si>
  <si>
    <t>Dalay</t>
  </si>
  <si>
    <t>Derya</t>
  </si>
  <si>
    <t>Bedir</t>
  </si>
  <si>
    <t>Destereci</t>
  </si>
  <si>
    <t>Rümeysa İrem</t>
  </si>
  <si>
    <t>Devecel</t>
  </si>
  <si>
    <t>Osman Sinan</t>
  </si>
  <si>
    <t>Devrim</t>
  </si>
  <si>
    <t>Saliha Canan</t>
  </si>
  <si>
    <t>Dıvarcı</t>
  </si>
  <si>
    <t>Samet Emre</t>
  </si>
  <si>
    <t>Dikbaş</t>
  </si>
  <si>
    <t>Haldun</t>
  </si>
  <si>
    <t>Dinçtürk</t>
  </si>
  <si>
    <t>Goncagül</t>
  </si>
  <si>
    <t>Diri</t>
  </si>
  <si>
    <t>Ziya</t>
  </si>
  <si>
    <t>Doğramacı</t>
  </si>
  <si>
    <t>Zehra Pelin</t>
  </si>
  <si>
    <t>Döger</t>
  </si>
  <si>
    <t>Seli M Sharef</t>
  </si>
  <si>
    <t>Dökülmez</t>
  </si>
  <si>
    <t>Firuze</t>
  </si>
  <si>
    <t>Dönder</t>
  </si>
  <si>
    <t>Doruk Deniz</t>
  </si>
  <si>
    <t>Döner</t>
  </si>
  <si>
    <t>Çisil Zeynep</t>
  </si>
  <si>
    <t>Dönmez</t>
  </si>
  <si>
    <t>Tugce</t>
  </si>
  <si>
    <t>Dudu</t>
  </si>
  <si>
    <t>Enver</t>
  </si>
  <si>
    <t>Dur</t>
  </si>
  <si>
    <t>Sanber</t>
  </si>
  <si>
    <t>Durak</t>
  </si>
  <si>
    <t>Birsen</t>
  </si>
  <si>
    <t>Durmuş</t>
  </si>
  <si>
    <t>Taçmin</t>
  </si>
  <si>
    <t>Durmuşoğlu</t>
  </si>
  <si>
    <t>Karanalp</t>
  </si>
  <si>
    <t>Dursun</t>
  </si>
  <si>
    <t>Öktem</t>
  </si>
  <si>
    <t>Duymuş</t>
  </si>
  <si>
    <t>Elanaz</t>
  </si>
  <si>
    <t>Dülgerbaki</t>
  </si>
  <si>
    <t>Fidan</t>
  </si>
  <si>
    <t>Dündar</t>
  </si>
  <si>
    <t>Barın</t>
  </si>
  <si>
    <t>Düşenkalkar</t>
  </si>
  <si>
    <t>Mehmet Erman</t>
  </si>
  <si>
    <t>Düzbayır</t>
  </si>
  <si>
    <t>Cem Efe</t>
  </si>
  <si>
    <t>Edeş</t>
  </si>
  <si>
    <t>Erem</t>
  </si>
  <si>
    <t>Volkan Eyüp</t>
  </si>
  <si>
    <t>Efşin</t>
  </si>
  <si>
    <t>İbrahim Alp Tekin</t>
  </si>
  <si>
    <t>Ege</t>
  </si>
  <si>
    <t>Güngör Erkin</t>
  </si>
  <si>
    <t>Egeli</t>
  </si>
  <si>
    <t>Çağın</t>
  </si>
  <si>
    <t>Egin</t>
  </si>
  <si>
    <t>Alphan</t>
  </si>
  <si>
    <t>Ekercan</t>
  </si>
  <si>
    <t>Lale</t>
  </si>
  <si>
    <t>Ekrem</t>
  </si>
  <si>
    <t>Bağış Can</t>
  </si>
  <si>
    <t>Elbaşı</t>
  </si>
  <si>
    <t>Mert Cem</t>
  </si>
  <si>
    <t>Eliçin</t>
  </si>
  <si>
    <t>Ahmet Sencer</t>
  </si>
  <si>
    <t>Emikoğlu</t>
  </si>
  <si>
    <t>Akife</t>
  </si>
  <si>
    <t>Erbay</t>
  </si>
  <si>
    <t>Burç</t>
  </si>
  <si>
    <t>Erbil</t>
  </si>
  <si>
    <t>Nadire</t>
  </si>
  <si>
    <t>Erbul</t>
  </si>
  <si>
    <t>Hüseyin Zeyd</t>
  </si>
  <si>
    <t>Ercoşkun</t>
  </si>
  <si>
    <t>Aynur Gül</t>
  </si>
  <si>
    <t>Samed</t>
  </si>
  <si>
    <t>Erek</t>
  </si>
  <si>
    <t>Cem Ozan</t>
  </si>
  <si>
    <t>Erim</t>
  </si>
  <si>
    <t>Bahar Cemre</t>
  </si>
  <si>
    <t>Erin</t>
  </si>
  <si>
    <t>Rekin</t>
  </si>
  <si>
    <t>Erkek</t>
  </si>
  <si>
    <t>Hüseyin Serkan</t>
  </si>
  <si>
    <t>Erkekli</t>
  </si>
  <si>
    <t>İbrahim Candaş</t>
  </si>
  <si>
    <t>Erki</t>
  </si>
  <si>
    <t>Beniz</t>
  </si>
  <si>
    <t>Erkmen</t>
  </si>
  <si>
    <t>Hasan Burak</t>
  </si>
  <si>
    <t>Erkoç</t>
  </si>
  <si>
    <t>Selman</t>
  </si>
  <si>
    <t>Erkoşan</t>
  </si>
  <si>
    <t>Hanife Nur</t>
  </si>
  <si>
    <t>Erkovan</t>
  </si>
  <si>
    <t>Alper Emin</t>
  </si>
  <si>
    <t>Erkuş</t>
  </si>
  <si>
    <t>Elif Kevser</t>
  </si>
  <si>
    <t>Eroğlu</t>
  </si>
  <si>
    <t>Abdullah Mert</t>
  </si>
  <si>
    <t>Erol</t>
  </si>
  <si>
    <t>Çisel</t>
  </si>
  <si>
    <t>Ersin</t>
  </si>
  <si>
    <t>İlkin</t>
  </si>
  <si>
    <t>Ersöz</t>
  </si>
  <si>
    <t>Cantekin</t>
  </si>
  <si>
    <t>Erten</t>
  </si>
  <si>
    <t>Onur Kerem</t>
  </si>
  <si>
    <t>Ertepınar</t>
  </si>
  <si>
    <t>İsmail Enes</t>
  </si>
  <si>
    <t>Eruzun</t>
  </si>
  <si>
    <t>Hamıd</t>
  </si>
  <si>
    <t>Eryıldız</t>
  </si>
  <si>
    <t>Tunca</t>
  </si>
  <si>
    <t>Eryılmaz</t>
  </si>
  <si>
    <t>Arslan</t>
  </si>
  <si>
    <t>Erzurumlu</t>
  </si>
  <si>
    <t>Neslihan Buşra</t>
  </si>
  <si>
    <t>Esat</t>
  </si>
  <si>
    <t>Lütfiye Sena</t>
  </si>
  <si>
    <t>Esen</t>
  </si>
  <si>
    <t>Belin</t>
  </si>
  <si>
    <t>Esendemir</t>
  </si>
  <si>
    <t>Rukiye</t>
  </si>
  <si>
    <t>Esgin</t>
  </si>
  <si>
    <t>İslam</t>
  </si>
  <si>
    <t>Eshaqzada</t>
  </si>
  <si>
    <t>Batıray</t>
  </si>
  <si>
    <t>Eski</t>
  </si>
  <si>
    <t>Süheyl</t>
  </si>
  <si>
    <t>Esvap</t>
  </si>
  <si>
    <t>Yargı Yekta</t>
  </si>
  <si>
    <t>Eşe</t>
  </si>
  <si>
    <t>Elzem</t>
  </si>
  <si>
    <t>Evrenos</t>
  </si>
  <si>
    <t>Ilgaz</t>
  </si>
  <si>
    <t>Eyipişiren</t>
  </si>
  <si>
    <t>Ongar</t>
  </si>
  <si>
    <t>Eyyupoğlu</t>
  </si>
  <si>
    <t>Faik</t>
  </si>
  <si>
    <t>Ezber</t>
  </si>
  <si>
    <t>Turan</t>
  </si>
  <si>
    <t>Fahri</t>
  </si>
  <si>
    <t>Okbay</t>
  </si>
  <si>
    <t>Fatih</t>
  </si>
  <si>
    <t>Latife</t>
  </si>
  <si>
    <t>Fatin</t>
  </si>
  <si>
    <t>Eyüp Orhun</t>
  </si>
  <si>
    <t>Fındık</t>
  </si>
  <si>
    <t>İrfan Anıl</t>
  </si>
  <si>
    <t>Fındıkçı</t>
  </si>
  <si>
    <t>Ertuğ</t>
  </si>
  <si>
    <t>Furuncuoğlu</t>
  </si>
  <si>
    <t>Berhudan</t>
  </si>
  <si>
    <t>Garip</t>
  </si>
  <si>
    <t>Nihan</t>
  </si>
  <si>
    <t>Gazitepe</t>
  </si>
  <si>
    <t>Menekşe</t>
  </si>
  <si>
    <t>Geben</t>
  </si>
  <si>
    <t>Şeniz</t>
  </si>
  <si>
    <t>Geboloğlu</t>
  </si>
  <si>
    <t>Zeynep Senahan</t>
  </si>
  <si>
    <t>Geçioğlu</t>
  </si>
  <si>
    <t>Hayri Anıl</t>
  </si>
  <si>
    <t>Geçkin</t>
  </si>
  <si>
    <t>Muazzez Ece</t>
  </si>
  <si>
    <t>Gemalmaz</t>
  </si>
  <si>
    <t>Kerem Cahit</t>
  </si>
  <si>
    <t>Gençoğlu</t>
  </si>
  <si>
    <t>Sadık Can</t>
  </si>
  <si>
    <t>Gezmiş</t>
  </si>
  <si>
    <t>Resmiye Elif</t>
  </si>
  <si>
    <t>Gırgın</t>
  </si>
  <si>
    <t>Nergiz</t>
  </si>
  <si>
    <t>Gilim</t>
  </si>
  <si>
    <t>Mehmet Gökalp</t>
  </si>
  <si>
    <t>Ginoviç</t>
  </si>
  <si>
    <t>Mehmetali</t>
  </si>
  <si>
    <t>Girgin</t>
  </si>
  <si>
    <t>Abdullah Halit</t>
  </si>
  <si>
    <t>Golba</t>
  </si>
  <si>
    <t>Tilbe</t>
  </si>
  <si>
    <t>Göç</t>
  </si>
  <si>
    <t>Kubra</t>
  </si>
  <si>
    <t>Göçmen</t>
  </si>
  <si>
    <t>Kubilay</t>
  </si>
  <si>
    <t>Gödek</t>
  </si>
  <si>
    <t>Busem</t>
  </si>
  <si>
    <t>Gökçeaslan</t>
  </si>
  <si>
    <t>Banuhan</t>
  </si>
  <si>
    <t>Gökçek</t>
  </si>
  <si>
    <t>Örgün</t>
  </si>
  <si>
    <t>Gökhan</t>
  </si>
  <si>
    <t>Melike</t>
  </si>
  <si>
    <t>Göksoy</t>
  </si>
  <si>
    <t>Yeşim</t>
  </si>
  <si>
    <t>Gölmes</t>
  </si>
  <si>
    <t>Nilüfer</t>
  </si>
  <si>
    <t>Gönay</t>
  </si>
  <si>
    <t>Denizhan</t>
  </si>
  <si>
    <t>Şueda</t>
  </si>
  <si>
    <t>Göreke</t>
  </si>
  <si>
    <t>Görgülü</t>
  </si>
  <si>
    <t>Şahabettin</t>
  </si>
  <si>
    <t>Görgüner</t>
  </si>
  <si>
    <t>Ayşe Elif</t>
  </si>
  <si>
    <t>Görür</t>
  </si>
  <si>
    <t>Nazım Berke</t>
  </si>
  <si>
    <t>Göven</t>
  </si>
  <si>
    <t>Meltem</t>
  </si>
  <si>
    <t>Göymen</t>
  </si>
  <si>
    <t>Abdulhalim</t>
  </si>
  <si>
    <t>Guguk</t>
  </si>
  <si>
    <t>Gülten</t>
  </si>
  <si>
    <t>Güdücü</t>
  </si>
  <si>
    <t>Işınbıke</t>
  </si>
  <si>
    <t>Gülcan</t>
  </si>
  <si>
    <t>Vedia</t>
  </si>
  <si>
    <t>Gülçin</t>
  </si>
  <si>
    <t>Fatma Sena</t>
  </si>
  <si>
    <t>Güldoğuş</t>
  </si>
  <si>
    <t>Ömer Okan</t>
  </si>
  <si>
    <t>Gülebakan</t>
  </si>
  <si>
    <t>Aybike</t>
  </si>
  <si>
    <t>Güleç</t>
  </si>
  <si>
    <t>Bektaş</t>
  </si>
  <si>
    <t>Gülenç</t>
  </si>
  <si>
    <t>Emircan</t>
  </si>
  <si>
    <t>Güleryüz</t>
  </si>
  <si>
    <t>Merter</t>
  </si>
  <si>
    <t>Gülkan</t>
  </si>
  <si>
    <t>Sevgi Tutku</t>
  </si>
  <si>
    <t>Güllüce</t>
  </si>
  <si>
    <t>Denktaş</t>
  </si>
  <si>
    <t>Gülşen</t>
  </si>
  <si>
    <t>Köksal</t>
  </si>
  <si>
    <t>Gültaş</t>
  </si>
  <si>
    <t>Hasan Fahri</t>
  </si>
  <si>
    <t>Gültepe</t>
  </si>
  <si>
    <t>Öymen</t>
  </si>
  <si>
    <t>Gümüşsoy</t>
  </si>
  <si>
    <t>Eylem</t>
  </si>
  <si>
    <t>Gündüz</t>
  </si>
  <si>
    <t>Melek Diler</t>
  </si>
  <si>
    <t>Günel</t>
  </si>
  <si>
    <t>Argun</t>
  </si>
  <si>
    <t>Güneri</t>
  </si>
  <si>
    <t>Mehmet Yekta</t>
  </si>
  <si>
    <t>Güneyi</t>
  </si>
  <si>
    <t>Yasemin Erva</t>
  </si>
  <si>
    <t>Güntek</t>
  </si>
  <si>
    <t>Günan</t>
  </si>
  <si>
    <t>Güral</t>
  </si>
  <si>
    <t>Osman Cihan</t>
  </si>
  <si>
    <t>Gürdemir</t>
  </si>
  <si>
    <t>Okyanus</t>
  </si>
  <si>
    <t>Gürel</t>
  </si>
  <si>
    <t>Mert Alican</t>
  </si>
  <si>
    <t>Güreş</t>
  </si>
  <si>
    <t>Zeynep Doğa</t>
  </si>
  <si>
    <t>Gürses</t>
  </si>
  <si>
    <t>Tarık</t>
  </si>
  <si>
    <t>Güven</t>
  </si>
  <si>
    <t>Birgen</t>
  </si>
  <si>
    <t>Güvener</t>
  </si>
  <si>
    <t>Ahmet Korhan</t>
  </si>
  <si>
    <t>Güzel</t>
  </si>
  <si>
    <t>Manolya</t>
  </si>
  <si>
    <t>Güzeller</t>
  </si>
  <si>
    <t>Mustafa Berkay</t>
  </si>
  <si>
    <t>Güzeloğlu</t>
  </si>
  <si>
    <t>Mehmet Anıl</t>
  </si>
  <si>
    <t>Hacıalioğlu</t>
  </si>
  <si>
    <t>Ahmet Furkan</t>
  </si>
  <si>
    <t>Hacılar</t>
  </si>
  <si>
    <t>Fazilet</t>
  </si>
  <si>
    <t>Hacıoğlu</t>
  </si>
  <si>
    <t>Kıvılcım</t>
  </si>
  <si>
    <t>Hadi</t>
  </si>
  <si>
    <t>Çisil Hazal</t>
  </si>
  <si>
    <t>Hafız</t>
  </si>
  <si>
    <t>Feray</t>
  </si>
  <si>
    <t>Hakverdi</t>
  </si>
  <si>
    <t>Büşranur</t>
  </si>
  <si>
    <t>Halaçoğlu</t>
  </si>
  <si>
    <t>Selin Sıla</t>
  </si>
  <si>
    <t>Halıcılar</t>
  </si>
  <si>
    <t>Yeter</t>
  </si>
  <si>
    <t>Hamamcıoğlu</t>
  </si>
  <si>
    <t>Ramazan Tarık</t>
  </si>
  <si>
    <t>Hamarat</t>
  </si>
  <si>
    <t>Boran</t>
  </si>
  <si>
    <t>Hamidi</t>
  </si>
  <si>
    <t>Tazika Hilal</t>
  </si>
  <si>
    <t>Hamzaoğlu</t>
  </si>
  <si>
    <t>Aynur Dilan</t>
  </si>
  <si>
    <t>Hancı</t>
  </si>
  <si>
    <t>Ayman</t>
  </si>
  <si>
    <t>Hangül</t>
  </si>
  <si>
    <t>Berrak</t>
  </si>
  <si>
    <t>Harman</t>
  </si>
  <si>
    <t>Erk Deha</t>
  </si>
  <si>
    <t>Harmankaya</t>
  </si>
  <si>
    <t>Perihan</t>
  </si>
  <si>
    <t>Haykır</t>
  </si>
  <si>
    <t>Turhan Onur</t>
  </si>
  <si>
    <t>Hırlak</t>
  </si>
  <si>
    <t>Furkan</t>
  </si>
  <si>
    <t>Hızarcıoğlu</t>
  </si>
  <si>
    <t>Mustafa Ali</t>
  </si>
  <si>
    <t>Hiçyılmam</t>
  </si>
  <si>
    <t>Muhammed Sefa</t>
  </si>
  <si>
    <t>Hilal</t>
  </si>
  <si>
    <t>Argün</t>
  </si>
  <si>
    <t>Hilmi</t>
  </si>
  <si>
    <t>Fadik</t>
  </si>
  <si>
    <t>Himoğlu</t>
  </si>
  <si>
    <t>Ahmet Hakkı</t>
  </si>
  <si>
    <t>Hirik</t>
  </si>
  <si>
    <t>Mustafa Sefa</t>
  </si>
  <si>
    <t>Hopacı</t>
  </si>
  <si>
    <t>Toykan</t>
  </si>
  <si>
    <t>Horata</t>
  </si>
  <si>
    <t>Selime</t>
  </si>
  <si>
    <t>Denizcan</t>
  </si>
  <si>
    <t>Ilık</t>
  </si>
  <si>
    <t>Ayşe Zeyneb</t>
  </si>
  <si>
    <t>Irıcıoğlu</t>
  </si>
  <si>
    <t>Mustafa Furkan</t>
  </si>
  <si>
    <t>Işınay</t>
  </si>
  <si>
    <t>Sude</t>
  </si>
  <si>
    <t>İbrahim</t>
  </si>
  <si>
    <t>Güçlü</t>
  </si>
  <si>
    <t>İçten</t>
  </si>
  <si>
    <t>Katya</t>
  </si>
  <si>
    <t>İlgezdi</t>
  </si>
  <si>
    <t>Halid</t>
  </si>
  <si>
    <t>İlhan</t>
  </si>
  <si>
    <t>Nihal</t>
  </si>
  <si>
    <t>İlısu</t>
  </si>
  <si>
    <t>Elif Nisan</t>
  </si>
  <si>
    <t>İmamoğlu</t>
  </si>
  <si>
    <t>Emine Selcen</t>
  </si>
  <si>
    <t>İmre</t>
  </si>
  <si>
    <t>Tevfik</t>
  </si>
  <si>
    <t>İnal</t>
  </si>
  <si>
    <t>İbrahim Kağan</t>
  </si>
  <si>
    <t>İncekara</t>
  </si>
  <si>
    <t>Sidar</t>
  </si>
  <si>
    <t>İnceoğlu</t>
  </si>
  <si>
    <t>Nesli</t>
  </si>
  <si>
    <t>İpçizade</t>
  </si>
  <si>
    <t>İhsan Vehbi</t>
  </si>
  <si>
    <t>İpekoğlu</t>
  </si>
  <si>
    <t>Necati</t>
  </si>
  <si>
    <t>İrsoy</t>
  </si>
  <si>
    <t>Zerin</t>
  </si>
  <si>
    <t>İshakoğlu</t>
  </si>
  <si>
    <t>Dursun Korel</t>
  </si>
  <si>
    <t>İşgören</t>
  </si>
  <si>
    <t>Ahuşen</t>
  </si>
  <si>
    <t>İşgüzar</t>
  </si>
  <si>
    <t>Uzel</t>
  </si>
  <si>
    <t>Kabataş</t>
  </si>
  <si>
    <t>Melis Ezgi</t>
  </si>
  <si>
    <t>Kabayuka</t>
  </si>
  <si>
    <t>Şaziye</t>
  </si>
  <si>
    <t>Kabukçu</t>
  </si>
  <si>
    <t>Bergüzar</t>
  </si>
  <si>
    <t>Kaçaranoğlu</t>
  </si>
  <si>
    <t>Ömer Faruk</t>
  </si>
  <si>
    <t>Kadı</t>
  </si>
  <si>
    <t>Dağhan</t>
  </si>
  <si>
    <t>Kadoğlu</t>
  </si>
  <si>
    <t>Ünzile</t>
  </si>
  <si>
    <t>Kalfaoğlu</t>
  </si>
  <si>
    <t>Sezer</t>
  </si>
  <si>
    <t>Kalsın</t>
  </si>
  <si>
    <t>Şensoy</t>
  </si>
  <si>
    <t>Kalyoncu</t>
  </si>
  <si>
    <t>Necatı</t>
  </si>
  <si>
    <t>Kamışlı</t>
  </si>
  <si>
    <t>Şahan</t>
  </si>
  <si>
    <t>Kandaşoğlu</t>
  </si>
  <si>
    <t>Necip Fazıl</t>
  </si>
  <si>
    <t>Kanlı</t>
  </si>
  <si>
    <t>Muharrem</t>
  </si>
  <si>
    <t>Kanmaz</t>
  </si>
  <si>
    <t>Zeynep Figen</t>
  </si>
  <si>
    <t>Kantarcı</t>
  </si>
  <si>
    <t>Çilay</t>
  </si>
  <si>
    <t>Kapsız</t>
  </si>
  <si>
    <t>Suna</t>
  </si>
  <si>
    <t>Karaaslanlı</t>
  </si>
  <si>
    <t>Ahmet Can</t>
  </si>
  <si>
    <t>Karabacak</t>
  </si>
  <si>
    <t>Asya Sema</t>
  </si>
  <si>
    <t>Karabağ</t>
  </si>
  <si>
    <t>Gül Sena</t>
  </si>
  <si>
    <t>Karabıyık</t>
  </si>
  <si>
    <t>Fatma Büşra</t>
  </si>
  <si>
    <t>Karabıyıklı</t>
  </si>
  <si>
    <t>Arca</t>
  </si>
  <si>
    <t>Karabulut</t>
  </si>
  <si>
    <t>Abdullatif</t>
  </si>
  <si>
    <t>Karacabey</t>
  </si>
  <si>
    <t>Tuğra</t>
  </si>
  <si>
    <t>Karacan</t>
  </si>
  <si>
    <t>Emir Doğan</t>
  </si>
  <si>
    <t>Karaçay</t>
  </si>
  <si>
    <t>Haluk Barış</t>
  </si>
  <si>
    <t>Karaçeşme</t>
  </si>
  <si>
    <t>Seyit Ahmet</t>
  </si>
  <si>
    <t>Karadağ</t>
  </si>
  <si>
    <t>Cevza</t>
  </si>
  <si>
    <t>Karadalan</t>
  </si>
  <si>
    <t>Mustafa Emir</t>
  </si>
  <si>
    <t>Karademir</t>
  </si>
  <si>
    <t>Ilgar Pamir</t>
  </si>
  <si>
    <t>Karaismail</t>
  </si>
  <si>
    <t>Seren</t>
  </si>
  <si>
    <t>Karakan</t>
  </si>
  <si>
    <t>Büşra Hazal</t>
  </si>
  <si>
    <t>Karakaplan</t>
  </si>
  <si>
    <t>Naci</t>
  </si>
  <si>
    <t>Karakaya</t>
  </si>
  <si>
    <t>Oğuz Selim</t>
  </si>
  <si>
    <t>Karakelle</t>
  </si>
  <si>
    <t>Faik Altuğ</t>
  </si>
  <si>
    <t>Karakoca</t>
  </si>
  <si>
    <t>Dinçol</t>
  </si>
  <si>
    <t>Karalar</t>
  </si>
  <si>
    <t>Ceyhun Kadir</t>
  </si>
  <si>
    <t>Karamollaoğlu</t>
  </si>
  <si>
    <t>Tayyibe</t>
  </si>
  <si>
    <t>Karanisoğlu</t>
  </si>
  <si>
    <t>Hayriye Gül</t>
  </si>
  <si>
    <t>Karartı</t>
  </si>
  <si>
    <t>Gülsanem</t>
  </si>
  <si>
    <t>Karasapan</t>
  </si>
  <si>
    <t>Yelda</t>
  </si>
  <si>
    <t>Kardaş</t>
  </si>
  <si>
    <t>Kuntay Yiğit</t>
  </si>
  <si>
    <t>Karga</t>
  </si>
  <si>
    <t>Ahmet Berke</t>
  </si>
  <si>
    <t>Kargın</t>
  </si>
  <si>
    <t>Kıvanç</t>
  </si>
  <si>
    <t>Kasacı</t>
  </si>
  <si>
    <t>Vira</t>
  </si>
  <si>
    <t>Kasemllar</t>
  </si>
  <si>
    <t>Örsel</t>
  </si>
  <si>
    <t>Kaşka</t>
  </si>
  <si>
    <t>Esma Ece</t>
  </si>
  <si>
    <t>Kavak</t>
  </si>
  <si>
    <t>Benek</t>
  </si>
  <si>
    <t>Kavas</t>
  </si>
  <si>
    <t>Hale Nur</t>
  </si>
  <si>
    <t>Kavasoğlu</t>
  </si>
  <si>
    <t>Ümıt</t>
  </si>
  <si>
    <t>Kavukçu</t>
  </si>
  <si>
    <t>İshak</t>
  </si>
  <si>
    <t>Kayacan</t>
  </si>
  <si>
    <t>Ibrahım</t>
  </si>
  <si>
    <t>Kayahan</t>
  </si>
  <si>
    <t>Ödül</t>
  </si>
  <si>
    <t>Kayalı</t>
  </si>
  <si>
    <t>Ege Sarp</t>
  </si>
  <si>
    <t>Kayar</t>
  </si>
  <si>
    <t>Mahmut Onur</t>
  </si>
  <si>
    <t>Kayhan</t>
  </si>
  <si>
    <t>Mimoza</t>
  </si>
  <si>
    <t>Kaynamış</t>
  </si>
  <si>
    <t>Cemile</t>
  </si>
  <si>
    <t>Kazici</t>
  </si>
  <si>
    <t>Belit</t>
  </si>
  <si>
    <t>Keçe</t>
  </si>
  <si>
    <t>Aslı Nur</t>
  </si>
  <si>
    <t>Kefal</t>
  </si>
  <si>
    <t>Acun</t>
  </si>
  <si>
    <t>Keleş</t>
  </si>
  <si>
    <t>Behçet Kutay</t>
  </si>
  <si>
    <t>Kerem</t>
  </si>
  <si>
    <t>Ayşe Merve</t>
  </si>
  <si>
    <t>Kerigan</t>
  </si>
  <si>
    <t>Behin</t>
  </si>
  <si>
    <t>Kerimov</t>
  </si>
  <si>
    <t>Fatma Hilal</t>
  </si>
  <si>
    <t>Kesbiç</t>
  </si>
  <si>
    <t>Nun</t>
  </si>
  <si>
    <t>Kesgin</t>
  </si>
  <si>
    <t>Ahmet Mehdi</t>
  </si>
  <si>
    <t>Keskin</t>
  </si>
  <si>
    <t>Mehpare</t>
  </si>
  <si>
    <t>Keteci</t>
  </si>
  <si>
    <t>Muhammed İkbal</t>
  </si>
  <si>
    <t>Kevkir</t>
  </si>
  <si>
    <t>Alaatin</t>
  </si>
  <si>
    <t>Kılçadır</t>
  </si>
  <si>
    <t>Hamit</t>
  </si>
  <si>
    <t>Kıldır</t>
  </si>
  <si>
    <t>Muktedir</t>
  </si>
  <si>
    <t>Kılınçarslan</t>
  </si>
  <si>
    <t>Onur Abdi</t>
  </si>
  <si>
    <t>Kına</t>
  </si>
  <si>
    <t>Lokman</t>
  </si>
  <si>
    <t>Kırbıyık</t>
  </si>
  <si>
    <t>Mert</t>
  </si>
  <si>
    <t>Kırgız</t>
  </si>
  <si>
    <t>Gülenay</t>
  </si>
  <si>
    <t>Kırış</t>
  </si>
  <si>
    <t>Mürşide</t>
  </si>
  <si>
    <t>Kırkpınar</t>
  </si>
  <si>
    <t>Furkan Fatih</t>
  </si>
  <si>
    <t>Kırmızı</t>
  </si>
  <si>
    <t>Hatice Büşra</t>
  </si>
  <si>
    <t>Kırtaş</t>
  </si>
  <si>
    <t>Yaşar Fatih Enes</t>
  </si>
  <si>
    <t>Kırtay</t>
  </si>
  <si>
    <t>Parla</t>
  </si>
  <si>
    <t>Kıryayla</t>
  </si>
  <si>
    <t>Gülçe</t>
  </si>
  <si>
    <t>Yasin Burak</t>
  </si>
  <si>
    <t>Kızıl</t>
  </si>
  <si>
    <t>Alim</t>
  </si>
  <si>
    <t>Kızılboğa</t>
  </si>
  <si>
    <t>İşçan</t>
  </si>
  <si>
    <t>Kızılca</t>
  </si>
  <si>
    <t>Evren Burak</t>
  </si>
  <si>
    <t>Kızılırmak</t>
  </si>
  <si>
    <t>Özge Gizem</t>
  </si>
  <si>
    <t>Kızılkaya</t>
  </si>
  <si>
    <t>Dilşad Nur</t>
  </si>
  <si>
    <t>Kızıltuğ</t>
  </si>
  <si>
    <t>Enes</t>
  </si>
  <si>
    <t>Kızmaz</t>
  </si>
  <si>
    <t>Yalçın</t>
  </si>
  <si>
    <t>Kilmen</t>
  </si>
  <si>
    <t>Ali Aydın</t>
  </si>
  <si>
    <t>Kirezçik</t>
  </si>
  <si>
    <t>S.Kaancan</t>
  </si>
  <si>
    <t>Kişial</t>
  </si>
  <si>
    <t>Maisam</t>
  </si>
  <si>
    <t>Kişin</t>
  </si>
  <si>
    <t>Mehmet Han</t>
  </si>
  <si>
    <t>Kocabaş</t>
  </si>
  <si>
    <t>Irazhakkına</t>
  </si>
  <si>
    <t>Kocabıyık</t>
  </si>
  <si>
    <t>Yiğithan</t>
  </si>
  <si>
    <t>Kocademir</t>
  </si>
  <si>
    <t>İrem Ceren</t>
  </si>
  <si>
    <t>Koçak</t>
  </si>
  <si>
    <t>Yusuf Süha</t>
  </si>
  <si>
    <t>Koçbaba</t>
  </si>
  <si>
    <t>İptal</t>
  </si>
  <si>
    <t>Koçsoy</t>
  </si>
  <si>
    <t>Abdulsamet</t>
  </si>
  <si>
    <t>Konakoğlu</t>
  </si>
  <si>
    <t>Mehmet Barış</t>
  </si>
  <si>
    <t>Kondakcıoğlu</t>
  </si>
  <si>
    <t>Ahenk</t>
  </si>
  <si>
    <t>Kontacı</t>
  </si>
  <si>
    <t>Hayat</t>
  </si>
  <si>
    <t>Konyar</t>
  </si>
  <si>
    <t>Yiğit Alperen</t>
  </si>
  <si>
    <t>Koparan</t>
  </si>
  <si>
    <t>Güner</t>
  </si>
  <si>
    <t>Korkmazcan</t>
  </si>
  <si>
    <t>Berfu İrem</t>
  </si>
  <si>
    <t>Koşkulu</t>
  </si>
  <si>
    <t>İlke</t>
  </si>
  <si>
    <t>Kotan</t>
  </si>
  <si>
    <t>Ali Ozan</t>
  </si>
  <si>
    <t>Kovancı</t>
  </si>
  <si>
    <t>Fatmanur</t>
  </si>
  <si>
    <t>Koytak</t>
  </si>
  <si>
    <t>İbrahim Fehmi</t>
  </si>
  <si>
    <t>Koyunsev</t>
  </si>
  <si>
    <t>Aslınaz</t>
  </si>
  <si>
    <t>Kozakçıoğlu</t>
  </si>
  <si>
    <t>Ataalp</t>
  </si>
  <si>
    <t>Köçer</t>
  </si>
  <si>
    <t>Macide</t>
  </si>
  <si>
    <t>Kökcü</t>
  </si>
  <si>
    <t>Mustafa</t>
  </si>
  <si>
    <t>Köken</t>
  </si>
  <si>
    <t>Aybar</t>
  </si>
  <si>
    <t>Körmükçü</t>
  </si>
  <si>
    <t>Sahın</t>
  </si>
  <si>
    <t>Köse</t>
  </si>
  <si>
    <t>Tunç</t>
  </si>
  <si>
    <t>Köybaşı</t>
  </si>
  <si>
    <t>Ruveyda</t>
  </si>
  <si>
    <t>Kuday</t>
  </si>
  <si>
    <t>Gürol</t>
  </si>
  <si>
    <t>Kudu</t>
  </si>
  <si>
    <t>Chakan</t>
  </si>
  <si>
    <t>Kukaracı</t>
  </si>
  <si>
    <t>Elis</t>
  </si>
  <si>
    <t>Kul</t>
  </si>
  <si>
    <t>Selma</t>
  </si>
  <si>
    <t>Kuloğlu</t>
  </si>
  <si>
    <t>Hüseyin</t>
  </si>
  <si>
    <t>Kumru</t>
  </si>
  <si>
    <t>Acar Oğuztan</t>
  </si>
  <si>
    <t>Kundakçı</t>
  </si>
  <si>
    <t>Güney</t>
  </si>
  <si>
    <t>Kunter</t>
  </si>
  <si>
    <t>Özge Sıla</t>
  </si>
  <si>
    <t>Kuntman</t>
  </si>
  <si>
    <t>Seval</t>
  </si>
  <si>
    <t>Kurtan</t>
  </si>
  <si>
    <t>Berna</t>
  </si>
  <si>
    <t>Kurtuluş</t>
  </si>
  <si>
    <t>Şerif Erkam</t>
  </si>
  <si>
    <t>Kutanoglu</t>
  </si>
  <si>
    <t>Melike Tamara</t>
  </si>
  <si>
    <t>Kutlay</t>
  </si>
  <si>
    <t>Ayçağ</t>
  </si>
  <si>
    <t>Küçükbey</t>
  </si>
  <si>
    <t>Sadiye</t>
  </si>
  <si>
    <t>Küçükkase</t>
  </si>
  <si>
    <t>Ali</t>
  </si>
  <si>
    <t>Küçükler</t>
  </si>
  <si>
    <t>Nigar</t>
  </si>
  <si>
    <t>Külahlıoglu</t>
  </si>
  <si>
    <t>Gülben</t>
  </si>
  <si>
    <t>Kürk</t>
  </si>
  <si>
    <t>Ayşe Ferhunde</t>
  </si>
  <si>
    <t>Kürkcü</t>
  </si>
  <si>
    <t>Eralp</t>
  </si>
  <si>
    <t>Kürüm</t>
  </si>
  <si>
    <t>Alperen</t>
  </si>
  <si>
    <t>Küskü</t>
  </si>
  <si>
    <t>Zehra Sena</t>
  </si>
  <si>
    <t>Madran</t>
  </si>
  <si>
    <t>Mağden</t>
  </si>
  <si>
    <t>Osman Emre</t>
  </si>
  <si>
    <t>Maldar</t>
  </si>
  <si>
    <t>Kubat</t>
  </si>
  <si>
    <t>Bahar Elçin</t>
  </si>
  <si>
    <t>Mammadov</t>
  </si>
  <si>
    <t>Nuelif</t>
  </si>
  <si>
    <t>Mardanlou</t>
  </si>
  <si>
    <t>Mehmet Eren</t>
  </si>
  <si>
    <t>Masaracı</t>
  </si>
  <si>
    <t>Melis</t>
  </si>
  <si>
    <t>Masır</t>
  </si>
  <si>
    <t>Fatıma</t>
  </si>
  <si>
    <t>Matur</t>
  </si>
  <si>
    <t>Karaca</t>
  </si>
  <si>
    <t>Maydagil</t>
  </si>
  <si>
    <t>Zafer Engin</t>
  </si>
  <si>
    <t>Memişler</t>
  </si>
  <si>
    <t>Duygun</t>
  </si>
  <si>
    <t>Mengüç</t>
  </si>
  <si>
    <t>Havagül</t>
  </si>
  <si>
    <t>Mercimekçi</t>
  </si>
  <si>
    <t>Arif Furkan</t>
  </si>
  <si>
    <t>Merdan</t>
  </si>
  <si>
    <t>Halit Can</t>
  </si>
  <si>
    <t>Pertev</t>
  </si>
  <si>
    <t>Metin</t>
  </si>
  <si>
    <t>Selis</t>
  </si>
  <si>
    <t>Mezarcı</t>
  </si>
  <si>
    <t>Galip</t>
  </si>
  <si>
    <t>Mirzanlı</t>
  </si>
  <si>
    <t>Tülay Tuğçe</t>
  </si>
  <si>
    <t>Misoğlu</t>
  </si>
  <si>
    <t>Ahuse</t>
  </si>
  <si>
    <t>Mohamed</t>
  </si>
  <si>
    <t>Lawrence Tezoh</t>
  </si>
  <si>
    <t>Morbenli</t>
  </si>
  <si>
    <t>Görkem</t>
  </si>
  <si>
    <t>Morelli</t>
  </si>
  <si>
    <t>Abdurahman</t>
  </si>
  <si>
    <t>Morgül</t>
  </si>
  <si>
    <t>Zülcenah</t>
  </si>
  <si>
    <t>Mortepe</t>
  </si>
  <si>
    <t>Saadetnur</t>
  </si>
  <si>
    <t>Mumcu</t>
  </si>
  <si>
    <t>Hasan Gürkan</t>
  </si>
  <si>
    <t>Muratoğlu</t>
  </si>
  <si>
    <t>Sehmus</t>
  </si>
  <si>
    <t>Mursal</t>
  </si>
  <si>
    <t>Berkan</t>
  </si>
  <si>
    <t>Musaoğlu</t>
  </si>
  <si>
    <t>Ersel</t>
  </si>
  <si>
    <t>Muslu</t>
  </si>
  <si>
    <t>Batuğ</t>
  </si>
  <si>
    <t>Mutman</t>
  </si>
  <si>
    <t>Dilsu</t>
  </si>
  <si>
    <t>Münif</t>
  </si>
  <si>
    <t>Erdoğan</t>
  </si>
  <si>
    <t>Nalbant</t>
  </si>
  <si>
    <t>Batı</t>
  </si>
  <si>
    <t>Nalbantoğlu</t>
  </si>
  <si>
    <t>Türkan</t>
  </si>
  <si>
    <t>Nalçacı</t>
  </si>
  <si>
    <t>Gülpınar</t>
  </si>
  <si>
    <t>Namdar</t>
  </si>
  <si>
    <t>Gökçin</t>
  </si>
  <si>
    <t>Namlı</t>
  </si>
  <si>
    <t>Ülker</t>
  </si>
  <si>
    <t>Nayman</t>
  </si>
  <si>
    <t>Eşlem</t>
  </si>
  <si>
    <t>Nerkis</t>
  </si>
  <si>
    <t>Nazlı Özüm</t>
  </si>
  <si>
    <t>Nişancı</t>
  </si>
  <si>
    <t>Alkız</t>
  </si>
  <si>
    <t>Numanoğlu</t>
  </si>
  <si>
    <t>Nimet</t>
  </si>
  <si>
    <t>Ocalan</t>
  </si>
  <si>
    <t>İsmail Egecan</t>
  </si>
  <si>
    <t>Oçar</t>
  </si>
  <si>
    <t>Kamer</t>
  </si>
  <si>
    <t>Oduncu</t>
  </si>
  <si>
    <t>Gencal</t>
  </si>
  <si>
    <t>Oguz</t>
  </si>
  <si>
    <t>Kürşat</t>
  </si>
  <si>
    <t>İrem Başak</t>
  </si>
  <si>
    <t>Oğuzhan</t>
  </si>
  <si>
    <t>Ulaş Can</t>
  </si>
  <si>
    <t>Okan</t>
  </si>
  <si>
    <t>Tunahan</t>
  </si>
  <si>
    <t>Okatan</t>
  </si>
  <si>
    <t>İzel</t>
  </si>
  <si>
    <t>Okcu</t>
  </si>
  <si>
    <t>Eliz</t>
  </si>
  <si>
    <t>Okkaya</t>
  </si>
  <si>
    <t>Çisil</t>
  </si>
  <si>
    <t>Okumuş</t>
  </si>
  <si>
    <t>Kerem Can</t>
  </si>
  <si>
    <t>Onuş</t>
  </si>
  <si>
    <t>Keremcan</t>
  </si>
  <si>
    <t>Oraloğlu</t>
  </si>
  <si>
    <t>Talip</t>
  </si>
  <si>
    <t>Orhan</t>
  </si>
  <si>
    <t>Beste</t>
  </si>
  <si>
    <t>Orhon</t>
  </si>
  <si>
    <t>Ismet</t>
  </si>
  <si>
    <t>Orman</t>
  </si>
  <si>
    <t>Mustafa Bora</t>
  </si>
  <si>
    <t>Ozgun</t>
  </si>
  <si>
    <t>Oğan</t>
  </si>
  <si>
    <t>Öcal</t>
  </si>
  <si>
    <t>Ahmet Cihat</t>
  </si>
  <si>
    <t>Öğredik</t>
  </si>
  <si>
    <t>Vahide</t>
  </si>
  <si>
    <t>Ökmen</t>
  </si>
  <si>
    <t>Murtaza</t>
  </si>
  <si>
    <t>Ölmezler</t>
  </si>
  <si>
    <t>Gönen</t>
  </si>
  <si>
    <t>Önder</t>
  </si>
  <si>
    <t>Zeynep Tuba</t>
  </si>
  <si>
    <t>Önen</t>
  </si>
  <si>
    <t>Günkut</t>
  </si>
  <si>
    <t>Önoğlu</t>
  </si>
  <si>
    <t>Faruk Doğukan</t>
  </si>
  <si>
    <t>Öreroğlu</t>
  </si>
  <si>
    <t>Günyol Ufuk</t>
  </si>
  <si>
    <t>Örge</t>
  </si>
  <si>
    <t>Selimcan</t>
  </si>
  <si>
    <t>Örs</t>
  </si>
  <si>
    <t>Raif Anıl</t>
  </si>
  <si>
    <t>Öter</t>
  </si>
  <si>
    <t>Okan Deniz</t>
  </si>
  <si>
    <t>Övül</t>
  </si>
  <si>
    <t>Mustafa Selman</t>
  </si>
  <si>
    <t>Öyüş</t>
  </si>
  <si>
    <t>Aysel</t>
  </si>
  <si>
    <t>Öz</t>
  </si>
  <si>
    <t>Ajlan</t>
  </si>
  <si>
    <t>Özakyol</t>
  </si>
  <si>
    <t>Ayhan Furkan</t>
  </si>
  <si>
    <t>Özar</t>
  </si>
  <si>
    <t>Ebru Ece</t>
  </si>
  <si>
    <t>Özata</t>
  </si>
  <si>
    <t>Berfin Elif</t>
  </si>
  <si>
    <t>Özay</t>
  </si>
  <si>
    <t>Muhammet</t>
  </si>
  <si>
    <t>Özaydın</t>
  </si>
  <si>
    <t>Arda Alan</t>
  </si>
  <si>
    <t>Özayral</t>
  </si>
  <si>
    <t>Işılay</t>
  </si>
  <si>
    <t>Özbey</t>
  </si>
  <si>
    <t>Şelale</t>
  </si>
  <si>
    <t>Özbir</t>
  </si>
  <si>
    <t>Oktay Emir</t>
  </si>
  <si>
    <t>Özcan</t>
  </si>
  <si>
    <t>Güniz</t>
  </si>
  <si>
    <t>Özdel</t>
  </si>
  <si>
    <t>Murathan</t>
  </si>
  <si>
    <t>Özdil</t>
  </si>
  <si>
    <t>Kadirr</t>
  </si>
  <si>
    <t>Özdinçer</t>
  </si>
  <si>
    <t>Anıl Seçkin</t>
  </si>
  <si>
    <t>Özelçi</t>
  </si>
  <si>
    <t>Dilay Nur</t>
  </si>
  <si>
    <t>Özer</t>
  </si>
  <si>
    <t>Şemsi Yiğit</t>
  </si>
  <si>
    <t>Özev</t>
  </si>
  <si>
    <t>İlay</t>
  </si>
  <si>
    <t>Özgenç</t>
  </si>
  <si>
    <t>Bedia</t>
  </si>
  <si>
    <t>Özgenoğlu</t>
  </si>
  <si>
    <t>Kadir Anıl</t>
  </si>
  <si>
    <t>Özgezgin</t>
  </si>
  <si>
    <t>Ecem</t>
  </si>
  <si>
    <t>Özgül</t>
  </si>
  <si>
    <t>Giray</t>
  </si>
  <si>
    <t>Özgümüş</t>
  </si>
  <si>
    <t>Abdulsamed</t>
  </si>
  <si>
    <t>Tendü</t>
  </si>
  <si>
    <t>Özgürün</t>
  </si>
  <si>
    <t>Emine Tuğçe</t>
  </si>
  <si>
    <t>Özırk</t>
  </si>
  <si>
    <t>Mehmet Yüşa</t>
  </si>
  <si>
    <t>Özkol</t>
  </si>
  <si>
    <t>Egehan</t>
  </si>
  <si>
    <t>Özkök</t>
  </si>
  <si>
    <t>Mustafa Eren</t>
  </si>
  <si>
    <t>Özkul</t>
  </si>
  <si>
    <t>İremnur</t>
  </si>
  <si>
    <t>Özmez</t>
  </si>
  <si>
    <t>Fahir</t>
  </si>
  <si>
    <t>Özpak</t>
  </si>
  <si>
    <t>Ali Ahmet</t>
  </si>
  <si>
    <t>Özperçin</t>
  </si>
  <si>
    <t>Eyüpcan</t>
  </si>
  <si>
    <t>Özperk</t>
  </si>
  <si>
    <t>Merve Nur</t>
  </si>
  <si>
    <t>Özpolat</t>
  </si>
  <si>
    <t>Muhammer</t>
  </si>
  <si>
    <t>Özsoydan</t>
  </si>
  <si>
    <t>Arkadaş Necati</t>
  </si>
  <si>
    <t>Öztaş</t>
  </si>
  <si>
    <t>Günaydın</t>
  </si>
  <si>
    <t>Özteker</t>
  </si>
  <si>
    <t>Zuleyha</t>
  </si>
  <si>
    <t>Öztemel</t>
  </si>
  <si>
    <t>Mustafa Oğuzhan</t>
  </si>
  <si>
    <t>Öztunç</t>
  </si>
  <si>
    <t>Okcan</t>
  </si>
  <si>
    <t>Öztürk</t>
  </si>
  <si>
    <t>Muhammed Emin</t>
  </si>
  <si>
    <t>Özüberk</t>
  </si>
  <si>
    <t>Gamzenur</t>
  </si>
  <si>
    <t>Padak</t>
  </si>
  <si>
    <t>Muhammed Kerem</t>
  </si>
  <si>
    <t>Pak</t>
  </si>
  <si>
    <t>Zeynep Ecehan</t>
  </si>
  <si>
    <t>Pakdemirli</t>
  </si>
  <si>
    <t>Şafak</t>
  </si>
  <si>
    <t>Pakdil</t>
  </si>
  <si>
    <t>Şükran</t>
  </si>
  <si>
    <t>Pakkan</t>
  </si>
  <si>
    <t>Hicret</t>
  </si>
  <si>
    <t>Palanko</t>
  </si>
  <si>
    <t>Nusret</t>
  </si>
  <si>
    <t>Palut</t>
  </si>
  <si>
    <t>Ömer</t>
  </si>
  <si>
    <t>Pamukçu</t>
  </si>
  <si>
    <t>Mehmet Ziya</t>
  </si>
  <si>
    <t>Pançar</t>
  </si>
  <si>
    <t>Aysu</t>
  </si>
  <si>
    <t>Parlak</t>
  </si>
  <si>
    <t>Cenap</t>
  </si>
  <si>
    <t>Paşolar</t>
  </si>
  <si>
    <t>Pazar</t>
  </si>
  <si>
    <t>Şaban</t>
  </si>
  <si>
    <t>Pehlevan</t>
  </si>
  <si>
    <t>Hüma</t>
  </si>
  <si>
    <t>Pehlivan</t>
  </si>
  <si>
    <t>Ekin Esme</t>
  </si>
  <si>
    <t>Pehlivanlı</t>
  </si>
  <si>
    <t>Mehtap</t>
  </si>
  <si>
    <t>Pehlivanoğlu</t>
  </si>
  <si>
    <t>Mehmet Said</t>
  </si>
  <si>
    <t>Pekdogdu</t>
  </si>
  <si>
    <t>Cihad</t>
  </si>
  <si>
    <t>Pektemek</t>
  </si>
  <si>
    <t>Şenay</t>
  </si>
  <si>
    <t>Piriştina</t>
  </si>
  <si>
    <t>Ümran</t>
  </si>
  <si>
    <t>Poçan</t>
  </si>
  <si>
    <t>Evren</t>
  </si>
  <si>
    <t>Pomay</t>
  </si>
  <si>
    <t>Kevser</t>
  </si>
  <si>
    <t>Portakal</t>
  </si>
  <si>
    <t>Ziynet</t>
  </si>
  <si>
    <t>Posbıyık</t>
  </si>
  <si>
    <t>Muhammed Kutay</t>
  </si>
  <si>
    <t>Poslu</t>
  </si>
  <si>
    <t>Efgan</t>
  </si>
  <si>
    <t>Puca</t>
  </si>
  <si>
    <t>Bahar Merve</t>
  </si>
  <si>
    <t>Purçu</t>
  </si>
  <si>
    <t>Dilara Ayşim</t>
  </si>
  <si>
    <t>Ramis</t>
  </si>
  <si>
    <t>Tomurcuk</t>
  </si>
  <si>
    <t>Rauf</t>
  </si>
  <si>
    <t>Simavi</t>
  </si>
  <si>
    <t>Esma Eda</t>
  </si>
  <si>
    <t>Revan</t>
  </si>
  <si>
    <t>Utku</t>
  </si>
  <si>
    <t>Rona</t>
  </si>
  <si>
    <t>Nurseli</t>
  </si>
  <si>
    <t>Ruşan</t>
  </si>
  <si>
    <t>Urçuk</t>
  </si>
  <si>
    <t>Saatçiler</t>
  </si>
  <si>
    <t>Sabah</t>
  </si>
  <si>
    <t>Niyazi Umut</t>
  </si>
  <si>
    <t>Sabri</t>
  </si>
  <si>
    <t>Çağla</t>
  </si>
  <si>
    <t>Saçak</t>
  </si>
  <si>
    <t>Ayşe Berre</t>
  </si>
  <si>
    <t>Sadak</t>
  </si>
  <si>
    <t>Ali Gürel</t>
  </si>
  <si>
    <t>Sadıklar</t>
  </si>
  <si>
    <t>Tayyip</t>
  </si>
  <si>
    <t>Sadıkoğlu</t>
  </si>
  <si>
    <t>Neşat</t>
  </si>
  <si>
    <t>Sadri</t>
  </si>
  <si>
    <t>Ferudun</t>
  </si>
  <si>
    <t>Saf</t>
  </si>
  <si>
    <t>Ayşe Saliha</t>
  </si>
  <si>
    <t>Emre Can</t>
  </si>
  <si>
    <t>Sakaryalı</t>
  </si>
  <si>
    <t>Ömer Sefa</t>
  </si>
  <si>
    <t>Saltuk</t>
  </si>
  <si>
    <t>Ahmet Enes</t>
  </si>
  <si>
    <t>Samancı</t>
  </si>
  <si>
    <t>Ali İzzeddin</t>
  </si>
  <si>
    <t>Samar</t>
  </si>
  <si>
    <t>Fatma Serra</t>
  </si>
  <si>
    <t>Sami</t>
  </si>
  <si>
    <t>Arcan</t>
  </si>
  <si>
    <t>Saparca</t>
  </si>
  <si>
    <t>Günnaz</t>
  </si>
  <si>
    <t>Sar</t>
  </si>
  <si>
    <t>Simge Nur</t>
  </si>
  <si>
    <t>Saraçgil</t>
  </si>
  <si>
    <t>Nesrin Gökçe</t>
  </si>
  <si>
    <t>Saraçlar</t>
  </si>
  <si>
    <t>Ayşe Işıl</t>
  </si>
  <si>
    <t>Saray</t>
  </si>
  <si>
    <t>Nuece</t>
  </si>
  <si>
    <t>Sarıaltun</t>
  </si>
  <si>
    <t>Muhterem</t>
  </si>
  <si>
    <t>Sarıoğlu</t>
  </si>
  <si>
    <t>Esengül</t>
  </si>
  <si>
    <t>Sarıteke</t>
  </si>
  <si>
    <t>Cansunur</t>
  </si>
  <si>
    <t>Savca</t>
  </si>
  <si>
    <t>Necmettin</t>
  </si>
  <si>
    <t>Saydam</t>
  </si>
  <si>
    <t>Melike Nursultan</t>
  </si>
  <si>
    <t>Saydan</t>
  </si>
  <si>
    <t>Ayçiçek</t>
  </si>
  <si>
    <t>Saygın</t>
  </si>
  <si>
    <t>Muhammet Fatih</t>
  </si>
  <si>
    <t>Sayıcı</t>
  </si>
  <si>
    <t>Orkide</t>
  </si>
  <si>
    <t>Sayıl</t>
  </si>
  <si>
    <t>Özge Elif</t>
  </si>
  <si>
    <t>Sayraç</t>
  </si>
  <si>
    <t>Refia</t>
  </si>
  <si>
    <t>Sazak</t>
  </si>
  <si>
    <t>Yasemin Bahar</t>
  </si>
  <si>
    <t>Schmitz</t>
  </si>
  <si>
    <t>Mina</t>
  </si>
  <si>
    <t>Sel</t>
  </si>
  <si>
    <t>Servet Ecenaz</t>
  </si>
  <si>
    <t>Selcuk</t>
  </si>
  <si>
    <t>Sevde Nur</t>
  </si>
  <si>
    <t>Selvi</t>
  </si>
  <si>
    <t>Abdullah Furkan</t>
  </si>
  <si>
    <t>Sentürk</t>
  </si>
  <si>
    <t>Olca</t>
  </si>
  <si>
    <t>Sevcan</t>
  </si>
  <si>
    <t>Nebi</t>
  </si>
  <si>
    <t>Sever</t>
  </si>
  <si>
    <t>Yasemin</t>
  </si>
  <si>
    <t>Sevigen</t>
  </si>
  <si>
    <t>Günay</t>
  </si>
  <si>
    <t>Seydaoğlu</t>
  </si>
  <si>
    <t>Züleyha</t>
  </si>
  <si>
    <t>Seyfi</t>
  </si>
  <si>
    <t>Tünay</t>
  </si>
  <si>
    <t>Seyhan</t>
  </si>
  <si>
    <t>Tanju</t>
  </si>
  <si>
    <t>Seymen</t>
  </si>
  <si>
    <t>Muhammed Sait</t>
  </si>
  <si>
    <t>Seytin</t>
  </si>
  <si>
    <t>Mehmet Akif</t>
  </si>
  <si>
    <t>Sıraç</t>
  </si>
  <si>
    <t>Kaan Kubilay</t>
  </si>
  <si>
    <t>Simavlı</t>
  </si>
  <si>
    <t>Ayşe Gül</t>
  </si>
  <si>
    <t>Sobacı</t>
  </si>
  <si>
    <t>Canel</t>
  </si>
  <si>
    <t>Sofyalıoğlu</t>
  </si>
  <si>
    <t>Rabia Kübra</t>
  </si>
  <si>
    <t>Solak</t>
  </si>
  <si>
    <t>İkbal</t>
  </si>
  <si>
    <t>Songur</t>
  </si>
  <si>
    <t>Soyadı</t>
  </si>
  <si>
    <t>Yunus Göker</t>
  </si>
  <si>
    <t>Soylu</t>
  </si>
  <si>
    <t>Kanaat</t>
  </si>
  <si>
    <t>Soyulmaz</t>
  </si>
  <si>
    <t>Cengizhan</t>
  </si>
  <si>
    <t>Sökel</t>
  </si>
  <si>
    <t>Gencay</t>
  </si>
  <si>
    <t>Söker</t>
  </si>
  <si>
    <t>Gazanfer</t>
  </si>
  <si>
    <t>Söylemez</t>
  </si>
  <si>
    <t>Dorukhan</t>
  </si>
  <si>
    <t>Sözeri</t>
  </si>
  <si>
    <t>Hesna Ezgi</t>
  </si>
  <si>
    <t>Sözüer</t>
  </si>
  <si>
    <t>İlknur</t>
  </si>
  <si>
    <t>Sözümçetin</t>
  </si>
  <si>
    <t>Firuz</t>
  </si>
  <si>
    <t>Su</t>
  </si>
  <si>
    <t>Hasan Gökay</t>
  </si>
  <si>
    <t>Sugötüren</t>
  </si>
  <si>
    <t>Güzay</t>
  </si>
  <si>
    <t>Sular</t>
  </si>
  <si>
    <t>Özgün Mert</t>
  </si>
  <si>
    <t>İpar</t>
  </si>
  <si>
    <t>Suyunu</t>
  </si>
  <si>
    <t>Sühan</t>
  </si>
  <si>
    <t>Naz Beril</t>
  </si>
  <si>
    <t>Süleymanzade</t>
  </si>
  <si>
    <t>İris</t>
  </si>
  <si>
    <t>Süreyya</t>
  </si>
  <si>
    <t>Gülselin</t>
  </si>
  <si>
    <t>Sürmeli</t>
  </si>
  <si>
    <t>Alper</t>
  </si>
  <si>
    <t>Şadi</t>
  </si>
  <si>
    <t>Abbas</t>
  </si>
  <si>
    <t>Şahabettinoğlu</t>
  </si>
  <si>
    <t>Nugaye</t>
  </si>
  <si>
    <t>Şahin</t>
  </si>
  <si>
    <t>Buraktan</t>
  </si>
  <si>
    <t>Şahingöz</t>
  </si>
  <si>
    <t>Efe Mustafa</t>
  </si>
  <si>
    <t>Şakarcan</t>
  </si>
  <si>
    <t>Behiye</t>
  </si>
  <si>
    <t>Şamlıoğlu</t>
  </si>
  <si>
    <t>Yağmur Helin</t>
  </si>
  <si>
    <t>Şarkışla</t>
  </si>
  <si>
    <t>Aslıcan</t>
  </si>
  <si>
    <t>Şekercioğlu</t>
  </si>
  <si>
    <t>Çiğdem</t>
  </si>
  <si>
    <t>Şekeryan</t>
  </si>
  <si>
    <t>Taykut</t>
  </si>
  <si>
    <t>Fehime Şuheda</t>
  </si>
  <si>
    <t>Şenbaş</t>
  </si>
  <si>
    <t>Öğünç</t>
  </si>
  <si>
    <t>Şencan</t>
  </si>
  <si>
    <t>Gürkan</t>
  </si>
  <si>
    <t>Şendağ</t>
  </si>
  <si>
    <t>Sezanur</t>
  </si>
  <si>
    <t>Şendiller</t>
  </si>
  <si>
    <t>Seher</t>
  </si>
  <si>
    <t>Şengül</t>
  </si>
  <si>
    <t>Nejat</t>
  </si>
  <si>
    <t>Şenocak</t>
  </si>
  <si>
    <t>Yeliz</t>
  </si>
  <si>
    <t>Şenyurd</t>
  </si>
  <si>
    <t>Ali Tarık</t>
  </si>
  <si>
    <t>Şerbetçi</t>
  </si>
  <si>
    <t>Ada</t>
  </si>
  <si>
    <t>Şeref</t>
  </si>
  <si>
    <t>Yunus Emre</t>
  </si>
  <si>
    <t>Şerifoğlu</t>
  </si>
  <si>
    <t>Melike Deniz</t>
  </si>
  <si>
    <t>Şevkin</t>
  </si>
  <si>
    <t>Mehveş</t>
  </si>
  <si>
    <t>Tabak</t>
  </si>
  <si>
    <t>Furkan Ali Can</t>
  </si>
  <si>
    <t>Tabanlı</t>
  </si>
  <si>
    <t>Tabir</t>
  </si>
  <si>
    <t>Ahmet Utku</t>
  </si>
  <si>
    <t>Taç</t>
  </si>
  <si>
    <t>Dilara</t>
  </si>
  <si>
    <t>Taçgın</t>
  </si>
  <si>
    <t>Miraç Ayberk</t>
  </si>
  <si>
    <t>Tahir</t>
  </si>
  <si>
    <t>Kardelen</t>
  </si>
  <si>
    <t>Tahmazoğlu</t>
  </si>
  <si>
    <t>Pınar Gül</t>
  </si>
  <si>
    <t>Talantemur</t>
  </si>
  <si>
    <t>Arel</t>
  </si>
  <si>
    <t>Talaş</t>
  </si>
  <si>
    <t>Ayşegül Begüm</t>
  </si>
  <si>
    <t>Tanbaşı</t>
  </si>
  <si>
    <t>Farshad</t>
  </si>
  <si>
    <t>Tanış</t>
  </si>
  <si>
    <t>Güzin Duygu</t>
  </si>
  <si>
    <t>Tanrıkulu</t>
  </si>
  <si>
    <t>Ebru Ümmühan</t>
  </si>
  <si>
    <t>Tarakçı</t>
  </si>
  <si>
    <t>Numan</t>
  </si>
  <si>
    <t>Tarhan</t>
  </si>
  <si>
    <t>Tarlakazan</t>
  </si>
  <si>
    <t>Seven</t>
  </si>
  <si>
    <t>Taş</t>
  </si>
  <si>
    <t>Bala</t>
  </si>
  <si>
    <t>Taşak</t>
  </si>
  <si>
    <t>Köker</t>
  </si>
  <si>
    <t>Taşcıoğlu</t>
  </si>
  <si>
    <t>Batuğhan</t>
  </si>
  <si>
    <t>Taşğın</t>
  </si>
  <si>
    <t>Taşlı</t>
  </si>
  <si>
    <t>Ecegül</t>
  </si>
  <si>
    <t>Taşyürek</t>
  </si>
  <si>
    <t>Beyzanur</t>
  </si>
  <si>
    <t>Tatlı</t>
  </si>
  <si>
    <t>Kerem Arda</t>
  </si>
  <si>
    <t>Tatlısu</t>
  </si>
  <si>
    <t>Abdüssamet</t>
  </si>
  <si>
    <t>Tayan</t>
  </si>
  <si>
    <t>Tilbe Sunay</t>
  </si>
  <si>
    <t>Tayfun</t>
  </si>
  <si>
    <t>İsmail</t>
  </si>
  <si>
    <t>Tazegül</t>
  </si>
  <si>
    <t>Oğur</t>
  </si>
  <si>
    <t>Tecer</t>
  </si>
  <si>
    <t>Aktan</t>
  </si>
  <si>
    <t>Teker</t>
  </si>
  <si>
    <t>Ahmet Buğra</t>
  </si>
  <si>
    <t>Tekin</t>
  </si>
  <si>
    <t>Deniz Hale</t>
  </si>
  <si>
    <t>Tekşan</t>
  </si>
  <si>
    <t>Umut Salih</t>
  </si>
  <si>
    <t>Tektaş</t>
  </si>
  <si>
    <t>Işıltan</t>
  </si>
  <si>
    <t>Tekten</t>
  </si>
  <si>
    <t>Erdem</t>
  </si>
  <si>
    <t>Temizer</t>
  </si>
  <si>
    <t>Atalay Furkan</t>
  </si>
  <si>
    <t>Tenim</t>
  </si>
  <si>
    <t>Ali Alp</t>
  </si>
  <si>
    <t>Tercan</t>
  </si>
  <si>
    <t>Sabiha Esra</t>
  </si>
  <si>
    <t>Terzi</t>
  </si>
  <si>
    <t>Yakup Can</t>
  </si>
  <si>
    <t>Tetik</t>
  </si>
  <si>
    <t>Talya</t>
  </si>
  <si>
    <t>Tezmen</t>
  </si>
  <si>
    <t>Tuğbanur</t>
  </si>
  <si>
    <t>Tiftikci</t>
  </si>
  <si>
    <t>Aktaç</t>
  </si>
  <si>
    <t>Togay</t>
  </si>
  <si>
    <t>Ahucan</t>
  </si>
  <si>
    <t>Toğan</t>
  </si>
  <si>
    <t>Saime Şura</t>
  </si>
  <si>
    <t>Tokaç</t>
  </si>
  <si>
    <t>Doğcan</t>
  </si>
  <si>
    <t>Tokalı</t>
  </si>
  <si>
    <t>Bilhan</t>
  </si>
  <si>
    <t>Tokatlıoğlu</t>
  </si>
  <si>
    <t>Muhammed Bilal</t>
  </si>
  <si>
    <t>Tokdoğan</t>
  </si>
  <si>
    <t>Şükrü Özümcan</t>
  </si>
  <si>
    <t>Toker</t>
  </si>
  <si>
    <t>Ecenur</t>
  </si>
  <si>
    <t>Tokgöz</t>
  </si>
  <si>
    <t>Baysal</t>
  </si>
  <si>
    <t>Tolunay</t>
  </si>
  <si>
    <t>Müge</t>
  </si>
  <si>
    <t>Topal</t>
  </si>
  <si>
    <t>Dilşah</t>
  </si>
  <si>
    <t>Topalan</t>
  </si>
  <si>
    <t>Saliha</t>
  </si>
  <si>
    <t>Topoyan</t>
  </si>
  <si>
    <t>Tarcan</t>
  </si>
  <si>
    <t>Toptan</t>
  </si>
  <si>
    <t>Rüya Su</t>
  </si>
  <si>
    <t>Torğutalp</t>
  </si>
  <si>
    <t>Gülşen Dilan</t>
  </si>
  <si>
    <t>Torol</t>
  </si>
  <si>
    <t>Velit</t>
  </si>
  <si>
    <t>Toygar</t>
  </si>
  <si>
    <t>Perker</t>
  </si>
  <si>
    <t>Tufan</t>
  </si>
  <si>
    <t>Lerzan</t>
  </si>
  <si>
    <t>Tugrul</t>
  </si>
  <si>
    <t>Nue</t>
  </si>
  <si>
    <t>Tuğmen</t>
  </si>
  <si>
    <t>Yaşar Emre</t>
  </si>
  <si>
    <t>Tunçay</t>
  </si>
  <si>
    <t>Aybüke Ayça</t>
  </si>
  <si>
    <t>Turna</t>
  </si>
  <si>
    <t>Muhammet Mustafa</t>
  </si>
  <si>
    <t>Turul</t>
  </si>
  <si>
    <t>Lalezar</t>
  </si>
  <si>
    <t>Turunç</t>
  </si>
  <si>
    <t>İyilem</t>
  </si>
  <si>
    <t>Tüdeş</t>
  </si>
  <si>
    <t>İstemi Furkan</t>
  </si>
  <si>
    <t>Tüfekci</t>
  </si>
  <si>
    <t>İlsel</t>
  </si>
  <si>
    <t>Tüfekçioğlu</t>
  </si>
  <si>
    <t>Muhammed Can</t>
  </si>
  <si>
    <t>Türkmenoğlu</t>
  </si>
  <si>
    <t>Mebruke</t>
  </si>
  <si>
    <t>Türkoğlu</t>
  </si>
  <si>
    <t>Ümmü Gülsüm</t>
  </si>
  <si>
    <t>Tüt</t>
  </si>
  <si>
    <t>Gökböri Mert</t>
  </si>
  <si>
    <t>Ubay</t>
  </si>
  <si>
    <t>Zeynep Neslihan</t>
  </si>
  <si>
    <t>Uçanok</t>
  </si>
  <si>
    <t>Malik</t>
  </si>
  <si>
    <t>Uçar</t>
  </si>
  <si>
    <t>Umut Mert</t>
  </si>
  <si>
    <t>Uçma</t>
  </si>
  <si>
    <t>Enginsu</t>
  </si>
  <si>
    <t>Uğur</t>
  </si>
  <si>
    <t>Mervegül</t>
  </si>
  <si>
    <t>Ulaş</t>
  </si>
  <si>
    <t>Uluğ</t>
  </si>
  <si>
    <t>Caner Hazar</t>
  </si>
  <si>
    <t>Uluhan</t>
  </si>
  <si>
    <t>Ayşim</t>
  </si>
  <si>
    <t>Ulupınar</t>
  </si>
  <si>
    <t>Arife Gülbiz</t>
  </si>
  <si>
    <t>Ulusoy</t>
  </si>
  <si>
    <t>Hatice Berna</t>
  </si>
  <si>
    <t>Ulutaş</t>
  </si>
  <si>
    <t>Kuntay</t>
  </si>
  <si>
    <t>Urgancı</t>
  </si>
  <si>
    <t>Berra</t>
  </si>
  <si>
    <t>Urgancıoğlu</t>
  </si>
  <si>
    <t>Zehranaz</t>
  </si>
  <si>
    <t>Usanmaz</t>
  </si>
  <si>
    <t>Ahuela</t>
  </si>
  <si>
    <t>Usluer</t>
  </si>
  <si>
    <t>Bedriye Seray</t>
  </si>
  <si>
    <t>Usta</t>
  </si>
  <si>
    <t>Alp Dora</t>
  </si>
  <si>
    <t>Ustabaşı</t>
  </si>
  <si>
    <t>Gülümse</t>
  </si>
  <si>
    <t>Usumi</t>
  </si>
  <si>
    <t>Engin Uğur</t>
  </si>
  <si>
    <t>Gizemnur</t>
  </si>
  <si>
    <t>Uyu</t>
  </si>
  <si>
    <t>Kemal Tolga</t>
  </si>
  <si>
    <t>Uz</t>
  </si>
  <si>
    <t>Tahsin</t>
  </si>
  <si>
    <t>Uzun</t>
  </si>
  <si>
    <t>Ugur Can</t>
  </si>
  <si>
    <t>Uzundönekoğlu</t>
  </si>
  <si>
    <t>Arsun</t>
  </si>
  <si>
    <t>Uzunırmak</t>
  </si>
  <si>
    <t>Özgecan</t>
  </si>
  <si>
    <t>Üçler</t>
  </si>
  <si>
    <t>Sıddıka</t>
  </si>
  <si>
    <t>Üçtaş</t>
  </si>
  <si>
    <t>İmran Musavi</t>
  </si>
  <si>
    <t>Ülgey</t>
  </si>
  <si>
    <t>Ebrar</t>
  </si>
  <si>
    <t>Ünay</t>
  </si>
  <si>
    <t>Açılay</t>
  </si>
  <si>
    <t>Müzehher Zeynep</t>
  </si>
  <si>
    <t>Ünlü</t>
  </si>
  <si>
    <t>Aybirgen</t>
  </si>
  <si>
    <t>Ürkmeztürk</t>
  </si>
  <si>
    <t>Akif</t>
  </si>
  <si>
    <t>Üskent</t>
  </si>
  <si>
    <t>Volkan</t>
  </si>
  <si>
    <t>Üstbaş</t>
  </si>
  <si>
    <t>Özmen</t>
  </si>
  <si>
    <t>Üstünel</t>
  </si>
  <si>
    <t>Gülender</t>
  </si>
  <si>
    <t>Üşenmez</t>
  </si>
  <si>
    <t>Muzaffer</t>
  </si>
  <si>
    <t>Üzar</t>
  </si>
  <si>
    <t>Mediha Burcu</t>
  </si>
  <si>
    <t>Vanlı</t>
  </si>
  <si>
    <t>Sulhadin</t>
  </si>
  <si>
    <t>Varlı</t>
  </si>
  <si>
    <t>Buket</t>
  </si>
  <si>
    <t>Şerif</t>
  </si>
  <si>
    <t>Yakupoğlu</t>
  </si>
  <si>
    <t>Sena Simay</t>
  </si>
  <si>
    <t>Yalçınkaya</t>
  </si>
  <si>
    <t>Mümüne Nihan</t>
  </si>
  <si>
    <t>Yalçıntaş</t>
  </si>
  <si>
    <t>Edis</t>
  </si>
  <si>
    <t>Yalmaç</t>
  </si>
  <si>
    <t>Alagül</t>
  </si>
  <si>
    <t>Yalman</t>
  </si>
  <si>
    <t>Nazım Bircan</t>
  </si>
  <si>
    <t>Ekin Ege</t>
  </si>
  <si>
    <t>Yamanoğlu</t>
  </si>
  <si>
    <t>Ayşe Melisa</t>
  </si>
  <si>
    <t>Yanık</t>
  </si>
  <si>
    <t>Anıl Görkem</t>
  </si>
  <si>
    <t>Yapar</t>
  </si>
  <si>
    <t>Cavit</t>
  </si>
  <si>
    <t>Gülşah</t>
  </si>
  <si>
    <t>Yarbas</t>
  </si>
  <si>
    <t>Işıltı</t>
  </si>
  <si>
    <t>Yardımcı</t>
  </si>
  <si>
    <t>Ayşe Cansu</t>
  </si>
  <si>
    <t>Yaşa</t>
  </si>
  <si>
    <t>Muhammed Ali Duran</t>
  </si>
  <si>
    <t>Yaşın</t>
  </si>
  <si>
    <t>Nurullah</t>
  </si>
  <si>
    <t>Yaşin</t>
  </si>
  <si>
    <t>Nüvit</t>
  </si>
  <si>
    <t>Yavaşer</t>
  </si>
  <si>
    <t>Taner</t>
  </si>
  <si>
    <t>Yay</t>
  </si>
  <si>
    <t>Sezen</t>
  </si>
  <si>
    <t>Yayla</t>
  </si>
  <si>
    <t>Tuna Han Salih</t>
  </si>
  <si>
    <t>Yazıcıgil</t>
  </si>
  <si>
    <t>Raif</t>
  </si>
  <si>
    <t>Yazıcıoğlu</t>
  </si>
  <si>
    <t>Dilara Zeynep</t>
  </si>
  <si>
    <t>Yeksan</t>
  </si>
  <si>
    <t>Muhammed Enes</t>
  </si>
  <si>
    <t>Yel</t>
  </si>
  <si>
    <t>Büşra Hilal</t>
  </si>
  <si>
    <t>Yelegen</t>
  </si>
  <si>
    <t>Meryem Sümeyye</t>
  </si>
  <si>
    <t>Yeniceli</t>
  </si>
  <si>
    <t>Şayan</t>
  </si>
  <si>
    <t>Yeniev</t>
  </si>
  <si>
    <t>Aykut</t>
  </si>
  <si>
    <t>Yerlikaya</t>
  </si>
  <si>
    <t>İlkyaz</t>
  </si>
  <si>
    <t>Yerliyurt</t>
  </si>
  <si>
    <t>Yerzhan</t>
  </si>
  <si>
    <t>Nurettin Hazar</t>
  </si>
  <si>
    <t>Yeşilçimen</t>
  </si>
  <si>
    <t>Ali Furkan</t>
  </si>
  <si>
    <t>Yeşilova</t>
  </si>
  <si>
    <t>Kolçak</t>
  </si>
  <si>
    <t>Yıkılmazsoy</t>
  </si>
  <si>
    <t>Selen Elif</t>
  </si>
  <si>
    <t>Yıldırımer</t>
  </si>
  <si>
    <t>Azelya</t>
  </si>
  <si>
    <t>Yıldızdöken</t>
  </si>
  <si>
    <t>İbrahim Engin</t>
  </si>
  <si>
    <t>Yıldızoğlu</t>
  </si>
  <si>
    <t>Yirmibeşcik</t>
  </si>
  <si>
    <t>Enes Said</t>
  </si>
  <si>
    <t>Yolcu</t>
  </si>
  <si>
    <t>Eser</t>
  </si>
  <si>
    <t>Yorgun</t>
  </si>
  <si>
    <t>Selcen</t>
  </si>
  <si>
    <t>Yorulmaz</t>
  </si>
  <si>
    <t>Alaaddin</t>
  </si>
  <si>
    <t>Yöndem</t>
  </si>
  <si>
    <t>Jiyan</t>
  </si>
  <si>
    <t>Yörüten</t>
  </si>
  <si>
    <t>Buse</t>
  </si>
  <si>
    <t>Yudulmaz</t>
  </si>
  <si>
    <t>Ali Berk</t>
  </si>
  <si>
    <t>Yumurtacı</t>
  </si>
  <si>
    <t>Yusuf Ozan</t>
  </si>
  <si>
    <t>Yurteri</t>
  </si>
  <si>
    <t>Yiğit</t>
  </si>
  <si>
    <t>Yurtsever</t>
  </si>
  <si>
    <t>Ahmet Berk</t>
  </si>
  <si>
    <t>Yücekayalı</t>
  </si>
  <si>
    <t>Tanberk</t>
  </si>
  <si>
    <t>Yükselen</t>
  </si>
  <si>
    <t>Zarife Begüm</t>
  </si>
  <si>
    <t>Yürük</t>
  </si>
  <si>
    <t>Ayşe Aylin</t>
  </si>
  <si>
    <t>Yürükgil</t>
  </si>
  <si>
    <t>Emre Miraç</t>
  </si>
  <si>
    <t>İpek Nazlı</t>
  </si>
  <si>
    <t>Zabun</t>
  </si>
  <si>
    <t>Mütesir</t>
  </si>
  <si>
    <t>Zağlı</t>
  </si>
  <si>
    <t>Nurfer</t>
  </si>
  <si>
    <t>Zaptiye</t>
  </si>
  <si>
    <t>Büşra Gülin</t>
  </si>
  <si>
    <t>Zeybek</t>
  </si>
  <si>
    <t>Bernanur</t>
  </si>
  <si>
    <t>Zeybekci</t>
  </si>
  <si>
    <t>Nur Dilay</t>
  </si>
  <si>
    <t>Zilan</t>
  </si>
  <si>
    <t>Ali Tunahan</t>
  </si>
  <si>
    <t>Ziyade</t>
  </si>
  <si>
    <t>Paker</t>
  </si>
  <si>
    <t>Zorkirişçi</t>
  </si>
  <si>
    <t>Beyda</t>
  </si>
  <si>
    <t>Zöğ</t>
  </si>
  <si>
    <t>Ahmadı</t>
  </si>
  <si>
    <t>Aklar</t>
  </si>
  <si>
    <t>Avcı</t>
  </si>
  <si>
    <t>Aydoğan</t>
  </si>
  <si>
    <t>Can</t>
  </si>
  <si>
    <t>Delı</t>
  </si>
  <si>
    <t>Edibali</t>
  </si>
  <si>
    <t>Malekı</t>
  </si>
  <si>
    <t>Molla</t>
  </si>
  <si>
    <t>Oğuz</t>
  </si>
  <si>
    <t>Şen</t>
  </si>
  <si>
    <t>Ünl</t>
  </si>
  <si>
    <t>Y</t>
  </si>
  <si>
    <t>Yüzbaşıoğlu</t>
  </si>
  <si>
    <t>ID</t>
  </si>
  <si>
    <t>Ad</t>
  </si>
  <si>
    <t>Soyad</t>
  </si>
  <si>
    <t>Yaş</t>
  </si>
  <si>
    <t>Cinsiyet</t>
  </si>
  <si>
    <t>Doğum Tarihi</t>
  </si>
  <si>
    <t>Doğum Yeri</t>
  </si>
  <si>
    <t>Doğum Yeri Plaka</t>
  </si>
  <si>
    <t>TC Kimlik No</t>
  </si>
  <si>
    <t>BasvuruID</t>
  </si>
  <si>
    <t>Aşama</t>
  </si>
  <si>
    <t>Son Aşamada Bekleme Süresi</t>
  </si>
  <si>
    <t>Beklediği Birim</t>
  </si>
  <si>
    <t>İlgili Kurum</t>
  </si>
  <si>
    <t>Başvuran Memuniyet Puanı</t>
  </si>
  <si>
    <t>Başvuruyu Alan Çalışan</t>
  </si>
  <si>
    <t>Diğer</t>
  </si>
  <si>
    <t>Hizmet Tür Kategorisi</t>
  </si>
  <si>
    <t>Hizmet Türü</t>
  </si>
  <si>
    <t>Hizmet Tür ID</t>
  </si>
  <si>
    <t>Gokhan Kesmen</t>
  </si>
  <si>
    <t>Sonuçlanma Durumu</t>
  </si>
  <si>
    <t>HızmetTuruID</t>
  </si>
  <si>
    <t>Proje Sahibi</t>
  </si>
  <si>
    <t>Proje No</t>
  </si>
  <si>
    <t>Proje Adı</t>
  </si>
  <si>
    <t>Proje İli</t>
  </si>
  <si>
    <t>Proje İlçesi</t>
  </si>
  <si>
    <t>Bütçe Türü</t>
  </si>
  <si>
    <t>Proje Sektörü</t>
  </si>
  <si>
    <t>Karakteristik</t>
  </si>
  <si>
    <t>Proje Başlangıç</t>
  </si>
  <si>
    <t>Proje Bitiş</t>
  </si>
  <si>
    <t>Proje Durumu</t>
  </si>
  <si>
    <t>Proje Tanıtımı</t>
  </si>
  <si>
    <t>Proje Adresi</t>
  </si>
  <si>
    <t>İhale Tutarı</t>
  </si>
  <si>
    <t>İhale Tarihi</t>
  </si>
  <si>
    <t>İhaleyi Alan Firma</t>
  </si>
  <si>
    <t>İhale Yer Teslim Tarihi</t>
  </si>
  <si>
    <t>İhale Usulu</t>
  </si>
  <si>
    <t>İhale Usulu Kategori</t>
  </si>
  <si>
    <t>Finans - Proje Tutarı</t>
  </si>
  <si>
    <t>Finans - Geçen Yıllar Harcama</t>
  </si>
  <si>
    <t>Fiziksel Gerçekleşme Oranı</t>
  </si>
  <si>
    <t>Finans - Dönem Harcama</t>
  </si>
  <si>
    <t>Çerkeş</t>
  </si>
  <si>
    <t>Devam Ediyor</t>
  </si>
  <si>
    <t>Proje Aşamasında</t>
  </si>
  <si>
    <t>Pazarlık Usulü</t>
  </si>
  <si>
    <t>Açık Teklif Usulü</t>
  </si>
  <si>
    <t>Yarışma Usulü</t>
  </si>
  <si>
    <t>Finans - Kalan Bütçe</t>
  </si>
  <si>
    <t>İlçe</t>
  </si>
  <si>
    <t>İl</t>
  </si>
  <si>
    <t>Abana</t>
  </si>
  <si>
    <t>Acıgöl</t>
  </si>
  <si>
    <t>Acıpayam</t>
  </si>
  <si>
    <t>Adaklı</t>
  </si>
  <si>
    <t>Adalar</t>
  </si>
  <si>
    <t>Adilcevaz</t>
  </si>
  <si>
    <t>Afşin</t>
  </si>
  <si>
    <t>Ağaçören</t>
  </si>
  <si>
    <t>Ağın</t>
  </si>
  <si>
    <t>Ağlasun</t>
  </si>
  <si>
    <t>Ağlı</t>
  </si>
  <si>
    <t>Ahırlı</t>
  </si>
  <si>
    <t>Ahlat</t>
  </si>
  <si>
    <t>Ahmetli</t>
  </si>
  <si>
    <t>Akçaabat</t>
  </si>
  <si>
    <t>Akçadağ</t>
  </si>
  <si>
    <t>Akçakale</t>
  </si>
  <si>
    <t>Akçakent</t>
  </si>
  <si>
    <t>Akçakoca</t>
  </si>
  <si>
    <t>Akdağmadeni</t>
  </si>
  <si>
    <t>Akdeniz</t>
  </si>
  <si>
    <t>Akhisar</t>
  </si>
  <si>
    <t>Akkışla</t>
  </si>
  <si>
    <t>Akkuş</t>
  </si>
  <si>
    <t>Akören</t>
  </si>
  <si>
    <t>Akpınar</t>
  </si>
  <si>
    <t>Akseki</t>
  </si>
  <si>
    <t>Akşehir</t>
  </si>
  <si>
    <t>Akyaka</t>
  </si>
  <si>
    <t>Akyazı</t>
  </si>
  <si>
    <t>Akyurt</t>
  </si>
  <si>
    <t>Alaca</t>
  </si>
  <si>
    <t>Alacakaya</t>
  </si>
  <si>
    <t>Alaçam</t>
  </si>
  <si>
    <t>Aladağ</t>
  </si>
  <si>
    <t>Alanya</t>
  </si>
  <si>
    <t>Alaplı</t>
  </si>
  <si>
    <t>Alaşehir</t>
  </si>
  <si>
    <t>Aliağa</t>
  </si>
  <si>
    <t>Almus</t>
  </si>
  <si>
    <t>Alpu</t>
  </si>
  <si>
    <t>Eskişehir</t>
  </si>
  <si>
    <t>Altıeylül</t>
  </si>
  <si>
    <t>Altındağ</t>
  </si>
  <si>
    <t>Altınekin</t>
  </si>
  <si>
    <t>Altınordu</t>
  </si>
  <si>
    <t>Altınova</t>
  </si>
  <si>
    <t>Altınözü</t>
  </si>
  <si>
    <t>Altınyayla</t>
  </si>
  <si>
    <t>Altunhisar</t>
  </si>
  <si>
    <t>Alucra</t>
  </si>
  <si>
    <t>Amasra</t>
  </si>
  <si>
    <t>Anamur</t>
  </si>
  <si>
    <t>Andırın</t>
  </si>
  <si>
    <t>Antakya</t>
  </si>
  <si>
    <t>Araban</t>
  </si>
  <si>
    <t>Araç</t>
  </si>
  <si>
    <t>Araklı</t>
  </si>
  <si>
    <t>Aralık</t>
  </si>
  <si>
    <t>Arapgir</t>
  </si>
  <si>
    <t>Ardanuç</t>
  </si>
  <si>
    <t>Ardeşen</t>
  </si>
  <si>
    <t>Arguvan</t>
  </si>
  <si>
    <t>Arhavi</t>
  </si>
  <si>
    <t>Arıcak</t>
  </si>
  <si>
    <t>Arifiye</t>
  </si>
  <si>
    <t>Armutlu</t>
  </si>
  <si>
    <t>Arnavutköy</t>
  </si>
  <si>
    <t>Arpaçay</t>
  </si>
  <si>
    <t>Arsin</t>
  </si>
  <si>
    <t>Arsuz</t>
  </si>
  <si>
    <t>Artova</t>
  </si>
  <si>
    <t>Artuklu</t>
  </si>
  <si>
    <t>Asarcık</t>
  </si>
  <si>
    <t>Aslanapa</t>
  </si>
  <si>
    <t>Aşkale</t>
  </si>
  <si>
    <t>Atabey</t>
  </si>
  <si>
    <t>Atakum</t>
  </si>
  <si>
    <t>Ataşehir</t>
  </si>
  <si>
    <t>Atkaracalar</t>
  </si>
  <si>
    <t>Avanos</t>
  </si>
  <si>
    <t>Avcılar</t>
  </si>
  <si>
    <t>Ayancık</t>
  </si>
  <si>
    <t>Ayaş</t>
  </si>
  <si>
    <t>Aybastı</t>
  </si>
  <si>
    <t>Aydıncık</t>
  </si>
  <si>
    <t>Aydıntepe</t>
  </si>
  <si>
    <t>Ayrancı</t>
  </si>
  <si>
    <t>Ayvalık</t>
  </si>
  <si>
    <t>Azdavay</t>
  </si>
  <si>
    <t>Aziziye</t>
  </si>
  <si>
    <t>Babadağ</t>
  </si>
  <si>
    <t>Babaeski</t>
  </si>
  <si>
    <t>Bafra</t>
  </si>
  <si>
    <t>Bağcılar</t>
  </si>
  <si>
    <t>Bağlar</t>
  </si>
  <si>
    <t>Bahçe</t>
  </si>
  <si>
    <t>Bahçelievler</t>
  </si>
  <si>
    <t>Bahçesaray</t>
  </si>
  <si>
    <t>Bahşili</t>
  </si>
  <si>
    <t>Bakırköy</t>
  </si>
  <si>
    <t>Baklan</t>
  </si>
  <si>
    <t>Balçova</t>
  </si>
  <si>
    <t>Balışeyh</t>
  </si>
  <si>
    <t>Balya</t>
  </si>
  <si>
    <t>Banaz</t>
  </si>
  <si>
    <t>Bandırma</t>
  </si>
  <si>
    <t>Baskil</t>
  </si>
  <si>
    <t>Başakşehir</t>
  </si>
  <si>
    <t>Başçiftlik</t>
  </si>
  <si>
    <t>Başiskele</t>
  </si>
  <si>
    <t>Başkale</t>
  </si>
  <si>
    <t>Başmakçı</t>
  </si>
  <si>
    <t>Başyayla</t>
  </si>
  <si>
    <t>Battalgazi</t>
  </si>
  <si>
    <t>Bayat</t>
  </si>
  <si>
    <t>Bayındır</t>
  </si>
  <si>
    <t>Bayraklı</t>
  </si>
  <si>
    <t>Bayramiç</t>
  </si>
  <si>
    <t>Bayramören</t>
  </si>
  <si>
    <t>Bayrampaşa</t>
  </si>
  <si>
    <t>Bekilli</t>
  </si>
  <si>
    <t>Belen</t>
  </si>
  <si>
    <t>Bergama</t>
  </si>
  <si>
    <t>Besni</t>
  </si>
  <si>
    <t>Beşikdüzü</t>
  </si>
  <si>
    <t>Beşiktaş</t>
  </si>
  <si>
    <t>Beşiri</t>
  </si>
  <si>
    <t>Beyağaç</t>
  </si>
  <si>
    <t>Beykoz</t>
  </si>
  <si>
    <t>Beylikdüzü</t>
  </si>
  <si>
    <t>Beylikova</t>
  </si>
  <si>
    <t>Beyoğlu</t>
  </si>
  <si>
    <t>Beypazarı</t>
  </si>
  <si>
    <t>Beyşehir</t>
  </si>
  <si>
    <t>Beytüşşebap</t>
  </si>
  <si>
    <t>Biga</t>
  </si>
  <si>
    <t>Bigadiç</t>
  </si>
  <si>
    <t>Birecik</t>
  </si>
  <si>
    <t>Bismil</t>
  </si>
  <si>
    <t>Bodrum</t>
  </si>
  <si>
    <t>Boğazkale</t>
  </si>
  <si>
    <t>Boğazlıyan</t>
  </si>
  <si>
    <t>Bolvadin</t>
  </si>
  <si>
    <t>Bor</t>
  </si>
  <si>
    <t>Borçka</t>
  </si>
  <si>
    <t>Bornova</t>
  </si>
  <si>
    <t>Boyabat</t>
  </si>
  <si>
    <t>Bozcaada</t>
  </si>
  <si>
    <t>Bozdoğan</t>
  </si>
  <si>
    <t>Bozkır</t>
  </si>
  <si>
    <t>Bozkurt</t>
  </si>
  <si>
    <t>Bozova</t>
  </si>
  <si>
    <t>Bozüyük</t>
  </si>
  <si>
    <t>Bozyazı</t>
  </si>
  <si>
    <t>Buca</t>
  </si>
  <si>
    <t>Bucak</t>
  </si>
  <si>
    <t>Buharkent</t>
  </si>
  <si>
    <t>Bulancak</t>
  </si>
  <si>
    <t>Bulanık</t>
  </si>
  <si>
    <t>Buldan</t>
  </si>
  <si>
    <t>Burhaniye</t>
  </si>
  <si>
    <t>Bünyan</t>
  </si>
  <si>
    <t>Büyükçekmece</t>
  </si>
  <si>
    <t>Büyükorhan</t>
  </si>
  <si>
    <t>Canik</t>
  </si>
  <si>
    <t>Ceyhan</t>
  </si>
  <si>
    <t>Ceylanpınar</t>
  </si>
  <si>
    <t>Cide</t>
  </si>
  <si>
    <t>Cihanbeyli</t>
  </si>
  <si>
    <t>Cizre</t>
  </si>
  <si>
    <t>Cumayeri</t>
  </si>
  <si>
    <t>Çağlayancerit</t>
  </si>
  <si>
    <t>Çal</t>
  </si>
  <si>
    <t>Çaldıran</t>
  </si>
  <si>
    <t>Çamardı</t>
  </si>
  <si>
    <t>Çameli</t>
  </si>
  <si>
    <t>Çamlıdere</t>
  </si>
  <si>
    <t>Çamlıhemşin</t>
  </si>
  <si>
    <t>Çamlıyayla</t>
  </si>
  <si>
    <t>Çamoluk</t>
  </si>
  <si>
    <t>Çan</t>
  </si>
  <si>
    <t>Çanakçı</t>
  </si>
  <si>
    <t>Çandır</t>
  </si>
  <si>
    <t>Çankaya</t>
  </si>
  <si>
    <t>Çardak</t>
  </si>
  <si>
    <t>Çarşamba</t>
  </si>
  <si>
    <t>Çarşıbaşı</t>
  </si>
  <si>
    <t>Çat</t>
  </si>
  <si>
    <t>Çatak</t>
  </si>
  <si>
    <t>Çatalca</t>
  </si>
  <si>
    <t>Çatalpınar</t>
  </si>
  <si>
    <t>Çatalzeytin</t>
  </si>
  <si>
    <t>Çavdarhisar</t>
  </si>
  <si>
    <t>Çavdır</t>
  </si>
  <si>
    <t>Çay</t>
  </si>
  <si>
    <t>Çaybaşı</t>
  </si>
  <si>
    <t>Çaycuma</t>
  </si>
  <si>
    <t>Çayeli</t>
  </si>
  <si>
    <t>Çayıralan</t>
  </si>
  <si>
    <t>Çayırlı</t>
  </si>
  <si>
    <t>Çayırova</t>
  </si>
  <si>
    <t>Çaykara</t>
  </si>
  <si>
    <t>Çekerek</t>
  </si>
  <si>
    <t>Çekmeköy</t>
  </si>
  <si>
    <t>Çelebi</t>
  </si>
  <si>
    <t>Çelikhan</t>
  </si>
  <si>
    <t>Çeltik</t>
  </si>
  <si>
    <t>Çeltikçi</t>
  </si>
  <si>
    <t>Çemişgezek</t>
  </si>
  <si>
    <t>Çerkezköy</t>
  </si>
  <si>
    <t>Çermik</t>
  </si>
  <si>
    <t>Çeşme</t>
  </si>
  <si>
    <t>Çıldır</t>
  </si>
  <si>
    <t>Çınarcık</t>
  </si>
  <si>
    <t>Çiçekdağı</t>
  </si>
  <si>
    <t>Çifteler</t>
  </si>
  <si>
    <t>Çiftlik</t>
  </si>
  <si>
    <t>Çiftlikköy</t>
  </si>
  <si>
    <t>Çiğli</t>
  </si>
  <si>
    <t>Çilimli</t>
  </si>
  <si>
    <t>Çine</t>
  </si>
  <si>
    <t>Çivril</t>
  </si>
  <si>
    <t>Çobanlar</t>
  </si>
  <si>
    <t>Çorlu</t>
  </si>
  <si>
    <t>Çubuk</t>
  </si>
  <si>
    <t>Çukurca</t>
  </si>
  <si>
    <t>Çukurova</t>
  </si>
  <si>
    <t>Çumra</t>
  </si>
  <si>
    <t>Çüngüş</t>
  </si>
  <si>
    <t>Daday</t>
  </si>
  <si>
    <t>Dalaman</t>
  </si>
  <si>
    <t>Damal</t>
  </si>
  <si>
    <t>Darende</t>
  </si>
  <si>
    <t>Dargeçit</t>
  </si>
  <si>
    <t>Darıca</t>
  </si>
  <si>
    <t>Datça</t>
  </si>
  <si>
    <t>Dazkırı</t>
  </si>
  <si>
    <t>Defne</t>
  </si>
  <si>
    <t>Demirci</t>
  </si>
  <si>
    <t>Demirköy</t>
  </si>
  <si>
    <t>Demirözü</t>
  </si>
  <si>
    <t>Demre</t>
  </si>
  <si>
    <t>Derbent</t>
  </si>
  <si>
    <t>Derebucak</t>
  </si>
  <si>
    <t>Derepazarı</t>
  </si>
  <si>
    <t>Derik</t>
  </si>
  <si>
    <t>Derince</t>
  </si>
  <si>
    <t>Derinkuyu</t>
  </si>
  <si>
    <t>Dernekpazarı</t>
  </si>
  <si>
    <t>Develi</t>
  </si>
  <si>
    <t>Devrek</t>
  </si>
  <si>
    <t>Devrekani</t>
  </si>
  <si>
    <t>Dicle</t>
  </si>
  <si>
    <t>Didim</t>
  </si>
  <si>
    <t>Digor</t>
  </si>
  <si>
    <t>Dikili</t>
  </si>
  <si>
    <t>Dikmen</t>
  </si>
  <si>
    <t>Dilovası</t>
  </si>
  <si>
    <t>Dinar</t>
  </si>
  <si>
    <t>Divriği</t>
  </si>
  <si>
    <t>Diyadin</t>
  </si>
  <si>
    <t>Dodurga</t>
  </si>
  <si>
    <t>Doğanhisar</t>
  </si>
  <si>
    <t>Doğankent</t>
  </si>
  <si>
    <t>Doğanşar</t>
  </si>
  <si>
    <t>Doğanşehir</t>
  </si>
  <si>
    <t>Doğanyol</t>
  </si>
  <si>
    <t>Doğanyurt</t>
  </si>
  <si>
    <t>Doğubayazıt</t>
  </si>
  <si>
    <t>Domaniç</t>
  </si>
  <si>
    <t>Dörtdivan</t>
  </si>
  <si>
    <t>Dörtyol</t>
  </si>
  <si>
    <t>Döşemealtı</t>
  </si>
  <si>
    <t>Dulkadiroğlu</t>
  </si>
  <si>
    <t>Dumlupınar</t>
  </si>
  <si>
    <t>Durağan</t>
  </si>
  <si>
    <t>Dursunbey</t>
  </si>
  <si>
    <t>Düziçi</t>
  </si>
  <si>
    <t>Düzköy</t>
  </si>
  <si>
    <t>Eceabat</t>
  </si>
  <si>
    <t>Edremit</t>
  </si>
  <si>
    <t>Efeler</t>
  </si>
  <si>
    <t>Eflani</t>
  </si>
  <si>
    <t>Eğil</t>
  </si>
  <si>
    <t>Eğirdir</t>
  </si>
  <si>
    <t>Ekinözü</t>
  </si>
  <si>
    <t>Elbeyli</t>
  </si>
  <si>
    <t>Elbistan</t>
  </si>
  <si>
    <t>Eldivan</t>
  </si>
  <si>
    <t>Eleşkirt</t>
  </si>
  <si>
    <t>Elmadağ</t>
  </si>
  <si>
    <t>Elmalı</t>
  </si>
  <si>
    <t>Emet</t>
  </si>
  <si>
    <t>Emirdağ</t>
  </si>
  <si>
    <t>Emirgazi</t>
  </si>
  <si>
    <t>Enez</t>
  </si>
  <si>
    <t>Erbaa</t>
  </si>
  <si>
    <t>Erciş</t>
  </si>
  <si>
    <t>Erdek</t>
  </si>
  <si>
    <t>Erdemli</t>
  </si>
  <si>
    <t>Ereğli</t>
  </si>
  <si>
    <t>Erenler</t>
  </si>
  <si>
    <t>Erfelek</t>
  </si>
  <si>
    <t>Ergani</t>
  </si>
  <si>
    <t>Ergene</t>
  </si>
  <si>
    <t>Ermenek</t>
  </si>
  <si>
    <t>Eruh</t>
  </si>
  <si>
    <t>Erzin</t>
  </si>
  <si>
    <t>Esenler</t>
  </si>
  <si>
    <t>Esenyurt</t>
  </si>
  <si>
    <t>Eskil</t>
  </si>
  <si>
    <t>Eskipazar</t>
  </si>
  <si>
    <t>Espiye</t>
  </si>
  <si>
    <t>Eşme</t>
  </si>
  <si>
    <t>Etimesgut</t>
  </si>
  <si>
    <t>Evciler</t>
  </si>
  <si>
    <t>Eynesil</t>
  </si>
  <si>
    <t>Eyüp</t>
  </si>
  <si>
    <t>Eyyübiye</t>
  </si>
  <si>
    <t>Ezine</t>
  </si>
  <si>
    <t>Fatsa</t>
  </si>
  <si>
    <t>Feke</t>
  </si>
  <si>
    <t>Felahiye</t>
  </si>
  <si>
    <t>Ferizli</t>
  </si>
  <si>
    <t>Fethiye</t>
  </si>
  <si>
    <t>Fındıklı</t>
  </si>
  <si>
    <t>Finike</t>
  </si>
  <si>
    <t>Foça</t>
  </si>
  <si>
    <t>Gaziemir</t>
  </si>
  <si>
    <t>Gaziosmanpaşa</t>
  </si>
  <si>
    <t>Gazipaşa</t>
  </si>
  <si>
    <t>Gebze</t>
  </si>
  <si>
    <t>Gediz</t>
  </si>
  <si>
    <t>Gelendost</t>
  </si>
  <si>
    <t>Gelibolu</t>
  </si>
  <si>
    <t>Gemerek</t>
  </si>
  <si>
    <t>Gemlik</t>
  </si>
  <si>
    <t>Genç</t>
  </si>
  <si>
    <t>Gercüş</t>
  </si>
  <si>
    <t>Gerede</t>
  </si>
  <si>
    <t>Gerger</t>
  </si>
  <si>
    <t>Germencik</t>
  </si>
  <si>
    <t>Gerze</t>
  </si>
  <si>
    <t>Gevaş</t>
  </si>
  <si>
    <t>Geyve</t>
  </si>
  <si>
    <t>Gökçeada</t>
  </si>
  <si>
    <t>Gökçebey</t>
  </si>
  <si>
    <t>Göksun</t>
  </si>
  <si>
    <t>Gölbaşı</t>
  </si>
  <si>
    <t>Gölcük</t>
  </si>
  <si>
    <t>Göle</t>
  </si>
  <si>
    <t>Gölhisar</t>
  </si>
  <si>
    <t>Gölköy</t>
  </si>
  <si>
    <t>Gölmarmara</t>
  </si>
  <si>
    <t>Gölova</t>
  </si>
  <si>
    <t>Gölpazarı</t>
  </si>
  <si>
    <t>Gölyaka</t>
  </si>
  <si>
    <t>Gömeç</t>
  </si>
  <si>
    <t>Gördes</t>
  </si>
  <si>
    <t>Görele</t>
  </si>
  <si>
    <t>Göynücek</t>
  </si>
  <si>
    <t>Göynük</t>
  </si>
  <si>
    <t>Güce</t>
  </si>
  <si>
    <t>Güçlükonak</t>
  </si>
  <si>
    <t>Güdül</t>
  </si>
  <si>
    <t>Gülağaç</t>
  </si>
  <si>
    <t>Gülnar</t>
  </si>
  <si>
    <t>Gülşehir</t>
  </si>
  <si>
    <t>Gülyalı</t>
  </si>
  <si>
    <t>Gümüşhacıköy</t>
  </si>
  <si>
    <t>Gümüşova</t>
  </si>
  <si>
    <t>Gündoğmuş</t>
  </si>
  <si>
    <t>Güneysınır</t>
  </si>
  <si>
    <t>Güneysu</t>
  </si>
  <si>
    <t>Güngören</t>
  </si>
  <si>
    <t>Günyüzü</t>
  </si>
  <si>
    <t>Gürgentepe</t>
  </si>
  <si>
    <t>Güroymak</t>
  </si>
  <si>
    <t>Gürpınar</t>
  </si>
  <si>
    <t>Gürsu</t>
  </si>
  <si>
    <t>Gürün</t>
  </si>
  <si>
    <t>Güzelbahçe</t>
  </si>
  <si>
    <t>Güzelyurt</t>
  </si>
  <si>
    <t>Hacıbektaş</t>
  </si>
  <si>
    <t>Hadim</t>
  </si>
  <si>
    <t>Hafik</t>
  </si>
  <si>
    <t>Hakkâri</t>
  </si>
  <si>
    <t>Halfeti</t>
  </si>
  <si>
    <t>Haliliye</t>
  </si>
  <si>
    <t>Halkapınar</t>
  </si>
  <si>
    <t>Hamamözü</t>
  </si>
  <si>
    <t>Hamur</t>
  </si>
  <si>
    <t>Han</t>
  </si>
  <si>
    <t>Hanak</t>
  </si>
  <si>
    <t>Hani</t>
  </si>
  <si>
    <t>Hanönü</t>
  </si>
  <si>
    <t>Harmancık</t>
  </si>
  <si>
    <t>Harran</t>
  </si>
  <si>
    <t>Hasanbeyli</t>
  </si>
  <si>
    <t>Hasankeyf</t>
  </si>
  <si>
    <t>Hasköy</t>
  </si>
  <si>
    <t>Hassa</t>
  </si>
  <si>
    <t>Havran</t>
  </si>
  <si>
    <t>Havsa</t>
  </si>
  <si>
    <t>Havza</t>
  </si>
  <si>
    <t>Haymana</t>
  </si>
  <si>
    <t>Hayrabolu</t>
  </si>
  <si>
    <t>Hayrat</t>
  </si>
  <si>
    <t>Hazro</t>
  </si>
  <si>
    <t>Hekimhan</t>
  </si>
  <si>
    <t>Hemşin</t>
  </si>
  <si>
    <t>Hendek</t>
  </si>
  <si>
    <t>Hınıs</t>
  </si>
  <si>
    <t>Hilvan</t>
  </si>
  <si>
    <t>Hisarcık</t>
  </si>
  <si>
    <t>Hizan</t>
  </si>
  <si>
    <t>Hocalar</t>
  </si>
  <si>
    <t>Honaz</t>
  </si>
  <si>
    <t>Hopa</t>
  </si>
  <si>
    <t>Horasan</t>
  </si>
  <si>
    <t>Hozat</t>
  </si>
  <si>
    <t>Hüyük</t>
  </si>
  <si>
    <t>Ilgın</t>
  </si>
  <si>
    <t>İbradı</t>
  </si>
  <si>
    <t>İdil</t>
  </si>
  <si>
    <t>İhsangazi</t>
  </si>
  <si>
    <t>İhsaniye</t>
  </si>
  <si>
    <t>İkizce</t>
  </si>
  <si>
    <t>İkizdere</t>
  </si>
  <si>
    <t>İliç</t>
  </si>
  <si>
    <t>İlkadım</t>
  </si>
  <si>
    <t>İmranlı</t>
  </si>
  <si>
    <t>İncesu</t>
  </si>
  <si>
    <t>İncirliova</t>
  </si>
  <si>
    <t>İnebolu</t>
  </si>
  <si>
    <t>İnegöl</t>
  </si>
  <si>
    <t>İnhisar</t>
  </si>
  <si>
    <t>İnönü</t>
  </si>
  <si>
    <t>İpekyolu</t>
  </si>
  <si>
    <t>İpsala</t>
  </si>
  <si>
    <t>İscehisar</t>
  </si>
  <si>
    <t>İskenderun</t>
  </si>
  <si>
    <t>İskilip</t>
  </si>
  <si>
    <t>İslahiye</t>
  </si>
  <si>
    <t>İspir</t>
  </si>
  <si>
    <t>İvrindi</t>
  </si>
  <si>
    <t>İyidere</t>
  </si>
  <si>
    <t>İzmit</t>
  </si>
  <si>
    <t>İznik</t>
  </si>
  <si>
    <t>Kabadüz</t>
  </si>
  <si>
    <t>Kadıköy</t>
  </si>
  <si>
    <t>Kadınhanı</t>
  </si>
  <si>
    <t>Kadışehri</t>
  </si>
  <si>
    <t>Kadirli</t>
  </si>
  <si>
    <t>Kağıthane</t>
  </si>
  <si>
    <t>Kağızman</t>
  </si>
  <si>
    <t>Kahta</t>
  </si>
  <si>
    <t>Kale</t>
  </si>
  <si>
    <t>Kalecik</t>
  </si>
  <si>
    <t>Kalkandere</t>
  </si>
  <si>
    <t>Kaman</t>
  </si>
  <si>
    <t>Kandıra</t>
  </si>
  <si>
    <t>Kangal</t>
  </si>
  <si>
    <t>Kapaklı</t>
  </si>
  <si>
    <t>Karabağlar</t>
  </si>
  <si>
    <t>Karaburun</t>
  </si>
  <si>
    <t>Karacasu</t>
  </si>
  <si>
    <t>Karaçoban</t>
  </si>
  <si>
    <t>Karahallı</t>
  </si>
  <si>
    <t>Karaisalı</t>
  </si>
  <si>
    <t>Karakeçili</t>
  </si>
  <si>
    <t>Karakoçan</t>
  </si>
  <si>
    <t>Karakoyunlu</t>
  </si>
  <si>
    <t>Karaköprü</t>
  </si>
  <si>
    <t>Karamanlı</t>
  </si>
  <si>
    <t>Karamürsel</t>
  </si>
  <si>
    <t>Karapınar</t>
  </si>
  <si>
    <t>Karapürçek</t>
  </si>
  <si>
    <t>Karasu</t>
  </si>
  <si>
    <t>Karataş</t>
  </si>
  <si>
    <t>Karatay</t>
  </si>
  <si>
    <t>Karayazı</t>
  </si>
  <si>
    <t>Karesi</t>
  </si>
  <si>
    <t>Kargı</t>
  </si>
  <si>
    <t>Karkamış</t>
  </si>
  <si>
    <t>Karlıova</t>
  </si>
  <si>
    <t>Karpuzlu</t>
  </si>
  <si>
    <t>Karşıyaka</t>
  </si>
  <si>
    <t>Kartal</t>
  </si>
  <si>
    <t>Kartepe</t>
  </si>
  <si>
    <t>Kaş</t>
  </si>
  <si>
    <t>Kavaklıdere</t>
  </si>
  <si>
    <t>Kayapınar</t>
  </si>
  <si>
    <t>Kaynarca</t>
  </si>
  <si>
    <t>Kaynaşlı</t>
  </si>
  <si>
    <t>Kazan</t>
  </si>
  <si>
    <t>Kazımkarabekir</t>
  </si>
  <si>
    <t>Keban</t>
  </si>
  <si>
    <t>Keçiborlu</t>
  </si>
  <si>
    <t>Keçiören</t>
  </si>
  <si>
    <t>Keles</t>
  </si>
  <si>
    <t>Kelkit</t>
  </si>
  <si>
    <t>Kemah</t>
  </si>
  <si>
    <t>Kemaliye</t>
  </si>
  <si>
    <t>Kemalpaşa</t>
  </si>
  <si>
    <t>Kemer</t>
  </si>
  <si>
    <t>Kepez</t>
  </si>
  <si>
    <t>Kepsut</t>
  </si>
  <si>
    <t>Kestel</t>
  </si>
  <si>
    <t>Keşan</t>
  </si>
  <si>
    <t>Keşap</t>
  </si>
  <si>
    <t>Kıbrıscık</t>
  </si>
  <si>
    <t>Kınık</t>
  </si>
  <si>
    <t>Kırıkhan</t>
  </si>
  <si>
    <t>Kırkağaç</t>
  </si>
  <si>
    <t>Kızılcahamam</t>
  </si>
  <si>
    <t>Kızılören</t>
  </si>
  <si>
    <t>Kızıltepe</t>
  </si>
  <si>
    <t>Kiğı</t>
  </si>
  <si>
    <t>Kilimli</t>
  </si>
  <si>
    <t>Kiraz</t>
  </si>
  <si>
    <t>Kocaali</t>
  </si>
  <si>
    <t>Kocaköy</t>
  </si>
  <si>
    <t>Kocasinan</t>
  </si>
  <si>
    <t>Koçarlı</t>
  </si>
  <si>
    <t>Kofçaz</t>
  </si>
  <si>
    <t>Konak</t>
  </si>
  <si>
    <t>Konyaaltı</t>
  </si>
  <si>
    <t>Korgan</t>
  </si>
  <si>
    <t>Korgun</t>
  </si>
  <si>
    <t>Korkut</t>
  </si>
  <si>
    <t>Korkuteli</t>
  </si>
  <si>
    <t>Kovancılar</t>
  </si>
  <si>
    <t>Koyulhisar</t>
  </si>
  <si>
    <t>Kozaklı</t>
  </si>
  <si>
    <t>Kozan</t>
  </si>
  <si>
    <t>Kozlu</t>
  </si>
  <si>
    <t>Kozluk</t>
  </si>
  <si>
    <t>Köprübaşı</t>
  </si>
  <si>
    <t>Köprüköy</t>
  </si>
  <si>
    <t>Körfez</t>
  </si>
  <si>
    <t>Köşk</t>
  </si>
  <si>
    <t>Köyceğiz</t>
  </si>
  <si>
    <t>Kula</t>
  </si>
  <si>
    <t>Kulp</t>
  </si>
  <si>
    <t>Kulu</t>
  </si>
  <si>
    <t>Kuluncak</t>
  </si>
  <si>
    <t>Kumlu</t>
  </si>
  <si>
    <t>Kumluca</t>
  </si>
  <si>
    <t>Kurşunlu</t>
  </si>
  <si>
    <t>Kurtalan</t>
  </si>
  <si>
    <t>Kurucaşile</t>
  </si>
  <si>
    <t>Kuşadası</t>
  </si>
  <si>
    <t>Kuyucak</t>
  </si>
  <si>
    <t>Küçükçekmece</t>
  </si>
  <si>
    <t>Küre</t>
  </si>
  <si>
    <t>Kürtün</t>
  </si>
  <si>
    <t>Laçin</t>
  </si>
  <si>
    <t>Ladik</t>
  </si>
  <si>
    <t>Lalapaşa</t>
  </si>
  <si>
    <t>Lapseki</t>
  </si>
  <si>
    <t>Lice</t>
  </si>
  <si>
    <t>Lüleburgaz</t>
  </si>
  <si>
    <t>Maçka</t>
  </si>
  <si>
    <t>Maden</t>
  </si>
  <si>
    <t>Mahmudiye</t>
  </si>
  <si>
    <t>Malazgirt</t>
  </si>
  <si>
    <t>Malkara</t>
  </si>
  <si>
    <t>Maltepe</t>
  </si>
  <si>
    <t>Mamak</t>
  </si>
  <si>
    <t>Manavgat</t>
  </si>
  <si>
    <t>Manyas</t>
  </si>
  <si>
    <t>Marmara</t>
  </si>
  <si>
    <t>Marmaraereğlisi</t>
  </si>
  <si>
    <t>Marmaris</t>
  </si>
  <si>
    <t>Mazgirt</t>
  </si>
  <si>
    <t>Mazıdağı</t>
  </si>
  <si>
    <t>Mecitözü</t>
  </si>
  <si>
    <t>Melikgazi</t>
  </si>
  <si>
    <t>Menderes</t>
  </si>
  <si>
    <t>Menemen</t>
  </si>
  <si>
    <t>Mengen</t>
  </si>
  <si>
    <t>Menteşe</t>
  </si>
  <si>
    <t>Meram</t>
  </si>
  <si>
    <t>Meriç</t>
  </si>
  <si>
    <t>Merkezefendi</t>
  </si>
  <si>
    <t>Merzifon</t>
  </si>
  <si>
    <t>Mesudiye</t>
  </si>
  <si>
    <t>Mezitli</t>
  </si>
  <si>
    <t>Midyat</t>
  </si>
  <si>
    <t>Mihalgazi</t>
  </si>
  <si>
    <t>Mihalıççık</t>
  </si>
  <si>
    <t>Milas</t>
  </si>
  <si>
    <t>Mucur</t>
  </si>
  <si>
    <t>Mudanya</t>
  </si>
  <si>
    <t>Mudurnu</t>
  </si>
  <si>
    <t>Muradiye</t>
  </si>
  <si>
    <t>Muratlı</t>
  </si>
  <si>
    <t>Muratpaşa</t>
  </si>
  <si>
    <t>Murgul</t>
  </si>
  <si>
    <t>Musabeyli</t>
  </si>
  <si>
    <t>Mustafakemalpaşa</t>
  </si>
  <si>
    <t>Mut</t>
  </si>
  <si>
    <t>Mutki</t>
  </si>
  <si>
    <t>Nallıhan</t>
  </si>
  <si>
    <t>Narlıdere</t>
  </si>
  <si>
    <t>Narman</t>
  </si>
  <si>
    <t>Nazımiye</t>
  </si>
  <si>
    <t>Nazilli</t>
  </si>
  <si>
    <t>Niksar</t>
  </si>
  <si>
    <t>Nizip</t>
  </si>
  <si>
    <t>Nurdağı</t>
  </si>
  <si>
    <t>Nurhak</t>
  </si>
  <si>
    <t>Nusaybin</t>
  </si>
  <si>
    <t>Odunpazarı</t>
  </si>
  <si>
    <t>Of</t>
  </si>
  <si>
    <t>Oğuzeli</t>
  </si>
  <si>
    <t>Oğuzlar</t>
  </si>
  <si>
    <t>Oltu</t>
  </si>
  <si>
    <t>Olur</t>
  </si>
  <si>
    <t>Ondokuzmayıs</t>
  </si>
  <si>
    <t>Onikişubat</t>
  </si>
  <si>
    <t>Orhaneli</t>
  </si>
  <si>
    <t>Orhangazi</t>
  </si>
  <si>
    <t>Orta</t>
  </si>
  <si>
    <t>Ortaca</t>
  </si>
  <si>
    <t>Ortahisar</t>
  </si>
  <si>
    <t>Ortaköy</t>
  </si>
  <si>
    <t>Osmancık</t>
  </si>
  <si>
    <t>Osmaneli</t>
  </si>
  <si>
    <t>Osmangazi</t>
  </si>
  <si>
    <t>Otlukbeli</t>
  </si>
  <si>
    <t>Ovacık</t>
  </si>
  <si>
    <t>Ödemiş</t>
  </si>
  <si>
    <t>Ömerli</t>
  </si>
  <si>
    <t>Özvatan</t>
  </si>
  <si>
    <t>Palandöken</t>
  </si>
  <si>
    <t>Palu</t>
  </si>
  <si>
    <t>Pamukkale</t>
  </si>
  <si>
    <t>Pamukova</t>
  </si>
  <si>
    <t>Pasinler</t>
  </si>
  <si>
    <t>Patnos</t>
  </si>
  <si>
    <t>Payas</t>
  </si>
  <si>
    <t>Pazarcık</t>
  </si>
  <si>
    <t>Pazarlar</t>
  </si>
  <si>
    <t>Pazaryeri</t>
  </si>
  <si>
    <t>Pazaryolu</t>
  </si>
  <si>
    <t>Pehlivanköy</t>
  </si>
  <si>
    <t>Pendik</t>
  </si>
  <si>
    <t>Perşembe</t>
  </si>
  <si>
    <t>Pertek</t>
  </si>
  <si>
    <t>Pervari</t>
  </si>
  <si>
    <t>Pınarbaşı</t>
  </si>
  <si>
    <t>Pınarhisar</t>
  </si>
  <si>
    <t>Piraziz</t>
  </si>
  <si>
    <t>Polateli</t>
  </si>
  <si>
    <t>Polatlı</t>
  </si>
  <si>
    <t>Posof</t>
  </si>
  <si>
    <t>Pozantı</t>
  </si>
  <si>
    <t>Pursaklar</t>
  </si>
  <si>
    <t>Pülümür</t>
  </si>
  <si>
    <t>Pütürge</t>
  </si>
  <si>
    <t>Refahiye</t>
  </si>
  <si>
    <t>Reşadiye</t>
  </si>
  <si>
    <t>Reyhanlı</t>
  </si>
  <si>
    <t>Safranbolu</t>
  </si>
  <si>
    <t>Saimbeyli</t>
  </si>
  <si>
    <t>Salıpazarı</t>
  </si>
  <si>
    <t>Salihli</t>
  </si>
  <si>
    <t>Samandağ</t>
  </si>
  <si>
    <t>Samsat</t>
  </si>
  <si>
    <t>Sancaktepe</t>
  </si>
  <si>
    <t>Sandıklı</t>
  </si>
  <si>
    <t>Sapanca</t>
  </si>
  <si>
    <t>Saraydüzü</t>
  </si>
  <si>
    <t>Saraykent</t>
  </si>
  <si>
    <t>Sarayköy</t>
  </si>
  <si>
    <t>Sarayönü</t>
  </si>
  <si>
    <t>Sarıcakaya</t>
  </si>
  <si>
    <t>Sarıçam</t>
  </si>
  <si>
    <t>Sarıgöl</t>
  </si>
  <si>
    <t>Sarıkamış</t>
  </si>
  <si>
    <t>Sarıkaya</t>
  </si>
  <si>
    <t>Sarıoğlan</t>
  </si>
  <si>
    <t>Sarıveliler</t>
  </si>
  <si>
    <t>Sarıyahşi</t>
  </si>
  <si>
    <t>Sarıyer</t>
  </si>
  <si>
    <t>Sarız</t>
  </si>
  <si>
    <t>Saruhanlı</t>
  </si>
  <si>
    <t>Sason</t>
  </si>
  <si>
    <t>Savaştepe</t>
  </si>
  <si>
    <t>Savur</t>
  </si>
  <si>
    <t>Seben</t>
  </si>
  <si>
    <t>Seferihisar</t>
  </si>
  <si>
    <t>Selçuk</t>
  </si>
  <si>
    <t>Selçuklu</t>
  </si>
  <si>
    <t>Selendi</t>
  </si>
  <si>
    <t>Selim</t>
  </si>
  <si>
    <t>Senirkent</t>
  </si>
  <si>
    <t>Serdivan</t>
  </si>
  <si>
    <t>Serik</t>
  </si>
  <si>
    <t>Serinhisar</t>
  </si>
  <si>
    <t>Seydikemer</t>
  </si>
  <si>
    <t>Seydiler</t>
  </si>
  <si>
    <t>Seydişehir</t>
  </si>
  <si>
    <t>Seyitgazi</t>
  </si>
  <si>
    <t>Sındırgı</t>
  </si>
  <si>
    <t>Silifke</t>
  </si>
  <si>
    <t>Silivri</t>
  </si>
  <si>
    <t>Silopi</t>
  </si>
  <si>
    <t>Silvan</t>
  </si>
  <si>
    <t>Simav</t>
  </si>
  <si>
    <t>Sinanpaşa</t>
  </si>
  <si>
    <t>Sincan</t>
  </si>
  <si>
    <t>Sincik</t>
  </si>
  <si>
    <t>Sivaslı</t>
  </si>
  <si>
    <t>Siverek</t>
  </si>
  <si>
    <t>Sivrice</t>
  </si>
  <si>
    <t>Sivrihisar</t>
  </si>
  <si>
    <t>Solhan</t>
  </si>
  <si>
    <t>Soma</t>
  </si>
  <si>
    <t>Sorgun</t>
  </si>
  <si>
    <t>Söğüt</t>
  </si>
  <si>
    <t>Söğütlü</t>
  </si>
  <si>
    <t>Söke</t>
  </si>
  <si>
    <t>Sulakyurt</t>
  </si>
  <si>
    <t>Sultanbeyli</t>
  </si>
  <si>
    <t>Sultandağı</t>
  </si>
  <si>
    <t>Sultangazi</t>
  </si>
  <si>
    <t>Sultanhisar</t>
  </si>
  <si>
    <t>Suluova</t>
  </si>
  <si>
    <t>Sulusaray</t>
  </si>
  <si>
    <t>Sumbas</t>
  </si>
  <si>
    <t>Sungurlu</t>
  </si>
  <si>
    <t>Sur</t>
  </si>
  <si>
    <t>Suruç</t>
  </si>
  <si>
    <t>Susurluk</t>
  </si>
  <si>
    <t>Susuz</t>
  </si>
  <si>
    <t>Suşehri</t>
  </si>
  <si>
    <t>Süleymanpaşa</t>
  </si>
  <si>
    <t>Süloğlu</t>
  </si>
  <si>
    <t>Sürmene</t>
  </si>
  <si>
    <t>Sütçüler</t>
  </si>
  <si>
    <t>Şabanözü</t>
  </si>
  <si>
    <t>Şahinbey</t>
  </si>
  <si>
    <t>Şalpazarı</t>
  </si>
  <si>
    <t>Şaphane</t>
  </si>
  <si>
    <t>Şarkikaraağaç</t>
  </si>
  <si>
    <t>Şarköy</t>
  </si>
  <si>
    <t>Şavşat</t>
  </si>
  <si>
    <t>Şebinkarahisar</t>
  </si>
  <si>
    <t>Şefaatli</t>
  </si>
  <si>
    <t>Şehitkamil</t>
  </si>
  <si>
    <t>Şehzadeler</t>
  </si>
  <si>
    <t>Şemdinli</t>
  </si>
  <si>
    <t>Şenkaya</t>
  </si>
  <si>
    <t>Şenpazar</t>
  </si>
  <si>
    <t>Şereflikoçhisar</t>
  </si>
  <si>
    <t>Şile</t>
  </si>
  <si>
    <t>Şiran</t>
  </si>
  <si>
    <t>Şirvan</t>
  </si>
  <si>
    <t>Şişli</t>
  </si>
  <si>
    <t>Şuhut</t>
  </si>
  <si>
    <t>Talas</t>
  </si>
  <si>
    <t>Taraklı</t>
  </si>
  <si>
    <t>Tarsus</t>
  </si>
  <si>
    <t>Taşkent</t>
  </si>
  <si>
    <t>Taşköprü</t>
  </si>
  <si>
    <t>Taşlıçay</t>
  </si>
  <si>
    <t>Taşova</t>
  </si>
  <si>
    <t>Tatvan</t>
  </si>
  <si>
    <t>Tavas</t>
  </si>
  <si>
    <t>Tavşanlı</t>
  </si>
  <si>
    <t>Tefenni</t>
  </si>
  <si>
    <t>Tekkeköy</t>
  </si>
  <si>
    <t>Tekman</t>
  </si>
  <si>
    <t>Tepebaşı</t>
  </si>
  <si>
    <t>Termal</t>
  </si>
  <si>
    <t>Terme</t>
  </si>
  <si>
    <t>Tillo</t>
  </si>
  <si>
    <t>Tire</t>
  </si>
  <si>
    <t>Tirebolu</t>
  </si>
  <si>
    <t>Tomarza</t>
  </si>
  <si>
    <t>Tonya</t>
  </si>
  <si>
    <t>Toprakkale</t>
  </si>
  <si>
    <t>Torbalı</t>
  </si>
  <si>
    <t>Toroslar</t>
  </si>
  <si>
    <t>Tortum</t>
  </si>
  <si>
    <t>Torul</t>
  </si>
  <si>
    <t>Tosya</t>
  </si>
  <si>
    <t>Tufanbeyli</t>
  </si>
  <si>
    <t>Turgutlu</t>
  </si>
  <si>
    <t>Turhal</t>
  </si>
  <si>
    <t>Tuşba</t>
  </si>
  <si>
    <t>Tut</t>
  </si>
  <si>
    <t>Tutak</t>
  </si>
  <si>
    <t>Tuzla</t>
  </si>
  <si>
    <t>Tuzluca</t>
  </si>
  <si>
    <t>Tuzlukçu</t>
  </si>
  <si>
    <t>Türkeli</t>
  </si>
  <si>
    <t>Uğurludağ</t>
  </si>
  <si>
    <t>Ula</t>
  </si>
  <si>
    <t>Ulubey</t>
  </si>
  <si>
    <t>Uluborlu</t>
  </si>
  <si>
    <t>Uludere</t>
  </si>
  <si>
    <t>Ulukışla</t>
  </si>
  <si>
    <t>Ulus</t>
  </si>
  <si>
    <t>Urla</t>
  </si>
  <si>
    <t>Uzundere</t>
  </si>
  <si>
    <t>Uzunköprü</t>
  </si>
  <si>
    <t>Ümraniye</t>
  </si>
  <si>
    <t>Ünye</t>
  </si>
  <si>
    <t>Ürgüp</t>
  </si>
  <si>
    <t>Üsküdar</t>
  </si>
  <si>
    <t>Üzümlü</t>
  </si>
  <si>
    <t>Vakfıkebir</t>
  </si>
  <si>
    <t>Varto</t>
  </si>
  <si>
    <t>Vezirköprü</t>
  </si>
  <si>
    <t>Viranşehir</t>
  </si>
  <si>
    <t>Vize</t>
  </si>
  <si>
    <t>Yağlıdere</t>
  </si>
  <si>
    <t>Yahşihan</t>
  </si>
  <si>
    <t>Yahyalı</t>
  </si>
  <si>
    <t>Yakakent</t>
  </si>
  <si>
    <t>Yakutiye</t>
  </si>
  <si>
    <t>Yalıhüyük</t>
  </si>
  <si>
    <t>Yalvaç</t>
  </si>
  <si>
    <t>Yapraklı</t>
  </si>
  <si>
    <t>Yatağan</t>
  </si>
  <si>
    <t>Yavuzeli</t>
  </si>
  <si>
    <t>Yayladağı</t>
  </si>
  <si>
    <t>Yayladere</t>
  </si>
  <si>
    <t>Yazıhan</t>
  </si>
  <si>
    <t>Yedisu</t>
  </si>
  <si>
    <t>Yenice</t>
  </si>
  <si>
    <t>Yeniçağa</t>
  </si>
  <si>
    <t>Yenifakılı</t>
  </si>
  <si>
    <t>Yenimahalle</t>
  </si>
  <si>
    <t>Yenipazar</t>
  </si>
  <si>
    <t>Yenişarbademli</t>
  </si>
  <si>
    <t>Yenişehir</t>
  </si>
  <si>
    <t>Yerköy</t>
  </si>
  <si>
    <t>Yeşilhisar</t>
  </si>
  <si>
    <t>Yeşilli</t>
  </si>
  <si>
    <t>Yeşilyurt</t>
  </si>
  <si>
    <t>Yığılca</t>
  </si>
  <si>
    <t>Yıldırım</t>
  </si>
  <si>
    <t>Yıldızeli</t>
  </si>
  <si>
    <t>Yomra</t>
  </si>
  <si>
    <t>Yumurtalık</t>
  </si>
  <si>
    <t>Yunak</t>
  </si>
  <si>
    <t>Yunusemre</t>
  </si>
  <si>
    <t>Yusufeli</t>
  </si>
  <si>
    <t>Yüksekova</t>
  </si>
  <si>
    <t>Yüreğir</t>
  </si>
  <si>
    <t>Zara</t>
  </si>
  <si>
    <t>Zeytinburnu</t>
  </si>
  <si>
    <t>Zile</t>
  </si>
  <si>
    <t>Plaka</t>
  </si>
  <si>
    <t>IlceID</t>
  </si>
  <si>
    <t>ProjeİlceID</t>
  </si>
  <si>
    <t>HedefNo</t>
  </si>
  <si>
    <t>SorumluBirim</t>
  </si>
  <si>
    <t>Hedef Adı</t>
  </si>
  <si>
    <t>Birim İlçesi</t>
  </si>
  <si>
    <t>Birim İli</t>
  </si>
  <si>
    <t>Tanıtım Faaliyetleri</t>
  </si>
  <si>
    <t>Evet/Hayır</t>
  </si>
  <si>
    <t>BirimİlceID</t>
  </si>
  <si>
    <t>Hedef Tipi</t>
  </si>
  <si>
    <t>Rakamsal</t>
  </si>
  <si>
    <t>Yüzdesel</t>
  </si>
  <si>
    <t>Hedef Gerçekleşme</t>
  </si>
  <si>
    <t>Hedef</t>
  </si>
  <si>
    <t>Yönetici Memnuniyet</t>
  </si>
  <si>
    <t>Hedef Gerçekleşmedi</t>
  </si>
  <si>
    <t>Gerçekleşen</t>
  </si>
  <si>
    <t>Hedef Gerçekleşti</t>
  </si>
  <si>
    <t>Gerçekleşme Yüzdesi</t>
  </si>
  <si>
    <t>Ahmet Yılmaz</t>
  </si>
  <si>
    <t>Altyapı ve Teknoloji</t>
  </si>
  <si>
    <t>Müşteri Deneyimi</t>
  </si>
  <si>
    <t>Çalışan Deneyimi</t>
  </si>
  <si>
    <t>İnsan Kaynakları</t>
  </si>
  <si>
    <t>Finans</t>
  </si>
  <si>
    <t>Satış ve Pazarlama</t>
  </si>
  <si>
    <t>Saha Hizmetleri</t>
  </si>
  <si>
    <t>Kurum içi eğitim</t>
  </si>
  <si>
    <t>Güvenlik</t>
  </si>
  <si>
    <t>Genel Müdür Bütçesi</t>
  </si>
  <si>
    <t>Bütçelendirme</t>
  </si>
  <si>
    <t>Tamamlandı</t>
  </si>
  <si>
    <t>Son Kontrol</t>
  </si>
  <si>
    <t>Network ve Sinyal</t>
  </si>
  <si>
    <t>Departman Bütçesi</t>
  </si>
  <si>
    <t>Açık Teklif</t>
  </si>
  <si>
    <t>Kapalı Zarf</t>
  </si>
  <si>
    <t>Bütçe Kullanım Oranı</t>
  </si>
  <si>
    <t>Baz İstasyonu Sayısı</t>
  </si>
  <si>
    <t>Müşteri Memnuniyet</t>
  </si>
  <si>
    <t>Eğitim Sayısı</t>
  </si>
  <si>
    <t>Başvuru il</t>
  </si>
  <si>
    <t>Başvuru ilçe</t>
  </si>
  <si>
    <t>Sehir Adı</t>
  </si>
  <si>
    <t>Yüz ölçümü</t>
  </si>
  <si>
    <t>Nüfus</t>
  </si>
  <si>
    <t>Ülke</t>
  </si>
  <si>
    <t>Türkiye</t>
  </si>
  <si>
    <t>İç Anadolu Bölgesi</t>
  </si>
  <si>
    <t>İl Plaka</t>
  </si>
  <si>
    <t>İL KODU</t>
  </si>
  <si>
    <t>İL ADI</t>
  </si>
  <si>
    <t>İLÇE KODU</t>
  </si>
  <si>
    <t>İLÇE ADI</t>
  </si>
  <si>
    <t>ETKİNLİK DURUMU</t>
  </si>
  <si>
    <t>ETKİN</t>
  </si>
  <si>
    <t>Seyhan, Adana</t>
  </si>
  <si>
    <t>Ceyhan, Adana</t>
  </si>
  <si>
    <t>Feke, Adana</t>
  </si>
  <si>
    <t>Karaisalı, Adana</t>
  </si>
  <si>
    <t>Karataş, Adana</t>
  </si>
  <si>
    <t>Kozan, Adana</t>
  </si>
  <si>
    <t>Pozantı, Adana</t>
  </si>
  <si>
    <t>Saimbeyli, Adana</t>
  </si>
  <si>
    <t>Tufanbeyli, Adana</t>
  </si>
  <si>
    <t>Yumurtalık, Adana</t>
  </si>
  <si>
    <t>Yüreğir, Adana</t>
  </si>
  <si>
    <t>Aladağ, Adana</t>
  </si>
  <si>
    <t>İmamoğlu, Adana</t>
  </si>
  <si>
    <t>Sarıçam, Adana</t>
  </si>
  <si>
    <t>Çukurova, Adana</t>
  </si>
  <si>
    <t>Adıyaman Merkez</t>
  </si>
  <si>
    <t>Adıyaman Merkez, Adıyaman</t>
  </si>
  <si>
    <t>Besni, Adıyaman</t>
  </si>
  <si>
    <t>Çelikhan, Adıyaman</t>
  </si>
  <si>
    <t>Gerger, Adıyaman</t>
  </si>
  <si>
    <t>Gölbaşı / Adıyaman</t>
  </si>
  <si>
    <t>Gölbaşı / Adıyaman, Adıyaman</t>
  </si>
  <si>
    <t>Kahta, Adıyaman</t>
  </si>
  <si>
    <t>Samsat, Adıyaman</t>
  </si>
  <si>
    <t>Sincik, Adıyaman</t>
  </si>
  <si>
    <t>Tut, Adıyaman</t>
  </si>
  <si>
    <t>Afyonkarahisar Merkez</t>
  </si>
  <si>
    <t>Afyonkarahisar Merkez, Afyonkarahisar</t>
  </si>
  <si>
    <t>Bolvadin, Afyonkarahisar</t>
  </si>
  <si>
    <t>Çay, Afyonkarahisar</t>
  </si>
  <si>
    <t>Dazkırı, Afyonkarahisar</t>
  </si>
  <si>
    <t>Dinar, Afyonkarahisar</t>
  </si>
  <si>
    <t>Emirdağ, Afyonkarahisar</t>
  </si>
  <si>
    <t>İhsaniye, Afyonkarahisar</t>
  </si>
  <si>
    <t>Sandıklı, Afyonkarahisar</t>
  </si>
  <si>
    <t>Sinanpaşa, Afyonkarahisar</t>
  </si>
  <si>
    <t>Sultandağı, Afyonkarahisar</t>
  </si>
  <si>
    <t>Şuhut, Afyonkarahisar</t>
  </si>
  <si>
    <t>Başmakçı, Afyonkarahisar</t>
  </si>
  <si>
    <t>Bayat / Afyonkarahisar</t>
  </si>
  <si>
    <t>Bayat / Afyonkarahisar, Afyonkarahisar</t>
  </si>
  <si>
    <t>İscehisar, Afyonkarahisar</t>
  </si>
  <si>
    <t>Çobanlar, Afyonkarahisar</t>
  </si>
  <si>
    <t>Evciler, Afyonkarahisar</t>
  </si>
  <si>
    <t>Hocalar, Afyonkarahisar</t>
  </si>
  <si>
    <t>Kızılören, Afyonkarahisar</t>
  </si>
  <si>
    <t>Ağrı Merkez</t>
  </si>
  <si>
    <t>Ağrı Merkez, Ağrı</t>
  </si>
  <si>
    <t>Diyadin, Ağrı</t>
  </si>
  <si>
    <t>Doğubayazıt, Ağrı</t>
  </si>
  <si>
    <t>Eleşkirt, Ağrı</t>
  </si>
  <si>
    <t>Hamur, Ağrı</t>
  </si>
  <si>
    <t>Patnos, Ağrı</t>
  </si>
  <si>
    <t>Taşlıçay, Ağrı</t>
  </si>
  <si>
    <t>Tutak, Ağrı</t>
  </si>
  <si>
    <t>Amasya Merkez</t>
  </si>
  <si>
    <t>Amasya Merkez, Amasya</t>
  </si>
  <si>
    <t>Göynücek, Amasya</t>
  </si>
  <si>
    <t>Gümüşhacıköy, Amasya</t>
  </si>
  <si>
    <t>Merzifon, Amasya</t>
  </si>
  <si>
    <t>Suluova, Amasya</t>
  </si>
  <si>
    <t>Taşova, Amasya</t>
  </si>
  <si>
    <t>Hamamözü, Amasya</t>
  </si>
  <si>
    <t>Altındağ, Ankara</t>
  </si>
  <si>
    <t>Ayaş, Ankara</t>
  </si>
  <si>
    <t>Bala, Ankara</t>
  </si>
  <si>
    <t>Beypazarı, Ankara</t>
  </si>
  <si>
    <t>Çamlıdere, Ankara</t>
  </si>
  <si>
    <t>Çankaya, Ankara</t>
  </si>
  <si>
    <t>Çubuk, Ankara</t>
  </si>
  <si>
    <t>Elmadağ, Ankara</t>
  </si>
  <si>
    <t>Güdül, Ankara</t>
  </si>
  <si>
    <t>Haymana, Ankara</t>
  </si>
  <si>
    <t>Kalecik, Ankara</t>
  </si>
  <si>
    <t>Kızılcahamam, Ankara</t>
  </si>
  <si>
    <t>Nallıhan, Ankara</t>
  </si>
  <si>
    <t>Polatlı, Ankara</t>
  </si>
  <si>
    <t>Şereflikoçhisar, Ankara</t>
  </si>
  <si>
    <t>Yenimahalle, Ankara</t>
  </si>
  <si>
    <t>Gölbaşı / Ankara</t>
  </si>
  <si>
    <t>Gölbaşı / Ankara, Ankara</t>
  </si>
  <si>
    <t>Keçiören, Ankara</t>
  </si>
  <si>
    <t>Mamak, Ankara</t>
  </si>
  <si>
    <t>Sincan, Ankara</t>
  </si>
  <si>
    <t>Kazan, Ankara</t>
  </si>
  <si>
    <t>Akyurt, Ankara</t>
  </si>
  <si>
    <t>Etimesgut, Ankara</t>
  </si>
  <si>
    <t>Evren, Ankara</t>
  </si>
  <si>
    <t>Pursaklar, Ankara</t>
  </si>
  <si>
    <t>Akseki, Antalya</t>
  </si>
  <si>
    <t>Alanya, Antalya</t>
  </si>
  <si>
    <t>Elmalı, Antalya</t>
  </si>
  <si>
    <t>Finike, Antalya</t>
  </si>
  <si>
    <t>Gazipaşa, Antalya</t>
  </si>
  <si>
    <t>Gündoğmuş, Antalya</t>
  </si>
  <si>
    <t>Kaş, Antalya</t>
  </si>
  <si>
    <t>Korkuteli, Antalya</t>
  </si>
  <si>
    <t>Kumluca, Antalya</t>
  </si>
  <si>
    <t>Manavgat, Antalya</t>
  </si>
  <si>
    <t>Serik, Antalya</t>
  </si>
  <si>
    <t>Demre, Antalya</t>
  </si>
  <si>
    <t>İbradı, Antalya</t>
  </si>
  <si>
    <t>Kemer / Antalya</t>
  </si>
  <si>
    <t>Kemer / Antalya, Antalya</t>
  </si>
  <si>
    <t>Aksu / Antalya</t>
  </si>
  <si>
    <t>Aksu / Antalya, Antalya</t>
  </si>
  <si>
    <t>Döşemealtı, Antalya</t>
  </si>
  <si>
    <t>Kepez, Antalya</t>
  </si>
  <si>
    <t>Konyaaltı, Antalya</t>
  </si>
  <si>
    <t>Muratpaşa, Antalya</t>
  </si>
  <si>
    <t>Ardanuç, Artvin</t>
  </si>
  <si>
    <t>Arhavi, Artvin</t>
  </si>
  <si>
    <t>Artvin Merkez</t>
  </si>
  <si>
    <t>Artvin Merkez, Artvin</t>
  </si>
  <si>
    <t>Borçka, Artvin</t>
  </si>
  <si>
    <t>Hopa, Artvin</t>
  </si>
  <si>
    <t>Şavşat, Artvin</t>
  </si>
  <si>
    <t>Yusufeli, Artvin</t>
  </si>
  <si>
    <t>Murgul, Artvin</t>
  </si>
  <si>
    <t>Bozdoğan, Aydın</t>
  </si>
  <si>
    <t>Çine, Aydın</t>
  </si>
  <si>
    <t>Germencik, Aydın</t>
  </si>
  <si>
    <t>Karacasu, Aydın</t>
  </si>
  <si>
    <t>Koçarlı, Aydın</t>
  </si>
  <si>
    <t>Kuşadası, Aydın</t>
  </si>
  <si>
    <t>Kuyucak, Aydın</t>
  </si>
  <si>
    <t>Nazilli, Aydın</t>
  </si>
  <si>
    <t>Söke, Aydın</t>
  </si>
  <si>
    <t>Sultanhisar, Aydın</t>
  </si>
  <si>
    <t>Yenipazar / Aydın</t>
  </si>
  <si>
    <t>Yenipazar / Aydın, Aydın</t>
  </si>
  <si>
    <t>Buharkent, Aydın</t>
  </si>
  <si>
    <t>İncirliova, Aydın</t>
  </si>
  <si>
    <t>Karpuzlu, Aydın</t>
  </si>
  <si>
    <t>Köşk, Aydın</t>
  </si>
  <si>
    <t>Didim, Aydın</t>
  </si>
  <si>
    <t>Efeler, Aydın</t>
  </si>
  <si>
    <t>Ayvalık, Balıkesir</t>
  </si>
  <si>
    <t>Balya, Balıkesir</t>
  </si>
  <si>
    <t>Bandırma, Balıkesir</t>
  </si>
  <si>
    <t>Bigadiç, Balıkesir</t>
  </si>
  <si>
    <t>Burhaniye, Balıkesir</t>
  </si>
  <si>
    <t>Dursunbey, Balıkesir</t>
  </si>
  <si>
    <t>Edremit / Balıkesir</t>
  </si>
  <si>
    <t>Edremit / Balıkesir, Balıkesir</t>
  </si>
  <si>
    <t>Erdek, Balıkesir</t>
  </si>
  <si>
    <t>Gönen / Balıkesir</t>
  </si>
  <si>
    <t>Gönen / Balıkesir, Balıkesir</t>
  </si>
  <si>
    <t>Havran, Balıkesir</t>
  </si>
  <si>
    <t>İvrindi, Balıkesir</t>
  </si>
  <si>
    <t>Kepsut, Balıkesir</t>
  </si>
  <si>
    <t>Manyas, Balıkesir</t>
  </si>
  <si>
    <t>Savaştepe, Balıkesir</t>
  </si>
  <si>
    <t>Sındırgı, Balıkesir</t>
  </si>
  <si>
    <t>Susurluk, Balıkesir</t>
  </si>
  <si>
    <t>Marmara, Balıkesir</t>
  </si>
  <si>
    <t>Gömeç, Balıkesir</t>
  </si>
  <si>
    <t>Altıeylül, Balıkesir</t>
  </si>
  <si>
    <t>Karesi, Balıkesir</t>
  </si>
  <si>
    <t>Bilecik Merkez</t>
  </si>
  <si>
    <t>Bilecik Merkez, Bilecik</t>
  </si>
  <si>
    <t>Bozüyük, Bilecik</t>
  </si>
  <si>
    <t>Gölpazarı, Bilecik</t>
  </si>
  <si>
    <t>Osmaneli, Bilecik</t>
  </si>
  <si>
    <t>Pazaryeri, Bilecik</t>
  </si>
  <si>
    <t>Söğüt, Bilecik</t>
  </si>
  <si>
    <t>Yenipazar / Bilecik</t>
  </si>
  <si>
    <t>Yenipazar / Bilecik, Bilecik</t>
  </si>
  <si>
    <t>İnhisar, Bilecik</t>
  </si>
  <si>
    <t>Bingöl Merkez</t>
  </si>
  <si>
    <t>Bingöl Merkez, Bingöl</t>
  </si>
  <si>
    <t>Genç, Bingöl</t>
  </si>
  <si>
    <t>Karlıova, Bingöl</t>
  </si>
  <si>
    <t>Kiğı, Bingöl</t>
  </si>
  <si>
    <t>Solhan, Bingöl</t>
  </si>
  <si>
    <t>Adaklı, Bingöl</t>
  </si>
  <si>
    <t>Yayladere, Bingöl</t>
  </si>
  <si>
    <t>Yedisu, Bingöl</t>
  </si>
  <si>
    <t>Adilcevaz, Bitlis</t>
  </si>
  <si>
    <t>Ahlat, Bitlis</t>
  </si>
  <si>
    <t>Bitlis Merkez</t>
  </si>
  <si>
    <t>Bitlis Merkez, Bitlis</t>
  </si>
  <si>
    <t>Hizan, Bitlis</t>
  </si>
  <si>
    <t>Mutki, Bitlis</t>
  </si>
  <si>
    <t>Tatvan, Bitlis</t>
  </si>
  <si>
    <t>Güroymak, Bitlis</t>
  </si>
  <si>
    <t>Bolu Merkez</t>
  </si>
  <si>
    <t>Bolu Merkez, Bolu</t>
  </si>
  <si>
    <t>Gerede, Bolu</t>
  </si>
  <si>
    <t>Göynük, Bolu</t>
  </si>
  <si>
    <t>Kıbrıscık, Bolu</t>
  </si>
  <si>
    <t>Mengen, Bolu</t>
  </si>
  <si>
    <t>Mudurnu, Bolu</t>
  </si>
  <si>
    <t>Seben, Bolu</t>
  </si>
  <si>
    <t>Dörtdivan, Bolu</t>
  </si>
  <si>
    <t>Yeniçağa, Bolu</t>
  </si>
  <si>
    <t>Ağlasun, Burdur</t>
  </si>
  <si>
    <t>Bucak, Burdur</t>
  </si>
  <si>
    <t>Burdur Merkez</t>
  </si>
  <si>
    <t>Burdur Merkez, Burdur</t>
  </si>
  <si>
    <t>Gölhisar, Burdur</t>
  </si>
  <si>
    <t>Tefenni, Burdur</t>
  </si>
  <si>
    <t>Yeşilova, Burdur</t>
  </si>
  <si>
    <t>Karamanlı, Burdur</t>
  </si>
  <si>
    <t>Kemer / Burdur</t>
  </si>
  <si>
    <t>Kemer / Burdur, Burdur</t>
  </si>
  <si>
    <t>Altınyayla / Burdur</t>
  </si>
  <si>
    <t>Altınyayla / Burdur, Burdur</t>
  </si>
  <si>
    <t>Çavdır, Burdur</t>
  </si>
  <si>
    <t>Çeltikçi, Burdur</t>
  </si>
  <si>
    <t>Gemlik, Bursa</t>
  </si>
  <si>
    <t>İnegöl, Bursa</t>
  </si>
  <si>
    <t>İznik, Bursa</t>
  </si>
  <si>
    <t>Karacabey, Bursa</t>
  </si>
  <si>
    <t>Keles, Bursa</t>
  </si>
  <si>
    <t>Mudanya, Bursa</t>
  </si>
  <si>
    <t>Mustafakemalpaşa, Bursa</t>
  </si>
  <si>
    <t>Orhaneli, Bursa</t>
  </si>
  <si>
    <t>Orhangazi, Bursa</t>
  </si>
  <si>
    <t>Yenişehir / Bursa</t>
  </si>
  <si>
    <t>Yenişehir / Bursa, Bursa</t>
  </si>
  <si>
    <t>Büyükorhan, Bursa</t>
  </si>
  <si>
    <t>Harmancık, Bursa</t>
  </si>
  <si>
    <t>Nilüfer, Bursa</t>
  </si>
  <si>
    <t>Osmangazi, Bursa</t>
  </si>
  <si>
    <t>Yıldırım, Bursa</t>
  </si>
  <si>
    <t>Gürsu, Bursa</t>
  </si>
  <si>
    <t>Kestel, Bursa</t>
  </si>
  <si>
    <t>Ayvacık / Çanakkale</t>
  </si>
  <si>
    <t>Ayvacık / Çanakkale, Çanakkale</t>
  </si>
  <si>
    <t>Bayramiç, Çanakkale</t>
  </si>
  <si>
    <t>Biga, Çanakkale</t>
  </si>
  <si>
    <t>Bozcaada, Çanakkale</t>
  </si>
  <si>
    <t>Çan, Çanakkale</t>
  </si>
  <si>
    <t>Çanakkale Merkez</t>
  </si>
  <si>
    <t>Çanakkale Merkez, Çanakkale</t>
  </si>
  <si>
    <t>Eceabat, Çanakkale</t>
  </si>
  <si>
    <t>Ezine, Çanakkale</t>
  </si>
  <si>
    <t>Gelibolu, Çanakkale</t>
  </si>
  <si>
    <t>Gökçeada, Çanakkale</t>
  </si>
  <si>
    <t>Lapseki, Çanakkale</t>
  </si>
  <si>
    <t>Yenice / Çanakkale</t>
  </si>
  <si>
    <t>Yenice / Çanakkale, Çanakkale</t>
  </si>
  <si>
    <t>Çankırı Merkez</t>
  </si>
  <si>
    <t>Çankırı Merkez, Çankırı</t>
  </si>
  <si>
    <t>Çerkeş, Çankırı</t>
  </si>
  <si>
    <t>Eldivan, Çankırı</t>
  </si>
  <si>
    <t>Ilgaz, Çankırı</t>
  </si>
  <si>
    <t>Kurşunlu, Çankırı</t>
  </si>
  <si>
    <t>Orta, Çankırı</t>
  </si>
  <si>
    <t>Şabanözü, Çankırı</t>
  </si>
  <si>
    <t>Yapraklı, Çankırı</t>
  </si>
  <si>
    <t>Atkaracalar, Çankırı</t>
  </si>
  <si>
    <t>Kızılırmak, Çankırı</t>
  </si>
  <si>
    <t>Bayramören, Çankırı</t>
  </si>
  <si>
    <t>Korgun, Çankırı</t>
  </si>
  <si>
    <t>Alaca, Çorum</t>
  </si>
  <si>
    <t>Bayat / Çorum</t>
  </si>
  <si>
    <t>Bayat / Çorum, Çorum</t>
  </si>
  <si>
    <t>Çorum Merkez</t>
  </si>
  <si>
    <t>Çorum Merkez, Çorum</t>
  </si>
  <si>
    <t>İskilip, Çorum</t>
  </si>
  <si>
    <t>Kargı, Çorum</t>
  </si>
  <si>
    <t>Mecitözü, Çorum</t>
  </si>
  <si>
    <t>Ortaköy / Çorum</t>
  </si>
  <si>
    <t>Ortaköy / Çorum, Çorum</t>
  </si>
  <si>
    <t>Osmancık, Çorum</t>
  </si>
  <si>
    <t>Sungurlu, Çorum</t>
  </si>
  <si>
    <t>Boğazkale, Çorum</t>
  </si>
  <si>
    <t>Uğurludağ, Çorum</t>
  </si>
  <si>
    <t>Dodurga, Çorum</t>
  </si>
  <si>
    <t>Laçin, Çorum</t>
  </si>
  <si>
    <t>Oğuzlar, Çorum</t>
  </si>
  <si>
    <t>Acıpayam, Denizli</t>
  </si>
  <si>
    <t>Buldan, Denizli</t>
  </si>
  <si>
    <t>Çal, Denizli</t>
  </si>
  <si>
    <t>Çameli, Denizli</t>
  </si>
  <si>
    <t>Çardak, Denizli</t>
  </si>
  <si>
    <t>Çivril, Denizli</t>
  </si>
  <si>
    <t>Güney, Denizli</t>
  </si>
  <si>
    <t>Kale / Denizli</t>
  </si>
  <si>
    <t>Kale / Denizli, Denizli</t>
  </si>
  <si>
    <t>Sarayköy, Denizli</t>
  </si>
  <si>
    <t>Tavas, Denizli</t>
  </si>
  <si>
    <t>Babadağ, Denizli</t>
  </si>
  <si>
    <t>Bekilli, Denizli</t>
  </si>
  <si>
    <t>Honaz, Denizli</t>
  </si>
  <si>
    <t>Serinhisar, Denizli</t>
  </si>
  <si>
    <t>Pamukkale, Denizli</t>
  </si>
  <si>
    <t>Baklan, Denizli</t>
  </si>
  <si>
    <t>Beyağaç, Denizli</t>
  </si>
  <si>
    <t>Bozkurt / Denizli</t>
  </si>
  <si>
    <t>Bozkurt / Denizli, Denizli</t>
  </si>
  <si>
    <t>Merkezefendi, Denizli</t>
  </si>
  <si>
    <t>Bismil, Diyarbakır</t>
  </si>
  <si>
    <t>Çermik, Diyarbakır</t>
  </si>
  <si>
    <t>Çınar, Diyarbakır</t>
  </si>
  <si>
    <t>Çüngüş, Diyarbakır</t>
  </si>
  <si>
    <t>Dicle, Diyarbakır</t>
  </si>
  <si>
    <t>Ergani, Diyarbakır</t>
  </si>
  <si>
    <t>Hani, Diyarbakır</t>
  </si>
  <si>
    <t>Hazro, Diyarbakır</t>
  </si>
  <si>
    <t>Kulp, Diyarbakır</t>
  </si>
  <si>
    <t>Lice, Diyarbakır</t>
  </si>
  <si>
    <t>Silvan, Diyarbakır</t>
  </si>
  <si>
    <t>Eğil, Diyarbakır</t>
  </si>
  <si>
    <t>Kocaköy, Diyarbakır</t>
  </si>
  <si>
    <t>Bağlar, Diyarbakır</t>
  </si>
  <si>
    <t>Kayapınar, Diyarbakır</t>
  </si>
  <si>
    <t>Sur, Diyarbakır</t>
  </si>
  <si>
    <t>Yenişehir / Diyarbakır</t>
  </si>
  <si>
    <t>Yenişehir / Diyarbakır, Diyarbakır</t>
  </si>
  <si>
    <t>Edirne Merkez</t>
  </si>
  <si>
    <t>Edirne Merkez, Edirne</t>
  </si>
  <si>
    <t>Enez, Edirne</t>
  </si>
  <si>
    <t>Havsa, Edirne</t>
  </si>
  <si>
    <t>İpsala, Edirne</t>
  </si>
  <si>
    <t>Keşan, Edirne</t>
  </si>
  <si>
    <t>Lalapaşa, Edirne</t>
  </si>
  <si>
    <t>Meriç, Edirne</t>
  </si>
  <si>
    <t>Uzunköprü, Edirne</t>
  </si>
  <si>
    <t>Süloğlu, Edirne</t>
  </si>
  <si>
    <t>Ağın, Elazığ</t>
  </si>
  <si>
    <t>Baskil, Elazığ</t>
  </si>
  <si>
    <t>Elazığ Merkez</t>
  </si>
  <si>
    <t>Elazığ Merkez, Elazığ</t>
  </si>
  <si>
    <t>Karakoçan, Elazığ</t>
  </si>
  <si>
    <t>Keban, Elazığ</t>
  </si>
  <si>
    <t>Maden, Elazığ</t>
  </si>
  <si>
    <t>Palu, Elazığ</t>
  </si>
  <si>
    <t>Sivrice, Elazığ</t>
  </si>
  <si>
    <t>Arıcak, Elazığ</t>
  </si>
  <si>
    <t>Kovancılar, Elazığ</t>
  </si>
  <si>
    <t>Alacakaya, Elazığ</t>
  </si>
  <si>
    <t>Çayırlı, Erzincan</t>
  </si>
  <si>
    <t>Erzincan Merkez</t>
  </si>
  <si>
    <t>Erzincan Merkez, Erzincan</t>
  </si>
  <si>
    <t>İliç, Erzincan</t>
  </si>
  <si>
    <t>Kemah, Erzincan</t>
  </si>
  <si>
    <t>Kemaliye, Erzincan</t>
  </si>
  <si>
    <t>Refahiye, Erzincan</t>
  </si>
  <si>
    <t>Tercan, Erzincan</t>
  </si>
  <si>
    <t>Üzümlü, Erzincan</t>
  </si>
  <si>
    <t>Otlukbeli, Erzincan</t>
  </si>
  <si>
    <t>Aşkale, Erzurum</t>
  </si>
  <si>
    <t>Çat, Erzurum</t>
  </si>
  <si>
    <t>Hınıs, Erzurum</t>
  </si>
  <si>
    <t>Horasan, Erzurum</t>
  </si>
  <si>
    <t>İspir, Erzurum</t>
  </si>
  <si>
    <t>Karayazı, Erzurum</t>
  </si>
  <si>
    <t>Narman, Erzurum</t>
  </si>
  <si>
    <t>Oltu, Erzurum</t>
  </si>
  <si>
    <t>Olur, Erzurum</t>
  </si>
  <si>
    <t>Pasinler, Erzurum</t>
  </si>
  <si>
    <t>Şenkaya, Erzurum</t>
  </si>
  <si>
    <t>Tekman, Erzurum</t>
  </si>
  <si>
    <t>Tortum, Erzurum</t>
  </si>
  <si>
    <t>Karaçoban, Erzurum</t>
  </si>
  <si>
    <t>Uzundere, Erzurum</t>
  </si>
  <si>
    <t>Pazaryolu, Erzurum</t>
  </si>
  <si>
    <t>Aziziye, Erzurum</t>
  </si>
  <si>
    <t>Köprüköy, Erzurum</t>
  </si>
  <si>
    <t>Palandöken, Erzurum</t>
  </si>
  <si>
    <t>Yakutiye, Erzurum</t>
  </si>
  <si>
    <t>Çifteler, Eskişehir</t>
  </si>
  <si>
    <t>Mahmudiye, Eskişehir</t>
  </si>
  <si>
    <t>Mihalıççık, Eskişehir</t>
  </si>
  <si>
    <t>Sarıcakaya, Eskişehir</t>
  </si>
  <si>
    <t>Seyitgazi, Eskişehir</t>
  </si>
  <si>
    <t>Sivrihisar, Eskişehir</t>
  </si>
  <si>
    <t>Alpu, Eskişehir</t>
  </si>
  <si>
    <t>Beylikova, Eskişehir</t>
  </si>
  <si>
    <t>İnönü, Eskişehir</t>
  </si>
  <si>
    <t>Günyüzü, Eskişehir</t>
  </si>
  <si>
    <t>Han, Eskişehir</t>
  </si>
  <si>
    <t>Mihalgazi, Eskişehir</t>
  </si>
  <si>
    <t>Odunpazarı, Eskişehir</t>
  </si>
  <si>
    <t>Tepebaşı, Eskişehir</t>
  </si>
  <si>
    <t>Araban, Gaziantep</t>
  </si>
  <si>
    <t>İslahiye, Gaziantep</t>
  </si>
  <si>
    <t>Nizip, Gaziantep</t>
  </si>
  <si>
    <t>Oğuzeli, Gaziantep</t>
  </si>
  <si>
    <t>Yavuzeli, Gaziantep</t>
  </si>
  <si>
    <t>Şahinbey, Gaziantep</t>
  </si>
  <si>
    <t>Şehitkamil, Gaziantep</t>
  </si>
  <si>
    <t>Karkamış, Gaziantep</t>
  </si>
  <si>
    <t>Nurdağı, Gaziantep</t>
  </si>
  <si>
    <t>Alucra, Giresun</t>
  </si>
  <si>
    <t>Bulancak, Giresun</t>
  </si>
  <si>
    <t>Dereli, Giresun</t>
  </si>
  <si>
    <t>Espiye, Giresun</t>
  </si>
  <si>
    <t>Eynesil, Giresun</t>
  </si>
  <si>
    <t>Giresun Merkez</t>
  </si>
  <si>
    <t>Giresun Merkez, Giresun</t>
  </si>
  <si>
    <t>Görele, Giresun</t>
  </si>
  <si>
    <t>Keşap, Giresun</t>
  </si>
  <si>
    <t>Şebinkarahisar, Giresun</t>
  </si>
  <si>
    <t>Tirebolu, Giresun</t>
  </si>
  <si>
    <t>Piraziz, Giresun</t>
  </si>
  <si>
    <t>Yağlıdere, Giresun</t>
  </si>
  <si>
    <t>Çamoluk, Giresun</t>
  </si>
  <si>
    <t>Çanakçı, Giresun</t>
  </si>
  <si>
    <t>Doğankent, Giresun</t>
  </si>
  <si>
    <t>Güce, Giresun</t>
  </si>
  <si>
    <t>Gümüşhane Merkez</t>
  </si>
  <si>
    <t>Gümüşhane Merkez, Gümüşhane</t>
  </si>
  <si>
    <t>Kelkit, Gümüşhane</t>
  </si>
  <si>
    <t>Şiran, Gümüşhane</t>
  </si>
  <si>
    <t>Torul, Gümüşhane</t>
  </si>
  <si>
    <t>Köse, Gümüşhane</t>
  </si>
  <si>
    <t>Kürtün, Gümüşhane</t>
  </si>
  <si>
    <t>Çukurca, Hakkari</t>
  </si>
  <si>
    <t>Hakkari Merkez</t>
  </si>
  <si>
    <t>Hakkari Merkez, Hakkari</t>
  </si>
  <si>
    <t>Şemdinli, Hakkari</t>
  </si>
  <si>
    <t>Yüksekova, Hakkari</t>
  </si>
  <si>
    <t>Altınözü, Hatay</t>
  </si>
  <si>
    <t>Dörtyol, Hatay</t>
  </si>
  <si>
    <t>Hassa, Hatay</t>
  </si>
  <si>
    <t>İskenderun, Hatay</t>
  </si>
  <si>
    <t>Kırıkhan, Hatay</t>
  </si>
  <si>
    <t>Reyhanlı, Hatay</t>
  </si>
  <si>
    <t>Samandağ, Hatay</t>
  </si>
  <si>
    <t>Yayladağı, Hatay</t>
  </si>
  <si>
    <t>Erzin, Hatay</t>
  </si>
  <si>
    <t>Belen, Hatay</t>
  </si>
  <si>
    <t>Kumlu, Hatay</t>
  </si>
  <si>
    <t>Antakya, Hatay</t>
  </si>
  <si>
    <t>Arsuz, Hatay</t>
  </si>
  <si>
    <t>Defne, Hatay</t>
  </si>
  <si>
    <t>Payas, Hatay</t>
  </si>
  <si>
    <t>Atabey, Isparta</t>
  </si>
  <si>
    <t>Eğirdir, Isparta</t>
  </si>
  <si>
    <t>Gelendost, Isparta</t>
  </si>
  <si>
    <t>Isparta Merkez</t>
  </si>
  <si>
    <t>Isparta Merkez, Isparta</t>
  </si>
  <si>
    <t>Keçiborlu, Isparta</t>
  </si>
  <si>
    <t>Senirkent, Isparta</t>
  </si>
  <si>
    <t>Sütçüler, Isparta</t>
  </si>
  <si>
    <t>Şarkikaraağaç, Isparta</t>
  </si>
  <si>
    <t>Uluborlu, Isparta</t>
  </si>
  <si>
    <t>Yalvaç, Isparta</t>
  </si>
  <si>
    <t>Aksu / Isparta</t>
  </si>
  <si>
    <t>Aksu / Isparta, Isparta</t>
  </si>
  <si>
    <t>Gönen / Isparta</t>
  </si>
  <si>
    <t>Gönen / Isparta, Isparta</t>
  </si>
  <si>
    <t>Yenişarbademli, Isparta</t>
  </si>
  <si>
    <t>Anamur, Mersin</t>
  </si>
  <si>
    <t>Erdemli, Mersin</t>
  </si>
  <si>
    <t>Gülnar, Mersin</t>
  </si>
  <si>
    <t>Mut, Mersin</t>
  </si>
  <si>
    <t>Silifke, Mersin</t>
  </si>
  <si>
    <t>Tarsus, Mersin</t>
  </si>
  <si>
    <t>Aydıncık / Mersin</t>
  </si>
  <si>
    <t>Aydıncık / Mersin, Mersin</t>
  </si>
  <si>
    <t>Bozyazı, Mersin</t>
  </si>
  <si>
    <t>Çamlıyayla, Mersin</t>
  </si>
  <si>
    <t>Akdeniz, Mersin</t>
  </si>
  <si>
    <t>Mezitli, Mersin</t>
  </si>
  <si>
    <t>Toroslar, Mersin</t>
  </si>
  <si>
    <t>Yenişehir / Mersin</t>
  </si>
  <si>
    <t>Yenişehir / Mersin, Mersin</t>
  </si>
  <si>
    <t>Adalar, İstanbul</t>
  </si>
  <si>
    <t>Bakırköy, İstanbul</t>
  </si>
  <si>
    <t>Beşiktaş, İstanbul</t>
  </si>
  <si>
    <t>Beykoz, İstanbul</t>
  </si>
  <si>
    <t>Beyoğlu, İstanbul</t>
  </si>
  <si>
    <t>Çatalca, İstanbul</t>
  </si>
  <si>
    <t>Eyüp, İstanbul</t>
  </si>
  <si>
    <t>Fatih, İstanbul</t>
  </si>
  <si>
    <t>Gaziosmanpaşa, İstanbul</t>
  </si>
  <si>
    <t>Kadıköy, İstanbul</t>
  </si>
  <si>
    <t>Kartal, İstanbul</t>
  </si>
  <si>
    <t>Sarıyer, İstanbul</t>
  </si>
  <si>
    <t>Silivri, İstanbul</t>
  </si>
  <si>
    <t>Şile, İstanbul</t>
  </si>
  <si>
    <t>Şişli, İstanbul</t>
  </si>
  <si>
    <t>Üsküdar, İstanbul</t>
  </si>
  <si>
    <t>Zeytinburnu, İstanbul</t>
  </si>
  <si>
    <t>Büyükçekmece, İstanbul</t>
  </si>
  <si>
    <t>Kağıthane, İstanbul</t>
  </si>
  <si>
    <t>Küçükçekmece, İstanbul</t>
  </si>
  <si>
    <t>Pendik, İstanbul</t>
  </si>
  <si>
    <t>Ümraniye, İstanbul</t>
  </si>
  <si>
    <t>Bayrampaşa, İstanbul</t>
  </si>
  <si>
    <t>Avcılar, İstanbul</t>
  </si>
  <si>
    <t>Bağcılar, İstanbul</t>
  </si>
  <si>
    <t>Bahçelievler, İstanbul</t>
  </si>
  <si>
    <t>Güngören, İstanbul</t>
  </si>
  <si>
    <t>Maltepe, İstanbul</t>
  </si>
  <si>
    <t>Sultanbeyli, İstanbul</t>
  </si>
  <si>
    <t>Tuzla, İstanbul</t>
  </si>
  <si>
    <t>Esenler, İstanbul</t>
  </si>
  <si>
    <t>Arnavutköy, İstanbul</t>
  </si>
  <si>
    <t>Ataşehir, İstanbul</t>
  </si>
  <si>
    <t>Başakşehir, İstanbul</t>
  </si>
  <si>
    <t>Beylikdüzü, İstanbul</t>
  </si>
  <si>
    <t>Çekmeköy, İstanbul</t>
  </si>
  <si>
    <t>Esenyurt, İstanbul</t>
  </si>
  <si>
    <t>Sancaktepe, İstanbul</t>
  </si>
  <si>
    <t>Sultangazi, İstanbul</t>
  </si>
  <si>
    <t>Aliağa, İzmir</t>
  </si>
  <si>
    <t>Bayındır, İzmir</t>
  </si>
  <si>
    <t>Bergama, İzmir</t>
  </si>
  <si>
    <t>Bornova, İzmir</t>
  </si>
  <si>
    <t>Çeşme, İzmir</t>
  </si>
  <si>
    <t>Dikili, İzmir</t>
  </si>
  <si>
    <t>Foça, İzmir</t>
  </si>
  <si>
    <t>Karaburun, İzmir</t>
  </si>
  <si>
    <t>Karşıyaka, İzmir</t>
  </si>
  <si>
    <t>Kemalpaşa / İzmir</t>
  </si>
  <si>
    <t>Kemalpaşa / İzmir, İzmir</t>
  </si>
  <si>
    <t>Kınık, İzmir</t>
  </si>
  <si>
    <t>Kiraz, İzmir</t>
  </si>
  <si>
    <t>Menemen, İzmir</t>
  </si>
  <si>
    <t>Ödemiş, İzmir</t>
  </si>
  <si>
    <t>Seferihisar, İzmir</t>
  </si>
  <si>
    <t>Selçuk, İzmir</t>
  </si>
  <si>
    <t>Tire, İzmir</t>
  </si>
  <si>
    <t>Torbalı, İzmir</t>
  </si>
  <si>
    <t>Urla, İzmir</t>
  </si>
  <si>
    <t>Beydağ, İzmir</t>
  </si>
  <si>
    <t>Buca, İzmir</t>
  </si>
  <si>
    <t>Konak, İzmir</t>
  </si>
  <si>
    <t>Menderes, İzmir</t>
  </si>
  <si>
    <t>Balçova, İzmir</t>
  </si>
  <si>
    <t>Çiğli, İzmir</t>
  </si>
  <si>
    <t>Gaziemir, İzmir</t>
  </si>
  <si>
    <t>Narlıdere, İzmir</t>
  </si>
  <si>
    <t>Güzelbahçe, İzmir</t>
  </si>
  <si>
    <t>Bayraklı, İzmir</t>
  </si>
  <si>
    <t>Karabağlar, İzmir</t>
  </si>
  <si>
    <t>Arpaçay, Kars</t>
  </si>
  <si>
    <t>Digor, Kars</t>
  </si>
  <si>
    <t>Kağızman, Kars</t>
  </si>
  <si>
    <t>Kars Merkez</t>
  </si>
  <si>
    <t>Kars Merkez, Kars</t>
  </si>
  <si>
    <t>Sarıkamış, Kars</t>
  </si>
  <si>
    <t>Selim, Kars</t>
  </si>
  <si>
    <t>Susuz, Kars</t>
  </si>
  <si>
    <t>Akyaka, Kars</t>
  </si>
  <si>
    <t>Abana, Kastamonu</t>
  </si>
  <si>
    <t>Araç, Kastamonu</t>
  </si>
  <si>
    <t>Azdavay, Kastamonu</t>
  </si>
  <si>
    <t>Bozkurt / Kastamonu</t>
  </si>
  <si>
    <t>Bozkurt / Kastamonu, Kastamonu</t>
  </si>
  <si>
    <t>Cide, Kastamonu</t>
  </si>
  <si>
    <t>Çatalzeytin, Kastamonu</t>
  </si>
  <si>
    <t>Daday, Kastamonu</t>
  </si>
  <si>
    <t>Devrekani, Kastamonu</t>
  </si>
  <si>
    <t>İnebolu, Kastamonu</t>
  </si>
  <si>
    <t>Kastamonu Merkez</t>
  </si>
  <si>
    <t>Kastamonu Merkez, Kastamonu</t>
  </si>
  <si>
    <t>Küre, Kastamonu</t>
  </si>
  <si>
    <t>Taşköprü, Kastamonu</t>
  </si>
  <si>
    <t>Tosya, Kastamonu</t>
  </si>
  <si>
    <t>İhsangazi, Kastamonu</t>
  </si>
  <si>
    <t>Pınarbaşı / Kastamonu</t>
  </si>
  <si>
    <t>Pınarbaşı / Kastamonu, Kastamonu</t>
  </si>
  <si>
    <t>Şenpazar, Kastamonu</t>
  </si>
  <si>
    <t>Ağlı, Kastamonu</t>
  </si>
  <si>
    <t>Doğanyurt, Kastamonu</t>
  </si>
  <si>
    <t>Hanönü, Kastamonu</t>
  </si>
  <si>
    <t>Seydiler, Kastamonu</t>
  </si>
  <si>
    <t>Bünyan, Kayseri</t>
  </si>
  <si>
    <t>Develi, Kayseri</t>
  </si>
  <si>
    <t>Felahiye, Kayseri</t>
  </si>
  <si>
    <t>İncesu, Kayseri</t>
  </si>
  <si>
    <t>Pınarbaşı / Kayseri</t>
  </si>
  <si>
    <t>Pınarbaşı / Kayseri, Kayseri</t>
  </si>
  <si>
    <t>Sarıoğlan, Kayseri</t>
  </si>
  <si>
    <t>Sarız, Kayseri</t>
  </si>
  <si>
    <t>Tomarza, Kayseri</t>
  </si>
  <si>
    <t>Yahyalı, Kayseri</t>
  </si>
  <si>
    <t>Yeşilhisar, Kayseri</t>
  </si>
  <si>
    <t>Akkışla, Kayseri</t>
  </si>
  <si>
    <t>Talas, Kayseri</t>
  </si>
  <si>
    <t>Kocasinan, Kayseri</t>
  </si>
  <si>
    <t>Melikgazi, Kayseri</t>
  </si>
  <si>
    <t>Hacılar, Kayseri</t>
  </si>
  <si>
    <t>Özvatan, Kayseri</t>
  </si>
  <si>
    <t>Babaeski, Kırklareli</t>
  </si>
  <si>
    <t>Demirköy, Kırklareli</t>
  </si>
  <si>
    <t>Kırklareli Merkez</t>
  </si>
  <si>
    <t>Kırklareli Merkez, Kırklareli</t>
  </si>
  <si>
    <t>Kofçaz, Kırklareli</t>
  </si>
  <si>
    <t>Lüleburgaz, Kırklareli</t>
  </si>
  <si>
    <t>Pehlivanköy, Kırklareli</t>
  </si>
  <si>
    <t>Pınarhisar, Kırklareli</t>
  </si>
  <si>
    <t>Vize, Kırklareli</t>
  </si>
  <si>
    <t>Çiçekdağı, Kırşehir</t>
  </si>
  <si>
    <t>Kaman, Kırşehir</t>
  </si>
  <si>
    <t>Kırşehir Merkez</t>
  </si>
  <si>
    <t>Kırşehir Merkez, Kırşehir</t>
  </si>
  <si>
    <t>Mucur, Kırşehir</t>
  </si>
  <si>
    <t>Akpınar, Kırşehir</t>
  </si>
  <si>
    <t>Akçakent, Kırşehir</t>
  </si>
  <si>
    <t>Boztepe, Kırşehir</t>
  </si>
  <si>
    <t>Gebze, Kocaeli</t>
  </si>
  <si>
    <t>Gölcük, Kocaeli</t>
  </si>
  <si>
    <t>Kandıra, Kocaeli</t>
  </si>
  <si>
    <t>Karamürsel, Kocaeli</t>
  </si>
  <si>
    <t>Körfez, Kocaeli</t>
  </si>
  <si>
    <t>Derince, Kocaeli</t>
  </si>
  <si>
    <t>Başiskele, Kocaeli</t>
  </si>
  <si>
    <t>Çayırova, Kocaeli</t>
  </si>
  <si>
    <t>Darıca, Kocaeli</t>
  </si>
  <si>
    <t>Dilovası, Kocaeli</t>
  </si>
  <si>
    <t>İzmit, Kocaeli</t>
  </si>
  <si>
    <t>Kartepe, Kocaeli</t>
  </si>
  <si>
    <t>Akşehir, Konya</t>
  </si>
  <si>
    <t>Beyşehir, Konya</t>
  </si>
  <si>
    <t>Bozkır, Konya</t>
  </si>
  <si>
    <t>Cihanbeyli, Konya</t>
  </si>
  <si>
    <t>Çumra, Konya</t>
  </si>
  <si>
    <t>Doğanhisar, Konya</t>
  </si>
  <si>
    <t>Ereğli / Konya</t>
  </si>
  <si>
    <t>Ereğli / Konya, Konya</t>
  </si>
  <si>
    <t>Hadim, Konya</t>
  </si>
  <si>
    <t>Ilgın, Konya</t>
  </si>
  <si>
    <t>Kadınhanı, Konya</t>
  </si>
  <si>
    <t>Karapınar, Konya</t>
  </si>
  <si>
    <t>Kulu, Konya</t>
  </si>
  <si>
    <t>Sarayönü, Konya</t>
  </si>
  <si>
    <t>Seydişehir, Konya</t>
  </si>
  <si>
    <t>Yunak, Konya</t>
  </si>
  <si>
    <t>Akören, Konya</t>
  </si>
  <si>
    <t>Altınekin, Konya</t>
  </si>
  <si>
    <t>Derebucak, Konya</t>
  </si>
  <si>
    <t>Hüyük, Konya</t>
  </si>
  <si>
    <t>Karatay, Konya</t>
  </si>
  <si>
    <t>Meram, Konya</t>
  </si>
  <si>
    <t>Selçuklu, Konya</t>
  </si>
  <si>
    <t>Taşkent, Konya</t>
  </si>
  <si>
    <t>Ahırlı, Konya</t>
  </si>
  <si>
    <t>Çeltik, Konya</t>
  </si>
  <si>
    <t>Derbent, Konya</t>
  </si>
  <si>
    <t>Emirgazi, Konya</t>
  </si>
  <si>
    <t>Güneysınır, Konya</t>
  </si>
  <si>
    <t>Halkapınar, Konya</t>
  </si>
  <si>
    <t>Tuzlukçu, Konya</t>
  </si>
  <si>
    <t>Yalıhüyük, Konya</t>
  </si>
  <si>
    <t>Altıntaş, Kütahya</t>
  </si>
  <si>
    <t>Domaniç, Kütahya</t>
  </si>
  <si>
    <t>Emet, Kütahya</t>
  </si>
  <si>
    <t>Gediz, Kütahya</t>
  </si>
  <si>
    <t>Kütahya Merkez</t>
  </si>
  <si>
    <t>Kütahya Merkez, Kütahya</t>
  </si>
  <si>
    <t>Simav, Kütahya</t>
  </si>
  <si>
    <t>Tavşanlı, Kütahya</t>
  </si>
  <si>
    <t>Aslanapa, Kütahya</t>
  </si>
  <si>
    <t>Dumlupınar, Kütahya</t>
  </si>
  <si>
    <t>Hisarcık, Kütahya</t>
  </si>
  <si>
    <t>Şaphane, Kütahya</t>
  </si>
  <si>
    <t>Çavdarhisar, Kütahya</t>
  </si>
  <si>
    <t>Pazarlar, Kütahya</t>
  </si>
  <si>
    <t>Akçadağ, Malatya</t>
  </si>
  <si>
    <t>Arapgir, Malatya</t>
  </si>
  <si>
    <t>Arguvan, Malatya</t>
  </si>
  <si>
    <t>Darende, Malatya</t>
  </si>
  <si>
    <t>Doğanşehir, Malatya</t>
  </si>
  <si>
    <t>Hekimhan, Malatya</t>
  </si>
  <si>
    <t>Pütürge, Malatya</t>
  </si>
  <si>
    <t>Yeşilyurt / Malatya</t>
  </si>
  <si>
    <t>Yeşilyurt / Malatya, Malatya</t>
  </si>
  <si>
    <t>Battalgazi, Malatya</t>
  </si>
  <si>
    <t>Doğanyol, Malatya</t>
  </si>
  <si>
    <t>Kale / Malatya</t>
  </si>
  <si>
    <t>Kale / Malatya, Malatya</t>
  </si>
  <si>
    <t>Kuluncak, Malatya</t>
  </si>
  <si>
    <t>Yazıhan, Malatya</t>
  </si>
  <si>
    <t>Akhisar, Manisa</t>
  </si>
  <si>
    <t>Alaşehir, Manisa</t>
  </si>
  <si>
    <t>Demirci, Manisa</t>
  </si>
  <si>
    <t>Gördes, Manisa</t>
  </si>
  <si>
    <t>Kırkağaç, Manisa</t>
  </si>
  <si>
    <t>Kula, Manisa</t>
  </si>
  <si>
    <t>Salihli, Manisa</t>
  </si>
  <si>
    <t>Sarıgöl, Manisa</t>
  </si>
  <si>
    <t>Saruhanlı, Manisa</t>
  </si>
  <si>
    <t>Selendi, Manisa</t>
  </si>
  <si>
    <t>Soma, Manisa</t>
  </si>
  <si>
    <t>Turgutlu, Manisa</t>
  </si>
  <si>
    <t>Ahmetli, Manisa</t>
  </si>
  <si>
    <t>Gölmarmara, Manisa</t>
  </si>
  <si>
    <t>Köprübaşı / Manisa</t>
  </si>
  <si>
    <t>Köprübaşı / Manisa, Manisa</t>
  </si>
  <si>
    <t>Şehzadeler, Manisa</t>
  </si>
  <si>
    <t>Yunusemre, Manisa</t>
  </si>
  <si>
    <t>Afşin, Kahramanmaraş</t>
  </si>
  <si>
    <t>Andırın, Kahramanmaraş</t>
  </si>
  <si>
    <t>Elbistan, Kahramanmaraş</t>
  </si>
  <si>
    <t>Göksun, Kahramanmaraş</t>
  </si>
  <si>
    <t>Pazarcık, Kahramanmaraş</t>
  </si>
  <si>
    <t>Türkoğlu, Kahramanmaraş</t>
  </si>
  <si>
    <t>Çağlayancerit, Kahramanmaraş</t>
  </si>
  <si>
    <t>Ekinözü, Kahramanmaraş</t>
  </si>
  <si>
    <t>Nurhak, Kahramanmaraş</t>
  </si>
  <si>
    <t>Dulkadiroğlu, Kahramanmaraş</t>
  </si>
  <si>
    <t>Onikişubat, Kahramanmaraş</t>
  </si>
  <si>
    <t>Derik, Mardin</t>
  </si>
  <si>
    <t>Kızıltepe, Mardin</t>
  </si>
  <si>
    <t>Mazıdağı, Mardin</t>
  </si>
  <si>
    <t>Midyat, Mardin</t>
  </si>
  <si>
    <t>Nusaybin, Mardin</t>
  </si>
  <si>
    <t>Ömerli, Mardin</t>
  </si>
  <si>
    <t>Savur, Mardin</t>
  </si>
  <si>
    <t>Dargeçit, Mardin</t>
  </si>
  <si>
    <t>Yeşilli, Mardin</t>
  </si>
  <si>
    <t>Artuklu, Mardin</t>
  </si>
  <si>
    <t>Bodrum, Muğla</t>
  </si>
  <si>
    <t>Datça, Muğla</t>
  </si>
  <si>
    <t>Fethiye, Muğla</t>
  </si>
  <si>
    <t>Köyceğiz, Muğla</t>
  </si>
  <si>
    <t>Marmaris, Muğla</t>
  </si>
  <si>
    <t>Milas, Muğla</t>
  </si>
  <si>
    <t>Ula, Muğla</t>
  </si>
  <si>
    <t>Yatağan, Muğla</t>
  </si>
  <si>
    <t>Dalaman, Muğla</t>
  </si>
  <si>
    <t>Ortaca, Muğla</t>
  </si>
  <si>
    <t>Kavaklıdere, Muğla</t>
  </si>
  <si>
    <t>Menteşe, Muğla</t>
  </si>
  <si>
    <t>Seydikemer, Muğla</t>
  </si>
  <si>
    <t>Bulanık, Muş</t>
  </si>
  <si>
    <t>Malazgirt, Muş</t>
  </si>
  <si>
    <t>Muş Merkez</t>
  </si>
  <si>
    <t>Muş Merkez, Muş</t>
  </si>
  <si>
    <t>Varto, Muş</t>
  </si>
  <si>
    <t>Hasköy, Muş</t>
  </si>
  <si>
    <t>Korkut, Muş</t>
  </si>
  <si>
    <t>Avanos, Nevşehir</t>
  </si>
  <si>
    <t>Derinkuyu, Nevşehir</t>
  </si>
  <si>
    <t>Gülşehir, Nevşehir</t>
  </si>
  <si>
    <t>Hacıbektaş, Nevşehir</t>
  </si>
  <si>
    <t>Kozaklı, Nevşehir</t>
  </si>
  <si>
    <t>Nevşehir Merkez</t>
  </si>
  <si>
    <t>Nevşehir Merkez, Nevşehir</t>
  </si>
  <si>
    <t>Ürgüp, Nevşehir</t>
  </si>
  <si>
    <t>Acıgöl, Nevşehir</t>
  </si>
  <si>
    <t>Bor, Niğde</t>
  </si>
  <si>
    <t>Çamardı, Niğde</t>
  </si>
  <si>
    <t>Niğde Merkez</t>
  </si>
  <si>
    <t>Niğde Merkez, Niğde</t>
  </si>
  <si>
    <t>Ulukışla, Niğde</t>
  </si>
  <si>
    <t>Altunhisar, Niğde</t>
  </si>
  <si>
    <t>Çiftlik, Niğde</t>
  </si>
  <si>
    <t>Akkuş, Ordu</t>
  </si>
  <si>
    <t>Aybastı, Ordu</t>
  </si>
  <si>
    <t>Fatsa, Ordu</t>
  </si>
  <si>
    <t>Gölköy, Ordu</t>
  </si>
  <si>
    <t>Korgan, Ordu</t>
  </si>
  <si>
    <t>Kumru, Ordu</t>
  </si>
  <si>
    <t>Mesudiye, Ordu</t>
  </si>
  <si>
    <t>Perşembe, Ordu</t>
  </si>
  <si>
    <t>Ulubey / Ordu</t>
  </si>
  <si>
    <t>Ulubey / Ordu, Ordu</t>
  </si>
  <si>
    <t>Ünye, Ordu</t>
  </si>
  <si>
    <t>Gülyalı, Ordu</t>
  </si>
  <si>
    <t>Gürgentepe, Ordu</t>
  </si>
  <si>
    <t>Çamaş, Ordu</t>
  </si>
  <si>
    <t>Çatalpınar, Ordu</t>
  </si>
  <si>
    <t>Çaybaşı, Ordu</t>
  </si>
  <si>
    <t>İkizce, Ordu</t>
  </si>
  <si>
    <t>Kabadüz, Ordu</t>
  </si>
  <si>
    <t>Kabataş, Ordu</t>
  </si>
  <si>
    <t>Altınordu, Ordu</t>
  </si>
  <si>
    <t>Ardeşen, Rize</t>
  </si>
  <si>
    <t>Çamlıhemşin, Rize</t>
  </si>
  <si>
    <t>Çayeli, Rize</t>
  </si>
  <si>
    <t>Fındıklı, Rize</t>
  </si>
  <si>
    <t>İkizdere, Rize</t>
  </si>
  <si>
    <t>Kalkandere, Rize</t>
  </si>
  <si>
    <t>Pazar / Rize</t>
  </si>
  <si>
    <t>Pazar / Rize, Rize</t>
  </si>
  <si>
    <t>Rize Merkez</t>
  </si>
  <si>
    <t>Rize Merkez, Rize</t>
  </si>
  <si>
    <t>Güneysu, Rize</t>
  </si>
  <si>
    <t>Derepazarı, Rize</t>
  </si>
  <si>
    <t>Hemşin, Rize</t>
  </si>
  <si>
    <t>İyidere, Rize</t>
  </si>
  <si>
    <t>Akyazı, Sakarya</t>
  </si>
  <si>
    <t>Geyve, Sakarya</t>
  </si>
  <si>
    <t>Hendek, Sakarya</t>
  </si>
  <si>
    <t>Karasu, Sakarya</t>
  </si>
  <si>
    <t>Kaynarca, Sakarya</t>
  </si>
  <si>
    <t>Sapanca, Sakarya</t>
  </si>
  <si>
    <t>Kocaali, Sakarya</t>
  </si>
  <si>
    <t>Pamukova, Sakarya</t>
  </si>
  <si>
    <t>Taraklı, Sakarya</t>
  </si>
  <si>
    <t>Ferizli, Sakarya</t>
  </si>
  <si>
    <t>Karapürçek, Sakarya</t>
  </si>
  <si>
    <t>Söğütlü, Sakarya</t>
  </si>
  <si>
    <t>Adapazarı, Sakarya</t>
  </si>
  <si>
    <t>Arifiye, Sakarya</t>
  </si>
  <si>
    <t>Erenler, Sakarya</t>
  </si>
  <si>
    <t>Serdivan, Sakarya</t>
  </si>
  <si>
    <t>Alaçam, Samsun</t>
  </si>
  <si>
    <t>Bafra, Samsun</t>
  </si>
  <si>
    <t>Çarşamba, Samsun</t>
  </si>
  <si>
    <t>Havza, Samsun</t>
  </si>
  <si>
    <t>Kavak, Samsun</t>
  </si>
  <si>
    <t>Ladik, Samsun</t>
  </si>
  <si>
    <t>Terme, Samsun</t>
  </si>
  <si>
    <t>Vezirköprü, Samsun</t>
  </si>
  <si>
    <t>Asarcık, Samsun</t>
  </si>
  <si>
    <t>19 Mayıs</t>
  </si>
  <si>
    <t>19 Mayıs, Samsun</t>
  </si>
  <si>
    <t>Salıpazarı, Samsun</t>
  </si>
  <si>
    <t>Tekkeköy, Samsun</t>
  </si>
  <si>
    <t>Ayvacık / Samsun</t>
  </si>
  <si>
    <t>Ayvacık / Samsun, Samsun</t>
  </si>
  <si>
    <t>Yakakent, Samsun</t>
  </si>
  <si>
    <t>Atakum, Samsun</t>
  </si>
  <si>
    <t>Canik, Samsun</t>
  </si>
  <si>
    <t>İlkadım, Samsun</t>
  </si>
  <si>
    <t>Baykan, Siirt</t>
  </si>
  <si>
    <t>Eruh, Siirt</t>
  </si>
  <si>
    <t>Kurtalan, Siirt</t>
  </si>
  <si>
    <t>Pervari, Siirt</t>
  </si>
  <si>
    <t>Siirt Merkez</t>
  </si>
  <si>
    <t>Siirt Merkez, Siirt</t>
  </si>
  <si>
    <t>Şirvan, Siirt</t>
  </si>
  <si>
    <t>Tillo, Siirt</t>
  </si>
  <si>
    <t>Ayancık, Sinop</t>
  </si>
  <si>
    <t>Boyabat, Sinop</t>
  </si>
  <si>
    <t>Durağan, Sinop</t>
  </si>
  <si>
    <t>Erfelek, Sinop</t>
  </si>
  <si>
    <t>Gerze, Sinop</t>
  </si>
  <si>
    <t>Sinop Merkez</t>
  </si>
  <si>
    <t>Sinop Merkez, Sinop</t>
  </si>
  <si>
    <t>Türkeli, Sinop</t>
  </si>
  <si>
    <t>Dikmen, Sinop</t>
  </si>
  <si>
    <t>Saraydüzü, Sinop</t>
  </si>
  <si>
    <t>Divriği, Sivas</t>
  </si>
  <si>
    <t>Gemerek, Sivas</t>
  </si>
  <si>
    <t>Gürün, Sivas</t>
  </si>
  <si>
    <t>Hafik, Sivas</t>
  </si>
  <si>
    <t>İmranlı, Sivas</t>
  </si>
  <si>
    <t>Kangal, Sivas</t>
  </si>
  <si>
    <t>Koyulhisar, Sivas</t>
  </si>
  <si>
    <t>Sivas Merkez</t>
  </si>
  <si>
    <t>Sivas Merkez, Sivas</t>
  </si>
  <si>
    <t>Suşehri, Sivas</t>
  </si>
  <si>
    <t>Şarkışla, Sivas</t>
  </si>
  <si>
    <t>Yıldızeli, Sivas</t>
  </si>
  <si>
    <t>Zara, Sivas</t>
  </si>
  <si>
    <t>Akıncılar, Sivas</t>
  </si>
  <si>
    <t>Altınyayla / Sivas</t>
  </si>
  <si>
    <t>Altınyayla / Sivas, Sivas</t>
  </si>
  <si>
    <t>Doğanşar, Sivas</t>
  </si>
  <si>
    <t>Gölova, Sivas</t>
  </si>
  <si>
    <t>Ulaş, Sivas</t>
  </si>
  <si>
    <t>Çerkezköy, Tekirdağ</t>
  </si>
  <si>
    <t>Çorlu, Tekirdağ</t>
  </si>
  <si>
    <t>Hayrabolu, Tekirdağ</t>
  </si>
  <si>
    <t>Malkara, Tekirdağ</t>
  </si>
  <si>
    <t>Muratlı, Tekirdağ</t>
  </si>
  <si>
    <t>Saray / Tekirdağ</t>
  </si>
  <si>
    <t>Saray / Tekirdağ, Tekirdağ</t>
  </si>
  <si>
    <t>Şarköy, Tekirdağ</t>
  </si>
  <si>
    <t>Marmaraereğlisi, Tekirdağ</t>
  </si>
  <si>
    <t>Ergene, Tekirdağ</t>
  </si>
  <si>
    <t>Kapaklı, Tekirdağ</t>
  </si>
  <si>
    <t>Süleymanpaşa, Tekirdağ</t>
  </si>
  <si>
    <t>Almus, Tokat</t>
  </si>
  <si>
    <t>Artova, Tokat</t>
  </si>
  <si>
    <t>Erbaa, Tokat</t>
  </si>
  <si>
    <t>Niksar, Tokat</t>
  </si>
  <si>
    <t>Reşadiye, Tokat</t>
  </si>
  <si>
    <t>Tokat Merkez</t>
  </si>
  <si>
    <t>Tokat Merkez, Tokat</t>
  </si>
  <si>
    <t>Turhal, Tokat</t>
  </si>
  <si>
    <t>Zile, Tokat</t>
  </si>
  <si>
    <t>Pazar / Tokat</t>
  </si>
  <si>
    <t>Pazar / Tokat, Tokat</t>
  </si>
  <si>
    <t>Yeşilyurt / Tokat</t>
  </si>
  <si>
    <t>Yeşilyurt / Tokat, Tokat</t>
  </si>
  <si>
    <t>Başçiftlik, Tokat</t>
  </si>
  <si>
    <t>Sulusaray, Tokat</t>
  </si>
  <si>
    <t>Akçaabat, Trabzon</t>
  </si>
  <si>
    <t>Araklı, Trabzon</t>
  </si>
  <si>
    <t>Arsin, Trabzon</t>
  </si>
  <si>
    <t>Çaykara, Trabzon</t>
  </si>
  <si>
    <t>Maçka, Trabzon</t>
  </si>
  <si>
    <t>Of, Trabzon</t>
  </si>
  <si>
    <t>Sürmene, Trabzon</t>
  </si>
  <si>
    <t>Tonya, Trabzon</t>
  </si>
  <si>
    <t>Vakfıkebir, Trabzon</t>
  </si>
  <si>
    <t>Yomra, Trabzon</t>
  </si>
  <si>
    <t>Beşikdüzü, Trabzon</t>
  </si>
  <si>
    <t>Şalpazarı, Trabzon</t>
  </si>
  <si>
    <t>Çarşıbaşı, Trabzon</t>
  </si>
  <si>
    <t>Dernekpazarı, Trabzon</t>
  </si>
  <si>
    <t>Düzköy, Trabzon</t>
  </si>
  <si>
    <t>Hayrat, Trabzon</t>
  </si>
  <si>
    <t>Köprübaşı / Trabzon</t>
  </si>
  <si>
    <t>Köprübaşı / Trabzon, Trabzon</t>
  </si>
  <si>
    <t>Ortahisar, Trabzon</t>
  </si>
  <si>
    <t>Çemişgezek, Tunceli</t>
  </si>
  <si>
    <t>Hozat, Tunceli</t>
  </si>
  <si>
    <t>Mazgirt, Tunceli</t>
  </si>
  <si>
    <t>Nazımiye, Tunceli</t>
  </si>
  <si>
    <t>Ovacık / Tunceli</t>
  </si>
  <si>
    <t>Ovacık / Tunceli, Tunceli</t>
  </si>
  <si>
    <t>Pertek, Tunceli</t>
  </si>
  <si>
    <t>Pülümür, Tunceli</t>
  </si>
  <si>
    <t>Tunceli Merkez</t>
  </si>
  <si>
    <t>Tunceli Merkez, Tunceli</t>
  </si>
  <si>
    <t>Akçakale, Şanlıurfa</t>
  </si>
  <si>
    <t>Birecik, Şanlıurfa</t>
  </si>
  <si>
    <t>Bozova, Şanlıurfa</t>
  </si>
  <si>
    <t>Ceylanpınar, Şanlıurfa</t>
  </si>
  <si>
    <t>Halfeti, Şanlıurfa</t>
  </si>
  <si>
    <t>Hilvan, Şanlıurfa</t>
  </si>
  <si>
    <t>Siverek, Şanlıurfa</t>
  </si>
  <si>
    <t>Suruç, Şanlıurfa</t>
  </si>
  <si>
    <t>Viranşehir, Şanlıurfa</t>
  </si>
  <si>
    <t>Harran, Şanlıurfa</t>
  </si>
  <si>
    <t>Eyyübiye, Şanlıurfa</t>
  </si>
  <si>
    <t>Haliliye, Şanlıurfa</t>
  </si>
  <si>
    <t>Karaköprü, Şanlıurfa</t>
  </si>
  <si>
    <t>Banaz, Uşak</t>
  </si>
  <si>
    <t>Eşme, Uşak</t>
  </si>
  <si>
    <t>Karahallı, Uşak</t>
  </si>
  <si>
    <t>Sivaslı, Uşak</t>
  </si>
  <si>
    <t>Ulubey / Uşak</t>
  </si>
  <si>
    <t>Ulubey / Uşak, Uşak</t>
  </si>
  <si>
    <t>Uşak Merkez</t>
  </si>
  <si>
    <t>Uşak Merkez, Uşak</t>
  </si>
  <si>
    <t>Başkale, Van</t>
  </si>
  <si>
    <t>Çatak, Van</t>
  </si>
  <si>
    <t>Erciş, Van</t>
  </si>
  <si>
    <t>Gevaş, Van</t>
  </si>
  <si>
    <t>Gürpınar, Van</t>
  </si>
  <si>
    <t>Muradiye, Van</t>
  </si>
  <si>
    <t>Özalp, Van</t>
  </si>
  <si>
    <t>Bahçesaray, Van</t>
  </si>
  <si>
    <t>Çaldıran, Van</t>
  </si>
  <si>
    <t>Edremit / Van</t>
  </si>
  <si>
    <t>Edremit / Van, Van</t>
  </si>
  <si>
    <t>Saray / Van</t>
  </si>
  <si>
    <t>Saray / Van, Van</t>
  </si>
  <si>
    <t>İpekyolu, Van</t>
  </si>
  <si>
    <t>Tuşba, Van</t>
  </si>
  <si>
    <t>Akdağmadeni, Yozgat</t>
  </si>
  <si>
    <t>Boğazlıyan, Yozgat</t>
  </si>
  <si>
    <t>Çayıralan, Yozgat</t>
  </si>
  <si>
    <t>Çekerek, Yozgat</t>
  </si>
  <si>
    <t>Sarıkaya, Yozgat</t>
  </si>
  <si>
    <t>Sorgun, Yozgat</t>
  </si>
  <si>
    <t>Şefaatli, Yozgat</t>
  </si>
  <si>
    <t>Yerköy, Yozgat</t>
  </si>
  <si>
    <t>Yozgat Merkez</t>
  </si>
  <si>
    <t>Yozgat Merkez, Yozgat</t>
  </si>
  <si>
    <t>Aydıncık / Yozgat</t>
  </si>
  <si>
    <t>Aydıncık / Yozgat, Yozgat</t>
  </si>
  <si>
    <t>Çandır, Yozgat</t>
  </si>
  <si>
    <t>Kadışehri, Yozgat</t>
  </si>
  <si>
    <t>Saraykent, Yozgat</t>
  </si>
  <si>
    <t>Yenifakılı, Yozgat</t>
  </si>
  <si>
    <t>Çaycuma, Zonguldak</t>
  </si>
  <si>
    <t>Devrek, Zonguldak</t>
  </si>
  <si>
    <t>Ereğli / Zonguldak</t>
  </si>
  <si>
    <t>Ereğli / Zonguldak, Zonguldak</t>
  </si>
  <si>
    <t>Zonguldak Merkez</t>
  </si>
  <si>
    <t>Zonguldak Merkez, Zonguldak</t>
  </si>
  <si>
    <t>Alaplı, Zonguldak</t>
  </si>
  <si>
    <t>Gökçebey, Zonguldak</t>
  </si>
  <si>
    <t>Kilimli, Zonguldak</t>
  </si>
  <si>
    <t>Kozlu, Zonguldak</t>
  </si>
  <si>
    <t>Aksaray Merkez</t>
  </si>
  <si>
    <t>Aksaray Merkez, Aksaray</t>
  </si>
  <si>
    <t>Ortaköy / Aksaray</t>
  </si>
  <si>
    <t>Ortaköy / Aksaray, Aksaray</t>
  </si>
  <si>
    <t>Ağaçören, Aksaray</t>
  </si>
  <si>
    <t>Güzelyurt, Aksaray</t>
  </si>
  <si>
    <t>Sarıyahşi, Aksaray</t>
  </si>
  <si>
    <t>Eskil, Aksaray</t>
  </si>
  <si>
    <t>Gülağaç, Aksaray</t>
  </si>
  <si>
    <t>Bayburt Merkez</t>
  </si>
  <si>
    <t>Bayburt Merkez, Bayburt</t>
  </si>
  <si>
    <t>Aydıntepe, Bayburt</t>
  </si>
  <si>
    <t>Demirözü, Bayburt</t>
  </si>
  <si>
    <t>Ermenek, Karaman</t>
  </si>
  <si>
    <t>Karaman Merkez</t>
  </si>
  <si>
    <t>Karaman Merkez, Karaman</t>
  </si>
  <si>
    <t>Ayrancı, Karaman</t>
  </si>
  <si>
    <t>Kazımkarabekir, Karaman</t>
  </si>
  <si>
    <t>Başyayla, Karaman</t>
  </si>
  <si>
    <t>Sarıveliler, Karaman</t>
  </si>
  <si>
    <t>Delice, Kırıkkale</t>
  </si>
  <si>
    <t>Keskin, Kırıkkale</t>
  </si>
  <si>
    <t>Kırıkkale Merkez</t>
  </si>
  <si>
    <t>Kırıkkale Merkez, Kırıkkale</t>
  </si>
  <si>
    <t>Sulakyurt, Kırıkkale</t>
  </si>
  <si>
    <t>Bahşili, Kırıkkale</t>
  </si>
  <si>
    <t>Balışeyh, Kırıkkale</t>
  </si>
  <si>
    <t>Çelebi, Kırıkkale</t>
  </si>
  <si>
    <t>Karakeçili, Kırıkkale</t>
  </si>
  <si>
    <t>Yahşihan, Kırıkkale</t>
  </si>
  <si>
    <t>Batman Merkez</t>
  </si>
  <si>
    <t>Batman Merkez, Batman</t>
  </si>
  <si>
    <t>Beşiri, Batman</t>
  </si>
  <si>
    <t>Gercüş, Batman</t>
  </si>
  <si>
    <t>Kozluk, Batman</t>
  </si>
  <si>
    <t>Sason, Batman</t>
  </si>
  <si>
    <t>Hasankeyf, Batman</t>
  </si>
  <si>
    <t>Beytüşşebap, Şırnak</t>
  </si>
  <si>
    <t>Cizre, Şırnak</t>
  </si>
  <si>
    <t>İdil, Şırnak</t>
  </si>
  <si>
    <t>Silopi, Şırnak</t>
  </si>
  <si>
    <t>Şırnak Merkez</t>
  </si>
  <si>
    <t>Şırnak Merkez, Şırnak</t>
  </si>
  <si>
    <t>Uludere, Şırnak</t>
  </si>
  <si>
    <t>Güçlükonak, Şırnak</t>
  </si>
  <si>
    <t>Bartın Merkez</t>
  </si>
  <si>
    <t>Bartın Merkez, Bartın</t>
  </si>
  <si>
    <t>Kurucaşile, Bartın</t>
  </si>
  <si>
    <t>Ulus, Bartın</t>
  </si>
  <si>
    <t>Amasra, Bartın</t>
  </si>
  <si>
    <t>Ardahan Merkez</t>
  </si>
  <si>
    <t>Ardahan Merkez, Ardahan</t>
  </si>
  <si>
    <t>Çıldır, Ardahan</t>
  </si>
  <si>
    <t>Göle, Ardahan</t>
  </si>
  <si>
    <t>Hanak, Ardahan</t>
  </si>
  <si>
    <t>Posof, Ardahan</t>
  </si>
  <si>
    <t>Damal, Ardahan</t>
  </si>
  <si>
    <t>Aralık, Iğdır</t>
  </si>
  <si>
    <t>Iğdır Merkez</t>
  </si>
  <si>
    <t>Iğdır Merkez, Iğdır</t>
  </si>
  <si>
    <t>Tuzluca, Iğdır</t>
  </si>
  <si>
    <t>Karakoyunlu, Iğdır</t>
  </si>
  <si>
    <t>Yalova Merkez</t>
  </si>
  <si>
    <t>Yalova Merkez, Yalova</t>
  </si>
  <si>
    <t>Altınova, Yalova</t>
  </si>
  <si>
    <t>Armutlu, Yalova</t>
  </si>
  <si>
    <t>Çınarcık, Yalova</t>
  </si>
  <si>
    <t>Çiftlikköy, Yalova</t>
  </si>
  <si>
    <t>Termal, Yalova</t>
  </si>
  <si>
    <t>Eflani, Karabük</t>
  </si>
  <si>
    <t>Eskipazar, Karabük</t>
  </si>
  <si>
    <t>Karabük Merkez</t>
  </si>
  <si>
    <t>Karabük Merkez, Karabük</t>
  </si>
  <si>
    <t>Ovacık / Karabük</t>
  </si>
  <si>
    <t>Ovacık / Karabük, Karabük</t>
  </si>
  <si>
    <t>Safranbolu, Karabük</t>
  </si>
  <si>
    <t>Yenice / Karabük</t>
  </si>
  <si>
    <t>Yenice / Karabük, Karabük</t>
  </si>
  <si>
    <t>Kilis Merkez</t>
  </si>
  <si>
    <t>Kilis Merkez, Kilis</t>
  </si>
  <si>
    <t>Elbeyli, Kilis</t>
  </si>
  <si>
    <t>Musabeyli, Kilis</t>
  </si>
  <si>
    <t>Polateli, Kilis</t>
  </si>
  <si>
    <t>Bahçe, Osmaniye</t>
  </si>
  <si>
    <t>Kadirli, Osmaniye</t>
  </si>
  <si>
    <t>Osmaniye Merkez</t>
  </si>
  <si>
    <t>Osmaniye Merkez, Osmaniye</t>
  </si>
  <si>
    <t>Düziçi, Osmaniye</t>
  </si>
  <si>
    <t>Hasanbeyli, Osmaniye</t>
  </si>
  <si>
    <t>Sumbas, Osmaniye</t>
  </si>
  <si>
    <t>Toprakkale, Osmaniye</t>
  </si>
  <si>
    <t>Akçakoca, Düzce</t>
  </si>
  <si>
    <t>Düzce Merkez</t>
  </si>
  <si>
    <t>Düzce Merkez, Düzce</t>
  </si>
  <si>
    <t>Yığılca, Düzce</t>
  </si>
  <si>
    <t>Cumayeri, Düzce</t>
  </si>
  <si>
    <t>Gölyaka, Düzce</t>
  </si>
  <si>
    <t>Çilimli, Düzce</t>
  </si>
  <si>
    <t>Gümüşova, Düzce</t>
  </si>
  <si>
    <t>Kaynaşlı, Düzce</t>
  </si>
  <si>
    <t>Antalya Merkez</t>
  </si>
  <si>
    <t>ETKİN DEĞİL</t>
  </si>
  <si>
    <t>Antalya Merkez, Antalya</t>
  </si>
  <si>
    <t>Kemalpaşa / Artvin</t>
  </si>
  <si>
    <t>Kemalpaşa / Artvin, Artvin</t>
  </si>
  <si>
    <t>Aydın Merkez</t>
  </si>
  <si>
    <t>Aydın Merkez, Aydın</t>
  </si>
  <si>
    <t>Balıkesir Merkez</t>
  </si>
  <si>
    <t>Balıkesir Merkez, Balıkesir</t>
  </si>
  <si>
    <t>Denizli Merkez</t>
  </si>
  <si>
    <t>Denizli Merkez, Denizli</t>
  </si>
  <si>
    <t>Diyarbakır Merkez</t>
  </si>
  <si>
    <t>Diyarbakır Merkez, Diyarbakır</t>
  </si>
  <si>
    <t>Erzurum Merkez</t>
  </si>
  <si>
    <t>Erzurum Merkez, Erzurum</t>
  </si>
  <si>
    <t>Eskişehir Merkez</t>
  </si>
  <si>
    <t>Eskişehir Merkez, Eskişehir</t>
  </si>
  <si>
    <t>Hatay Merkez</t>
  </si>
  <si>
    <t>Hatay Merkez, Hatay</t>
  </si>
  <si>
    <t>Mersin Merkez</t>
  </si>
  <si>
    <t>Mersin Merkez, Mersin</t>
  </si>
  <si>
    <t>Eminönü</t>
  </si>
  <si>
    <t>Eminönü, İstanbul</t>
  </si>
  <si>
    <t>Kocaeli Merkez</t>
  </si>
  <si>
    <t>Kocaeli Merkez, Kocaeli</t>
  </si>
  <si>
    <t>Malatya Merkez</t>
  </si>
  <si>
    <t>Malatya Merkez, Malatya</t>
  </si>
  <si>
    <t>Manisa Merkez</t>
  </si>
  <si>
    <t>Manisa Merkez, Manisa</t>
  </si>
  <si>
    <t>Kahramanmaraş Merkez</t>
  </si>
  <si>
    <t>Kahramanmaraş Merkez, Kahramanmaraş</t>
  </si>
  <si>
    <t>Mardin Merkez</t>
  </si>
  <si>
    <t>Mardin Merkez, Mardin</t>
  </si>
  <si>
    <t>Muğla Merkez</t>
  </si>
  <si>
    <t>Muğla Merkez, Muğla</t>
  </si>
  <si>
    <t>Ordu Merkez</t>
  </si>
  <si>
    <t>Ordu Merkez, Ordu</t>
  </si>
  <si>
    <t>Sakarya Merkez</t>
  </si>
  <si>
    <t>Sakarya Merkez, Sakarya</t>
  </si>
  <si>
    <t>Samsun Merkez</t>
  </si>
  <si>
    <t>Samsun Merkez, Samsun</t>
  </si>
  <si>
    <t>Tekirdağ Merkez</t>
  </si>
  <si>
    <t>Tekirdağ Merkez, Tekirdağ</t>
  </si>
  <si>
    <t>Trabzon Merkez</t>
  </si>
  <si>
    <t>Trabzon Merkez, Trabzon</t>
  </si>
  <si>
    <t>Şanlıurfa Merkez</t>
  </si>
  <si>
    <t>Şanlıurfa Merkez, Şanlıurfa</t>
  </si>
  <si>
    <t>Van Merkez</t>
  </si>
  <si>
    <t>Van Merkez, Van</t>
  </si>
  <si>
    <t>Sultanhanı</t>
  </si>
  <si>
    <t>Sultanhanı, Aksaray</t>
  </si>
  <si>
    <t>Enlem</t>
  </si>
  <si>
    <t>Boylam</t>
  </si>
  <si>
    <t>Tam Adı</t>
  </si>
  <si>
    <t>SalesOrderID</t>
  </si>
  <si>
    <t>Account ID</t>
  </si>
  <si>
    <t>Order Date</t>
  </si>
  <si>
    <t>Document Type</t>
  </si>
  <si>
    <t>Document ID</t>
  </si>
  <si>
    <t>Payment Period</t>
  </si>
  <si>
    <t>Sales Location</t>
  </si>
  <si>
    <t>Sales Person</t>
  </si>
  <si>
    <t>Bill</t>
  </si>
  <si>
    <t>B115543</t>
  </si>
  <si>
    <t>Instant</t>
  </si>
  <si>
    <t>B133167</t>
  </si>
  <si>
    <t>Yearly</t>
  </si>
  <si>
    <t>Invoice</t>
  </si>
  <si>
    <t>I162258</t>
  </si>
  <si>
    <t>Montly</t>
  </si>
  <si>
    <t>B190663</t>
  </si>
  <si>
    <t>I149460</t>
  </si>
  <si>
    <t>I167155</t>
  </si>
  <si>
    <t>I150559</t>
  </si>
  <si>
    <t>B205287</t>
  </si>
  <si>
    <t>B173809</t>
  </si>
  <si>
    <t>I128731</t>
  </si>
  <si>
    <t>I157266</t>
  </si>
  <si>
    <t>B176508</t>
  </si>
  <si>
    <t>I120739</t>
  </si>
  <si>
    <t>I118318</t>
  </si>
  <si>
    <t>I175637</t>
  </si>
  <si>
    <t>B163254</t>
  </si>
  <si>
    <t>B116436</t>
  </si>
  <si>
    <t>I207668</t>
  </si>
  <si>
    <t>B133633</t>
  </si>
  <si>
    <t>B110025</t>
  </si>
  <si>
    <t>B177726</t>
  </si>
  <si>
    <t>I152847</t>
  </si>
  <si>
    <t>B143583</t>
  </si>
  <si>
    <t>B133191</t>
  </si>
  <si>
    <t>I153088</t>
  </si>
  <si>
    <t>I166496</t>
  </si>
  <si>
    <t>I153998</t>
  </si>
  <si>
    <t>I200473</t>
  </si>
  <si>
    <t>I121714</t>
  </si>
  <si>
    <t>I165780</t>
  </si>
  <si>
    <t>B175184</t>
  </si>
  <si>
    <t>I139442</t>
  </si>
  <si>
    <t>I192326</t>
  </si>
  <si>
    <t>I137366</t>
  </si>
  <si>
    <t>B115522</t>
  </si>
  <si>
    <t>B197333</t>
  </si>
  <si>
    <t>B159636</t>
  </si>
  <si>
    <t>B121718</t>
  </si>
  <si>
    <t>B140243</t>
  </si>
  <si>
    <t>B188587</t>
  </si>
  <si>
    <t>B197555</t>
  </si>
  <si>
    <t>B160534</t>
  </si>
  <si>
    <t>I179616</t>
  </si>
  <si>
    <t>I125276</t>
  </si>
  <si>
    <t>B117390</t>
  </si>
  <si>
    <t>B195225</t>
  </si>
  <si>
    <t>I125416</t>
  </si>
  <si>
    <t>I123690</t>
  </si>
  <si>
    <t>I167402</t>
  </si>
  <si>
    <t>I152961</t>
  </si>
  <si>
    <t>B118214</t>
  </si>
  <si>
    <t>I211468</t>
  </si>
  <si>
    <t>B121839</t>
  </si>
  <si>
    <t>B190799</t>
  </si>
  <si>
    <t>I125702</t>
  </si>
  <si>
    <t>I200622</t>
  </si>
  <si>
    <t>I130936</t>
  </si>
  <si>
    <t>I182162</t>
  </si>
  <si>
    <t>B162639</t>
  </si>
  <si>
    <t>B131595</t>
  </si>
  <si>
    <t>I156191</t>
  </si>
  <si>
    <t>B145705</t>
  </si>
  <si>
    <t>I152606</t>
  </si>
  <si>
    <t>I162625</t>
  </si>
  <si>
    <t>B120127</t>
  </si>
  <si>
    <t>B144005</t>
  </si>
  <si>
    <t>I206394</t>
  </si>
  <si>
    <t>I161938</t>
  </si>
  <si>
    <t>I189362</t>
  </si>
  <si>
    <t>B189820</t>
  </si>
  <si>
    <t>I204790</t>
  </si>
  <si>
    <t>I209754</t>
  </si>
  <si>
    <t>I193924</t>
  </si>
  <si>
    <t>I113962</t>
  </si>
  <si>
    <t>B127282</t>
  </si>
  <si>
    <t>I169889</t>
  </si>
  <si>
    <t>I191877</t>
  </si>
  <si>
    <t>I192379</t>
  </si>
  <si>
    <t>B156237</t>
  </si>
  <si>
    <t>B132414</t>
  </si>
  <si>
    <t>I149895</t>
  </si>
  <si>
    <t>B199300</t>
  </si>
  <si>
    <t>B200509</t>
  </si>
  <si>
    <t>B186468</t>
  </si>
  <si>
    <t>I124216</t>
  </si>
  <si>
    <t>I148671</t>
  </si>
  <si>
    <t>B198447</t>
  </si>
  <si>
    <t>I202116</t>
  </si>
  <si>
    <t>B134055</t>
  </si>
  <si>
    <t>I207469</t>
  </si>
  <si>
    <t>B142677</t>
  </si>
  <si>
    <t>B131586</t>
  </si>
  <si>
    <t>B144499</t>
  </si>
  <si>
    <t>B185999</t>
  </si>
  <si>
    <t>I150340</t>
  </si>
  <si>
    <t>I118400</t>
  </si>
  <si>
    <t>I118074</t>
  </si>
  <si>
    <t>B124563</t>
  </si>
  <si>
    <t>I182361</t>
  </si>
  <si>
    <t>I199533</t>
  </si>
  <si>
    <t>I205167</t>
  </si>
  <si>
    <t>B117078</t>
  </si>
  <si>
    <t>B141005</t>
  </si>
  <si>
    <t>B148166</t>
  </si>
  <si>
    <t>I160633</t>
  </si>
  <si>
    <t>B168155</t>
  </si>
  <si>
    <t>B126100</t>
  </si>
  <si>
    <t>I116404</t>
  </si>
  <si>
    <t>B208990</t>
  </si>
  <si>
    <t>I127307</t>
  </si>
  <si>
    <t>B181998</t>
  </si>
  <si>
    <t>I177445</t>
  </si>
  <si>
    <t>I199149</t>
  </si>
  <si>
    <t>B184828</t>
  </si>
  <si>
    <t>B144504</t>
  </si>
  <si>
    <t>B180093</t>
  </si>
  <si>
    <t>I117368</t>
  </si>
  <si>
    <t>B145529</t>
  </si>
  <si>
    <t>B110849</t>
  </si>
  <si>
    <t>B113718</t>
  </si>
  <si>
    <t>I113946</t>
  </si>
  <si>
    <t>B176758</t>
  </si>
  <si>
    <t>I179150</t>
  </si>
  <si>
    <t>B162487</t>
  </si>
  <si>
    <t>I210285</t>
  </si>
  <si>
    <t>I195050</t>
  </si>
  <si>
    <t>B136570</t>
  </si>
  <si>
    <t>I143849</t>
  </si>
  <si>
    <t>B126156</t>
  </si>
  <si>
    <t>B172855</t>
  </si>
  <si>
    <t>B125373</t>
  </si>
  <si>
    <t>B172549</t>
  </si>
  <si>
    <t>I189575</t>
  </si>
  <si>
    <t>B197349</t>
  </si>
  <si>
    <t>B163349</t>
  </si>
  <si>
    <t>I198162</t>
  </si>
  <si>
    <t>I145570</t>
  </si>
  <si>
    <t>I206127</t>
  </si>
  <si>
    <t>I130024</t>
  </si>
  <si>
    <t>B155207</t>
  </si>
  <si>
    <t>B201294</t>
  </si>
  <si>
    <t>B162432</t>
  </si>
  <si>
    <t>I124024</t>
  </si>
  <si>
    <t>I186505</t>
  </si>
  <si>
    <t>B199897</t>
  </si>
  <si>
    <t>I198491</t>
  </si>
  <si>
    <t>I133713</t>
  </si>
  <si>
    <t>I130642</t>
  </si>
  <si>
    <t>I173113</t>
  </si>
  <si>
    <t>I191921</t>
  </si>
  <si>
    <t>I128762</t>
  </si>
  <si>
    <t>I197545</t>
  </si>
  <si>
    <t>B205329</t>
  </si>
  <si>
    <t>I207630</t>
  </si>
  <si>
    <t>I199946</t>
  </si>
  <si>
    <t>I173349</t>
  </si>
  <si>
    <t>B188707</t>
  </si>
  <si>
    <t>I194769</t>
  </si>
  <si>
    <t>I142744</t>
  </si>
  <si>
    <t>I208566</t>
  </si>
  <si>
    <t>I157009</t>
  </si>
  <si>
    <t>B173741</t>
  </si>
  <si>
    <t>B199626</t>
  </si>
  <si>
    <t>B177173</t>
  </si>
  <si>
    <t>I200462</t>
  </si>
  <si>
    <t>B130442</t>
  </si>
  <si>
    <t>B119519</t>
  </si>
  <si>
    <t>B155250</t>
  </si>
  <si>
    <t>I139822</t>
  </si>
  <si>
    <t>B201171</t>
  </si>
  <si>
    <t>I207374</t>
  </si>
  <si>
    <t>I168032</t>
  </si>
  <si>
    <t>B153098</t>
  </si>
  <si>
    <t>B207796</t>
  </si>
  <si>
    <t>B155382</t>
  </si>
  <si>
    <t>B178751</t>
  </si>
  <si>
    <t>I169668</t>
  </si>
  <si>
    <t>B156321</t>
  </si>
  <si>
    <t>I155059</t>
  </si>
  <si>
    <t>B186639</t>
  </si>
  <si>
    <t>B190413</t>
  </si>
  <si>
    <t>B147759</t>
  </si>
  <si>
    <t>I177714</t>
  </si>
  <si>
    <t>I158581</t>
  </si>
  <si>
    <t>B166791</t>
  </si>
  <si>
    <t>I118087</t>
  </si>
  <si>
    <t>B131142</t>
  </si>
  <si>
    <t>B165159</t>
  </si>
  <si>
    <t>I208405</t>
  </si>
  <si>
    <t>I114050</t>
  </si>
  <si>
    <t>B118895</t>
  </si>
  <si>
    <t>I161577</t>
  </si>
  <si>
    <t>B165080</t>
  </si>
  <si>
    <t>B132482</t>
  </si>
  <si>
    <t>B200169</t>
  </si>
  <si>
    <t>B148665</t>
  </si>
  <si>
    <t>B114875</t>
  </si>
  <si>
    <t>I203989</t>
  </si>
  <si>
    <t>I126569</t>
  </si>
  <si>
    <t>B179980</t>
  </si>
  <si>
    <t>I167022</t>
  </si>
  <si>
    <t>B158095</t>
  </si>
  <si>
    <t>I113697</t>
  </si>
  <si>
    <t>I127150</t>
  </si>
  <si>
    <t>B165277</t>
  </si>
  <si>
    <t>I152679</t>
  </si>
  <si>
    <t>B125153</t>
  </si>
  <si>
    <t>B203686</t>
  </si>
  <si>
    <t>B163403</t>
  </si>
  <si>
    <t>I171235</t>
  </si>
  <si>
    <t>B155194</t>
  </si>
  <si>
    <t>I133372</t>
  </si>
  <si>
    <t>B152616</t>
  </si>
  <si>
    <t>I143075</t>
  </si>
  <si>
    <t>I132698</t>
  </si>
  <si>
    <t>B139840</t>
  </si>
  <si>
    <t>B175574</t>
  </si>
  <si>
    <t>I158202</t>
  </si>
  <si>
    <t>I128114</t>
  </si>
  <si>
    <t>I214494</t>
  </si>
  <si>
    <t>B185463</t>
  </si>
  <si>
    <t>I207728</t>
  </si>
  <si>
    <t>I205265</t>
  </si>
  <si>
    <t>B125441</t>
  </si>
  <si>
    <t>I207763</t>
  </si>
  <si>
    <t>B185536</t>
  </si>
  <si>
    <t>I184260</t>
  </si>
  <si>
    <t>B147598</t>
  </si>
  <si>
    <t>B184453</t>
  </si>
  <si>
    <t>I161223</t>
  </si>
  <si>
    <t>B138608</t>
  </si>
  <si>
    <t>I135147</t>
  </si>
  <si>
    <t>B180170</t>
  </si>
  <si>
    <t>I195739</t>
  </si>
  <si>
    <t>I169866</t>
  </si>
  <si>
    <t>I201899</t>
  </si>
  <si>
    <t>B189973</t>
  </si>
  <si>
    <t>B118021</t>
  </si>
  <si>
    <t>I113601</t>
  </si>
  <si>
    <t>B200054</t>
  </si>
  <si>
    <t>B181328</t>
  </si>
  <si>
    <t>B159649</t>
  </si>
  <si>
    <t>B187825</t>
  </si>
  <si>
    <t>B165388</t>
  </si>
  <si>
    <t>I147774</t>
  </si>
  <si>
    <t>B181796</t>
  </si>
  <si>
    <t>I160459</t>
  </si>
  <si>
    <t>B210261</t>
  </si>
  <si>
    <t>B159204</t>
  </si>
  <si>
    <t>B194637</t>
  </si>
  <si>
    <t>B178470</t>
  </si>
  <si>
    <t>B114864</t>
  </si>
  <si>
    <t>B189504</t>
  </si>
  <si>
    <t>B186518</t>
  </si>
  <si>
    <t>I144065</t>
  </si>
  <si>
    <t>B127195</t>
  </si>
  <si>
    <t>I205321</t>
  </si>
  <si>
    <t>B197561</t>
  </si>
  <si>
    <t>I116126</t>
  </si>
  <si>
    <t>B195671</t>
  </si>
  <si>
    <t>I203098</t>
  </si>
  <si>
    <t>I144777</t>
  </si>
  <si>
    <t>I178097</t>
  </si>
  <si>
    <t>I155977</t>
  </si>
  <si>
    <t>I128890</t>
  </si>
  <si>
    <t>B208662</t>
  </si>
  <si>
    <t>B196755</t>
  </si>
  <si>
    <t>I128296</t>
  </si>
  <si>
    <t>B126214</t>
  </si>
  <si>
    <t>B203269</t>
  </si>
  <si>
    <t>B129192</t>
  </si>
  <si>
    <t>I181987</t>
  </si>
  <si>
    <t>B154163</t>
  </si>
  <si>
    <t>I201299</t>
  </si>
  <si>
    <t>I132979</t>
  </si>
  <si>
    <t>I111142</t>
  </si>
  <si>
    <t>I207987</t>
  </si>
  <si>
    <t>B135681</t>
  </si>
  <si>
    <t>I143914</t>
  </si>
  <si>
    <t>B178142</t>
  </si>
  <si>
    <t>I147899</t>
  </si>
  <si>
    <t>I133094</t>
  </si>
  <si>
    <t>B204688</t>
  </si>
  <si>
    <t>B118285</t>
  </si>
  <si>
    <t>I178275</t>
  </si>
  <si>
    <t>B137610</t>
  </si>
  <si>
    <t>B201837</t>
  </si>
  <si>
    <t>B198083</t>
  </si>
  <si>
    <t>B202557</t>
  </si>
  <si>
    <t>B196912</t>
  </si>
  <si>
    <t>I169056</t>
  </si>
  <si>
    <t>B145257</t>
  </si>
  <si>
    <t>B115061</t>
  </si>
  <si>
    <t>I207422</t>
  </si>
  <si>
    <t>I194793</t>
  </si>
  <si>
    <t>B191772</t>
  </si>
  <si>
    <t>I197610</t>
  </si>
  <si>
    <t>I158872</t>
  </si>
  <si>
    <t>I191301</t>
  </si>
  <si>
    <t>B137070</t>
  </si>
  <si>
    <t>I167167</t>
  </si>
  <si>
    <t>I135742</t>
  </si>
  <si>
    <t>B209789</t>
  </si>
  <si>
    <t>B196838</t>
  </si>
  <si>
    <t>I174665</t>
  </si>
  <si>
    <t>I179708</t>
  </si>
  <si>
    <t>I180908</t>
  </si>
  <si>
    <t>B206079</t>
  </si>
  <si>
    <t>B161876</t>
  </si>
  <si>
    <t>I128422</t>
  </si>
  <si>
    <t>B193445</t>
  </si>
  <si>
    <t>B113577</t>
  </si>
  <si>
    <t>B180000</t>
  </si>
  <si>
    <t>I209698</t>
  </si>
  <si>
    <t>I194943</t>
  </si>
  <si>
    <t>B134232</t>
  </si>
  <si>
    <t>B122479</t>
  </si>
  <si>
    <t>B195930</t>
  </si>
  <si>
    <t>B113335</t>
  </si>
  <si>
    <t>I132392</t>
  </si>
  <si>
    <t>I150842</t>
  </si>
  <si>
    <t>B148697</t>
  </si>
  <si>
    <t>I171796</t>
  </si>
  <si>
    <t>B207241</t>
  </si>
  <si>
    <t>B182786</t>
  </si>
  <si>
    <t>B137727</t>
  </si>
  <si>
    <t>I159487</t>
  </si>
  <si>
    <t>B180222</t>
  </si>
  <si>
    <t>B147263</t>
  </si>
  <si>
    <t>B182745</t>
  </si>
  <si>
    <t>I188097</t>
  </si>
  <si>
    <t>B177343</t>
  </si>
  <si>
    <t>B114014</t>
  </si>
  <si>
    <t>I177191</t>
  </si>
  <si>
    <t>B209105</t>
  </si>
  <si>
    <t>B194878</t>
  </si>
  <si>
    <t>B209802</t>
  </si>
  <si>
    <t>I161912</t>
  </si>
  <si>
    <t>I188436</t>
  </si>
  <si>
    <t>I210009</t>
  </si>
  <si>
    <t>I124280</t>
  </si>
  <si>
    <t>B199155</t>
  </si>
  <si>
    <t>I113776</t>
  </si>
  <si>
    <t>B166870</t>
  </si>
  <si>
    <t>I207428</t>
  </si>
  <si>
    <t>I149065</t>
  </si>
  <si>
    <t>B152101</t>
  </si>
  <si>
    <t>I161178</t>
  </si>
  <si>
    <t>B212368</t>
  </si>
  <si>
    <t>B194480</t>
  </si>
  <si>
    <t>B133411</t>
  </si>
  <si>
    <t>B124878</t>
  </si>
  <si>
    <t>I206874</t>
  </si>
  <si>
    <t>B203364</t>
  </si>
  <si>
    <t>I196473</t>
  </si>
  <si>
    <t>I144381</t>
  </si>
  <si>
    <t>I185560</t>
  </si>
  <si>
    <t>I174311</t>
  </si>
  <si>
    <t>I146554</t>
  </si>
  <si>
    <t>I210554</t>
  </si>
  <si>
    <t>I214559</t>
  </si>
  <si>
    <t>B116162</t>
  </si>
  <si>
    <t>B126220</t>
  </si>
  <si>
    <t>B161947</t>
  </si>
  <si>
    <t>B180861</t>
  </si>
  <si>
    <t>I184249</t>
  </si>
  <si>
    <t>I204698</t>
  </si>
  <si>
    <t>B205671</t>
  </si>
  <si>
    <t>I162508</t>
  </si>
  <si>
    <t>I182866</t>
  </si>
  <si>
    <t>B123253</t>
  </si>
  <si>
    <t>B141167</t>
  </si>
  <si>
    <t>I170053</t>
  </si>
  <si>
    <t>I209158</t>
  </si>
  <si>
    <t>B180014</t>
  </si>
  <si>
    <t>B144655</t>
  </si>
  <si>
    <t>B200398</t>
  </si>
  <si>
    <t>I137641</t>
  </si>
  <si>
    <t>I150311</t>
  </si>
  <si>
    <t>B195078</t>
  </si>
  <si>
    <t>B211837</t>
  </si>
  <si>
    <t>B180547</t>
  </si>
  <si>
    <t>B175255</t>
  </si>
  <si>
    <t>I141794</t>
  </si>
  <si>
    <t>I129879</t>
  </si>
  <si>
    <t>I183201</t>
  </si>
  <si>
    <t>B128955</t>
  </si>
  <si>
    <t>I161843</t>
  </si>
  <si>
    <t>I164554</t>
  </si>
  <si>
    <t>B173130</t>
  </si>
  <si>
    <t>I207344</t>
  </si>
  <si>
    <t>B116000</t>
  </si>
  <si>
    <t>I131189</t>
  </si>
  <si>
    <t>I147102</t>
  </si>
  <si>
    <t>B133252</t>
  </si>
  <si>
    <t>I143423</t>
  </si>
  <si>
    <t>I197626</t>
  </si>
  <si>
    <t>I144137</t>
  </si>
  <si>
    <t>I190693</t>
  </si>
  <si>
    <t>I124927</t>
  </si>
  <si>
    <t>B141176</t>
  </si>
  <si>
    <t>I172106</t>
  </si>
  <si>
    <t>I118055</t>
  </si>
  <si>
    <t>B146168</t>
  </si>
  <si>
    <t>I151433</t>
  </si>
  <si>
    <t>B144755</t>
  </si>
  <si>
    <t>I136201</t>
  </si>
  <si>
    <t>B125004</t>
  </si>
  <si>
    <t>B132934</t>
  </si>
  <si>
    <t>B170253</t>
  </si>
  <si>
    <t>B171593</t>
  </si>
  <si>
    <t>B134623</t>
  </si>
  <si>
    <t>B164719</t>
  </si>
  <si>
    <t>I127843</t>
  </si>
  <si>
    <t>B129543</t>
  </si>
  <si>
    <t>B151111</t>
  </si>
  <si>
    <t>B138744</t>
  </si>
  <si>
    <t>I171763</t>
  </si>
  <si>
    <t>I192597</t>
  </si>
  <si>
    <t>B135320</t>
  </si>
  <si>
    <t>B123853</t>
  </si>
  <si>
    <t>B121722</t>
  </si>
  <si>
    <t>I178648</t>
  </si>
  <si>
    <t>B173853</t>
  </si>
  <si>
    <t>I150157</t>
  </si>
  <si>
    <t>B138246</t>
  </si>
  <si>
    <t>I178307</t>
  </si>
  <si>
    <t>B191559</t>
  </si>
  <si>
    <t>I133344</t>
  </si>
  <si>
    <t>I132268</t>
  </si>
  <si>
    <t>I175091</t>
  </si>
  <si>
    <t>I112263</t>
  </si>
  <si>
    <t>I187713</t>
  </si>
  <si>
    <t>I165765</t>
  </si>
  <si>
    <t>B126505</t>
  </si>
  <si>
    <t>OrderDetailID</t>
  </si>
  <si>
    <t>OrderID</t>
  </si>
  <si>
    <t>Product ID</t>
  </si>
  <si>
    <t>Quantity</t>
  </si>
  <si>
    <t>Unit Price</t>
  </si>
  <si>
    <t>Amount</t>
  </si>
  <si>
    <t>Discount Type</t>
  </si>
  <si>
    <t>Special Discount</t>
  </si>
  <si>
    <t>Total Net Amount</t>
  </si>
  <si>
    <t>Tax Amount</t>
  </si>
  <si>
    <t>ProductID</t>
  </si>
  <si>
    <t>Product Number</t>
  </si>
  <si>
    <t>Product Title</t>
  </si>
  <si>
    <t>Product Category</t>
  </si>
  <si>
    <t>Sub Category</t>
  </si>
  <si>
    <t>Color</t>
  </si>
  <si>
    <t>Size</t>
  </si>
  <si>
    <t>Standart Cost</t>
  </si>
  <si>
    <t>List Price</t>
  </si>
  <si>
    <t>Availablity Start Date</t>
  </si>
  <si>
    <t>Availability End Date</t>
  </si>
  <si>
    <t>Product Picture</t>
  </si>
  <si>
    <t>__PowerAppsId__</t>
  </si>
  <si>
    <t>BS12-RED</t>
  </si>
  <si>
    <t>Speehero 12 Red</t>
  </si>
  <si>
    <t>Bikes</t>
  </si>
  <si>
    <t>Speed Bike</t>
  </si>
  <si>
    <t>Red</t>
  </si>
  <si>
    <t>Medium</t>
  </si>
  <si>
    <t>https://advantureworks.blob.core.windows.net/awcontainer/product/1.jpg</t>
  </si>
  <si>
    <t>1vJmKsZS9OE</t>
  </si>
  <si>
    <t>SS08-RED</t>
  </si>
  <si>
    <t>Mounthy Red</t>
  </si>
  <si>
    <t>Sport Bike</t>
  </si>
  <si>
    <t>Small</t>
  </si>
  <si>
    <t>https://advantureworks.blob.core.windows.net/awcontainer/product/2.jpg</t>
  </si>
  <si>
    <t>FMG7zGcqruM</t>
  </si>
  <si>
    <t>SS08-GRY</t>
  </si>
  <si>
    <t>Mounthy Grey</t>
  </si>
  <si>
    <t>Grey</t>
  </si>
  <si>
    <t>https://advantureworks.blob.core.windows.net/awcontainer/product/3.jpg</t>
  </si>
  <si>
    <t>KxJxuCuAWpk</t>
  </si>
  <si>
    <t>SS08-BLK</t>
  </si>
  <si>
    <t>Mounthy Black</t>
  </si>
  <si>
    <t>Black</t>
  </si>
  <si>
    <t>https://advantureworks.blob.core.windows.net/awcontainer/product/4.jpg</t>
  </si>
  <si>
    <t>1Pv5TrAuRxI</t>
  </si>
  <si>
    <t>SS45-BLK</t>
  </si>
  <si>
    <t>Cather SX Black</t>
  </si>
  <si>
    <t>https://advantureworks.blob.core.windows.net/awcontainer/product/5.jpg</t>
  </si>
  <si>
    <t>ThJuHigBqEg</t>
  </si>
  <si>
    <t>SS16-ORG</t>
  </si>
  <si>
    <t>Koalan Orange</t>
  </si>
  <si>
    <t>Orange</t>
  </si>
  <si>
    <t>https://advantureworks.blob.core.windows.net/awcontainer/product/6.jpg</t>
  </si>
  <si>
    <t>fektrAYZ3kw</t>
  </si>
  <si>
    <t>SS18-YLW</t>
  </si>
  <si>
    <t>Nastasi Yellow</t>
  </si>
  <si>
    <t>Yellow</t>
  </si>
  <si>
    <t>https://advantureworks.blob.core.windows.net/awcontainer/product/7.jpg</t>
  </si>
  <si>
    <t>XGiXhMStkfQ</t>
  </si>
  <si>
    <t>MS11-BLU</t>
  </si>
  <si>
    <t>Climby Blue</t>
  </si>
  <si>
    <t>Mountain Bike</t>
  </si>
  <si>
    <t>Blue</t>
  </si>
  <si>
    <t>https://advantureworks.blob.core.windows.net/awcontainer/product/8.jpg</t>
  </si>
  <si>
    <t>KcjkgGA8NjM</t>
  </si>
  <si>
    <t>MS11YLW</t>
  </si>
  <si>
    <t>Courtes Yellow</t>
  </si>
  <si>
    <t>https://advantureworks.blob.core.windows.net/awcontainer/product/9.jpg</t>
  </si>
  <si>
    <t>LDLCzAIsbew</t>
  </si>
  <si>
    <t>BS12-BLK</t>
  </si>
  <si>
    <t>Gave X Black</t>
  </si>
  <si>
    <t>https://advantureworks.blob.core.windows.net/awcontainer/product/10.jpg</t>
  </si>
  <si>
    <t>Xu3C_4d0-yw</t>
  </si>
  <si>
    <t>SS02-RED</t>
  </si>
  <si>
    <t>Miscella Red</t>
  </si>
  <si>
    <t>Special Bike</t>
  </si>
  <si>
    <t>https://advantureworks.blob.core.windows.net/awcontainer/product/11.jpg</t>
  </si>
  <si>
    <t>gCjlVq011hc</t>
  </si>
  <si>
    <t>NN00-N12</t>
  </si>
  <si>
    <t>Brake 12 CS</t>
  </si>
  <si>
    <t>Bike Accessories</t>
  </si>
  <si>
    <t>Brakes</t>
  </si>
  <si>
    <t>https://advantureworks.blob.core.windows.net/awcontainer/product/12.jpg</t>
  </si>
  <si>
    <t>XFB2D9XvkYo</t>
  </si>
  <si>
    <t>NN00-N13</t>
  </si>
  <si>
    <t>Brake 12 XS</t>
  </si>
  <si>
    <t>https://advantureworks.blob.core.windows.net/awcontainer/product/13.jpg</t>
  </si>
  <si>
    <t>RlYF-Lj1G84</t>
  </si>
  <si>
    <t>NN00-N14</t>
  </si>
  <si>
    <t>Brake 18 CS</t>
  </si>
  <si>
    <t>https://advantureworks.blob.core.windows.net/awcontainer/product/14.jpg</t>
  </si>
  <si>
    <t>VTjaRNo8-50</t>
  </si>
  <si>
    <t>NN00-N15</t>
  </si>
  <si>
    <t>Brake 21 CS</t>
  </si>
  <si>
    <t>https://advantureworks.blob.core.windows.net/awcontainer/product/15.jpg</t>
  </si>
  <si>
    <t>mWmYwXWpSv8</t>
  </si>
  <si>
    <t>NN00-N16</t>
  </si>
  <si>
    <t>Brake 22 CS</t>
  </si>
  <si>
    <t>https://advantureworks.blob.core.windows.net/awcontainer/product/16.jpg</t>
  </si>
  <si>
    <t>-E-AJ6aQjvw</t>
  </si>
  <si>
    <t>NN00-N17</t>
  </si>
  <si>
    <t>Chains 192</t>
  </si>
  <si>
    <t>Chains</t>
  </si>
  <si>
    <t>https://advantureworks.blob.core.windows.net/awcontainer/product/17.jpg</t>
  </si>
  <si>
    <t>lV0ybM1HIOY</t>
  </si>
  <si>
    <t>NN00-N18</t>
  </si>
  <si>
    <t>Chains 202</t>
  </si>
  <si>
    <t>https://advantureworks.blob.core.windows.net/awcontainer/product/18.jpg</t>
  </si>
  <si>
    <t>tVH-kYwSLrQ</t>
  </si>
  <si>
    <t>NN00-N19</t>
  </si>
  <si>
    <t>Chains 212</t>
  </si>
  <si>
    <t>https://advantureworks.blob.core.windows.net/awcontainer/product/19.jpg</t>
  </si>
  <si>
    <t>cQO28MDJkZQ</t>
  </si>
  <si>
    <t>NN00-N20</t>
  </si>
  <si>
    <t>Chains 222</t>
  </si>
  <si>
    <t>https://advantureworks.blob.core.windows.net/awcontainer/product/20.jpg</t>
  </si>
  <si>
    <t>PykzPmKtv3o</t>
  </si>
  <si>
    <t>NN00-N21</t>
  </si>
  <si>
    <t>Chains 232</t>
  </si>
  <si>
    <t>https://advantureworks.blob.core.windows.net/awcontainer/product/21.jpg</t>
  </si>
  <si>
    <t>xMtS7v6bO5c</t>
  </si>
  <si>
    <t>NN00-N22</t>
  </si>
  <si>
    <t>Chains 242</t>
  </si>
  <si>
    <t>https://advantureworks.blob.core.windows.net/awcontainer/product/22.jpg</t>
  </si>
  <si>
    <t>a7FaIKeCVn4</t>
  </si>
  <si>
    <t>NN00-N23</t>
  </si>
  <si>
    <t>Chains 252</t>
  </si>
  <si>
    <t>https://advantureworks.blob.core.windows.net/awcontainer/product/23.jpg</t>
  </si>
  <si>
    <t>q1Vt5JTHW88</t>
  </si>
  <si>
    <t>NN00-N24</t>
  </si>
  <si>
    <t>Chains 262</t>
  </si>
  <si>
    <t>https://advantureworks.blob.core.windows.net/awcontainer/product/24.jpg</t>
  </si>
  <si>
    <t>4xIKColFPNQ</t>
  </si>
  <si>
    <t>NN00-N25</t>
  </si>
  <si>
    <t>Chains 272</t>
  </si>
  <si>
    <t>https://advantureworks.blob.core.windows.net/awcontainer/product/25.jpg</t>
  </si>
  <si>
    <t>YvjTsXxFaaI</t>
  </si>
  <si>
    <t>NN00-N26</t>
  </si>
  <si>
    <t>Chains 282</t>
  </si>
  <si>
    <t>https://advantureworks.blob.core.windows.net/awcontainer/product/26.jpg</t>
  </si>
  <si>
    <t>fKFdTGRG5Ng</t>
  </si>
  <si>
    <t>NN00-N27</t>
  </si>
  <si>
    <t>Pedal 29 Mix</t>
  </si>
  <si>
    <t>Pedals</t>
  </si>
  <si>
    <t>Mix</t>
  </si>
  <si>
    <t>Large</t>
  </si>
  <si>
    <t>https://advantureworks.blob.core.windows.net/awcontainer/product/27.jpg</t>
  </si>
  <si>
    <t>68b6RAHigSY</t>
  </si>
  <si>
    <t>NN00-N28</t>
  </si>
  <si>
    <t>Pedal 30 Yellow</t>
  </si>
  <si>
    <t>https://advantureworks.blob.core.windows.net/awcontainer/product/28.jpg</t>
  </si>
  <si>
    <t>Rjk_2MaNSFE</t>
  </si>
  <si>
    <t>NN00-N29</t>
  </si>
  <si>
    <t>Pedal 31 Yellow</t>
  </si>
  <si>
    <t>https://advantureworks.blob.core.windows.net/awcontainer/product/29.jpg</t>
  </si>
  <si>
    <t>T4kyOSTfBLA</t>
  </si>
  <si>
    <t>NN00-N30</t>
  </si>
  <si>
    <t>Pedal 32 Black</t>
  </si>
  <si>
    <t>https://advantureworks.blob.core.windows.net/awcontainer/product/30.jpg</t>
  </si>
  <si>
    <t>Jfs2sjgIadU</t>
  </si>
  <si>
    <t>NN00-N31</t>
  </si>
  <si>
    <t>Pedal 33 Mix</t>
  </si>
  <si>
    <t>https://advantureworks.blob.core.windows.net/awcontainer/product/31.jpg</t>
  </si>
  <si>
    <t>dN3KCYw-5uA</t>
  </si>
  <si>
    <t>NN00-N32</t>
  </si>
  <si>
    <t>Pedal 34 Red</t>
  </si>
  <si>
    <t>https://advantureworks.blob.core.windows.net/awcontainer/product/32.jpg</t>
  </si>
  <si>
    <t>0woaJpcUUJ8</t>
  </si>
  <si>
    <t>NN00-N33</t>
  </si>
  <si>
    <t>Pedal 35 Grey</t>
  </si>
  <si>
    <t>https://advantureworks.blob.core.windows.net/awcontainer/product/33.jpg</t>
  </si>
  <si>
    <t>uDNfZXW82BY</t>
  </si>
  <si>
    <t>NN00-N34</t>
  </si>
  <si>
    <t>Pedal 36 Black</t>
  </si>
  <si>
    <t>https://advantureworks.blob.core.windows.net/awcontainer/product/34.jpg</t>
  </si>
  <si>
    <t>HQltHT_uSuA</t>
  </si>
  <si>
    <t>NN00-N35</t>
  </si>
  <si>
    <t>Short 37 Black</t>
  </si>
  <si>
    <t>Rider Wearing</t>
  </si>
  <si>
    <t>Shorts</t>
  </si>
  <si>
    <t>XL</t>
  </si>
  <si>
    <t>https://advantureworks.blob.core.windows.net/awcontainer/product/35.jpg</t>
  </si>
  <si>
    <t>gWioJrWQdsU</t>
  </si>
  <si>
    <t>NN00-N36</t>
  </si>
  <si>
    <t>Short 38 Mix</t>
  </si>
  <si>
    <t>M</t>
  </si>
  <si>
    <t>https://advantureworks.blob.core.windows.net/awcontainer/product/36.jpg</t>
  </si>
  <si>
    <t>jptCExiMPjQ</t>
  </si>
  <si>
    <t>NN00-N37</t>
  </si>
  <si>
    <t>Short 39 Yellow</t>
  </si>
  <si>
    <t>XS</t>
  </si>
  <si>
    <t>https://advantureworks.blob.core.windows.net/awcontainer/product/37.jpg</t>
  </si>
  <si>
    <t>_hJt-dEhnLg</t>
  </si>
  <si>
    <t>NN00-N38</t>
  </si>
  <si>
    <t>Glove 40 Blue</t>
  </si>
  <si>
    <t>Rider Accessories</t>
  </si>
  <si>
    <t>Gloves</t>
  </si>
  <si>
    <t>https://advantureworks.blob.core.windows.net/awcontainer/product/38.jpg</t>
  </si>
  <si>
    <t>4WKjSdNwEqU</t>
  </si>
  <si>
    <t>NN00-N39</t>
  </si>
  <si>
    <t>Whell 41 Yellow</t>
  </si>
  <si>
    <t>Wheels</t>
  </si>
  <si>
    <t>https://advantureworks.blob.core.windows.net/awcontainer/product/39.jpg</t>
  </si>
  <si>
    <t>7QO2d7u0e5o</t>
  </si>
  <si>
    <t>NN00-N40</t>
  </si>
  <si>
    <t>Whell 42 Black</t>
  </si>
  <si>
    <t>https://advantureworks.blob.core.windows.net/awcontainer/product/40.jpg</t>
  </si>
  <si>
    <t>Ol4X9yy1n0s</t>
  </si>
  <si>
    <t>NN00-N41</t>
  </si>
  <si>
    <t>Whell 43 Black</t>
  </si>
  <si>
    <t>https://advantureworks.blob.core.windows.net/awcontainer/product/41.jpg</t>
  </si>
  <si>
    <t>1n8SVKBmbVM</t>
  </si>
  <si>
    <t>NN00-N42</t>
  </si>
  <si>
    <t>Whell 44 Mix</t>
  </si>
  <si>
    <t>https://advantureworks.blob.core.windows.net/awcontainer/product/42.jpg</t>
  </si>
  <si>
    <t>7iPxNoCuDu0</t>
  </si>
  <si>
    <t>NN00-N43</t>
  </si>
  <si>
    <t>Helmet 55 Mix</t>
  </si>
  <si>
    <t>Helmets</t>
  </si>
  <si>
    <t>https://advantureworks.blob.core.windows.net/awcontainer/product/43.jpg</t>
  </si>
  <si>
    <t>oEmx0lvA_TE</t>
  </si>
  <si>
    <t>NN00-N44</t>
  </si>
  <si>
    <t>Helmet 56 Black</t>
  </si>
  <si>
    <t>https://advantureworks.blob.core.windows.net/awcontainer/product/44.jpg</t>
  </si>
  <si>
    <t>hc0H6LXwVUQ</t>
  </si>
  <si>
    <t>NN00-N45</t>
  </si>
  <si>
    <t>Cleaner 57 Black</t>
  </si>
  <si>
    <t>Cleaners</t>
  </si>
  <si>
    <t>https://advantureworks.blob.core.windows.net/awcontainer/product/45.jpg</t>
  </si>
  <si>
    <t>qDfjwxlknDE</t>
  </si>
  <si>
    <t>NN00-N46</t>
  </si>
  <si>
    <t>Cleaner 58 Black</t>
  </si>
  <si>
    <t>https://advantureworks.blob.core.windows.net/awcontainer/product/46.jpg</t>
  </si>
  <si>
    <t>Q32749RR89g</t>
  </si>
  <si>
    <t>İc Anadolu Bölgesi</t>
  </si>
  <si>
    <t>Profile Picture</t>
  </si>
  <si>
    <t>ahmet@mycompany.com</t>
  </si>
  <si>
    <t>Field Sales</t>
  </si>
  <si>
    <t>Sales Executive</t>
  </si>
  <si>
    <t>https://advantureworks.blob.core.windows.net/awcontainer/employee/1.jpg</t>
  </si>
  <si>
    <t>mesut@mycompany.com</t>
  </si>
  <si>
    <t>https://advantureworks.blob.core.windows.net/awcontainer/employee/2.jpg</t>
  </si>
  <si>
    <t>mert@mycompany.com</t>
  </si>
  <si>
    <t>https://advantureworks.blob.core.windows.net/awcontainer/employee/3.jpg</t>
  </si>
  <si>
    <t>selin@mycompany.com</t>
  </si>
  <si>
    <t>https://advantureworks.blob.core.windows.net/awcontainer/employee/4.jpg</t>
  </si>
  <si>
    <t>yasemin@mycompany.com</t>
  </si>
  <si>
    <t>https://advantureworks.blob.core.windows.net/awcontainer/employee/5.jpg</t>
  </si>
  <si>
    <t>gökhan@mycompany.com</t>
  </si>
  <si>
    <t>Gökhan Kesmen</t>
  </si>
  <si>
    <t>https://advantureworks.blob.core.windows.net/awcontainer/employee/6.jpg</t>
  </si>
  <si>
    <t>çiğdem@mycompany.com</t>
  </si>
  <si>
    <t>https://advantureworks.blob.core.windows.net/awcontainer/employee/7.jpg</t>
  </si>
  <si>
    <t>muasirog@microsoft.com</t>
  </si>
  <si>
    <t>https://advantureworks.blob.core.windows.net/awcontainer/employee/8.jpg</t>
  </si>
  <si>
    <t>kemal@mycompany.com</t>
  </si>
  <si>
    <t>https://advantureworks.blob.core.windows.net/awcontainer/employee/9.jpg</t>
  </si>
  <si>
    <t>hasret@mycompany.com</t>
  </si>
  <si>
    <t>https://advantureworks.blob.core.windows.net/awcontainer/employee/10.jpg</t>
  </si>
  <si>
    <t>Marketing</t>
  </si>
  <si>
    <t>Asia</t>
  </si>
  <si>
    <t>https://advantureworks.blob.core.windows.net/awcontainer/employee/11.jpg</t>
  </si>
  <si>
    <t>Europe</t>
  </si>
  <si>
    <t>https://advantureworks.blob.core.windows.net/awcontainer/employee/12.jpg</t>
  </si>
  <si>
    <t>https://advantureworks.blob.core.windows.net/awcontainer/employee/13.jpg</t>
  </si>
  <si>
    <t>https://advantureworks.blob.core.windows.net/awcontainer/employee/14.jpg</t>
  </si>
  <si>
    <t>North America</t>
  </si>
  <si>
    <t>https://advantureworks.blob.core.windows.net/awcontainer/employee/15.jpg</t>
  </si>
  <si>
    <t>https://advantureworks.blob.core.windows.net/awcontainer/employee/16.jpg</t>
  </si>
  <si>
    <t>South America</t>
  </si>
  <si>
    <t>https://advantureworks.blob.core.windows.net/awcontainer/employee/17.jpg</t>
  </si>
  <si>
    <t>Management</t>
  </si>
  <si>
    <t>Africa</t>
  </si>
  <si>
    <t>https://advantureworks.blob.core.windows.net/awcontainer/employee/18.jpg</t>
  </si>
  <si>
    <t>https://advantureworks.blob.core.windows.net/awcontainer/employee/19.jpg</t>
  </si>
  <si>
    <t>https://advantureworks.blob.core.windows.net/awcontainer/employee/20.jpg</t>
  </si>
  <si>
    <t>https://advantureworks.blob.core.windows.net/awcontainer/employee/21.jpg</t>
  </si>
  <si>
    <t>https://advantureworks.blob.core.windows.net/awcontainer/employee/22.jpg</t>
  </si>
  <si>
    <t>HQ</t>
  </si>
  <si>
    <t>https://advantureworks.blob.core.windows.net/awcontainer/employee/23.jpg</t>
  </si>
  <si>
    <t>https://advantureworks.blob.core.windows.net/awcontainer/employee/24.jpg</t>
  </si>
  <si>
    <t>https://advantureworks.blob.core.windows.net/awcontainer/employee/25.jpg</t>
  </si>
  <si>
    <t>https://advantureworks.blob.core.windows.net/awcontainer/employee/26.jpg</t>
  </si>
  <si>
    <t>https://advantureworks.blob.core.windows.net/awcontainer/employee/27.jpg</t>
  </si>
  <si>
    <t>https://advantureworks.blob.core.windows.net/awcontainer/employee/28.jpg</t>
  </si>
  <si>
    <t>https://advantureworks.blob.core.windows.net/awcontainer/employee/29.jpg</t>
  </si>
  <si>
    <t>IT</t>
  </si>
  <si>
    <t>https://advantureworks.blob.core.windows.net/awcontainer/employee/30.jpg</t>
  </si>
  <si>
    <t>https://advantureworks.blob.core.windows.net/awcontainer/employee/31.jpg</t>
  </si>
  <si>
    <t>https://advantureworks.blob.core.windows.net/awcontainer/employee/32.jpg</t>
  </si>
  <si>
    <t>https://advantureworks.blob.core.windows.net/awcontainer/employee/33.jpg</t>
  </si>
  <si>
    <t>https://advantureworks.blob.core.windows.net/awcontainer/employee/34.jpg</t>
  </si>
  <si>
    <t>https://advantureworks.blob.core.windows.net/awcontainer/employee/35.jpg</t>
  </si>
  <si>
    <t>https://advantureworks.blob.core.windows.net/awcontainer/employee/36.jpg</t>
  </si>
  <si>
    <t>https://advantureworks.blob.core.windows.net/awcontainer/employee/37.jpg</t>
  </si>
  <si>
    <t>https://advantureworks.blob.core.windows.net/awcontainer/employee/38.jpg</t>
  </si>
  <si>
    <t>Finance</t>
  </si>
  <si>
    <t>https://advantureworks.blob.core.windows.net/awcontainer/employee/39.jpg</t>
  </si>
  <si>
    <t>https://advantureworks.blob.core.windows.net/awcontainer/employee/40.jpg</t>
  </si>
  <si>
    <t>https://advantureworks.blob.core.windows.net/awcontainer/employee/41.jpg</t>
  </si>
  <si>
    <t>https://advantureworks.blob.core.windows.net/awcontainer/employee/42.jpg</t>
  </si>
  <si>
    <t>https://advantureworks.blob.core.windows.net/awcontainer/employee/43.jpg</t>
  </si>
  <si>
    <t>https://advantureworks.blob.core.windows.net/awcontainer/employee/44.jpg</t>
  </si>
  <si>
    <t>https://advantureworks.blob.core.windows.net/awcontainer/employee/45.jpg</t>
  </si>
  <si>
    <t>https://advantureworks.blob.core.windows.net/awcontainer/employee/46.jpg</t>
  </si>
  <si>
    <t>https://advantureworks.blob.core.windows.net/awcontainer/employee/47.jpg</t>
  </si>
  <si>
    <t>https://advantureworks.blob.core.windows.net/awcontainer/employee/48.jpg</t>
  </si>
  <si>
    <t>https://advantureworks.blob.core.windows.net/awcontainer/employee/49.jpg</t>
  </si>
  <si>
    <t>HR</t>
  </si>
  <si>
    <t>https://advantureworks.blob.core.windows.net/awcontainer/employee/50.jpg</t>
  </si>
  <si>
    <t>https://advantureworks.blob.core.windows.net/awcontainer/employee/51.jpg</t>
  </si>
  <si>
    <t>https://advantureworks.blob.core.windows.net/awcontainer/employee/52.jpg</t>
  </si>
  <si>
    <t>https://advantureworks.blob.core.windows.net/awcontainer/employee/53.jpg</t>
  </si>
  <si>
    <t>https://advantureworks.blob.core.windows.net/awcontainer/employee/54.jpg</t>
  </si>
  <si>
    <t>https://advantureworks.blob.core.windows.net/awcontainer/employee/55.jpg</t>
  </si>
  <si>
    <t>https://advantureworks.blob.core.windows.net/awcontainer/employee/56.jpg</t>
  </si>
  <si>
    <t>https://advantureworks.blob.core.windows.net/awcontainer/employee/57.jpg</t>
  </si>
  <si>
    <t>https://advantureworks.blob.core.windows.net/awcontainer/employee/58.jpg</t>
  </si>
  <si>
    <t>https://advantureworks.blob.core.windows.net/awcontainer/employee/59.jpg</t>
  </si>
  <si>
    <t>https://advantureworks.blob.core.windows.net/awcontainer/employee/60.jpg</t>
  </si>
  <si>
    <t>https://advantureworks.blob.core.windows.net/awcontainer/employee/61.jpg</t>
  </si>
  <si>
    <t>https://advantureworks.blob.core.windows.net/awcontainer/employee/62.jpg</t>
  </si>
  <si>
    <t>https://advantureworks.blob.core.windows.net/awcontainer/employee/63.jpg</t>
  </si>
  <si>
    <t>https://advantureworks.blob.core.windows.net/awcontainer/employee/64.jpg</t>
  </si>
  <si>
    <t>https://advantureworks.blob.core.windows.net/awcontainer/employee/65.jpg</t>
  </si>
  <si>
    <t>Field Services</t>
  </si>
  <si>
    <t>https://advantureworks.blob.core.windows.net/awcontainer/employee/66.jpg</t>
  </si>
  <si>
    <t>https://advantureworks.blob.core.windows.net/awcontainer/employee/67.jpg</t>
  </si>
  <si>
    <t>https://advantureworks.blob.core.windows.net/awcontainer/employee/68.jpg</t>
  </si>
  <si>
    <t>https://advantureworks.blob.core.windows.net/awcontainer/employee/69.jpg</t>
  </si>
  <si>
    <t>https://advantureworks.blob.core.windows.net/awcontainer/employee/70.jpg</t>
  </si>
  <si>
    <t>https://advantureworks.blob.core.windows.net/awcontainer/employee/71.jpg</t>
  </si>
  <si>
    <t>https://advantureworks.blob.core.windows.net/awcontainer/employee/72.jpg</t>
  </si>
  <si>
    <t>https://advantureworks.blob.core.windows.net/awcontainer/employee/73.jpg</t>
  </si>
  <si>
    <t>https://advantureworks.blob.core.windows.net/awcontainer/employee/74.jpg</t>
  </si>
  <si>
    <t>https://advantureworks.blob.core.windows.net/awcontainer/employee/75.jpg</t>
  </si>
  <si>
    <t>https://advantureworks.blob.core.windows.net/awcontainer/employee/76.jpg</t>
  </si>
  <si>
    <t>https://advantureworks.blob.core.windows.net/awcontainer/employee/77.jpg</t>
  </si>
  <si>
    <t>https://advantureworks.blob.core.windows.net/awcontainer/employee/78.jpg</t>
  </si>
  <si>
    <t>https://advantureworks.blob.core.windows.net/awcontainer/employee/79.jpg</t>
  </si>
  <si>
    <t>https://advantureworks.blob.core.windows.net/awcontainer/employee/80.jpg</t>
  </si>
  <si>
    <t>Tarih</t>
  </si>
  <si>
    <t>Şirket Adı</t>
  </si>
  <si>
    <t>3BB</t>
  </si>
  <si>
    <t>ABDULLAH DALAR</t>
  </si>
  <si>
    <t>Adastec</t>
  </si>
  <si>
    <t>ADENTE ILERI MÜHENDISLIK TEKNOLOJILERI ANONIM SIRKETI</t>
  </si>
  <si>
    <t>Adnan KÖKSAL</t>
  </si>
  <si>
    <t>AGRIZONE R&amp;S</t>
  </si>
  <si>
    <t>4B Yazılım Bilgi Teknolojileri Rek. Dan.San. Ve Tic. Ltd. Şti.</t>
  </si>
  <si>
    <t>Adres : BARDAKÇI MAH. TEKNOKENT SK. NO:1/20 TUŞBA/VANDetaylı Bilgi</t>
  </si>
  <si>
    <t>Applifashion Yazılım A.Ş</t>
  </si>
  <si>
    <t>Adres : Bolu Teknokent Binası Kültür mah Çakmaklar cad. No 2/20 BoluDetaylı Bilgi</t>
  </si>
  <si>
    <t>DUMLUPINAR TASARIM TEKNOKENT YÖNETİCİ A.Ş</t>
  </si>
  <si>
    <t>Adres : Çalca OSB Mah.1. Cad. No:1 KÜTAHYA/MERKEZDetaylı Bilgi</t>
  </si>
  <si>
    <t>HALO YAZILIM VE DANIŞMANLIK HİZMETLERİ TİCARET LİMİTED ŞİRKETİ</t>
  </si>
  <si>
    <t>Adres : ÜNİVERSİTE MAH. HASTANE CAD.TEKNOKENT Dış kapı no:33 İç kapı no: 2101 Trabzon OrtahisarDetaylı Bilgi</t>
  </si>
  <si>
    <t>İNDAS TEKNOLOJİ TİCARET A.Ş.</t>
  </si>
  <si>
    <t>Adres : Muradiye Mh. Manisa Celal Bayar Üniversitesi Teknoloji Geliştirme Bölgesi Dış Kapı No:22 İç Kapı No:Z14 Yunusemre/MANİSADetaylı Bilgi</t>
  </si>
  <si>
    <t>NACİYE ESMERAY MELKA TASARIM OFİSİ</t>
  </si>
  <si>
    <t>Adres : Muradiye Mah. CBÜ Kampüsü Küme Evleri No:22 Yunusemre/MANİSADetaylı Bilgi</t>
  </si>
  <si>
    <t>Oz Scientific Araştırma Geliştirme ltd. Şti</t>
  </si>
  <si>
    <t>112 YAZILIM VE BİLİŞİM SİSTEMLERİ İTH. İHR. SAN. VE TİC. LTD. ŞTİ.</t>
  </si>
  <si>
    <t>Adres : BALCALI MAH. Ç.Ü. BALCALI KAMP. BLV. TEKNOKENT SİT. B BLOK APT. NO. 17/102 (B BLOK 1. KAT 102/B – ADRES KODU: 5191074375 BİNA KODU: 30058351) NOLU OFİS SARIÇAM/ADANADetaylı Bilgi</t>
  </si>
  <si>
    <t>1İF BİLİŞİM DANIŞMANLIK ARGE VE YAZILIM ANONİM ŞİRKETİ</t>
  </si>
  <si>
    <t>Adres : Ankara Teknoloji Geliştirme Bölgesi Cyberpark Cyberplaza B Blok 2.Kat No: B227 06800 Bilkent Çankaya/AnkaraDetaylı Bilgi</t>
  </si>
  <si>
    <t>24SAATYEMEK ELEKTRONİK İLETİŞİM PERAKENDE GIDA LOJİSTİK LTD. ŞTİ.</t>
  </si>
  <si>
    <t>Adres : Yenişehir Mah. Kardeşler cd. 7/2 ofis no:228 SivasDetaylı Bilgi</t>
  </si>
  <si>
    <t>2N İnovasyon Ar-Ge Ltd. Şti.</t>
  </si>
  <si>
    <t>Adres : Anadolu Üniversitesi Yunusemre Kampusu ETGB 2. kat no. 206 Anadolu TeknoparkıDetaylı Bilgi</t>
  </si>
  <si>
    <t>2RYA OTOMOTİV, BİLGİ VE İLETİŞİM TEKNOLOJİLERİ SANAYİ VE TİCARET LTD. ŞTİ.</t>
  </si>
  <si>
    <t>Adres : Ankara Teknoloji Geliştirme Bölgesi Cyberpark Vakıf Binası No: B01 Bodrum Kat No: M06 06800 Bilkent Çankaya/AnkaraDetaylı Bilgi</t>
  </si>
  <si>
    <t>360 Medya Bilişim ve Danışmanlık Limited Şirketi</t>
  </si>
  <si>
    <t>Adres : Üniversiteler Mahallesi İhsan Doğramacı Bulvarı No:13 Arge ve Eğitim Metkezi Masa:22 Odtü TeknokentDetaylı Bilgi</t>
  </si>
  <si>
    <t>3A GİRİŞİM TARIM, EĞİTİM ve DANIŞMANLIK SAN. VE TİC. LTD. ŞTİ</t>
  </si>
  <si>
    <t>Adres : Aksu Mah. Omü Cad. No:165/ 22-5 Atakum/SamsunDetaylı Bilgi</t>
  </si>
  <si>
    <t>Adres : ÇANAKKALE TEKNOPARK YERLEŞKESİ, ÇANAKKALE TEKNOLOJİ GELİŞTİRME BÖLGESİ Dış Kapı No: 276/1 İç Kapı No: 48 Merkez-Sarıcaeli/ÇANAKKALEDetaylı Bilgi</t>
  </si>
  <si>
    <t>3F YEM VE GÜBRE LİMİTED ŞİRKETİ</t>
  </si>
  <si>
    <t>Adres : REŞİTPAŞA MAHALLESİ KATAR CAD. TEKNOKENT ARI 1 SİT. NO:2/5/19 SARIYERDetaylı Bilgi</t>
  </si>
  <si>
    <t>42 BİLİŞİM A.Ş.</t>
  </si>
  <si>
    <t>Adres : Dudullu OSB Des 2.Cadde No:8/56 Ümraniye/İstanbulDetaylı Bilgi</t>
  </si>
  <si>
    <t>4ARC Yazılım Teknolojileri Anonim Şirketi</t>
  </si>
  <si>
    <t>Adres : Çaydaçıra Mah. Hacı Ömer Bilginoğlu Cad. Fırat Teknokent No 61/202 ElazığDetaylı Bilgi</t>
  </si>
  <si>
    <t>4S BİLGİ TEKNOLOJİLERİ A.Ş</t>
  </si>
  <si>
    <t>Adres : Ankara Teknoloji Geliştirme Bölgesi Kapı No: 4A Cyberpark Cyberplaza A Blok 6.Kat No: A604-605 06800 Bilkent Çankaya/AnkaraDetaylı Bilgi</t>
  </si>
  <si>
    <t>4Y AR-GE YAZILIM DAN. TİC. LTD. ŞTİ.</t>
  </si>
  <si>
    <t>Adres : TRABZON TEKNOLOJİ GELİŞTİRME BÖLGESİ Üniversite Mah. Hastane Cad. No: 33 / 1309 TRABZONDetaylı Bilgi</t>
  </si>
  <si>
    <t>A Artı Organizasyon Turz. Rekl.Yay.Gıda İnş. Yapımcılık Danışmanlık İth. İhr. San. Ltd.Şti.</t>
  </si>
  <si>
    <t>Adres : Mustafa Kemal Mah. Dumlupınar Bulvarı No:280/G Ofis 1202 Masa 1-2 Çankaya AnakaraDetaylı Bilgi</t>
  </si>
  <si>
    <t>A PLUS AR GE YAZILIM SAN. VE TİC.LTD.ŞTİ.</t>
  </si>
  <si>
    <t>Adres : Çamlıtepe Mah./Semt Mahmut Tevfik ATAY Bulvarı Gaziantep Teknopark C/ Blok No : 101B Şahinbey/GAZİANTEPDetaylı Bilgi</t>
  </si>
  <si>
    <t>ABC AR-GE Danışmanlık San. ve Tic. Ltd. Şti.</t>
  </si>
  <si>
    <t>Adres : Yıldıztepe Mah. Çevreyolu Doğu Cad. No:161 MalatyaDetaylı Bilgi</t>
  </si>
  <si>
    <t>ABDULKADİR BAYRAKÇEKEN</t>
  </si>
  <si>
    <t>Adres : Çatyolu caddesi üniversite mahallesi ATA Teknokent A Blok no:72/123Detaylı Bilgi</t>
  </si>
  <si>
    <t>Adres : YYÜ TEKNOKENT BARDAKÇI MAH. TEKNOKENT SK. NO :1/29Detaylı Bilgi</t>
  </si>
  <si>
    <t>ABECO BİLİŞİM TEKNOLOJİLERİ DANIŞMANLIK ARAŞTIRMA GELİŞTİRME A.Ş.</t>
  </si>
  <si>
    <t>Adres : Ankara Teknoloji Geliştirme Bölgesi, Beytepe Lodumlu Köyü Yolu No:5, Cyberpark Tepe Binası, Zemin Kat No: Z13, 06800 Bilkent Çankaya/AnkaraDetaylı Bilgi</t>
  </si>
  <si>
    <t>Abis Teknoloji ltd şti</t>
  </si>
  <si>
    <t>Adres : Ortadoğu Teknik Üniversitesi Teknoloji Geliştirme Bölgesi GÜMÜŞ BLOK Üniversiteler Mahallesi İhsan Doğramacı Bulvarı No: 29 K1-7 Çankaya / ANKARADetaylı Bilgi</t>
  </si>
  <si>
    <t>ABKA YAZILIM OTOMASYON LTD.ŞTİ</t>
  </si>
  <si>
    <t>Adres : Aksu Mah. OMÜ Cad. NO:165/5 Atakum/SamsunDetaylı Bilgi</t>
  </si>
  <si>
    <t>ABRH ELEKT.ELEKTRONİK DAN.EĞT.YAZILIM TİCARİ.LTD.ŞTİ</t>
  </si>
  <si>
    <t>Adres : Silvan yolu 6.km sur DİYARBAKIRDetaylı Bilgi</t>
  </si>
  <si>
    <t>ACA BİOMEDİCAL SOLUTIONS SAĞLIK SAN. VE TİC. LTD. STİ.</t>
  </si>
  <si>
    <t>Adres : Çamlıtepe Mah.Mahmut Tevfik Atay Bulvarı Gaziantep Teknopark No: C/201 Şahinbey/GaziantepDetaylı Bilgi</t>
  </si>
  <si>
    <t>ACADEMICHEM KİMYA ARAŞTIRMA GELİŞTİRME SANAYİ VE TİCARET LİMİTED ŞİRKETİ</t>
  </si>
  <si>
    <t>Adres : Ege üni kamp. no:172-14 nüvEGE Kuluçka merkeziDetaylı Bilgi</t>
  </si>
  <si>
    <t>ACCECARE YAZILIM A.Ş.</t>
  </si>
  <si>
    <t>Adres : Aksu Mah.Omü Cad..No:165/7 Atakum/ TeknoparkDetaylı Bilgi</t>
  </si>
  <si>
    <t>ACCENTURE ENDÜSTRİYEL YAZILIM ÇÖZÜMLERİ LTD. ŞTİ.</t>
  </si>
  <si>
    <t>Adres : Sanayi Mahallesi Teknopark Bulvarı No: 1/5A İç Kapı No: 201 Pendik İstanbulDetaylı Bilgi</t>
  </si>
  <si>
    <t>ACD Bilgi İşlem YazılımHiz. San. Tic. Ltd. Şti.</t>
  </si>
  <si>
    <t>Adres : Büyükdere Mah. Gençlik Bulvarı Osmangazi Üniversitesi Meşelik Kampüsü Eskişehir Teknoloji Geliştirme Bölgesi Osmangazi Teknoparkı No: 4/59 – B24-B25 Odunpazarı/ESKİŞEHİRDetaylı Bilgi</t>
  </si>
  <si>
    <t>ACG Makina Elektrik Elektronik İnşaat Yazılım İth. İhr. San. ve Tic. Ltd. Şti.</t>
  </si>
  <si>
    <t>Adres : Ankara Teknopark TGB Yerleşkesi 2224. cadde No:1 C Blok 5. Kat C-515Detaylı Bilgi</t>
  </si>
  <si>
    <t>ACNR MAKİNA SANAYİ VE TİCARET LİMİTED ŞİRKETİ</t>
  </si>
  <si>
    <t>Adres : Üniversite Mah. Sarıgül Sokak Teknokent Sitesi B-Blok No:37 Kuluçka Merkezi Ofis No:15/45 Avcılar-İstanbulDetaylı Bilgi</t>
  </si>
  <si>
    <t>ACROME ROBOTİK MEKATRONİK SİSTEMLERİ SAN. VE TİC. A.Ş.</t>
  </si>
  <si>
    <t>Adres : REŞİTPAŞA Mah. KATAR Cad. TEKNOKENT ARI 4 Sit. No: 2 /50 / 6 SARIYER / İSTANBULDetaylı Bilgi</t>
  </si>
  <si>
    <t>ADA YAZILIM TİC. LTD. ŞTİ.</t>
  </si>
  <si>
    <t>Adres : YILDIZ TEKNİK ÜNİVERSİTESİ DAVUTPAŞA KAMPÜSÜ TEKNOLOJİ GELİŞTİRME BÖLGESİ B1 BLOK 2.KAT NO:411 ESENLER/İSTANBULDetaylı Bilgi</t>
  </si>
  <si>
    <t>Adabassar Sürdürülebilir Teknolojiler San. ve Tic.Ltd.Şti.</t>
  </si>
  <si>
    <t>Adres : Sakarya Teknoloji Geliştirme Bölgeleri B Blok No:B03Detaylı Bilgi</t>
  </si>
  <si>
    <t>ADAPERA ROBOTİK YAZILIM VE DONANIM TEKNOLOJİLERİ LİMİTED ŞİRKETİ</t>
  </si>
  <si>
    <t>Adres : Dudullu OSB Des 2. Cadde No:8/22 Ümraniye/İstanbulDetaylı Bilgi</t>
  </si>
  <si>
    <t>Adem Dönmez İllüstrasyon Teknopark Grafik Tasarım Sanayi ve Ticaret Limited Şirketi</t>
  </si>
  <si>
    <t>Adres : Çalca OSB Mah. 1.Cad. No:1 Kütahya-Eskişehir Karayolu 5.KmDetaylı Bilgi</t>
  </si>
  <si>
    <t>Adres : SANAYI MAH. TEKNOPARK BLV. TEKNOPARK 4A NO: 1 /4A IÇ KAPI NO: 101 PENDIK/ ISTANBULDetaylı Bilgi</t>
  </si>
  <si>
    <t>ADEO BİLİŞİM DANIŞMANLIK HİZMETLERİ SAN VE TİC A.Ş.-Sakarya Teknokent Şubesi</t>
  </si>
  <si>
    <t>Adres : Sakarya Üniversitesi Teknoloji Geliştirme Bölgeleri D Blok Z05Detaylı Bilgi</t>
  </si>
  <si>
    <t>ADIM TELEKOMUNİKASYON VE İNTERNET TEKNOLOJİLERİ AR-GE A.Ş.</t>
  </si>
  <si>
    <t>Adres : ÜNİVERSİTE MAHALLESİ TEKNOKENT 37/1-2 BLV. SATIGÜL SK. 3. KAT OFİS NO: 313Detaylı Bilgi</t>
  </si>
  <si>
    <t>Adres : Kınıklı Mah. Hüseyin Yılmaz Cad. No:67 Pamukkale Teknokent D Blok Z08-09 Pamukkale /DENİZLİDetaylı Bilgi</t>
  </si>
  <si>
    <t>ADNAN MENDERES TEKNOLOJİ GELİŞTİRME ANONİM ŞİRKETİ (ADÜ TEKNOKENT A.Ş.)</t>
  </si>
  <si>
    <t>Adres : Adnan Menderes Üniversitesi Merkez Kampüsü Kepez Mevkii PK. 09100 Efeler AYDINDetaylı Bilgi</t>
  </si>
  <si>
    <t>ADOREL GÜVENLİK VE BİLGİ TEKNOLOJİLERİ LTD. ŞTİ.</t>
  </si>
  <si>
    <t>Adres : Atatürk Mh., Çat Yolu Cd (Erzurum-Bingöl Yolu) No:74, 25240 Yakutiye/ErzurumDetaylı Bilgi</t>
  </si>
  <si>
    <t>ADSBOT İNTERNET TEKNOLOJİLERİ VE REKLAMCILIK HİZMETLERİ LİMİTED ŞİRKETİ</t>
  </si>
  <si>
    <t>Adres : Rumelihisarı Mah. Bebek Yolu Sokak No:2/5 202Detaylı Bilgi</t>
  </si>
  <si>
    <t>ADVICEAL ONLINE DANIŞMANLIK TURİZM SANAYİ VE TİCARET LİMİTED ŞİRKETİ</t>
  </si>
  <si>
    <t>Adres : PINARBAŞI MAH. HÜRRİYET CAD. AKDENİZ ÜNİVERSİTESİ ANTALYA TEKNOKENT ARGE 2 ULUĞBEY NO: 3A/105 KONYAALTI ANTALYADetaylı Bilgi</t>
  </si>
  <si>
    <t>ADVRCO BİLİŞİM TEKNOLOJİLERİ A.Ş.</t>
  </si>
  <si>
    <t>Adres : ITU KOSGEB TEKMER B Blok 6/A 34469 Maslak Sarıyer IstanbulDetaylı Bilgi</t>
  </si>
  <si>
    <t>AEREM TEKNOLOJİ OTOMOTİV SANAYİ LİMİTED ŞİRKETİ</t>
  </si>
  <si>
    <t>Adres : REŞİTPAŞA MAH. KATAR CAD. TEKNOKENT ARI 1 SİT. NO:2/5/19 SARIYERDetaylı Bilgi</t>
  </si>
  <si>
    <t>AEROSHIELD MÜHENDİSLİK DANIŞMANLIK TEST ANALİZ HİZMETLERİ SANAYİ VE TİCARET LİMİTED ŞİRKETİ</t>
  </si>
  <si>
    <t>Adres : İstanbul Üniversitesi Avcılar Yerleşkesi ARGEM Binası Kuluçka MerkeziiDetaylı Bilgi</t>
  </si>
  <si>
    <t>Afyon Uşak Zafer Teknoloji Geliştirme Bölgesi Yönetici A.Ş.</t>
  </si>
  <si>
    <t>Adres : Battalgazi Mah. ANS Kampüsü Merkez Kütüphane Arkası 5/43 Merkez / AFYONKARAHİSARDetaylı Bilgi</t>
  </si>
  <si>
    <t>AGATHON ENERJİ YATIRIM DAN.TEK.LTD.ŞTİ</t>
  </si>
  <si>
    <t>Adres : Balcalı Mah. Çukurova Üniversitesi Balcalı Kampüsü B Blok Kat1 Ofis No: B109/A Sarıçam/ADANADetaylı Bilgi</t>
  </si>
  <si>
    <t>AGEM BİLİŞİM YAZILIM DANIŞMANLIK EĞİTİM HİZMETLERİ LTD.ŞTİ.</t>
  </si>
  <si>
    <t>Adres : Ankara Teknoloji Geliştirme Bölgesi Cyberpark Cyberplaza A Blok 4. Kat No: A406 06800 Bilkent Çankaya/AnkaraDetaylı Bilgi</t>
  </si>
  <si>
    <t>AGMLAB ARAŞTIRMA GELİŞTİRME MERKEZ LABORATUVARI BİLİŞİM TEKNOLOJİLERİ ANONİM ŞİRKETİ</t>
  </si>
  <si>
    <t>Adres : Ankara Teknoloji Geliştirme Bölgesi Cyberpark Cyberplaza C Blok 1.Kat No: 134-135-136-137-138-139-140-141-142-143-144-145-160-161-162-167-168 06800 Bilkent Çankaya/AnkaraDetaylı Bilgi</t>
  </si>
  <si>
    <t>AGRIANCYRA TARIM BİYOTEKNOLOJİ VE DANIŞMANLIK TİCARET LİMİTED ŞİRKETİ</t>
  </si>
  <si>
    <t>Adres : ANKARA ÜNİVERSİTESİ TEKNOKENT EK ALANI (TARIM, HAYVANCILIK VE GIDA MERKEZİ)KALABA MAH. KÜTÜKÇÜ ALİBEY CAD. NO: 2, B BLOK 1. KAT İÇ KAPI NO: 103 KEÇİÖREN / ANKARADetaylı Bilgi</t>
  </si>
  <si>
    <t>AGRISS TARIM ANONİM ŞİRKETİ</t>
  </si>
  <si>
    <t>Adres : Fevzi Çakmak Mahallesi, Medcezir Caddesi B Blok, Apartman No: 8/127, Karatay / KonyaDetaylı Bilgi</t>
  </si>
  <si>
    <t>Adres : Aksu Mah.Omü Cad. No: 165/22-11Detaylı Bilgi</t>
  </si>
  <si>
    <t>Agro Akademi Tarımsal Üretim ve Danışmanlık Limited Şirketi</t>
  </si>
  <si>
    <t>Adres : Zafer Mahallesi Üniversite Varyantı Caddesi No: 80 B Efeler/AYDIN (Dönüşümlü Ofis)Detaylı Bilgi</t>
  </si>
  <si>
    <t>AGROBİGEN ARAŞTIRMA VE GELİŞTİRME TİC.LTD.ŞTİ.</t>
  </si>
  <si>
    <t>Adres : Aksu Mah. OMÜ Cad. No:165/13Detaylı Bilgi</t>
  </si>
  <si>
    <t>AGROTEK İLAÇLAMA MAKİNALARI VE TARIM TEKNOLOJİLERİ İTHALAT İHRACAT ZİRAİ ÜRÜNLER SANAYİ TİCARET LİMİTED ŞİRKETİ TEKNOKENT MANİSA ŞUBESİ</t>
  </si>
  <si>
    <t>Adres : Muradiye Mh. Manisa Celal Bayar Üniversitesi Teknoloji Geliştirme Bölgesi Dış Kapı No:22 İç Kapı No:139 Yunusemre/MANİSADetaylı Bilgi</t>
  </si>
  <si>
    <t>Ahmet Çobanoğlu Venndom Ticari Danışmanlık İç ve Dış Ticaret</t>
  </si>
  <si>
    <t>Adres : İzmir Bilimpark Kuluçka Merkezi İTOB OSB, 10032 Sk. No:2/1, 35471, Menderes, İzmir, TürkiyeDetaylı Bilgi</t>
  </si>
  <si>
    <t>Ahmet Engin TÜZÜN</t>
  </si>
  <si>
    <t>Adres : Zafer mah. üniversite varyantı cad. no:60 Efeler/AydınDetaylı Bilgi</t>
  </si>
  <si>
    <t>AHMET ERTUĞRUL KOLAĞASIOĞLU</t>
  </si>
  <si>
    <t>Adres : Üniversiteler Mah. Beytepe Lodumlu Köy Yolu Cad. No:5, İç Kapı No:Z46 Çankaya/AnkaraDetaylı Bilgi</t>
  </si>
  <si>
    <t>Ahmet ULUHAN</t>
  </si>
  <si>
    <t>Adres : Çamlıtepe Mah./Semt Mahmut Tevfik Atay Bulvarı Gaziantep Teknopark C Blok No: 118 Şahinbey/GaziantepDetaylı Bilgi</t>
  </si>
  <si>
    <t>AHMET YAŞAR-AKME KİMYA</t>
  </si>
  <si>
    <t>Adres : Üniversite Mah. Hastane Cad. No:33 İşlik:1312 TRABZONDetaylı Bilgi</t>
  </si>
  <si>
    <t>AI LABS BİLGİ TEKNOLOJİLERİ LTD. ŞTİ.</t>
  </si>
  <si>
    <t>Adres : Ankara Teknoloji Geliştirme Bölgesi, 1605.Cadde, Cyberpark Vakıf Binası Bodrum Kat No: B01 Masa No: M10 06800 Bilkent Çankaya/AnkaraDetaylı Bilgi</t>
  </si>
  <si>
    <t>AIVISIONTECH ELEKTRONİK YAZILIM</t>
  </si>
  <si>
    <t>Adres : İhsan Doğramacı Blv. Üniversiteler Mah., ODTÜ TEKNOKENT 06800 Çankaya / AnkaraDetaylı Bilgi</t>
  </si>
  <si>
    <t>AKARE BİLİŞİM HİZMETLERİ TİC. A.Ş.</t>
  </si>
  <si>
    <t>Adres : İSTANBUL ÜN. AVCILAR YER. ARGEM BİN.OFİS NO:Z06 AVCILAR / İSTDetaylı Bilgi</t>
  </si>
  <si>
    <t>AKCA ENERJİ SAN. VE TİC. A.Ş.</t>
  </si>
  <si>
    <t>Adres : SAÜ Teknokent kuluçka merkezi No:2 Kapı No:4Detaylı Bilgi</t>
  </si>
  <si>
    <t>AKÇA TOHUMCULUK AR-GE SAN. VE DIŞ TİC. A.Ş.</t>
  </si>
  <si>
    <t>Adres : TGB-1 ALANI ( AÇIK ALAN.TARIM )Detaylı Bilgi</t>
  </si>
  <si>
    <t>Akdeniz Kurutulmuş Organik Meyve ve Yiyecek Sanayi Ltd.Şti.</t>
  </si>
  <si>
    <t>Adres : Büyükkayacık Mah. 101. Cad. No:2/101 Selçuklu/KONYADetaylı Bilgi</t>
  </si>
  <si>
    <t>Akedemia Ar-Ge Restorasyon Murat Emin Koz</t>
  </si>
  <si>
    <t>Adres : Trakya Üniversitesi Ayşekadın Yerleşkesi Teknoloji Geliştirme Bölgesi EdirneDetaylı Bilgi</t>
  </si>
  <si>
    <t>AKGÜN BİLGİSAYAR PROGRAM VE HİZMETLERİ SAN. TİC.LTD.ŞTİ.</t>
  </si>
  <si>
    <t>Adres : Trabzon Teknoloji Geliştirme Bölgesi Üniversite Mah. Hastane Cad No:33 A201-A202-A203-A204-A205-A206--A207-A211-A212Detaylı Bilgi</t>
  </si>
  <si>
    <t>AKGÜN YAZILIM PAZARLAMA VE TİC.LTD.ŞTİ.</t>
  </si>
  <si>
    <t>Adres : Üniversite Mah. Hastane Cad.No:33 A205-A209 Ortahisar/TRABZONDetaylı Bilgi</t>
  </si>
  <si>
    <t>AKILCI BİLİŞİM ÇÖZÜMLERİ VE DANIŞMANLIK A. Ş.</t>
  </si>
  <si>
    <t>Adres : ÜNİVERSİTE MAHALLESİ SARIGÜL SOKAK TEKNOKENT SİTESİ B/BLOK NO: 37/1 2. KAT OFİS NO: 218Detaylı Bilgi</t>
  </si>
  <si>
    <t>Akka Technologies Mühendislik ve Danışmanlık Ltd. Şti.</t>
  </si>
  <si>
    <t>Adres : TÜBİTAK MAM YERLEŞKESİ TEKNOLOJİ GELİŞTİRME BÖLGESİ YENİ İDARİ VE KULUÇKA BİNASIDetaylı Bilgi</t>
  </si>
  <si>
    <t>Akm Yazılım San. Tic. Ltd. Şti</t>
  </si>
  <si>
    <t>Adres : Dicle Üniversitesi Tekno Kent No:222 Kat: 3-19 , Sur/DiyarbakırDetaylı Bilgi</t>
  </si>
  <si>
    <t>Aksöz Kesintisiz Güç Kaynağı Dan. San Tic. LTD.</t>
  </si>
  <si>
    <t>Adres : YENİŞEHİR MAH. KARDEŞLER CAD. CÜ. TEKNOKENT ARGE NO: 7 /2 İÇ KAPI NO: Z32 MERKEZ/ SİVASDetaylı Bilgi</t>
  </si>
  <si>
    <t>AKTEK ENDÜSRTİ MAKİNA GIDA TARIM KİMYEVİ MADDELER SAN.VE TİC.LTD.ŞTİ</t>
  </si>
  <si>
    <t>Adres : KILAVUZLU MAH. 88006/2 SOK.GÖLKENT KONUTLARI N BLOK APT.NO:35/27 ONİKİŞUBAT/KAHRAMANMARAŞDetaylı Bilgi</t>
  </si>
  <si>
    <t>Alapala ArGe Mühendislik San.Tic.AŞ</t>
  </si>
  <si>
    <t>Adres : Ankara yolu 12.km Organize Sanayi Bölgesi no:7 ÇorumDetaylı Bilgi</t>
  </si>
  <si>
    <t>Alaska Teknoloji Ticaret Limited Şirketi</t>
  </si>
  <si>
    <t>Adres : İTOB Organize Sanayi Bölgesi 10032 Sk. No:2 (Kuluçka MErkezi) Tekeli Menderes-İzmirDetaylı Bilgi</t>
  </si>
  <si>
    <t>ALBAYRAK Makine Elekt. San. ve Tic. Ltd. Şti.</t>
  </si>
  <si>
    <t>Adres : Büyükdere Mah. Gençlik Bulvarı Osmangazi Üniversitesi Meşelik Kampüsü Eskişehir Teknoloji Geliştirme Bölgesi Osmangazi Teknoparkı No:4/59 – 222 Odunpazarı/ESKİŞEHİRDetaylı Bilgi</t>
  </si>
  <si>
    <t>ALBILA SERUM BİYOLOJİK ÜRÜNLER SANAYİ VE TİCARET ANONİM ŞİRKETİ</t>
  </si>
  <si>
    <t>Adres : Büyükdere Mah. Gençlik Bulvarı Teknopark Binası 4/59 Z23, Odunpazarı/ESKİŞEHİRDetaylı Bilgi</t>
  </si>
  <si>
    <t>ALFA ARGE YAZILIM İNŞAAT GIDA SANAYİ ve TİCARET LTD. ŞTİ.</t>
  </si>
  <si>
    <t>Adres : Pınarbaşı Mh. Hürriyet Cd. Akdeniz Üniversitesi Antalya Teknokent Ar-Ge 1 Binası No:3B/Z4 Konyaaltı/ANTALYADetaylı Bilgi</t>
  </si>
  <si>
    <t>Algopoly Yazılım ve Danışmanlık Limited Şirketi</t>
  </si>
  <si>
    <t>ALGORİTEAM BİLİŞİM VE TEKNOLOJİ A. Ş.</t>
  </si>
  <si>
    <t>Adres : TÜBİTAK GEBZE YERLEŞKESİDetaylı Bilgi</t>
  </si>
  <si>
    <t>ALGORITMAX YAZILIM VE BİLİŞİM TEKNOLOJİLERİ DANIŞMANLIK EĞİTİM VE MÜHENDİSLİK HİZMETLERİ LTD. ŞTİ</t>
  </si>
  <si>
    <t>Adres : Bahçelievler mah. Ankara Teknokent Gölbaşı/AnkaraDetaylı Bilgi</t>
  </si>
  <si>
    <t>ALGOSİS YAZILIM TEKNOLOJİLERİ VE DANIŞM.SAN.VE TİC.LTD.ŞTİ.</t>
  </si>
  <si>
    <t>Adres : Rumeli Hisarı Mah.Bebek Yolu Sok.No:2/5 208Detaylı Bilgi</t>
  </si>
  <si>
    <t>Alim İşçi Okkasoft</t>
  </si>
  <si>
    <t>Adres : Büyükdere Mah. Gençlik Bulvarı No:4 Osmangazi Üniversitesi Meşelik Kampusu Eskişehir Teknoloji Geliştirme Bölgesi Osmangazi Teknoparkı Binası No:44 / 204 Odunpazarı/ESKİŞEHİRDetaylı Bilgi</t>
  </si>
  <si>
    <t>ALim Tosun</t>
  </si>
  <si>
    <t>Adres : Bulgurlu mah. Kanyon cad. No 89 c103Detaylı Bilgi</t>
  </si>
  <si>
    <t>ALLEGRO ÖZEL EGITIM VE TEKNOLOJI PROGRAMCILIK MEDIKAL SAN.VE TIC.LTD.STI.</t>
  </si>
  <si>
    <t>Adres : ETGB Osmangazi TeknoparkıDetaylı Bilgi</t>
  </si>
  <si>
    <t>ALMAS EĞİTİM TEKNOLOJİLERİ TİC. A.Ş.</t>
  </si>
  <si>
    <t>Adres : Reşitpaşa Mah. Katar Cad. Teknokent Arı 3 Sit. No: 4 / B110 Sarıyer / İstanbulDetaylı Bilgi</t>
  </si>
  <si>
    <t>Alpantech Arge Teknoloji Dan. San. ve Tic. Ltd. Şti.</t>
  </si>
  <si>
    <t>Adres : Yeşiltepe Mah. İsmetinönü Cad.2 Anadolu Üniversitesi Yunusemre Kampusu ETGB Teknoparkı No:2/57/25 Tepebaşı/ EskişehirDetaylı Bilgi</t>
  </si>
  <si>
    <t>Alpaş Veteriner Medikal Danışmanlık Ar-Ge Sanayi ve Ticaret Limited Şirketi</t>
  </si>
  <si>
    <t>Adres : Çayda Çıra Mah. Hacı Ömer Bilginoğlu Cad. Fırat TGB Ar-Ge 2 Binası No 65/5Detaylı Bilgi</t>
  </si>
  <si>
    <t>Alpata Teknoloji Yazılım ve BilişimHiz. San. Tic. A.Ş.</t>
  </si>
  <si>
    <t>Adres : OSB Bilim Cad. Yazılımkule No: 5/401Detaylı Bilgi</t>
  </si>
  <si>
    <t>ALPATURK BİL. DANIŞ. MÜH. SAN. VE TİC. LTD. ŞTİ.</t>
  </si>
  <si>
    <t>ALPHA İMALAT TEKNOLOJİLERİ VE MAKİNA SAN. TİC. LTD. ŞTİ</t>
  </si>
  <si>
    <t>Adres : Aksu Mah. Omü Cad.No: 165 /22-8 Samsun TeknoparkDetaylı Bilgi</t>
  </si>
  <si>
    <t>ANKARA TEKNOPARK TEKNOLOJİ GELİŞTİRME BÖLGESİ YÖNETİCİ ANONİM ŞİRKETİ</t>
  </si>
  <si>
    <t>Adres : Ankara Teknopark TGB Yerleşkesi İvedik Osb Mh. 2224. Cd No:1 YENİMAHALLE/ANKARADetaylı Bilgi</t>
  </si>
  <si>
    <t>ANKARA ÜNİVERSİTESİ TEKNOLOJİ GELİŞTİRME BÖLGESİ</t>
  </si>
  <si>
    <t>Adres : Ankara Üniversitesi Teknoloji Geliştirme Bölgesi Yönetici A.Ş. Bahçelievler Mah. 319. Sok. No: 35 A Blok İdari Bina Gölbaşı/AnkaraDetaylı Bilgi</t>
  </si>
  <si>
    <t>ANKARA YER BİLİMLERİ MÜHENDİSLİK AR-GE LTD. ŞTİ.</t>
  </si>
  <si>
    <t>Adres : ANKARA UNIVERSITESI TEKNOLOJI GELISTIRME BOLGESI B BLOK ZEMIN KAT NO:3 GOLBASIDetaylı Bilgi</t>
  </si>
  <si>
    <t>ANKAREF İNOVASYON VE TEKNOLOJİ A.Ş.</t>
  </si>
  <si>
    <t>Adres : SANAYİ MAHALLESİ TEKNOPARK BULV. 1C-2C APT. 1/1 C/1208 PENDİK/İSTANBULDetaylı Bilgi</t>
  </si>
  <si>
    <t>ANKER KİMYA TEKNOLOJİLERİ DANIŞMANLIK SANAYİ VE TİCARET LTD. ŞTİ.</t>
  </si>
  <si>
    <t>Adres : TÜBİTAK MAM Teknoloji Geliştirme Bölgesi C Blok No 26Detaylı Bilgi</t>
  </si>
  <si>
    <t>Adres : Dudullu OSB Des 2. Cadde No:8/06 Ümraniye/İstanbulDetaylı Bilgi</t>
  </si>
  <si>
    <t>ANKÜR EĞİTİM HİZMETLERİ AR-GE VE YÜKSEK TEKN. FAAL. MADEN. SAĞLIK SAN. VE TİC. A.Ş.</t>
  </si>
  <si>
    <t>Adres : A.Ü. TEKNOLOJİ GELİŞTİRME BÖLGESİ İDARİ BİNA A BLOK 1.KAT D:13 GÖLBAŞI / ANKARADetaylı Bilgi</t>
  </si>
  <si>
    <t>ANNOVA KURUMSAL TEKNOLOJİ HİZMETLERİ TİC.LTD.ŞTİ</t>
  </si>
  <si>
    <t>Adres : Aşağı Kayabaşı Mh. Karabulut Sk. No:62/1-11Detaylı Bilgi</t>
  </si>
  <si>
    <t>ANORA MEDİKAL SAN.TİC.LTD.ŞTİ</t>
  </si>
  <si>
    <t>Adres : Antalya Teknokenti Akdeniz Üniversitesi Kampüsü Pınarbaşı Mahallesi Hürriyet Caddesi Uluğbey Ar-ge 1 Binası No:3/A BODRUM KAT OFİS NO:B-25 Konyaaltı/ ANTALYADetaylı Bilgi</t>
  </si>
  <si>
    <t>ANOVA ARGE TEKNOLOJİLERİ SAN. VE TİC. A.Ş.</t>
  </si>
  <si>
    <t>Adres : Erzene Mahallesi Ankara Caddesi Ege Üniversitesi Sitesi ideEGE Teknoloji Geliştirme Bölgesi A.Ş. Apt. No: 172/67 Bornova/İZMİRDetaylı Bilgi</t>
  </si>
  <si>
    <t>ANTALYA OSB TEKNOLOJİ GELİŞTİRME BÖLGESİ İŞLETİM ANONİM ŞİRKETİ</t>
  </si>
  <si>
    <t>Adres : Antalya Organize Sanayi Bölgesi 1. Kısım Mah. 5. Cadde No:5 Döşemealtı / AntalyaDetaylı Bilgi</t>
  </si>
  <si>
    <t>ANTALYA TEKNOKENT YÖNETİCİ VE İŞLETİCİ A.Ş.</t>
  </si>
  <si>
    <t>Adres : Akdeniz Üniversitesi Dumlupınar Blv. Ar-Ge 2 Uluğbey Binası NO:3A/31 KONYAALTI/ANTALYADetaylı Bilgi</t>
  </si>
  <si>
    <t>Antasya Yazılım Bilgisayar ve Elekt. Sist.İlet.Enej. İnş. Med. Tic. Ltd. Şti.</t>
  </si>
  <si>
    <t>ANTBİO TARIM ANONİM ŞİRKETİ</t>
  </si>
  <si>
    <t>Adres : Pınarbaşı Mah. Hürriyet Cad. Akdeniz Üniversitesi Antalya Teknokent Uluğbey Ar-Ge 2 Binası No:3A/B88 Konyaaltı/ANTALYADetaylı Bilgi</t>
  </si>
  <si>
    <t>ANTENNATURK TELEKOMİNİKASYON TEKNOLOJİ SİSTEMLERİ SANAYİ TİC.LTD. ŞTİ.</t>
  </si>
  <si>
    <t>Adres : Yamaçtepe Mah.Mahmut Tevfik Atay Bulvarı Gaziantep Teknoaprk A/Blok No:Z-18 Şahinbey/GaziantepDetaylı Bilgi</t>
  </si>
  <si>
    <t>ANTEP ENERJİ MAKİNA ELEKTRİK OTOMOTİV SAN.VE TİC.LTD.ŞTİ.</t>
  </si>
  <si>
    <t>Adres : Yamaçtepe Mah. Mahmut Tevfik Atay Blv. No:4/D/1 Şahinbey/Gaziantep (Gaziantep Üniversitesi Teknopark Yerleşkesi No:4/D/1 Şahinbey/Gaziantep)Detaylı Bilgi</t>
  </si>
  <si>
    <t>Antkalp Arge Danışmanlık San. Tic. Ltd. Şti.</t>
  </si>
  <si>
    <t>Adres : antalya teknokent uluğbey arge-2 binası no:3a/b94Detaylı Bilgi</t>
  </si>
  <si>
    <t>Antres Mühendislik Eğitim Danışmanlık Limited Şirketi</t>
  </si>
  <si>
    <t>Adres : Ulubağ Mah. Recep Tayyip Erdoğan Blv. Şanlıurfa Teknokent No:283İç Kapı No:306Detaylı Bilgi</t>
  </si>
  <si>
    <t>APPITR TEKNOLOJİ ANONİM ŞİRKETİ</t>
  </si>
  <si>
    <t>Appood Bilişim Teknolojileri Sanayi Ve Ticaret Anonim Şirketi</t>
  </si>
  <si>
    <t>Adres : Gülbahçe Mah. Gülbahçe Cad. Teknopark İzmir A8 Binası 1 / 45 / 14 URLA / İZMİRDetaylı Bilgi</t>
  </si>
  <si>
    <t>APPS BİLGİ TEKNOLOJİLERİ LTD. ŞTİ.</t>
  </si>
  <si>
    <t>Adres : Ankara Teknoloji Geliştirme Bölgesi Cyberpark Cyberplaza Kapı No:4/A A Blok 3.Kat No:304 06800 Bilkent Çankaya/AnkaraDetaylı Bilgi</t>
  </si>
  <si>
    <t>APPS MEDYA TEKNOLOJİ ANONİM ŞİRKETİ</t>
  </si>
  <si>
    <t>Adres : Ankara Teknoloji Geliştirme Bölgesi, Beytepe Lodumlu Köyü Yolu No:5, Cyberpark Tepe Binası, 2.Kat No: 237, 06800 Bilkent Çankaya/AnkaraDetaylı Bilgi</t>
  </si>
  <si>
    <t>Apritek Uluslararası Teknoloji Bilişim Yazılım Eğt.Hizmetleri Turizm İnş.San. Tic. Ltd. Şti.</t>
  </si>
  <si>
    <t>Adres : Bulgurlu Mah. Kanyon Cad. No.89 A blok 1/3 Battalgazi/MalatyaDetaylı Bilgi</t>
  </si>
  <si>
    <t>AQUATERRA TARIMSAL ARASTIRMA HAYVANCILIK DANISMANLIK TICARET LIMITED SIRKETI</t>
  </si>
  <si>
    <t>ARBE BİLGİSAYAR YAZILIM TİCARET LTD.ŞTİ</t>
  </si>
  <si>
    <t>Adres : Fırat Teknokent Teknoloji Geliştirme Bölgesi İnovasyon Binası No:105 23100 ELAZIĞDetaylı Bilgi</t>
  </si>
  <si>
    <t>Arbetta Bilgi Teknolojileri Savunma Sanayi ve Tic.A.Ş.</t>
  </si>
  <si>
    <t>Adres : Pınarbaşı Mah. Hürriyet Cad. Akdeniz Üniversitesi Antalya Teknokent Ar-Ge 1 Binası No:3B/202 Konyaaltı/AntalyaDetaylı Bilgi</t>
  </si>
  <si>
    <t>ARÇELİK A.Ş.</t>
  </si>
  <si>
    <t>Adres : REŞİTPAŞA Mah. KATAR Cad. ÖĞRENCİ OTOMASYON Sit. No: 2 /11 / 1 SARIYER / İSTANBULDetaylı Bilgi</t>
  </si>
  <si>
    <t>ARCHİDYNAMİCS MİMARLIK VE TEKNOLOJİ LİMİTED ŞİRKETİ</t>
  </si>
  <si>
    <t>Ardi Farma İlaç Paz. Tic. Ltd. Şti.</t>
  </si>
  <si>
    <t>Adres : Teknopark İstanbul, Sanayi Mahallesi Teknopark Bulvarı No: 1/4A 101Detaylı Bilgi</t>
  </si>
  <si>
    <t>AREA ENJ.ELEKTRİK YAZILIM MÜH.DANIŞMANLIK SAN. VE TİC. LTD. ŞTİ</t>
  </si>
  <si>
    <t>Adres : Bulgurlu Mah. Kanyon Ç.Yolu Doğu Cad. No:89 C Blok 2/1 Battalgazi MalatyaDetaylı Bilgi</t>
  </si>
  <si>
    <t>AREFSENS ELEKTRONİK BİYOTEKNOLOJİ SANAYİ VE TİCARET ANONİM ŞİRKETİ</t>
  </si>
  <si>
    <t>Adres : M. Kemal Mah. Dumlupınar Bul. No: 280 ODTÜ MET ALANI A-1 Blok 4.Bölüm Ofis:3/D Çankaya –AnkaraDetaylı Bilgi</t>
  </si>
  <si>
    <t>AREKA FİLTRASYON TEKNOLOJİLERİ LTD.ŞTİ.</t>
  </si>
  <si>
    <t>Adres : REŞİTPAŞA Mah. KATAR Cad. ARI TEKNOKENT 2 Sit. No: 4 /2 / 1 SARIYER / İSTANBULDetaylı Bilgi</t>
  </si>
  <si>
    <t>ARELKOM ELEKTRONİK VE BİLİŞİM ARAŞTIRMA GELİŞTİRME SAN. TİC. LTD. ŞTİ.</t>
  </si>
  <si>
    <t>Adres : TÜBİTAK TEKGEB E Blok No:42 Gebze-KOCAELİDetaylı Bilgi</t>
  </si>
  <si>
    <t>Aremsoft Yazılım Sanayi ve TicareT A.Ş.</t>
  </si>
  <si>
    <t>Adres : Şükrüpaşa Mh. Zübeyde Hanım Cad. No:3/3 Ofis: 32Detaylı Bilgi</t>
  </si>
  <si>
    <t>AREN Metalurji San. Tic. Ltd. Şti.</t>
  </si>
  <si>
    <t>Adres : Yenişehir mh. Kardeşler cd. No:7/2 Kapı: Z20/2 SivasDetaylı Bilgi</t>
  </si>
  <si>
    <t>ARES AR-GE ELEKTRONİK-YAZILIM MÜHENDİSLİK ORGANİZASYON MEDİKAL İMALAT SANAYİ VE TİCARET LİMİTED ŞİRKETİ</t>
  </si>
  <si>
    <t>Adres : Bahçelievler Mahallesi, Ankara Ünv. Teknoloji Geliştirme Bölgesi, 06830 Gölbaşı/AnkaraDetaylı Bilgi</t>
  </si>
  <si>
    <t>ARFİTECT YAZILIM A.Ş.</t>
  </si>
  <si>
    <t>Adres : Ege Teknopark Geliştirme Bölgesi TGB-2 Alanı Mercan Konteyner Park No:172/70F (Ofis No:5)Detaylı Bilgi</t>
  </si>
  <si>
    <t>ARG BİLİŞİM YAZILIM ARGE TİCARET LİMİTED ŞİRKETİ</t>
  </si>
  <si>
    <t>Adres : PINARBAŞI MAHALLESİ HÜRRİYET CAD. TEKNOKENT ULUĞBEY Apt. NO: 3 A/Z8 KONYAALTI ANTALYADetaylı Bilgi</t>
  </si>
  <si>
    <t>ARGECAT BİLİŞİMVE BİLGİSAYAR TEKNOLOJİLERİ A.Ş İLETİŞİM</t>
  </si>
  <si>
    <t>Adres : TÜBİTAK GEBZA YERLEŞKESİ TEKNOLOJİ GELİŞTİRME BÖLGESİ A BLOK NO:6 GEBZE/KOCAELİDetaylı Bilgi</t>
  </si>
  <si>
    <t>ARGEİST Sanal ve Artırılmış Gerçeklik Teknolojileri Limited Şirketi</t>
  </si>
  <si>
    <t>Adres : Sanayi Mah. Teknopark Blv. Teknopark 4A 1/4A 101Detaylı Bilgi</t>
  </si>
  <si>
    <t>ARGEKA YAZILIM DANIŞMANLIK DONANIM HİZM.TİC.LTD.ŞTİ</t>
  </si>
  <si>
    <t>Adres : 1944.Cad. 1946.Sok. No: 1Detaylı Bilgi</t>
  </si>
  <si>
    <t>ARGEM YAZILIM VE DANIŞMANLIK TİCARET LİMİTED ŞİRKETİ</t>
  </si>
  <si>
    <t>Adres : Ankara Teknoloji Geliştirme Bölgesi Cyberpark Cyberplaza Kapı No:4/C C Blok 3.Kat No:18 06800 Bilkent Çankaya /AnkaraDetaylı Bilgi</t>
  </si>
  <si>
    <t>ARGEMED İLAÇ VE SAĞLIK ÜRÜNLERİ ARAŞT.GELİŞT.LAB.SAN VE TİC.LTD.ŞTİ</t>
  </si>
  <si>
    <t>Adres : Aksu Mah.OMÜ Cad.No:165/38-39Detaylı Bilgi</t>
  </si>
  <si>
    <t>ARGEN BİYOTEKNOLOJİ ARAŞTIRMA GELİŞTİRME LİMİTED ŞİRKETİ</t>
  </si>
  <si>
    <t>Adres : ULUTEK TEKNOLOJİ GELİŞTİRME BÖLGESİ YÖNETİCİ A.Ş. ULUDAĞ ÜNİVERSİTESİ GÖRÜKLE NİLÜFER BURSADetaylı Bilgi</t>
  </si>
  <si>
    <t>Argesim Makina Gıda San. Tic. Ltd. Şti.</t>
  </si>
  <si>
    <t>Adres : Organize Sanayi Bölgesi No:7 Teknokent ÇorumDetaylı Bilgi</t>
  </si>
  <si>
    <t>Argevim Yazılım ve Bilişim Teknolojileri Sanayi ve Ticaret Limited Şirketi</t>
  </si>
  <si>
    <t>Adres : Çaydaçıra Mah. Hacı Ömer Bilginoğlu Cad. Fırat Teknokent TGB No 61/203Detaylı Bilgi</t>
  </si>
  <si>
    <t>ARGEX ARAŞTIRMA VE GELİŞTİRME SANAYİ VE TİCARET LTD.ŞTİ.</t>
  </si>
  <si>
    <t>Adres : Çamlıtepe Mah.Mahmut Tevfik Atay Bulvarı/Semt Gaziantep Teknopark 4/A Blok no: 217 Şahinbey/GaziantepDetaylı Bilgi</t>
  </si>
  <si>
    <t>Argisto Elektronik Bilişim Danışmanlık Sanayi ve Ticaret Limited Şirketi</t>
  </si>
  <si>
    <t>Adres : Osmangazi Üniversitesi Meşelik Kampüsü ETGB Osmangazi Teknoparkı No:206Detaylı Bilgi</t>
  </si>
  <si>
    <t>Arifin İnovasyon Bilişim Teknoloji Ltd. Şti</t>
  </si>
  <si>
    <t>Adres : Yenişehir mh. Kardeşler cd. No:7/2 no: 211 SivasDetaylı Bilgi</t>
  </si>
  <si>
    <t>ARIKOVANI YAZILIM ARAŞTIRMA GELİŞTİRME MÜHENDİSLİK SAN. VE DIŞ TİC. A.Ş.</t>
  </si>
  <si>
    <t>Adres : REŞİTPAŞA Mah. KATAR Cad. ARI 6 Sit. ENERJİ TEKNOKENTİ Apt. No: 2 /49 / 102 SARIYER / İSTANBULDetaylı Bilgi</t>
  </si>
  <si>
    <t>ARINLABS YAPAY ZEKA TEKNOLOJİLERİ A.Ş.</t>
  </si>
  <si>
    <t>Adres : Bahçelievler Mahallesi 319. Cad. No:35 E Blok 1. Kat İç Kapı :103Detaylı Bilgi</t>
  </si>
  <si>
    <t>ARJETA BİLİŞİM YAZILIM TANITIM VE TASARIM HİZ.SAN.TİC.LTD.ŞTİ.</t>
  </si>
  <si>
    <t>Adres : SDÜ DOĞU YERKLEŞKESİ TEKNOKENT BİNASI OFİS NO.103Detaylı Bilgi</t>
  </si>
  <si>
    <t>ARKADYAS BİLİŞİM LTD. ŞTİ.</t>
  </si>
  <si>
    <t>Adres : Aytekin Kotil Caddesi No27/7 Mecidiyeköy/Şişli/İstanbulDetaylı Bilgi</t>
  </si>
  <si>
    <t>ARKE TELEKOM MÜHENDİSLİK ELEKTRONİK SANAYİ VE TİCARET LTD. ŞTİ.</t>
  </si>
  <si>
    <t>Adres : Ankara Teknoloji Geliştirme Bölgesi Cyberpark Kapı No: 5 Tepe Binası Bodrum Kat No: B08 06800 Bilkent Çankaya/AnkaraDetaylı Bilgi</t>
  </si>
  <si>
    <t>ARKEL ELEKTRİK ELEKTRONİK TIC. VE SAN. AŞ</t>
  </si>
  <si>
    <t>Adres : Dudullu OSB Des 2.Cadde No:8/63 Ümraniye/ İstanbulDetaylı Bilgi</t>
  </si>
  <si>
    <t>ARKEL ELEKTRİK-ELEKTRONİK SANAYİ VE TİCARET ANONİM ŞİRKETİ</t>
  </si>
  <si>
    <t>Adres : MUALLİMKÖY MAH DENİZ CAD NO 143/5/16Detaylı Bilgi</t>
  </si>
  <si>
    <t>ARKHE ARGE ENERJİ EĞİTİM DANIŞMANLIK İŞ SAĞLIĞI VE GÜVENLİĞİ SAVUNMA SAN. VE TİC. LTD.ŞTİ.</t>
  </si>
  <si>
    <t>Adres : Fırat Teknokent AR-GE 2 Bina No: 15Detaylı Bilgi</t>
  </si>
  <si>
    <t>ARLENTUS KONTROL ELEKTRONİK ELEKTRİK BİLG. YAZ. SAN. TİC. A.Ş.</t>
  </si>
  <si>
    <t>Adres : Ostim Mah. 1308. Sokak No:6/ZK-8-9-17-18Detaylı Bilgi</t>
  </si>
  <si>
    <t>Armabil Yazılım ve Bilgi Teknolojileri Ltd. Şti.</t>
  </si>
  <si>
    <t>Adres : tokat teknopark 106 ofisDetaylı Bilgi</t>
  </si>
  <si>
    <t>ARMONİTEK YAZILIM ELEKTRONİK DANIŞMANLIK SANAYİ VE TİCARET LTD. ŞTİ.</t>
  </si>
  <si>
    <t>Adres : Ankara Teknoloji Geliştirme Bölgesi Cyberpark Kapı No: 5 Tepe Binası 4. Kat No: 427-428 -1. Kat B26 06800 Bilkent Çankaya/AnkaraDetaylı Bilgi</t>
  </si>
  <si>
    <t>ARMS ELEKTRONİK SAVUNMA SANAYİ A.Ş.</t>
  </si>
  <si>
    <t>Adres : Ankara Teknoloji Geliştirme Bölgesi, 1606.Cadde, Kapı No: 4/B, Cyberpark Cyperplaza B Blok, 2.Kat No: B220-B221, 06800 Bilkent Çankaya/AnkaraDetaylı Bilgi</t>
  </si>
  <si>
    <t>ARP YAZILIM ELEKTRONİK LİMİTED ŞİRKETİ</t>
  </si>
  <si>
    <t>ARPİES YAZILIM A.Ş.</t>
  </si>
  <si>
    <t>Adres : İkitelli OSB Mah. YTÜ Teknopark Sok. No:1 Daire:119 Başakşehir / İstanbulDetaylı Bilgi</t>
  </si>
  <si>
    <t>Artange Makina Elektrik Elektronik Mühendislik İnşaat Madencilik Sanayi ve Ticaret Limited Şirketi</t>
  </si>
  <si>
    <t>Adres : Çayda Çıra Mah. Hacı Ömer Bilginoğlu Cad. No 65/14 ElazığDetaylı Bilgi</t>
  </si>
  <si>
    <t>ARTF4 TEKNOLOJİ TASARIM MÜHENDİSLİK VE DANIŞMANLIK LTD.ŞTİ.</t>
  </si>
  <si>
    <t>Adres : Çamlıtepe Mah.Mahmut Tevfik Atay Bulvarı Gaziantep Teknopark, A Blok, No: 211, 216 - Şahinbey / GAZİANTEPDetaylı Bilgi</t>
  </si>
  <si>
    <t>ARTGE TEKNOLOJİ MÜHENDİSLİK SANAYİ VE TİCARET A.Ş.</t>
  </si>
  <si>
    <t>Adres : REŞİTPAŞA Mah. KATAR Cad. ÖĞRENCİ OTOMASYON Sit. No: 2 /11 / 3 SARIYER / İSTANBULDetaylı Bilgi</t>
  </si>
  <si>
    <t>Artı Mühendislik İnşaat Taahhüt Gemi San. Tic. Ltd. Şti.</t>
  </si>
  <si>
    <t>Adres : Sanayi Mah. Havaalanı İç Yolu Cad. No:3, Teknopark İstanbul, 5.Blok, No:103Detaylı Bilgi</t>
  </si>
  <si>
    <t>ARTIBOYUT İNOVASYON MÜHENDİSLİK SANAYİ VE TİCARET LİMİTED ŞİRKETİ</t>
  </si>
  <si>
    <t>Adres : Ankara Teknoloji Geliştirme Bölgesi Kapı No: 5 Cyberpark Tepe Binası 4. Kat No: 420 06800 Bilkent Çankaya/AnkaraDetaylı Bilgi</t>
  </si>
  <si>
    <t>ARTIN BİLİŞİM TEKNOLOJİLERİ VE YAZILIM HİZM. TİC. LTD. ŞTİ.</t>
  </si>
  <si>
    <t>Adres : Pınarbaşı Mh. Hürriyet Cd. Akdeniz Üniversitesi Antalya Teknokent Arge 1 Binası 3B/204 Konyaaltı/AntalyaDetaylı Bilgi</t>
  </si>
  <si>
    <t>ARTIWISE YAZILIM TEKNOLOJİLERİ VE DANIŞMANLIK LTD. ŞTİ.</t>
  </si>
  <si>
    <t>Adres : Reşitpaşa Mahallesi, Katar Cad. Teknokent Arı 8 Binası No:2/11/4 Sarıyer/ İSTANBULDetaylı Bilgi</t>
  </si>
  <si>
    <t>ARTWAVE ELEKTRONİK MÜHENDİSLİK SANAYİ LİMİTED ŞİRKETİ</t>
  </si>
  <si>
    <t>Adres : ...Detaylı Bilgi</t>
  </si>
  <si>
    <t>ARVASİS BİLİŞİM VE DANIŞMANLIK SANAYİ VE TİCARET ANONİM ŞİRKETİ.</t>
  </si>
  <si>
    <t>Adres : Sakarya Üniversitesi Teknoloji Geliştirme Bölgeleri Esentepe kampüsü B Blok No : 105Detaylı Bilgi</t>
  </si>
  <si>
    <t>Aryas Arge Mühendislik San. ve Tic. Ltd. Şti</t>
  </si>
  <si>
    <t>Adres : hürriyet cd. Pınarbaşı Mh. Teknokent arge-2 uluğbey binası No:3a/B93 KonyaaltıDetaylı Bilgi</t>
  </si>
  <si>
    <t>ARYASGAMES YAZILIM LİMİTED ŞİRKETİ</t>
  </si>
  <si>
    <t>Adres : BARIŞ SB.MAHALLESİ 5003 SK.KADİR HAS BİNASI KISIM B NO:2B/126Detaylı Bilgi</t>
  </si>
  <si>
    <t>ASAP MEKANİK MAKİNA KALIP MÜHENDİSLİK TASARIM İMALAT ELEKTRİK OTOMASYON İÇ VE DIŞ TİC.LTD.ŞTİ.</t>
  </si>
  <si>
    <t>Adres : 1368. Cad. Hacettepe-İvedik OSB Teknokenti No:61 Kat:3 Daire:10 İvedik OSBDetaylı Bilgi</t>
  </si>
  <si>
    <t>ASELSAN BİLKENT MİKRO NANO TEKNOLOJİLERİ SANAYİ VE TİCARET A.Ş.</t>
  </si>
  <si>
    <t>Adres : Ankara Teknoloji Geliştirme Bölgesi 1598.cd. AB-Mikro Nano Binası No:31 06800 Bilkent Çankaya/AnkaraDetaylı Bilgi</t>
  </si>
  <si>
    <t>ASELSAN ELEKTRONİK SANAYİ VE TİCARET ANONİM ŞİRKETİ</t>
  </si>
  <si>
    <t>Adres : Üniversiteler Mah. 1596. Cad.6.AR-GE A Blok Bina No 6A,Kat No:1, No:15 Beytepe 06800 Çankaya/AnkaraDetaylı Bilgi</t>
  </si>
  <si>
    <t>ASELSAN HASSAS OPTİK SANAYİ VE TİCARET A.Ş.</t>
  </si>
  <si>
    <t>Adres : Yenişehir Mah. Kardeşler Cad. No: 7 Ofis No: Z06 Merkez/SİVASDetaylı Bilgi</t>
  </si>
  <si>
    <t>ASEM DOĞAL TAŞ TEKNOLOJİLERİ ARGE MÜHENDİSLİK SAN. VE TİC. LTD. ŞTİ.</t>
  </si>
  <si>
    <t>Adres : İSTANBUL ÜN. AVCILAR YER. ARGEM BİN.OFİS NO:111 AVCILARDetaylı Bilgi</t>
  </si>
  <si>
    <t>ASENTEK Savunma ve Enerji Teknolojileri</t>
  </si>
  <si>
    <t>Adres : Ostim OSB Mahallesi Cevat Dündar Caddesi 1/1/90 Yenimahalle AnkaraDetaylı Bilgi</t>
  </si>
  <si>
    <t>Asfamak İnşaat Danışmanlık Ar-Ge Sanayi ve Ticaret Limited Şirketi</t>
  </si>
  <si>
    <t>Adres : Çayda Çıra Mah. Hacı Ömer Bilginoğlu Cad. Fırat TGB Ar-Ge 2 Binası No 65/2Detaylı Bilgi</t>
  </si>
  <si>
    <t>Aşkale Çimento Sanayi T.A.Ş.</t>
  </si>
  <si>
    <t>Adres : Aşkale Çimento Fabrikası Adres: Yeşilova Mahallesi Trabzon Yolu 3.km. AŞKALE / ERZURUM Telefon: 0 (442) 415 10 54 Faks: 0 (442) 415 15 51 Elektronik Posta : info@askalecimento.com.trDetaylı Bilgi</t>
  </si>
  <si>
    <t>ASKERİ FABRİKA VE TERSANE İŞLETME ANONİM ŞİRKETİ</t>
  </si>
  <si>
    <t>Adres : SANAYİ MAHALLESİ TEKNOPARK BULVARI NO:1/5A/501Detaylı Bilgi</t>
  </si>
  <si>
    <t>ASO Teknopark A.Ş</t>
  </si>
  <si>
    <t>Adres : Atatürk Bulvarı No:193 Kat:10 Kavaklıdere / Çankaya / AnkaraDetaylı Bilgi</t>
  </si>
  <si>
    <t>Asos Eğitim Bilişim Danışmanlık Otomasyon Yayıncılık Reklam Sanayi ve Ticaret Limited Şirket</t>
  </si>
  <si>
    <t>Adres : Çaydaçıra Mah. Hacı Ömer Bilginoğlu Cad. Fırat Teknokent Ar-GE 1 Bina No 67Detaylı Bilgi</t>
  </si>
  <si>
    <t>ASRA İNŞAAT ISI VE KLİMA SİS. SAN. VE TİC. LTD. ŞTİ.</t>
  </si>
  <si>
    <t>Adres : Üniversite Mahallesi Hastane Caddesi No: 33 İŞLİK 1311 ORTAHİSAR/ TRABZONDetaylı Bilgi</t>
  </si>
  <si>
    <t>ASSESSTANCE İLERİ ARAŞTIRMA EĞİTİM VE DANIŞMANLIK LTD. ŞTİ.</t>
  </si>
  <si>
    <t>Adres : ÜNİVERSİTE MAH. SARIGÜL SOKAK NO:37 ARGEM HİZMET BİNASI KULUÇKA MERKEZİ NO :15/52Detaylı Bilgi</t>
  </si>
  <si>
    <t>Astav Yazılım Sanayi ve Ticaret Limited Şirketi</t>
  </si>
  <si>
    <t>Adres : Çaydaçıra Mah. Hacı Ömer Bilginoğlu Cad. Fırat Teknokent TGB Ek Bina No 63 ElazığDetaylı Bilgi</t>
  </si>
  <si>
    <t>ASTEKNOLOJİ BİLİŞİM LTD. ŞTİ.</t>
  </si>
  <si>
    <t>Adres : YILDIZ TEKNİK ÜNİVERSİTESİ DAVUTPAŞA KAMPUSÜ TEKNOLOJİ GELİŞTİRME BÖLGESİ 1. FAZ. B1 BLOK B-211Detaylı Bilgi</t>
  </si>
  <si>
    <t>ASYA YAZILIM İLETİŞİM SİSTEMLERİ ELEKTRONİK BİLGİSAYAR DANIŞMANLIK DONANIM TİCARET LTD. ŞTİ.</t>
  </si>
  <si>
    <t>Adres : Trabzon Teknoloji Geliştirme Bölgesi Üniversite Mah. Hastane Cad No:33 A208-210 TRABZONDetaylı Bilgi</t>
  </si>
  <si>
    <t>ATA TEKNOKENT A.Ş.</t>
  </si>
  <si>
    <t>Adres : Atatürk Üniversitesi Yerleşkesi Teknoloji Geliştirme Bölgesi Ata Teknokent B Blok No:106 Pk: 25240 Yakutiye/ErzurumDetaylı Bilgi</t>
  </si>
  <si>
    <t>ATAP Anadolu Teknoloji Araştırma Parkı San. Tic. A.Ş.</t>
  </si>
  <si>
    <t>Adres : Organize Sanayi Bölgesi Mah. Bilim Cad. (Yazılımkule) No:5/7 Odunpazarı / ESKİŞEHİRDetaylı Bilgi</t>
  </si>
  <si>
    <t>ATARLABS BİLİŞİM ANONİM ŞİRKETİ</t>
  </si>
  <si>
    <t>Adres : Ankara Teknoloji Geliştirme Bölgesi, Üniversiteler Mah., 1605. Cad. No: 3/A, CYBERPARK E Blok 2.Kat No:212 06800 Bilkent/ANKARADetaylı Bilgi</t>
  </si>
  <si>
    <t>ATHENA BİLGİSAYAR LTD.ŞTİ</t>
  </si>
  <si>
    <t>Adres : Pınarbaşı Mahallesi Hürriyet Caddesi Akdeniz Üniversitesi Antalya Teknokent Ar-ge 1 Binası No:3B/102 Konyaaltı/ ANTALYADetaylı Bilgi</t>
  </si>
  <si>
    <t>ATİGENCELL TEKNOLOJİ ÖZEL SAĞLIK HİZMETLERİ TİC. SAN. A.Ş.</t>
  </si>
  <si>
    <t>Adres : Trabzon Teknoloji Geliştirme Bölgesi Hastane Cad. No:45 61080 Merkez/TRABZONDetaylı Bilgi</t>
  </si>
  <si>
    <t>ATİK AR-GE MÜHENDİSLİK OTOMASYON SAN. VE TİC. LTD. ŞTİ.</t>
  </si>
  <si>
    <t>Adres : Muradiye Mahallesi Celal Bayar Üniversitesi Kampüsü Küme Evleri No:22 Yunusemre/MANİSADetaylı Bilgi</t>
  </si>
  <si>
    <t>ATLAS İNSANSIZ SİSTEMLER SAN. ve TİC.LTD.ŞTİ</t>
  </si>
  <si>
    <t>Adres : İvedik osb 1357 sk no 24Detaylı Bilgi</t>
  </si>
  <si>
    <t>ATLAS TEKNOLOJİ HİZ. LTD. ŞTİ.</t>
  </si>
  <si>
    <t>Adres : Üniversite Mah. Hastane Cad. No:33 İşlik: 3110 ORTAHİSAR / TRABZONDetaylı Bilgi</t>
  </si>
  <si>
    <t>ATOLLA BİLİŞİM DANIŞMANLIK ENERJİSİ ARAŞTIRMA VE GELİŞTİRME ÖZEL EĞİTİM TİC.A.Ş.</t>
  </si>
  <si>
    <t>Adres : Dicle teknokent kıtılbıl mah. silvan yolu 6.km 222 2/10Detaylı Bilgi</t>
  </si>
  <si>
    <t>ATÖLYE15 YAZILIM VE TASARIM ANONİM ŞİRKETİ CELAL BAYAR ÜNİVERSİTESİ KAMPÜSÜ TEKNOLOJİ GELİŞTİRME BÖLGESİ ŞUBESİ</t>
  </si>
  <si>
    <t>Adres : MURADİYE MAH. CELAL BAYAR ÜNİVERSİTESİ KAMPÜSÜ KÜME EVLERİ DIŞ KAPI NO:22 İÇ KAPI NO:201 YUNUSEMRE/MANİSADetaylı Bilgi</t>
  </si>
  <si>
    <t>ATOZ SPOR TEKNOLOJILERI VE BILISIM SANAYI VE TICARET LIMITED SIRKETI</t>
  </si>
  <si>
    <t>Adres : 75.Yıl OSB Mahallesi Bilim Caddesi No:3/1Detaylı Bilgi</t>
  </si>
  <si>
    <t>AVA ARABA AKILLANDIRMA SİSTEMLERİ YAZILIM BİLGİSAYAR ELEKTRONİK OTOMOTİV PAZARLAMA SANAYİ VE TİCARET ANONİM ŞİRKETİ</t>
  </si>
  <si>
    <t>Adres : İTOB OSB Mah. 10032 sk. No:2 A106 Menderes İzmirDetaylı Bilgi</t>
  </si>
  <si>
    <t>AVEST AVİONİK ELKTR.YAZ.SAN.VE TİC.LTD.ŞTİ</t>
  </si>
  <si>
    <t>Adres : ANTALYA TEKNOKENT AKDENİZ ÜNİVERSİTESİ KAMPÜSÜ PINARBAŞI MAH.HÜRRİYET CAD. ULUĞBEY BİNASI 3/A BODRUM KAT OFİS NO: B-19 ANTALYADetaylı Bilgi</t>
  </si>
  <si>
    <t>AVEZ ELEKTRONİK İLETİŞİM EĞİTİM DANIŞMANLIĞI TİCARET ANONİM ŞİRKETİ</t>
  </si>
  <si>
    <t>Adres : Rüzğarlıbahçe Kavak sokak No:31/1 Smart Plaza B Blok kat 3 Beykoz İstanbulDetaylı Bilgi</t>
  </si>
  <si>
    <t>AVİKON ELEKTRONİK YAZILIM VE ENERJİ SANAYİ TİCARET LİMİTED ŞİRKETİ</t>
  </si>
  <si>
    <t>Adres : TEKNOPARK İSTANBUL SANAYİ MAH. TEKNOKENT BULVARI NO:1/2C 2111 PENDİK İSTANBULDetaylı Bilgi</t>
  </si>
  <si>
    <t>AVKAR Yazılım Sanayi ve Tic. Ltd. Şti.</t>
  </si>
  <si>
    <t>Adres : Büyükdere Mah. Gençlik Blv. 4/44/Z1 Odunpazarı/ESKİŞEHİRDetaylı Bilgi</t>
  </si>
  <si>
    <t>Avots Bilişim Mekatronik Mühendislik Ar-Ge Sanayi Ticaret Limited Şirketi</t>
  </si>
  <si>
    <t>Adres : Çaydaçıra Mah. Hacı Ömer Bilginoğlu Cad. Fırat Teknokent TGB Ar-Ge 2 Binası No 65/22 ElazığDetaylı Bilgi</t>
  </si>
  <si>
    <t>AVRUPAX MÜHENDİSLİK VE DİZAYN TEKNOLOJİLERİ SAĞLIK GIDA İNŞAAT SANAYİ VE TİCARET LİMİTED ŞİRKETİ</t>
  </si>
  <si>
    <t>Adres : BARDAKÇI MAH. TEKNOKNET SK NO :1/8 TUŞBA / VANDetaylı Bilgi</t>
  </si>
  <si>
    <t>AXOLOTL BİYOSİSTEMLER SANAYİ VE TİCARET LTD. ŞTİ.</t>
  </si>
  <si>
    <t>Adres : ÇİFTE HAVUZLAR MAH. ESKİ LONDRA ASFALTI CAD. KULUÇKA MRK. D2 BLOK 151 /1F 2B03 ESENLER/ İSTANBULDetaylı Bilgi</t>
  </si>
  <si>
    <t>AYDEF GIDA TARIM İLAÇLAMA LTD.ŞTİ.</t>
  </si>
  <si>
    <t>Adres : Yenibatı Mah. 2363. Sk. Eti Maden Loj. No:1/1 B4 Bl. D.5 BatıkentDetaylı Bilgi</t>
  </si>
  <si>
    <t>AYKAN TEKNOLOJİ SANAYİ VE TİCARET ANONİM ŞİRKETİ</t>
  </si>
  <si>
    <t>Adres : Teknoparkİstanbul 4A içKapı 101Detaylı Bilgi</t>
  </si>
  <si>
    <t>AYLED ELEKTRİK VE ELEKTRONİK MADENCİLİK SANAYİ VE TİCARET A.Ş.</t>
  </si>
  <si>
    <t>Adres : BARDAKÇI MAH TEKNOKNET SK:1/20 TUŞBA VANDetaylı Bilgi</t>
  </si>
  <si>
    <t>Ayşe Dilek Mutlu</t>
  </si>
  <si>
    <t>Aytuğ Boyacı Platobilgi</t>
  </si>
  <si>
    <t>Adres : Çayda Çıra Mah. Hacı Ömer Bilginoğlu Cad. Yeni Bina No 61/206Detaylı Bilgi</t>
  </si>
  <si>
    <t>Ayvaz Ar-Ge Proje Dan. Enerji Tarım San. ve Tic. İth. İhr. Ltd. Şti</t>
  </si>
  <si>
    <t>Adres : Kültür Mah Çakmaklar Cad. No:2/30Detaylı Bilgi</t>
  </si>
  <si>
    <t>B MÜHENDİSLİK YAZ.DON.BİLG.İTH.İHR.SAN.TİC.LTD.ŞTİ</t>
  </si>
  <si>
    <t>Adres : Pınarbası Mah. Hürriyet Cad. Akdeniz Üniversitesi Antalya Teknokent Arge 2 Uluğbey Binası No:3A/21 Konyaaltı / AntalyaDetaylı Bilgi</t>
  </si>
  <si>
    <t>BABYLİFE ÖZEL SAĞLIK YAT A.Ş</t>
  </si>
  <si>
    <t>Adres : TEKNOKENT ULUĞBEY BİNASI Z.KAT NO:1-2-3-4-5-6-7Detaylı Bilgi</t>
  </si>
  <si>
    <t>BACSOLUTION MİKROBİYAL ÜRÜNLER SANAYİ VE TİCARET ANONİM ŞİRKETİ</t>
  </si>
  <si>
    <t>Adres : Ege Üniversitesi Kampüsü, Erzene Mah., Ankara Cad. No:172/14Detaylı Bilgi</t>
  </si>
  <si>
    <t>Badebio Ltd. Şti.</t>
  </si>
  <si>
    <t>Adres : Anadolu Üniversitesi Yunusemre Kampusu ETGB Anadolu TeknoparkıDetaylı Bilgi</t>
  </si>
  <si>
    <t>BAE SYSTEMS MAI TURKEY HAVA SİSTEMLERİ A.Ş.</t>
  </si>
  <si>
    <t>Adres : Ankara Teknoloji Geliştirme Bölgesi, Beytepe Lodumlu Köyü Yolu No:5, Cyberpark Tepe Binası, 3.Kat No: 308-309-348, 06800 Bilkent Çankaya/AnkaraDetaylı Bilgi</t>
  </si>
  <si>
    <t>BALIKESİR ÜNİVERSİTESİ TEKNOLOJİ GELİŞTİRME BÖLGESİ YÖNETİCİ ANONİM ŞİRKETİ (BAUNTEK)</t>
  </si>
  <si>
    <t>Adres : Balıkesir Üniversitesi Teknoloji Geliştirme Bölgesi Dinkçiler Mh. Soma Cd. Balıkesir Üniversitesi NEF Bahçesi B Blok İlahiyat Fakültesi AltıeylülDetaylı Bilgi</t>
  </si>
  <si>
    <t>BAPA TEKNOLOJİ LİMİTED SİRKETİ</t>
  </si>
  <si>
    <t>Adres : REŞİTPAŞA Mah. KATAR Cad. ARI 3 Binası No: 4 / B110 SARIYER / İSTANBULDetaylı Bilgi</t>
  </si>
  <si>
    <t>BARAKATECH YAZILIM SANAYİ VE TİCARET ANONİM ŞİRKETİ</t>
  </si>
  <si>
    <t>Adres : Ankara Teknoloji Geliştirme Bölgesi, 1606.Cadde, Kapı No: 4/A, Cyberpark Cyperplaza A Blok, 2.Kat No: A202a, 06800 Bilkent Çankaya/AnkaraDetaylı Bilgi</t>
  </si>
  <si>
    <t>BARANMAR SÜT GIDA ÜRÜNLERİ İMALAT TİC.A.Ş</t>
  </si>
  <si>
    <t>Adres : yalınayak mah.102100 sk.50 toroslar mersinDetaylı Bilgi</t>
  </si>
  <si>
    <t>Barış Güleçyüz</t>
  </si>
  <si>
    <t>Adres : İstanbul Teknoloji Geliştirme Bölgesi Sanayi Mah. Teknopark Bulvarı C2 Blok Zemin kat no:2006 Pendik 34906, İstanbul, TÜRKİYEDetaylı Bilgi</t>
  </si>
  <si>
    <t>BARKO-MED ELEKTRONİK TİCARET A.Ş.</t>
  </si>
  <si>
    <t>Adres : İvedik OSB Mah. 1435 Cad. no:4 OstimDetaylı Bilgi</t>
  </si>
  <si>
    <t>BARN TEKNOLOJİ TİCARET ANONİM ŞİRKETİ</t>
  </si>
  <si>
    <t>BAROKSOFT BİLGİSAYAR YAZILIM DONANIM DANIŞMANLIK SAN.VE TİC.LTD.ŞTİ</t>
  </si>
  <si>
    <t>Adres : Ankara Teknoloji Geliştirme Bölgesi, Beytepe Lodumlu Köyü Yolu No:5, Cyberpark Tepe Binası, Zemin Kat No: Z41, 06800 Bilkent Çankaya/AnkaraDetaylı Bilgi</t>
  </si>
  <si>
    <t>Başarı Eğitim Hizmetleri Yatırım Danışmanlığı</t>
  </si>
  <si>
    <t>Adres : Çamlıtepe Mah./Semt Mahmut Tevfik ATAY Bulvarı A Blok No: Z/11-D Teknopark -Gaziantep Şahinbey-GaziantepDetaylı Bilgi</t>
  </si>
  <si>
    <t>BAŞARI MOBILE BİLİŞİM ÜRÜNLERİ VE HİZMETLERİ A.Ş.</t>
  </si>
  <si>
    <t>Adres : Ankara Teknoloji Geliştirme Bölgesi Cyberpark Cyberplaza A Blok 6. Kat No: 602 06800 Bilkent Çankaya/AnkaraDetaylı Bilgi</t>
  </si>
  <si>
    <t>BAŞARI TEKNOLOJİK SİSTEMLER SAN. VE TİC. A.Ş.</t>
  </si>
  <si>
    <t>Adres : Ankara Teknoloji Geliştirme Bölgesi Cyberpark Cyberplaza A Blok No: 601 06800 Bilkent Çankaya/AnkaraDetaylı Bilgi</t>
  </si>
  <si>
    <t>BAŞARSOFT BİLGİ TEKNOLOJİLERİ ANONİM ŞİRKETİ</t>
  </si>
  <si>
    <t>Adres : Ehlibeyt mh. Ceyhun Atuf Kansu Cd. no:114/A blok D:41 Çankaya /Ankara şube odtü adresi : üniversiteler ihsan doğramacı bulvarı no : 29 odtü Çankaya AnkaraDetaylı Bilgi</t>
  </si>
  <si>
    <t>BASCA ARGE DANIŞMANLIK SANAYİ VE TİCARET LİMİTED ŞİRKETİ</t>
  </si>
  <si>
    <t>Adres : PINARBAŞI MAHALLESİ HÜRRİYET CAD. AKDENİZ ÜNİVERSİTESİ ULUĞBEY AR-GE BİNASI BODRUM KAT NO: 3A/B17 KONYAALTI/ANTALYADetaylı Bilgi</t>
  </si>
  <si>
    <t>BASEFY BİLİŞİM HİZMETLERİ A.Ş.</t>
  </si>
  <si>
    <t>Adres : Reşitpaşa Mah. Katar Cad. Teknokent Arı 3 Sit. No: 4 / B105 Sarıyer / İstanbulDetaylı Bilgi</t>
  </si>
  <si>
    <t>BATKON BATARYA KONTROL TEKNOLOJİLERİ A.Ş.</t>
  </si>
  <si>
    <t>Adres : REŞİTPAŞA Mah. KATAR Cad. ARI 6 Sit. ENERJİ TEKNOKENTİ Apt. No: 2 /49 / 209 SARIYER / İSTANBULDetaylı Bilgi</t>
  </si>
  <si>
    <t>BATMAN ÜNİVERSİTESİ TEKNOLOJİ GELİŞTİRME ANONİM ŞİRKETİ</t>
  </si>
  <si>
    <t>Adres : Batman Üniversitesi Merkez Kampüsü 72060 BATMANDetaylı Bilgi</t>
  </si>
  <si>
    <t>BAYBORA İŞ SAĞLIĞI VE İŞ VE İŞ GÜVENLİĞİ PEYZAJ YENİLENEBİLİR ENERJİ ISITMA SOĞUTMA DOĞALGAZ SİSTEMLERİ ARAŞTIRMA GELİŞTİRME DANIŞMANLIK SANAYİ VE TİCARET LİMİTED ŞİRKETİ</t>
  </si>
  <si>
    <t>Adres : ANTALYA TEKNOKENTI AKDENIZ UNIVERSITESI KAMPUSUPINARBASI MAH.HURRIYET CAD. ULUĞBEY ARGE BINASI 3/A ANTALYADetaylı Bilgi</t>
  </si>
  <si>
    <t>BAYRAKTAR TEKNOLOJİ VE BİLİŞİM SİSTEMLERİ SAN. VE TİC. A.Ş.</t>
  </si>
  <si>
    <t>Adres : YILDIZ TEKNİK ÜNİVERSİTESİ DAVUTPAŞA KAMPÜSÜ TEKNOLOJİ GELİŞTİRME BÖLGESİ 1. FAZ. A1 BLOK A-109Detaylı Bilgi</t>
  </si>
  <si>
    <t>Bayt Araştırma ve Geliştirme San. Tic. Ltd. Şti.</t>
  </si>
  <si>
    <t>Adres : Sakarya Üniversitesi Teknoloji Geliştirme Bölgeleri Esentepe Kampüsü 2/no:16Detaylı Bilgi</t>
  </si>
  <si>
    <t>BAZ TEKNOLOJİ BİLİŞİM SAN. VE TİC. LTD. ŞTİ.</t>
  </si>
  <si>
    <t>Adres : Rosem 18Detaylı Bilgi</t>
  </si>
  <si>
    <t>BDH Bilim Deney Havacılık San. ve Tic. Ltd. Şti.</t>
  </si>
  <si>
    <t>Adres : Organize Sanayi Mah. Bilim Cad. (Yazılımkule) No: 5/501 26110 Odunpazarı / ESKİŞEHİRDetaylı Bilgi</t>
  </si>
  <si>
    <t>Bead Teknoloji Sanayi ve Ticaret Anonim Şirketi</t>
  </si>
  <si>
    <t>Adres : TGB-1 Marmara Üniversitesi TEKMER Binası İşlik No: 1 Göztepe/KadıköyDetaylı Bilgi</t>
  </si>
  <si>
    <t>BEE ELEKTRONİK SANAYİ VE TİCARET LİMİTED ŞİRKETİ</t>
  </si>
  <si>
    <t>Adres : PINARBAŞI MAHALLESİ HÜRRİYET CAD. AKDENİZ ÜNİVERSİTESİ ULUĞBEY AR-GE BİNASI BODRUM KAT NO:3 A/B16 KONYAALTI /ANTALYADetaylı Bilgi</t>
  </si>
  <si>
    <t>BEKİR OKAN ALICI</t>
  </si>
  <si>
    <t>Adres : Yamaçtepe Mah.Mahmut Tevfik Atay Bulvarı Gaziantep Teknopark 4/ A Blok No: 112 Şahinbey / GAZİANTEPDetaylı Bilgi</t>
  </si>
  <si>
    <t>BELÇAĞ YAZILIM DONANIM BİLİŞİM TEKNOLOJİ DANIŞMANLIK KIRTASİYE SAN. TİC. LTD. ŞTİ.</t>
  </si>
  <si>
    <t>Adres : BALCALI MAH. Ç.Ü. BALCALI KAMP. BLV. TEKNOKENT SİT. B BLOK APT. NO. 17/202 (B BLOK 2. KAT 202/A – ADRES KODU: 5487341074 BİNA KODU: 30058351) NOLU OFİS SARIÇAM/ADANADetaylı Bilgi</t>
  </si>
  <si>
    <t>BELENMED ARAŞTIRMA GELİŞTİRME DANIŞMANLIK MEDİKAL TİC.LTD.ŞTİ.</t>
  </si>
  <si>
    <t>Adres : PINARBAŞI MAHALLESİ HÜRRİYET CAD. TEKNOKENT ULUĞBEY Apt. NO:3 A/B24 KONYAALTI ANTALYADetaylı Bilgi</t>
  </si>
  <si>
    <t>BENCEİYİ BİLGİ TEKNOLOJİLERİ MAK. İNŞ. VE ALÜMİNYUM SANAYİ VE TİC. LİMİTED. ŞTİ.</t>
  </si>
  <si>
    <t>Adres : BULGURLU MAHALLESİ KANYON CADDESİ NO 89 c2/4 battalgazi .malatyaDetaylı Bilgi</t>
  </si>
  <si>
    <t>BERA AR-GE YAZILIM VE DANIŞMANLIK HİZMETLERİ SANAYİ VE TİCARET LİMİTED ŞİRKETİ</t>
  </si>
  <si>
    <t>Adres : BULGURLU MAH.KANYON CAD.MALATYA TEKNOKENT A/89 - 206 BATTALGAZİ/MALATYADetaylı Bilgi</t>
  </si>
  <si>
    <t>Besemot Mekatronik Sis.Elek. Elektr. Bilişim Hiz. Yazılım Biyomed. Dan. San. Tic. Ltd. Şti.</t>
  </si>
  <si>
    <t>Adres : Fırat Teknoloji Geliştirme Bölgesi Fırat Teknokent Ek Binası No:104 -ELAZIĞDetaylı Bilgi</t>
  </si>
  <si>
    <t>BEŞOK KALIP VE PLASTİK SANAYİ TİCARET ANONİM ŞİRKETİ MANİSA TEKNOKENT ŞUBESİ</t>
  </si>
  <si>
    <t>Adres : MURADİYE MAH. CELAL BAYAR ÜNİVERSİTESİ KAMPÜSÜ KÜME EVLERİ NO:22 İÇ KAPI NO:212 YUNUSEMRE/MANİSADetaylı Bilgi</t>
  </si>
  <si>
    <t>BESTERA YAZILIM DANIŞMANLIK SANAYİ VE TİCARET LİMİTED ŞİRKETİ</t>
  </si>
  <si>
    <t>Adres : Rumeli Hisarı Mah.Bebek Yolu Sok.No:2/5 307Detaylı Bilgi</t>
  </si>
  <si>
    <t>Bewell Teknoloji San. ve Tic. A.Ş.</t>
  </si>
  <si>
    <t>Adres : 75. Yıl OSB . mah. Teknoloji Bulvarı NO: 7Detaylı Bilgi</t>
  </si>
  <si>
    <t>BEYAZ 1 BİLİŞİM TEKNOLOJİLERİ TİCARET LTD. ŞTİ.</t>
  </si>
  <si>
    <t>Adres : Ankara Teknoloji Geliştirme Bölgesi, 1605.Cadde, Cyberpark Vakıf Binası Bodrum Kat No: B01 Masa No:M02 06800 Bilkent Çankaya/ANKARADetaylı Bilgi</t>
  </si>
  <si>
    <t>Beyaz Sistem Bilgisayar Yazılım Telekomünikasyon Dayanıklı Tüketim Malları ve Gıda San. Tic. Ltd. Şti.</t>
  </si>
  <si>
    <t>Adres : Tokat Teknopark A.Ş. ofis : 204, Teknoloji Geliştirme Bölgesi Gaziosmanpaşa Üniversitesi Kampüsü 60240 TokatDetaylı Bilgi</t>
  </si>
  <si>
    <t>BEYTEK MÜHENDİSLİK SANAYİ VE TİCARET ANONİM ŞİRKETİ</t>
  </si>
  <si>
    <t>Adres : Muallimköy Mahallesi Deniz Caddesi No:143 Bilişim Vadisi 4. KatDetaylı Bilgi</t>
  </si>
  <si>
    <t>BGNET YAZILIM BİLİŞİM EĞİTİM.DAN.İNŞ.MÜT.İTH.İHR.SAN.LTD.ŞTİ.</t>
  </si>
  <si>
    <t>Adres : Balcalı mah.Çukurova Üniversitesi Balcalı Kampüsü Teknokent Binası A Blok Kat:2 No:209/B Sarıçam/ADANADetaylı Bilgi</t>
  </si>
  <si>
    <t>BİG GRADYAN ENERJİ SANAYİ VE TİCARET LİMİTED ŞİRKETİ</t>
  </si>
  <si>
    <t>Adres : Çiftlikköy Mah. Mersin Üniversitesi Kampus Alanı Küme Evler Tekno No:35 B/104 Yenişehir MersinDetaylı Bilgi</t>
  </si>
  <si>
    <t>BİLEN TEKNOLOJİ VE SU ÜRÜNLERİ SANAYİ TİCARET LİMİTED ŞİRKETİ</t>
  </si>
  <si>
    <t>Adres : Orhangazi Mah. Teknopark Cad. Teknopark Apt. No:1/1Detaylı Bilgi</t>
  </si>
  <si>
    <t>BİLGE ADAM BİLGİSAYAR VE EĞİTİM HİZMETLERİ SAN. TİC. A.Ş.</t>
  </si>
  <si>
    <t>Adres : Ankara Teknoloji Geliştirme Bölgesi, G Blok, Üniversiteler Mahallesi, Beytepe Lodumlu Köy Yolu Caddesi. No:91, 06800 Bilkent Çankaya/AnkaraDetaylı Bilgi</t>
  </si>
  <si>
    <t>BİLGE ArGe İnovasyon Danışmanlık San.Tic.Ltd.Şti.</t>
  </si>
  <si>
    <t>Adres : Organize Sanayi Bölgesi Teknoloji Geliştirme Bölgesi Bilim Cd. No:3/8 Odunpazarı EskişehirDetaylı Bilgi</t>
  </si>
  <si>
    <t>BİLGERA YAZILIM A.Ş.</t>
  </si>
  <si>
    <t>Adres : YTÜ TEKNOLOJİ GELİŞTİRME BÖLGESİ YTÜ DAVUTPAŞA KAMPÜSÜ ÇİFTE HAVUZLAR MAH. ESKİ LONDRA ASFALTI CD. (D2 BLOK) BİNA NO.151/1E KAPI NO.Z07Detaylı Bilgi</t>
  </si>
  <si>
    <t>BİLGİ İNTERNET VE YAZILIM TEKNOLOJİLERİ A.Ş.</t>
  </si>
  <si>
    <t>Adres : YTÜ. Davutpaşa Kam. Çiftehavuzlar Mah. Eski Londra Asfaltı Cad. Kuluçka Mrk.B1 Blok Apt. No: 151/1D/310 Esenler-İSTANBULDetaylı Bilgi</t>
  </si>
  <si>
    <t>Bilgi Transferi Yönetim Danışmanlığı Ltd. Şti</t>
  </si>
  <si>
    <t>Adres : Yenigün Mah.1054 sk İnci plaza 2/ 16Detaylı Bilgi</t>
  </si>
  <si>
    <t>BİLGİPARK Danışmanlık ,Mühendislik, Araştıma Geliştirme, Eğitim, İthalat İhracat Ve Tic. Ltd. Şti.</t>
  </si>
  <si>
    <t>Adres : Çamlıtepe Mah.Mahmut Tevfik atay Bulvarı .Gaziantep/Teknopark 4/A Blok No: 225 Şahinbey/GaziantepDetaylı Bilgi</t>
  </si>
  <si>
    <t>BİLGİPARK YAZILIM EĞİTİM VE DANIŞMANLIK HİZMETLERİ SANAYİ TİCARET LİMİTED ŞİRKETİ</t>
  </si>
  <si>
    <t>Adres : Çaydaçıra Mah. Hacı Ömer Bilginoğlu Cad. Fırat Tekonkent TGB Ek Bina 65/204Detaylı Bilgi</t>
  </si>
  <si>
    <t>BİLİG YENİLEŞİM SANAYİ VE TİCARET LİMİTED ŞİRKETİ</t>
  </si>
  <si>
    <t>Adres : Sanayi Mahallesi, Teknopark Bulvarı, No:1 1-4A 101, 34906, Pendik, İstanbulDetaylı Bilgi</t>
  </si>
  <si>
    <t>Bilim Medya Ar-Ge Prodüksiyon</t>
  </si>
  <si>
    <t>Adres : akdeniz üniversitesi iletişim fak.Detaylı Bilgi</t>
  </si>
  <si>
    <t>BİLİŞİM AKTÖRLERİ BİLGİSAYAR REKLAM İLETİŞİM SANAYİ VE TİCARET LİMİTED ŞİRKETİ</t>
  </si>
  <si>
    <t>Adres : Ostim Merkezi ODTÜ Teknokent OSTİM Merkezi Uzay Çağı Cd. 1308. Sk. 6/1-7 OSTİM Yenimahalle 06374 AnkaraDetaylı Bilgi</t>
  </si>
  <si>
    <t>BİLİŞİM BİLİŞİM VE YAZILIM SİSTEMLERİ SANAYİ VE TİCARET ANONİM ŞİRKETİ</t>
  </si>
  <si>
    <t>Adres : Ankara Teknoloji Geliştirme Bölgesi, Beytepe Köyü yolu Kapı No:5/A Cyberpark Tepe Binası 4. Kat 404- 407A- 419- 434- 435- 437- 438- 440- 441- 442- 443- 444- 445- 446- 447- 448- 449- 452- 433- 416- 422 06800 Bilkent Çankaya/AnkaraDetaylı Bilgi</t>
  </si>
  <si>
    <t>Bilişim Ofis- Ali Yücel Mustafa Yücel Ortaklığı</t>
  </si>
  <si>
    <t>Adres : InnoPark Konya TGB. No:208 Selçuklu/KonyaDetaylı Bilgi</t>
  </si>
  <si>
    <t>BİLKAV EĞİTİM DANIŞMANLIK A.Ş.</t>
  </si>
  <si>
    <t>Adres : PINARBAŞI MAHALLESİ HÜRRİYET CADDESİ AKDENİZ ÜNİVERSİTESİ ANTALYA TEKNOKENT ARGE1 BİNASI NO:3B/Z8 KONYAALTI / ANTALYADetaylı Bilgi</t>
  </si>
  <si>
    <t>BİLKENT ÜNİVERSİTESİ (İSYAM)</t>
  </si>
  <si>
    <t>Adres : Bilkent Üniversitesi 6.Cad. No: 6 06800 Bilkent, Ankara - TürkiyeDetaylı Bilgi</t>
  </si>
  <si>
    <t>BİLKENT ÜNİVERSİTESİ (UMRAM)</t>
  </si>
  <si>
    <t>Adres : Bilkent Üniversitesi Aysel Sabuncu Beyin Araştırmaları Merkezi Umram BinasıDetaylı Bilgi</t>
  </si>
  <si>
    <t>BİLMED BİLİŞİM MEDİKAL ANONİM ŞİRKETİ</t>
  </si>
  <si>
    <t>Adres : NO:35 E / B53Detaylı Bilgi</t>
  </si>
  <si>
    <t>BİLNEX YAZILIM ÇÖZÜMLERİ VE BİLİŞİM TEKNOLOJİLERİ SANAYİ TİCARET LİMİTED ŞİRKETİ</t>
  </si>
  <si>
    <t>Adres : KIŞLA MAHALLESİ MİLLİ EGEMENLİK CADDESİ BAKİBEY APARTMANI A BLOK NO:10 KAT:1/6 07040 MURATPAŞA/ANTALYADetaylı Bilgi</t>
  </si>
  <si>
    <t>BİLTAY TEKNOLOJİ TELEKOMİNİKASYON SAN. TİC. LTD. ŞTİ.</t>
  </si>
  <si>
    <t>Adres : Eskişehir Osmangazi Üniversitesi Meşelik Kampusu ETGB Teknopark Binası No:105 Odunpazarı/ESKİŞEHİRDetaylı Bilgi</t>
  </si>
  <si>
    <t>BİLTEK BİLİŞİM TEK. Bİ. EL. ETE. G. VE O. T. LTD. ŞTİ</t>
  </si>
  <si>
    <t>Adres : İTOB OSB MAH. 10032 SOK NO:2 (A009) MENDERES-İZMİRDetaylı Bilgi</t>
  </si>
  <si>
    <t>BİMETRİ BİLGİ VE İLETİŞİM TEKNOLOJİLERİ YAZILIM ELEKTRONİK İMALAT İTHALAT İHRACAT SANAYİ VE TİC. LTD. ŞTİ.</t>
  </si>
  <si>
    <t>Adres : Ankara Teknoloji Geliştirme Bölgesi, Cyberpark, Cyberplaza B Blok Zemin Kat No:BZ08 06800 Bilkent Çankaya/AnkaraDetaylı Bilgi</t>
  </si>
  <si>
    <t>Bimobil Yazılım Otomotiv San. ve Tic. A.Ş.</t>
  </si>
  <si>
    <t>Adres : MUSTAFA KEMAL MAH. DUMLUPINAR MAH. 280/G NO:205Detaylı Bilgi</t>
  </si>
  <si>
    <t>BİNARY YAZILIM EĞİTİM VE DANIŞMANLIK HİZMETLERİ ONUR ONAK</t>
  </si>
  <si>
    <t>Adres : Muradiye Mahallesi Manisa Celal Bayar Üniversitesi Teknoloji Geliştirme Bölgesi Dış Kapı No:22 İç Kapı No:240 Yunusemre/MANİSADetaylı Bilgi</t>
  </si>
  <si>
    <t>Binoplus Yazılım San. İç ve Dış. Tic. Ltd. Şti.</t>
  </si>
  <si>
    <t>Adres : Sakarya Üniversitesi Teknoloji Geliştirme Bölgeleri Esentepe Mahallesi Akademiyolu Sok. A Blok Z12 Serdivan/SAKARYADetaylı Bilgi</t>
  </si>
  <si>
    <t>BİO FUTURE ARAŞTIRMA GELİŞTİRME SAĞLIK ÜRÜNLERİ İTH. İHR. SAN. VE TİC. LTD. ŞTİ.</t>
  </si>
  <si>
    <t>Adres : BALCALI MAH. Ç.Ü. BALCALI KAMP. BLV. TEKNOKENT SİT. A BLOK APT. NO. 19/10 (A BLOK ZEMİN KAT Z/10 – ADRES KODU: 5243932000 BİNA KODU: 37544089) NOLU OFİS SARIÇAM/ADANADetaylı Bilgi</t>
  </si>
  <si>
    <t>BİOEKSEN ARGE TEKNOLOJİLERİ LTD. ŞTİ.</t>
  </si>
  <si>
    <t>BİOGREEN ARGE DANIŞMANLIK LİMİTED ŞİRKETİ</t>
  </si>
  <si>
    <t>Adres : "ÜNİVERSİTE MAH. SARIGÜL SK. NO:37 ARGEM HİZMET BİNASI KULUÇKA MERKEZİ NO : 15/42 PK.34320 AVCILAR / İSTANBUL"Detaylı Bilgi</t>
  </si>
  <si>
    <t>Biomec Elektronik Mekanik Yazılım Biyomedikal San.ve Tic.Ltd.Şti.</t>
  </si>
  <si>
    <t>Adres : ESENTEPE MAH. AKADEMİYOLU SOK. NO.2/18Detaylı Bilgi</t>
  </si>
  <si>
    <t>BİOMEDAP BİYOMEDİKAL MEDİKAL TIBBİ CİHAZ ELEKTRİK ELEKTRONİK KİMYA ARGE ÜRETİM İTHALAT İHRACAT SANAYİ VE TİCARET LİMİTED ŞİRKETİ</t>
  </si>
  <si>
    <t>Adres : Çünür Mah. 102 cad. SDU Teknokent No:252 Kuluçka MerkeziDetaylı Bilgi</t>
  </si>
  <si>
    <t>BİONKİT BİYO-NANO KİMYA TEKNOLOJİLERİ MÜH. DAN. LABORATUVAR SAN.TİC.LTD.ŞTİ.</t>
  </si>
  <si>
    <t>Adres : Yeşiltepe Mah İsmet İnönü 2. Cad. ETGB Anadolu Teknoparkı No:212 ESKİŞEHİRDetaylı Bilgi</t>
  </si>
  <si>
    <t>BİOSENTEZ BİYOLOJİK GÜBRE YEM TEKNOLOJİLERİ ARAŞTIRMA GELİŞTİRME SAN. TİC. LTD. ŞTİ.</t>
  </si>
  <si>
    <t>Adres : SARIÇAMDetaylı Bilgi</t>
  </si>
  <si>
    <t>BİOSYS BİYOMEDİKAL MÜHENDİSLİK SANAYİ VE TİCARET LİMİTED ŞİRKETİ</t>
  </si>
  <si>
    <t>Adres : Ankara Teknoloji Geliştirme Bölgesi, Kapı No:4/A Cyberpark , Cyberplaza A Blok 3. Kat No: A303c- A303d 06800 Bilkent Çankaya/AnkaraDetaylı Bilgi</t>
  </si>
  <si>
    <t>Bioxin Teknoloji Makine İmalat Sanayi Ticaret Limited Şirketi</t>
  </si>
  <si>
    <t>Adres : Bioxin Teknoloji Makine İmalat Sanayi Ticaret Limited Şirketi Zafer Mahallesi Üniversite Varyantı Caddesi Numara:60 Efeler / AYDINDetaylı Bilgi</t>
  </si>
  <si>
    <t>BİSENTRİKS YAZILIM VE DANIŞMANLIK LTD ŞTİ</t>
  </si>
  <si>
    <t>Adres : K.BAKKALKÖY MAH DEFNE SOK. FLORA RESIDENCE NO:1/365 ATAŞEHİR İSTANBULDetaylı Bilgi</t>
  </si>
  <si>
    <t>BİUNİQ TEKNOLOJİ LTD. ŞTİ.</t>
  </si>
  <si>
    <t>Adres : REŞİTPAŞA Mah. KATAR Cad. ARI 1 Binası No: 2 /5 / 19 SARIYER / İSTANBULDetaylı Bilgi</t>
  </si>
  <si>
    <t>BİYONANOTRONİK MEDİKAL MÜHENDİSLİK SAN. VE TİC. LTD. ŞTİ</t>
  </si>
  <si>
    <t>Adres : ÜNİVERSİTE MAH. SARIGÜL SOK. 37/1 KULUÇKADetaylı Bilgi</t>
  </si>
  <si>
    <t>Biyonomi Teknoloji ve Turizm Grubu Ltd. Şti.</t>
  </si>
  <si>
    <t>Adres : TOKAT TEKNOPARK A.Ş. AR-GE Ofis Alanı 1. Kat No:114, TaşlıçiftlikDetaylı Bilgi</t>
  </si>
  <si>
    <t>BK MOBİL İLETİŞİM HİZMETLERİ VE BİLİŞİM A.Ş.</t>
  </si>
  <si>
    <t>Adres : Ankara Teknoloji Geliştirme Bölgesi, 1606. Cad. Kapı No:4/B, Cyberpark Cyberplaza C Blok 3.Kat No: 21 06800 Bilkent/AnkaraDetaylı Bilgi</t>
  </si>
  <si>
    <t>BLACK BLU YAZILIM SAN. VE TİC. LTD. ŞTİ.</t>
  </si>
  <si>
    <t>Adres : Teknoloji Geliştirme Bölgeleri Rosem 06Detaylı Bilgi</t>
  </si>
  <si>
    <t>BLG ARGE Bilişim Hiz. Dan. Eğt. Gıda, Mak. ve Tb. Ürn. İml. San. ve Tic. Ltd. Şti.</t>
  </si>
  <si>
    <t>Adres : Çamlıtepe Mah. Mahmut Tevfik ATAY Bulvarı Gaziantep/Teknopark 4/A Blok No: 218 Şahinbey/GaziantepDetaylı Bilgi</t>
  </si>
  <si>
    <t>BLG Robotik Otomasyon Sa. Tic. Ltd. Şti</t>
  </si>
  <si>
    <t>Adres : Büyükdere Mah. Gençlik Bulv. Osmangazi Üniv. Meşelik Kampüsü Teknopark Binası No:4/44/105-A Odunpazarı EskişehirDetaylı Bilgi</t>
  </si>
  <si>
    <t>Blue Wind Turbines Enerji San. Tic. A.Ş</t>
  </si>
  <si>
    <t>Adres : Vatan cad. No:83 YeniköyDetaylı Bilgi</t>
  </si>
  <si>
    <t>BM SUMER MÜHENDİSLİK DANIŞMANLIK AR-GE EĞİTİM SANAYİ VE TİCARET LTD. ŞTİ.</t>
  </si>
  <si>
    <t>Adres : REŞİTPAŞA Mah. KATAR Cad. TEKNOKENT ARI 3 Sit. No: 4 / B110 SARIYER / İSTANBULDetaylı Bilgi</t>
  </si>
  <si>
    <t>BME ARAŞTIRMA GELİŞTTİRME VE DANIŞMANLIK LTD.ŞTİ</t>
  </si>
  <si>
    <t>Adres : TÜBİTAK Gebze yerleşkesi Teknoloji Serbest Bölgesi TEKSEB Binası Kısım B 1. Kat 41470 Gebze/KOCAELİDetaylı Bilgi</t>
  </si>
  <si>
    <t>BNC KİMYA SAN. VE LTD.</t>
  </si>
  <si>
    <t>Adres : İstanbul Teknoloji ve Geliştirme Bölgesi Sanayi Mah. Teknopark Bulv. No:1/4A 101Detaylı Bilgi</t>
  </si>
  <si>
    <t>BNCOOL MÜHENDİSLİK LTD. ŞTİ.</t>
  </si>
  <si>
    <t>Adres : Ankara Teknoloji Geliştirme Bölgesi, 1606.Cadde, Kapı No: 4/A, Cyberpark Cyperplaza A Blok, 4.Kat No: 404, 06800 Bilkent Çankaya/AnkaraDetaylı Bilgi</t>
  </si>
  <si>
    <t>BNMS MEDİKAL SİSTEMLER NANO TEKNOLOJİ A.Ş.</t>
  </si>
  <si>
    <t>Adres : İVEDİK OSB MAH 2224. CAD NO 1/116Detaylı Bilgi</t>
  </si>
  <si>
    <t>BOĞAZİÇİ ARGE BİYOMEDİKAL MÜH VE YÖN DAN SANTİCLTD</t>
  </si>
  <si>
    <t>Adres : Bogaziçi Üniversitesi, TEKNOPARK 110 Kuzey Kampus, Bebek, İstanbul, 34342 Merkez: Boğaziçi Üniversitesi, KOSGEB Hizmet Binası, Kuzey Kampus, Zemin KatDetaylı Bilgi</t>
  </si>
  <si>
    <t>Boğaziçi Üniversitesi Teknoloji Transfer Ofisi Anonim Şirketi</t>
  </si>
  <si>
    <t>Adres : Boğaziçi Üniversitesi Teknoloji Transfer Ofisi Güney KampüsDetaylı Bilgi</t>
  </si>
  <si>
    <t>Bolu Teknoloji Geliştirme Bölgesi A.Ş.</t>
  </si>
  <si>
    <t>Adres : Bolu-Teknokent: Kültür Mah. Çakmaklar Cad. No:2/1 BOLUDetaylı Bilgi</t>
  </si>
  <si>
    <t>Bolworm Bolgübsan Bolu Gübre San ve Tic. Ltd. Şti.</t>
  </si>
  <si>
    <t>Adres : Akpınar mah Aslahadin Sok No : 5/1 Merkez BoluDetaylı Bilgi</t>
  </si>
  <si>
    <t>BONEGRAFT BİYOLOJİK MALZEMELER SANAYİ VE TİCARET A.Ş.</t>
  </si>
  <si>
    <t>Adres : Ege Üniversitesi Sit. İdeege Tek. Geliştirme Böl. A.Ş. Erzene Mah. Ankara Cad. 172/67Detaylı Bilgi</t>
  </si>
  <si>
    <t>BONİ PAZARLAMA VE İLETİŞİM HİZMETLERİ A.Ş.</t>
  </si>
  <si>
    <t>Adres : Reşitpaşa Mah. Katar Cad. ARI Teknokent 2 Sit. No:4/1/1 Sarıyer, İstanbul (2619440130)Detaylı Bilgi</t>
  </si>
  <si>
    <t>BOOKLOGIC BİLGİ TEKNOLOJİLERİ VE TURİZM LTD. ŞTİ.</t>
  </si>
  <si>
    <t>Adres : İkitelli OSB Mah.YTÜ İkitelli Teknopark Sk. YTÜ Teknopark Apt.: 1/219Detaylı Bilgi</t>
  </si>
  <si>
    <t>BORDO BİLİŞİM TİCARET LTD.ŞTİ.</t>
  </si>
  <si>
    <t>Adres : Üniversite Mah. Hastane Cad. No: 33 İşlik: 3205 ORTAHİSAR/ TRABZONDetaylı Bilgi</t>
  </si>
  <si>
    <t>BORDO YAZILIM TİCARET LTD. ŞTİ.</t>
  </si>
  <si>
    <t>Adres : Ankara Teknoloji Geliştirme Bölgesi, Cyberpark Cyberplaza Vakıf Binası 2.Kat No:206-207-207A 06800 Bilkent Çankaya/ANKARADetaylı Bilgi</t>
  </si>
  <si>
    <t>BORMEG BORU İNŞAAT SAN. VE TİC. A.Ş.</t>
  </si>
  <si>
    <t>Adres : MAHFESIĞMAZ MAH T. ÖZAL BULV. EGEMEN APT. NO: 35/01 ÇUKUROVA/ADANADetaylı Bilgi</t>
  </si>
  <si>
    <t>BORTEK Bor Teknolojileri ve Mekatronik San. ve Tic. A.Ş.</t>
  </si>
  <si>
    <t>Adres : OSB Mah.Bilim Cad. 2 Nolu Piramit No 3/5 Odunpazarı ESKİŞEHİRDetaylı Bilgi</t>
  </si>
  <si>
    <t>BOSFOR BİLİŞİM TEKNOLOJİLERİ DANIŞMANLIK ve Tic.Ltd.Şti</t>
  </si>
  <si>
    <t>Adres : Akdeniz Üniversitesi Antalya Teknokent Pınarbaşı Mah. Hürriyet Cad. Uluğbey AR-GE Binası 2. kat No:3/A/22 Kampüs Konyaaltı / ANTALYADetaylı Bilgi</t>
  </si>
  <si>
    <t>BOTA CARE KOZMETİK DOĞAL VE BİTKİSEL ÜRÜNLER İMALAT İTHALAT İHRACAT SAN TİC.LTD ŞTİ.</t>
  </si>
  <si>
    <t>Adres : TÜBİTAK GEBZE YERLEŞKESİ TEKNOLOJİ GELİŞTİRME BÖLGESİ KULUÇKA MRK.K.1.15 GEBZE/KOCAELİDetaylı Bilgi</t>
  </si>
  <si>
    <t>BOZOK SAVUNMA MEDİKAL VE MÜHENDİSLİK SANAYİ TİCARET LİMİTED ŞİRKETİ</t>
  </si>
  <si>
    <t>Adres : Ostim Mah 100. Yıl Bulvarı Ostim Teknopark, No:99/12, 06370 Yenimahalle/AnkaraDetaylı Bilgi</t>
  </si>
  <si>
    <t>BOZOK TEKNOPARK ANONİM ŞİRKETİ</t>
  </si>
  <si>
    <t>Adres : Çapanoğlu Mahallesi Bozok Üniversitesi Erdoğan Akdağ Kampüsü Kongre Kültür Merkezi Karşısı 66200, YOZGATDetaylı Bilgi</t>
  </si>
  <si>
    <t>B-PLAS BURSA PLASTİK, METAL, İNŞAAT, ENERJİ, MADENCİLİK, JEOTERMAL, TURİZM, SİVİL HAVACILIK VE TARIM SAN. VE TİC. A.Ş.</t>
  </si>
  <si>
    <t>Adres : REŞİTPAŞA Mah. KATAR Cad. ARI 6 Sit. ENERJİ TEKNOKENTİ Apt. No: 2 /49 / 203-204 SARIYER / İSTANBULDetaylı Bilgi</t>
  </si>
  <si>
    <t>BPR YÖNETİM DANIŞMANLIK HİZMETLERİ TİCARET ANONİM ŞİRKETİ</t>
  </si>
  <si>
    <t>Adres : Ankara Teknoloji Geliştirme Bölgesi, 1606. Cad. Kapı No:4, Cyberpark Cyberplaza C Blok 3.Kat No:302 06800 Bilkent/AnkaraDetaylı Bilgi</t>
  </si>
  <si>
    <t>BRÜKSEL UZMANLARI DANIŞMANLIK EĞİTİM YAPAY ZEKA SİSTEMLERİ ARGE ENERJİ VE SANAYİ TİCARET LTD.ŞTİ</t>
  </si>
  <si>
    <t>Adres : Yüzüncü Yıl Üniversitesi Teknokent No:3170830669 Van /TURKEYDetaylı Bilgi</t>
  </si>
  <si>
    <t>BSB Teknoloji Geliştirme ve Yazılım A.Ş.</t>
  </si>
  <si>
    <t>Adres : RumeliHisarı Mah. Bebekyolu Sk. BÜN Teknopark A.Ş. Sit. No:2/5 202 sarıyer/İstanbulDetaylı Bilgi</t>
  </si>
  <si>
    <t>BSH EV ALETLERİ SANAYİ VE TİCARET A.Ş.</t>
  </si>
  <si>
    <t>Adres : REŞİTPAŞA Mah. KATAR Cad. ARI 6 Sit. ENERJİ TEKNOKENTİ Apt. No: 2 /49 / 114-115 SARIYER / İSTANBULDetaylı Bilgi</t>
  </si>
  <si>
    <t>BSS YAZILIM MÜH. DAN. HİZ. SAN. TİC. LTD. ŞTİ.</t>
  </si>
  <si>
    <t>Adres : hfghgjhgjDetaylı Bilgi</t>
  </si>
  <si>
    <t>BTRİSK BİLGİ GÜVENLİĞİ VE BİLGİ TEKNOLOJİLERİ YÖNETİŞİM HİZMETLERİ TİC. LTD. ŞTİ.</t>
  </si>
  <si>
    <t>Adres : Çiftehavuzlar Mah. Eski Londra Asfaltı Cad. No:151 / 1C Esenler İSTANBULDetaylı Bilgi</t>
  </si>
  <si>
    <t>Budero Tasarım Mühendislik Sanayi ve Ticaret Anonim Şirketi</t>
  </si>
  <si>
    <t>Bufalo Teknoloji Limited Şirketi</t>
  </si>
  <si>
    <t>Adres : Tübitak Gebze Yerleşkesi, Teknoloji Geliştirme Bölgesi, Kuluçka Merkezi K.1.90 (Barış Mah. Dr. Zeki Acar Cad. Tübitak Sit. No: 1/1/4)Detaylı Bilgi</t>
  </si>
  <si>
    <t>BUGAMED BIYOTEKNOLOJI ARASTIRMA GELISTIRME YAZILIM SANAYI TICARET LIMITED SIRKETI</t>
  </si>
  <si>
    <t>Adres : Büyükdere Mah. Gençlik Bulvarı Osmangazi Üniversitesi Meşelik Kampusu ETGB Osmangazi Teknoparkı Binası No: 101Detaylı Bilgi</t>
  </si>
  <si>
    <t>Buka Medikal Sağlık Ürünleri Limited Şirketi</t>
  </si>
  <si>
    <t>Adres : İMZİR BİLİM VE TEKNOLOJİ PARKI TGB /IŞIK BİNASIDetaylı Bilgi</t>
  </si>
  <si>
    <t>BULAN MÜHENDİSLİK SONDAJ İNŞ. MADEN TURİZM SAN. TİC. LTD. ŞTİ.</t>
  </si>
  <si>
    <t>BULGU YAZILIM TİCARET ANONİM ŞİRKETİ</t>
  </si>
  <si>
    <t>Adres : ANKARA ÜNİVERSİTESİ TEKNOKENT C BLOK NO: 14Detaylı Bilgi</t>
  </si>
  <si>
    <t>Bulutsoft Yazılım ve Medya Tic. San. Ltd. Şti.</t>
  </si>
  <si>
    <t>Adres : Büyükdere Mah. Gençlik Bulvarı Osmangazi Üniversitesi Meşelik Kampusu ETGB Osmangazi Teknoparkı Binası No: 202Detaylı Bilgi</t>
  </si>
  <si>
    <t>BUMİN YAZILIM ARAŞTIRMA GELİŞTİRME BİLGİSAYAR MÜH.SAN.VE TİC.LTD.ŞTİ.</t>
  </si>
  <si>
    <t>Adres : Pınarbaşı mah. Hürriyet Caddesi Akdeniz Üniversitesi Antalya Teknokent Uluğbey Ar-Ge 2 Binası: 3/A/110 KONYAALTI/ANTALYADetaylı Bilgi</t>
  </si>
  <si>
    <t>BÜN TEKNOPARK A.Ş.</t>
  </si>
  <si>
    <t>Adres : Rumelihisarı mah.Bebek yolu sok. No:2/5 108 Sarıyer/İstanbulDetaylı Bilgi</t>
  </si>
  <si>
    <t>BUNSAR BİLİŞİM TEKNOLOJİLERİ SANAYİ ve TİCARET A.Ş.</t>
  </si>
  <si>
    <t>Adres : REŞİTPAŞA Mah. KATAR Cad. ARI 6 Sit. ENERJİ TEKNOKENTİ Apt. No: 2 /49 / 106 SARIYER / İSTANBULDetaylı Bilgi</t>
  </si>
  <si>
    <t>Burak Arge Makina Biyokimya Eğitim Danışmanlık Sanayi ve Ticaret Limited Şirketi</t>
  </si>
  <si>
    <t>Adres : Çayda Çıra Mah. Hacı Ömer Bilginoğlu Cad. Fırat Teknokent TGB Yeni Bina No 61/104Detaylı Bilgi</t>
  </si>
  <si>
    <t>BÜTEK BOĞAZİÇİ EĞİTİM TURİZM TEKNOPARK UYGULAMA VE DAN. HİZ. SAN. TİC. A.Ş.</t>
  </si>
  <si>
    <t>Adres : RUMELİ HİSARI MAH.BEBEK YOLU SOKAK NO:2/5 İÇ KAPI NO:101 SARIYER-İSTANBULDetaylı Bilgi</t>
  </si>
  <si>
    <t>BVK TEKNOLOJİ ANONİM ŞİRKETİ</t>
  </si>
  <si>
    <t>Adres : REŞİTPAŞA Mah. KATAR Cad. TEKNOKENT ARI 3 Sit. No: 4 / B106 SARIYER / İSTANBULDetaylı Bilgi</t>
  </si>
  <si>
    <t>C TECH BİLİŞİM TEKNOLOJİLERİ SANAYİ VE TİCARET ANONİM ŞİRKETİ</t>
  </si>
  <si>
    <t>Adres : Ankara Teknoloji Geliştirme Bölgesi Cyberpark, Cyberplaza A Blok 5. Kat No:503a-b 06800 BilkentÇ Çankaya/AnkaraDetaylı Bilgi</t>
  </si>
  <si>
    <t>C.B.K. SOFT YAZILIM DONANIM ELEKTRONİK VE BİLGİSAYAR SİSTEMLERİ SANAYİ TİCARET ANONİM ŞİRKETİ</t>
  </si>
  <si>
    <t>Adres : Ankara Teknoloji Geliştirme Bölgesi, Bilkent 2. Cad. Cyberpark, Cyberplaza C Blok 2. Kat No: 211 Bilkent Çankaya/AnkaraDetaylı Bilgi</t>
  </si>
  <si>
    <t>C/S Enformasyon Teknolojileri Ltd. Şti.</t>
  </si>
  <si>
    <t>Adres : Dudullu OSB Des 2.Cadde No:8/81 Ümraniye/İstanbulDetaylı Bilgi</t>
  </si>
  <si>
    <t>C/S ENFORMASYON TEKNOLOJİLERİ LTD. ŞTİ.</t>
  </si>
  <si>
    <t>Adres : Ankara Teknoloji Geliştirme Bölgesi, Cyberpark Tepe Binası 2. Kat No:204-205-206-207-208-209A-209B-210-211-212-213-214-215-216-217A-219-220-221-222-223-224-225-226-227-228-229-230-231-232-233-234 06800 Bilkent Çankaya/AnkaraDetaylı Bilgi</t>
  </si>
  <si>
    <t>C2M BİLİŞİM TEKNOLOJİLERİ REKLAM HİZMETLERİ TİCARET VE ORGANİZASYON ANONİM ŞİRKETİ</t>
  </si>
  <si>
    <t>Adres : Ankara Teknoloji Geliştirme Bölgesi, Cyberpark Tepe Binası Beytepe Lodumlu Köyü Yolu No:5, 3.Kat No : 307/A - 307/B - 307/C – 332 – 333 – 334 – 335 – 336 – 337 – 338 – 339 – 340 – 341 – 342 -343 – 344 – 345 -346 - 347 06800 Bilkent/AnkaraDetaylı Bilgi</t>
  </si>
  <si>
    <t>ÇAĞAN YAZILIM TEKNO SAN. VE TİC.LTD. ŞTİ.</t>
  </si>
  <si>
    <t>Adres : Çamlıtepe Mah./Semt Mahmut Tevfik Atay Bulvarı Gaziantep Teknopark 4/A Blok No:Z/12 Gaziantep ŞahinbeyDetaylı Bilgi</t>
  </si>
  <si>
    <t>ÇAĞATAY ÇİVİCİ – PRIMETEK BİLİŞİM YAZILIM EĞİTİM DAN. TEK. HİZ.</t>
  </si>
  <si>
    <t>Adres : Ankara Teknoloji Geliştirme Bölgesi, Üniversiteler Mahallesi, 1605. Cad. Kapı No:3, Cyberpark, Vakıf Binası 1. Kat No: 103B 06800 Bilkent Çankaya/AnkaraDetaylı Bilgi</t>
  </si>
  <si>
    <t>Çağrı Elektronik Sanayii</t>
  </si>
  <si>
    <t>Adres : Şahinali Mah. Kavak Sokak No:23Detaylı Bilgi</t>
  </si>
  <si>
    <t>CALİPSO YAZILIM VE DANIŞMANLIK SAN. TİC. LTD. ŞTİ.</t>
  </si>
  <si>
    <t>Adres : Muradiye Mahallesi Celal Bayar Üniversitesi Kampüsü Küme evleri No:22 Yunusemre/ MANİSADetaylı Bilgi</t>
  </si>
  <si>
    <t>CALL CENTER RESOURCES DAN. A.Ş.</t>
  </si>
  <si>
    <t>Adres : OSB. MAH. Y.T.U TEKNOPARK AP. 1/Z02Detaylı Bilgi</t>
  </si>
  <si>
    <t>Can Küçükçay</t>
  </si>
  <si>
    <t>Adres : Şükrüpaşa mah. Zübeyde Hanım Cad. No:3Detaylı Bilgi</t>
  </si>
  <si>
    <t>Çanakkale Teknoloji Geliştirme Bölgesi A.Ş.</t>
  </si>
  <si>
    <t>Adres : ÇOMÜ Sarıcaeli Yerleşkesi, 17100 Çanakkale/TürkiyeDetaylı Bilgi</t>
  </si>
  <si>
    <t>cancerna bioteknoloji</t>
  </si>
  <si>
    <t>Adres : dicle teknokentDetaylı Bilgi</t>
  </si>
  <si>
    <t>CANENSİS ENERJİ İNŞ.SAN.TİC. LTD.ŞTİ.</t>
  </si>
  <si>
    <t>Adres : Fırat Teknokent Ek Binası No:105Detaylı Bilgi</t>
  </si>
  <si>
    <t>Caner İNCEOĞLU</t>
  </si>
  <si>
    <t>Adres : Yenimahalle kurtuluş caddesi no 38 Didim/ AydınDetaylı Bilgi</t>
  </si>
  <si>
    <t>CANİKSOFT YAZILIM LİMİTED ŞİRKETİ</t>
  </si>
  <si>
    <t>Adres : TÜBİTAK GEBZE YERLEŞKESİ TEKNOLOJİ GELİŞTİRME BÖLGESİ NO:38/DDetaylı Bilgi</t>
  </si>
  <si>
    <t>ÇANKIRI KARATEKİN ÜNİVERSİTESİ TEKNOKENT YÖNETİCİ ANONİM ŞİRKETİ</t>
  </si>
  <si>
    <t>Adres : Kırkevler Mahallesi Kastamonu Cad. Karatekin Üniversitesi Rektörlük Binası Apt. No 244 Merkez / ÇANKIRIDetaylı Bilgi</t>
  </si>
  <si>
    <t>CANNES BİYOTEKNOLOJİ VE DANIŞMANLIK ARGE PAZARLAMA İTHALAT İHRACAT SANAYİ VE TİCARET LİMİTED ŞİRKETİ</t>
  </si>
  <si>
    <t>Adres : Ankara Teknoloji Geliştirme Bölgesi, 1606.Cadde, Kapı No: 4/B, Cyberpark Cyperplaza B Blok, 2.Kat No: B235, 06800 Bilkent Çankaya/AnkaraDetaylı Bilgi</t>
  </si>
  <si>
    <t>CANOVATE ELEKTRONİK ENDÜSTRİ VE TİCARET A.Ş.</t>
  </si>
  <si>
    <t>Adres : Ekşioğlu Mah. Atabey Cad. No.12 Çekmeköy İstanbul, TR 34794Detaylı Bilgi</t>
  </si>
  <si>
    <t>CANOZAN MÜHENDİSLİK TEKNOLOJİ SANAYİ VE TİCARET LİMİTED ŞİRKETİ</t>
  </si>
  <si>
    <t>Adres : MURADİYE MAH. CELAL BAYAR ÜNİVERSİTESİ KAMPÜSÜ KÜME EVLERİ TEKNOLOJİ GELİŞTİRME (BÖLGESİ İÇİ) MERKEZİ NO:22 YUNUSEMRE MANİSADetaylı Bilgi</t>
  </si>
  <si>
    <t>Carbono Kimya Limited Şirketi</t>
  </si>
  <si>
    <t>CASK YAZILIM TEKNOLOJİ VE MADENCİLİK SAN. TİC. LTD. ŞTİ.</t>
  </si>
  <si>
    <t>CASUALMONSTER INTERAKTIF OYUN HIZMETLERI ANONIM SIRKETI</t>
  </si>
  <si>
    <t>Adres : Reşitpaşa Mahallesi Katar Cad. ARI 2 Binası No:4/2/3 SARIYER / İSTANBULDetaylı Bilgi</t>
  </si>
  <si>
    <t>CBBS MÜHENDİSLİK MAKİNA İNŞAAT SANAYİ VE TİCARET ANONİM ŞİRKETİ</t>
  </si>
  <si>
    <t>Adres : Ankara Teknoloji Geliştirme Bölgesi, 1606.Cadde, Kapı No: 4/B, Cyberpark Cyperplaza B Blok, 2.Kat No: B207, 06800 Bilkent Çankaya/AnkaraDetaylı Bilgi</t>
  </si>
  <si>
    <t>CDNBT Bilgi Teknolojileri ve Hizmet Ltd.Şti.</t>
  </si>
  <si>
    <t>Adres : Çamlıtepe Mah./Semt Mahmut Tevfik Atay Bulvarı Gaziantep Teknopark C-BLok No:Z-07 B Şahinbey/GaziantepDetaylı Bilgi</t>
  </si>
  <si>
    <t>CE TASARIM YAZILIM TANITIM REKLAM BİLİŞİM HİZ.SAN.VE TİC.LTD.ŞTİ.</t>
  </si>
  <si>
    <t>Adres : Ankara Teknoloji Geliştirme Bölgesi, Cyberpark Tepe Binası 4. Kat No: 417-451 06800 Bilkent Çankaya/ AnkaraDetaylı Bilgi</t>
  </si>
  <si>
    <t>CEIBA TELE ICU SAĞLIK HİZMETLERİ VE TİCARET A.Ş.</t>
  </si>
  <si>
    <t>Adres : REŞİTPAŞA Mah. KATAR Cad. TEKNOKENT ARI 1 Sit. No: 2 /5 / 6 SARIYER / İSTANBULDetaylı Bilgi</t>
  </si>
  <si>
    <t>Çekirdek Ar-Ge Eğitim Yazılım ve Danışmanlık LTD. ŞTİ.</t>
  </si>
  <si>
    <t>Adres : Nevşehir Hacı Bektaş Veli Üniversitesi Damat İbrahim Paşa Yerleşkesi 2000 Evler Mah. Merkez/NevşehirDetaylı Bilgi</t>
  </si>
  <si>
    <t>Celal Bayar Üniversitesi Teknoloji Geliştirme Bölgesi A.Ş.</t>
  </si>
  <si>
    <t>Adres : Celal Bayar Üniversitesi Teknoloji Geliştirme Bölgesi Muradiye Mahallesi Celal Bayar Üniversitesi Kampüsü Küme Evleri Teknoloji Geliştirme Merkezi Blok No:22 - 45140 - Yunusemre / MANİSADetaylı Bilgi</t>
  </si>
  <si>
    <t>Çelik Soket Makine Madencilik ve Sanayi ve Ticaret Ltd. Şti.</t>
  </si>
  <si>
    <t>Adres : Çaydaçıra Mah. Hacı Ömer Bilginoğlu Cad. No.65/11A Merkez/ELAZIĞDetaylı Bilgi</t>
  </si>
  <si>
    <t>ÇELMAK MAKİNA İNŞ. MAD.HİZ. LTD. ŞTİ.</t>
  </si>
  <si>
    <t>Adres : Çayda Çıra Mah. Hacı Ömer Bilginoğlu Cad. Fırat TGB Ar-Ge 2 Binası No 65/12Detaylı Bilgi</t>
  </si>
  <si>
    <t>Cemil KÜREKCİ ve Mustafa Tuğrul MASATCIOĞLU Adi Ortaklığı</t>
  </si>
  <si>
    <t>Adres : Hatay Teknoloji Geliştirme Bölgesi, Tayfur Sökmen Kampüsü, Konteyner Park alanı Kapı No:5, Antakya/HatayDetaylı Bilgi</t>
  </si>
  <si>
    <t>Ceonorm Danışmanlık Eğitim ve Bilişim Sistemleri Ltd.Şti.</t>
  </si>
  <si>
    <t>Adres : Çamlıtepe Mah. Mahmut Tevfik Atay Bulvarı 4/A Blok No:119 Teknopark/Gaziantep Şahinbey GaziantepDetaylı Bilgi</t>
  </si>
  <si>
    <t>CERİTOĞLU SÜT ÜRÜNLERİ NAK. TAR. HAY. TEM. HİZ. GIDA İHT. MAD. İNŞ. BASIN VE YAYIN SAN. TİC. LTD. ŞTİ.</t>
  </si>
  <si>
    <t>Adres : GÖLLER BÖLGESİ TEKNOKENT SDÜ DOĞU YERLEŞKE ISPARTADetaylı Bilgi</t>
  </si>
  <si>
    <t>CERMEN MAKİNE SANAYİ VE TİCARET A.Ş.</t>
  </si>
  <si>
    <t>Adres : MURADİYE MAHALLESİ CELAL BAYAR ÜNİVERSİTESİ KAMPÜSÜ KÜME EVLERİ TEKNOLOJİ GELŞTİRME BÖLGESİ NO:22 YUNUSEMRE /MANİSADetaylı Bilgi</t>
  </si>
  <si>
    <t>CETEKS ELEKTRONİK TEKSTİL SANAYİ VE TİCARET LTD. ŞTİ.</t>
  </si>
  <si>
    <t>Adres : Reşitpaşa Mah. Katar Cad. Teknokent ARI 1 Sitesi No:2/5/19 Sarıyer/İstanbulDetaylı Bilgi</t>
  </si>
  <si>
    <t>Çetin ortaoğlu</t>
  </si>
  <si>
    <t>Adres : OSMANGAZİ ÜNİVERSİTESİ MEŞELİK KAMPÜSÜ TEKNOLOJİ GELİŞTİRME BÖLGESİ TEKNOPARKI 44/103-A Odunpazarı/ESKİŞEHİRDetaylı Bilgi</t>
  </si>
  <si>
    <t>ÇEVİRİ HİZMETLERİ A.Ş.</t>
  </si>
  <si>
    <t>Adres : Reşitpaşa Mah. Katar Cad. Teknokent ARI 4 Binası No: 2 / 50 / 6 34467 SarıyerDetaylı Bilgi</t>
  </si>
  <si>
    <t>Ceviz Yazılım Bilişim Danışmanlık İthalat İhracat Sanayi Ticaret Limited Şirketi</t>
  </si>
  <si>
    <t>Adres : KÜTAHYA TEKNOKENT 2.Organize San. Bölgesi Kütahya-Eskişehir Karayolu 5.Km KÜTAHYADetaylı Bilgi</t>
  </si>
  <si>
    <t>CEZERİ MAKİNA VE MÜHENDİSLİK SAN. TİC. LTD. ŞTİ.</t>
  </si>
  <si>
    <t>Adres : MURADİYE MAHALLESİ CELAL BAYAR ÜNİVERSİTESİ KAMPÜSÜ KÜME EVLERİ NO:22 YUNUSEMRE/MANİSADetaylı Bilgi</t>
  </si>
  <si>
    <t>Cezeri Mekatronik San. Tic. Ltd. Şti</t>
  </si>
  <si>
    <t>Adres : MURADİYE MAH. CELAL BAYAR ÜNİVERSİTESİ KAMPÜSÜ KÜME EVLERİ NO:22 İç Kapı No:101 YUNUSEMRE/MANİSADetaylı Bilgi</t>
  </si>
  <si>
    <t>CEZERİ YAPAY ZEKA ROBOTİK TEKNOLOJİLERİ SANAYİ VE TİCARET ANONİM ŞİRKETİ</t>
  </si>
  <si>
    <t>Adres : Reşit Paşa Mahallesi Katar Caddesi ARI 6 Binası No: 2/49 / 16, 17, 18 Sarıyer/İstanbul 34467Detaylı Bilgi</t>
  </si>
  <si>
    <t>CEZERİLAB BİLİŞİM TEKNOLOJİLERİ MAKİNA SANAYİ TİCARET LİMİTED ŞİRKETİ</t>
  </si>
  <si>
    <t>Adres : BARDAKÇI MAH. TEKNOKENT SK. 1 21 TUŞBA/ VANDetaylı Bilgi</t>
  </si>
  <si>
    <t>CGU TEKNOLOJİ LİMİTED ŞİRKETİ</t>
  </si>
  <si>
    <t>Adres : YILDIRIM BEYAZIT MAHALLESİ AŞIKVEYSEL BULVARI E.Ü.TGB İDARE VE KULUÇKA -5.BİNASI DIŞ KAPI NO:67/4 İÇ KAPI NO:29 MELİKGAZİ//KAYSERİ/TÜRKİYE 38039Detaylı Bilgi</t>
  </si>
  <si>
    <t>CHECKBOX BİLİŞİM BİLGİSAYAR VE EĞİTİM HİZMETLERİ DANIŞMANLIK VE LİMİTED ŞİRKETİ</t>
  </si>
  <si>
    <t>Adres : Dudullu OSB Des 2.Cadde No:8/23 Ümraniye/İstanbulDetaylı Bilgi</t>
  </si>
  <si>
    <t>CHEF GAME STUDİO YAZILIM TEKNOLOJİLERİ LİMİTED ŞİRKETİ</t>
  </si>
  <si>
    <t>Adres : CHEF GAME STUDİO YAZILIM TEKNOLOJİLERİ LİMİTED ŞİRKETİ ÜNİVERSİTELER MAHALLESİ İHSAN DOĞRAMACI BLV. GALYUM APT. NO:27/1 ATOM 06800 ÇANKAYA/ANKARADetaylı Bilgi</t>
  </si>
  <si>
    <t>CHIMERA MAKİNE KİMYA ELEKTRONİK TEKNOLOJİLERİ MÜŞAVİRLİK SANAYİ VE TİCARET LİMİTED ŞİRKETİ</t>
  </si>
  <si>
    <t>Adres : BARDAKÇI MAH. TEKNOKNET SK NO :1/1 TUŞBA / VANDetaylı Bilgi</t>
  </si>
  <si>
    <t>Chimera Mühendislik Ltd. Şti.</t>
  </si>
  <si>
    <t>Adres : İvedik OSB Mah. 2224. Cad. No:1/129 (Ankara Teknopark BBlok 130)Detaylı Bilgi</t>
  </si>
  <si>
    <t>CI Teknoloji Sanayi ve Tic. A.Ş.</t>
  </si>
  <si>
    <t>Adres : Büyükdere Mah. Gençlik Bulvarı No:4/59-103 Odunpazarı ESKİŞEHİRDetaylı Bilgi</t>
  </si>
  <si>
    <t>Cihan Arge Kömür Enerji Enerji Teknolojileri Makine Sa. Ve Tic. Lim.Şti.</t>
  </si>
  <si>
    <t>Adres : Yeni Mah. Çimento Yolu Küme Evler Cad. No:29 Kestel/BursaDetaylı Bilgi</t>
  </si>
  <si>
    <t>CİHAN AYDOĞAN - HIDEBRACES</t>
  </si>
  <si>
    <t>Adres : YYÜ TEKNOKENT BARDAKÇI MAH. TEKNOKENT SK. NO :1/17Detaylı Bilgi</t>
  </si>
  <si>
    <t>ÇINAR Ekolojik Danışmanlık San.ve Tic.Ltd.Şti.</t>
  </si>
  <si>
    <t>Adres : Çamlıtepe Mah./Semt Mahmut Trvfik ATAY Bulvarı 4/A blok No:204 Teknopark Gaziantep Şahinbey/ GaziantepDetaylı Bilgi</t>
  </si>
  <si>
    <t>CİSCO BİLGİSAYAR VE İNTERNET SİSTEMLERİ LİMİTED ŞİRKETİ</t>
  </si>
  <si>
    <t>Adres : REŞİTPAŞA MAH. KATAR CAD. ARI 3 SİT. NO: 4/201 SARIYER, İSTANBULDetaylı Bilgi</t>
  </si>
  <si>
    <t>Çise Gelişim Sağlık Medikal Eğitim Danışmanlık Gıda İnşaat Oyuncak Ticaret ve Sanayi</t>
  </si>
  <si>
    <t>Adres : Zonguldak Teknopark Binası Çınartepe Mah. Adnan Menderes Cad. No:91C, Ofis No :1Detaylı Bilgi</t>
  </si>
  <si>
    <t>CLIMOTION İSTANBUL KLİMA TEKNOLOJİLERİ SANAYİ TİCARET LİMİTED ŞİRKETİ</t>
  </si>
  <si>
    <t>Adres : Pınarbaşı Mh. Hürriyet Cd. Akdeniz Üniversitesi Antalya Teknokent Arge 2 Uluğbey Binası No:3A/Z13 Konyaaltı /ANTALYADetaylı Bilgi</t>
  </si>
  <si>
    <t>CLOUDONE BİLİŞİM VE TEKNOLOJİ A.Ş.</t>
  </si>
  <si>
    <t>Adres : REŞİTPAŞA Mah. KATAR Cad. TEKNOKENT ARI 3 Sit. No: 4 / B111 SARIYER / İSTANBULDetaylı Bilgi</t>
  </si>
  <si>
    <t>CMRT Bilişim Arge Müh. San. Tic. Ltd. Şti.</t>
  </si>
  <si>
    <t>Adres : Bitlis Eren Üniversitesi, Mühendislik - Mimarlık Fakültesi, Bilgisayar Mühendisliği BölümüDetaylı Bilgi</t>
  </si>
  <si>
    <t>ÇMS Ar-Ge Danışmanlık ve Yazılım Tic. Ltd. Şti.</t>
  </si>
  <si>
    <t>Adres : OSB Teknoloji Bulvarı ETGB Yazılımkule No:404Detaylı Bilgi</t>
  </si>
  <si>
    <t>COCA-COLA İÇECEK A.Ş.</t>
  </si>
  <si>
    <t>Adres : OSB Mah. Deniz Feneri Sk. No: 4 34776 Dudullu Ümraniye İstanbulDetaylı Bilgi</t>
  </si>
  <si>
    <t>Code Pro Yazılım ve Danışmanlık</t>
  </si>
  <si>
    <t>Adres : Dicle Üniversitesi kampusü Silvan yolu üzeri 6.km 1/12 Sur/DiysrbakırDetaylı Bilgi</t>
  </si>
  <si>
    <t>CODEC İLETİŞİM VE DANIŞMANLIK HİZM. LTD. ŞTİ.</t>
  </si>
  <si>
    <t>Adres : YILDIZ TEKNİK ÜNİVERSİTESİ DAVUTPAŞA KAMPÜSÜ TEKNOLOJİ GELİŞTİRME BÖLGESİ 1. FAZ. A1 BLOK C-103Detaylı Bilgi</t>
  </si>
  <si>
    <t>CODERA YAZILIM HİZ.LTD.ŞTİ.</t>
  </si>
  <si>
    <t>Adres : Ankara Teknoloji Geliştirme Bölgesi, 1606.Cadde, Kapı No: 4/B, Cyberpark Cyperplaza B Blok, 2.Kat No: B205, 06800 Bilkent Çankaya/AnkaraDetaylı Bilgi</t>
  </si>
  <si>
    <t>CODEVO BİLİŞİM YAZILIM VE DANIŞ. HİZMET. TİC. A.Ş.</t>
  </si>
  <si>
    <t>Adres : Yıldız Teknik Üniversitesi Teknopark C1 Blok No: 304Detaylı Bilgi</t>
  </si>
  <si>
    <t>CODEXA TEKNOLOJİ YAZILIM ANONİM ŞİRKETİ</t>
  </si>
  <si>
    <t>Adres : BARDAKÇI MAH. TEKNOKNET SK. NO :1 / 31 TUŞBA / VANDetaylı Bilgi</t>
  </si>
  <si>
    <t>CODINGEN BILGI TEKNOLOJILERI BILISIM DANISMANLIK ORGANIZASYON VE ILETISIM HIZ.TIC.LTD.STI.</t>
  </si>
  <si>
    <t>Adres : YENIMAHALLE MAH. 3474 SK. 3 6 ATAKUM/ SAMSUNDetaylı Bilgi</t>
  </si>
  <si>
    <t>Cogito Park Bilişim ve Teknoloji Yatırımları Ticaret Anonim Şirketi</t>
  </si>
  <si>
    <t>Adres : Sanayi Mah. Teknopark Blv. Teknopark A1 1/1A 322 Pendik/İstanbulDetaylı Bilgi</t>
  </si>
  <si>
    <t>COĞRAFİ MÜHENDİSLİK HİZMETLERİ TİCARET LİMİTED ŞİRKETİ</t>
  </si>
  <si>
    <t>Adres : Ankara Teknoloji Geliştirme Bölgesi Bilkent 5. Cadde, Cyberpark, Vakıf Binası 1.Kat No:109 - 110 - 111 - 111A 06800 Bilkent Çankaya/ANKARADetaylı Bilgi</t>
  </si>
  <si>
    <t>COMPOCKET TEKNOLOJİ ANONİM ŞİRKETİ</t>
  </si>
  <si>
    <t>Adres : Reşitpaşa Mah. Katar Cad. Teknokent Arı 3 No:4 İç Kapı No:1101 Sarıyer - İstanbulDetaylı Bilgi</t>
  </si>
  <si>
    <t>CONVERA ULUSLARARASI YAZILIM ARGE VE TEKNOLOJİ YATIRIMLARI ANONİM ŞİRKETİ</t>
  </si>
  <si>
    <t>Adres : Reşitpaşa Mah. Katar Cad. Teknokent Arı 1 Sit. No: 2 /5 / 24 Sarıyer / İstanbulDetaylı Bilgi</t>
  </si>
  <si>
    <t>CORE HAVACILIK TEKNOLOJİLERİ LTD. ŞTİ.</t>
  </si>
  <si>
    <t>Adres : REŞİTPAŞA Mah. KATAR Cad. Teknokent ARI 1 Binası No: 2 /5 / 19 SARIYER / İSTANBULDetaylı Bilgi</t>
  </si>
  <si>
    <t>COREBİ ANALİTİK ÇÖZÜMLER YAZILIM A.Ş.</t>
  </si>
  <si>
    <t>Adres : Yıldız teknik üniversitesi Davutpaşa kampüsü Teknopark C1 blok No:207 Esenler /İstanbulDetaylı Bilgi</t>
  </si>
  <si>
    <t>Coretech Kompozit Sistemleri Sanayi ve Ticaret Ltd. Şti.</t>
  </si>
  <si>
    <t>Adres : Yeşiltepe Mah. İsmet İnönü - 2 Cd. No:2/57 TepebaşıDetaylı Bilgi</t>
  </si>
  <si>
    <t>CORLAM NANO VE BİYOTEKNOLOJİ BİYOMEDİKAL ARAŞTIRMA GELİŞTİRME SANAYİ VE TİCARET ANONİM ŞİRKETİ</t>
  </si>
  <si>
    <t>Adres : Ankara Teknoloji Geliştirme Bölgesi, 1606.Cadde, Kapı No: 4/B, Cyberpark Cyperplaza B Blok, 2.Kat No: B229, 06800 Bilkent Çankaya/AnkaraDetaylı Bilgi</t>
  </si>
  <si>
    <t>Çorum Teknoloji Geliştirme Bölgesi</t>
  </si>
  <si>
    <t>Adres : Ankara Yolu 12. Km.Organize San.Böl.Sosyal Tesisler No: 7 TEKNOKENT ÇORUMDetaylı Bilgi</t>
  </si>
  <si>
    <t>COVİSART BİLGİSAYAR BİLİŞİM YAZILIM DONANIM TASARIM İHRACAT İTHALAT SANAYİ TİCARET LTD. ŞTİ.</t>
  </si>
  <si>
    <t>Adres : Muradiye Mahallesi Celal Bayar Üniversitesi Kampüsü Küme Evleri Teknoloji Geliştirme (Bölgesi İçi) Merkezi Apt. No:22 Ofis Z9 Yunusemre/MANİSADetaylı Bilgi</t>
  </si>
  <si>
    <t>ÇözümTR Bilgi Sistemleri Elektronik Arge Danışmanlık San. Ve Tic. Ltd. Şti</t>
  </si>
  <si>
    <t>Adres : Büyükdere Mah. Gençlik Bulv. Osmangazi Üniversitesi Meşelik Kampüsü ETGB Teknoparkı No:4-59/202 Odunpazarı/EskişehirDetaylı Bilgi</t>
  </si>
  <si>
    <t>CREAMATİVE YAZILIM ÇÖZÜMLERİ ÖZDEN IRMAK</t>
  </si>
  <si>
    <t>Adres : YTÜ TEKNOLOJİ GELİŞTİRME BÖLGESİ DAVUTPAŞA KAMPÜSÜ ÇİFTE HAVUZLAR MAH. ESKİ LONDRA ASFALTI CD. BİNA NO.151/1C (C1 BLOK) NO. C211-B ESENLER/İSTDetaylı Bilgi</t>
  </si>
  <si>
    <t>CREASAUR TEKNOLOJİ TİCARET A.Ş.</t>
  </si>
  <si>
    <t>Adres : Ankara Teknoloji Geliştirme Bölgesi, Üniversiteler Mah., 1605. Cad. No: 3/A, CYBERPARK E Blok Zemin Kat No:Z12 06800 Bilkent/ANKARADetaylı Bilgi</t>
  </si>
  <si>
    <t>CT FARMA İLAÇ VE BİYOTEKNOLOJİ ARAŞTIRMA GELİŞTİRME SAN. DIŞ TİC. LTD. ŞTİ.</t>
  </si>
  <si>
    <t>Adres : Tübitak Gebze Yerleşkesi Teknoloji Geliştirme Bölgesi A Blok No: 4Detaylı Bilgi</t>
  </si>
  <si>
    <t>CUBE GAMES YAZILIM SAN. TİC. LTD. ŞTİ.</t>
  </si>
  <si>
    <t>Adres : Sakaarya Üniversitesi Teknoloji Geliştirme Bölgeleri Yönetici A.Ş. Esentepe Mah. Akademiyolu Sok. D Blok Z03Detaylı Bilgi</t>
  </si>
  <si>
    <t>Cubio Arge Yazılım Veterinerlik Danışmanlık Hizmetleri Sanayi ve Ticaret Limited Şirketi</t>
  </si>
  <si>
    <t>Adres : Büyükkayacıkosb Mah. 101.Cad. B Blok No: 4/Z08 Selçuklu/KONYADetaylı Bilgi</t>
  </si>
  <si>
    <t>ÇUKUROVA ARGE DİJİTAL İNŞAAT KİMYA ENERJİ END. MÜH. DAN. ELK. ELEKT. MAK. MED. SAN. VE TİC. LTD. ŞTİ</t>
  </si>
  <si>
    <t>Adres : Ç.Ü. BALCALI KAMPÜSÜ TEKNOKENT BİNASI B BLOK 2. KAT B211/A NOLU OFİS SARIÇAM/ADANADetaylı Bilgi</t>
  </si>
  <si>
    <t>ÇUKUROVA TEKNOLOJİ GELİŞTİRME BÖLGESİ YÖNETİCİ A.Ş.</t>
  </si>
  <si>
    <t>Adres : ÇUKUROVA ÜNİVERSİTESİ BALCALI KAMPÜSÜ ÇUKUROVA TEKNOKENT BİNASI NO:19/A 01330 SARIÇAM/ADANADetaylı Bilgi</t>
  </si>
  <si>
    <t>CUMA ALİ ÖZTÜRK (Çizgi Teknoloji)</t>
  </si>
  <si>
    <t>Adres : Binevler Mh. 80052 Nolu Sokak No:2/ADetaylı Bilgi</t>
  </si>
  <si>
    <t>Current Life Marketing İnş. Gayri. Bilgi. Elekt. Tur. Otom. Kişisel Gelişim Paz. San ve Tic. Ltd. Şti.</t>
  </si>
  <si>
    <t>Adres : Ankara Yolu 12.Km Organize Sanayi Bölgesi No:7 Teknokent Binası No:2K-2 Ar-Ge OfisiDetaylı Bilgi</t>
  </si>
  <si>
    <t>CVM Coğrafi Veri Modelleme Sanayi ve Ticaret Ltd.Şti.</t>
  </si>
  <si>
    <t>Adres : Anadolu Üniversitesi Yunusemre Yerleşkesi ETGB Anadolu Teknoloji Parkı No:213 26470 Tepebaşı/ESKİŞEHİRDetaylı Bilgi</t>
  </si>
  <si>
    <t>CY Enerji Limited Şirketi</t>
  </si>
  <si>
    <t>Adres : Üniversiteler Mah. İhsan Doğramacı Bulvarı Ar-Ge ve Eğitim Merkezi No: 13/53 Çankaya AnkaraDetaylı Bilgi</t>
  </si>
  <si>
    <t>CYBERNOVA SİBER GÜVENLİK VE YAZILIM TEKN.AKADEMİSİ TİC.LTD.ŞTİ</t>
  </si>
  <si>
    <t>Adres : Aksu Mah.Omü Cad.No:165/10 Atakum/SamsunDetaylı Bilgi</t>
  </si>
  <si>
    <t>CZR Endüstriyel Kontrol</t>
  </si>
  <si>
    <t>CZR Endüstriyel Kontrol Otomasyon ve Haberleşme Sistemleri LTD. ŞTİ</t>
  </si>
  <si>
    <t>Adres : Çalca OSB Mah. 1. Cadde, No:1/B2Detaylı Bilgi</t>
  </si>
  <si>
    <t>D.T.P. BİLGİ İŞLEM İLETİŞİM VE TİCARET A.Ş.</t>
  </si>
  <si>
    <t>Adres : YILDIZ TEKNİK ÜNİ.DAVUTPAŞA KAMPÜSÜ TEKNOLOJİ GELİŞTİRME BÖLGESİ A1 BLOK NO:151 1C ESENLER İSTANBULDetaylı Bilgi</t>
  </si>
  <si>
    <t>D1 Bilgisayar Yazılım Yönetim ve Danışmanlık Hizmetleri Tic.Ltd.Sti</t>
  </si>
  <si>
    <t>Adres : Murat Reis M.Yeniocak Sk.No:49 UskudarDetaylı Bilgi</t>
  </si>
  <si>
    <t>DAHİ BİLİŞİM TEKNOLOJİLERİ VE YAZILIM SAN. TİC. LTD. ŞTİ</t>
  </si>
  <si>
    <t>Adres : TÜBİTAK GEBZE YERLEŞKESİ TEKNOLOJİ GELİŞTİRME BÖLGESİ B BLOK NO:13 GEBZE/KOCAELİDetaylı Bilgi</t>
  </si>
  <si>
    <t>DAKİK YAZILIM TEKNOLOJİLERİ VE DANIŞMANLIK TİCARET LİMİTED ŞİRKETİ</t>
  </si>
  <si>
    <t>Adres : Ankara Teknoloji Geliştirme Bölgesi, Üniversiteler Mah., 1605. Cad. No: 3/1, Cyberpark E Blok Zemin Kat No:Z01 06800 Bilkent/ANKARADetaylı Bilgi</t>
  </si>
  <si>
    <t>Dalyan Makina İmalatı San.ve Tic.Ltd.Şti. Arge Merkezi Teknokent Şubesi</t>
  </si>
  <si>
    <t>Adres : Pınarçay OSB Mahallesi Organize Sanayi Tesisleri Teknokent İdare Binası Apt. No:7/1 Daire:12 Merkez ÇorumDetaylı Bilgi</t>
  </si>
  <si>
    <t>DAMSAN MAKİNA LTD.ŞTİ</t>
  </si>
  <si>
    <t>Adres : Aksu Mah. OMÜ Cad. No:165/40-41 Atakum/SamsunDetaylı Bilgi</t>
  </si>
  <si>
    <t>Data2k Yazılım San. ve Tic. Ltd. Şti.</t>
  </si>
  <si>
    <t>Adres : Kültür mah. Çakmaklar Cad. no 2/22 BoluDetaylı Bilgi</t>
  </si>
  <si>
    <t>DATABASE YAZILIM EĞTM.DANŞ. LTD.ŞTİ.</t>
  </si>
  <si>
    <t>Adres : Yamaçtepe Mah.Mahmut Tevfik Atay Bulvarı Gaziantep Teknopark C Blok No: 103 C Şahinbey/ GaziantepDetaylı Bilgi</t>
  </si>
  <si>
    <t>DATAKENT YAZILIM BİLİŞİM ÖZEL EĞİTİM DANIŞMANLIK VE SERV.HİZM. TİC.LTD.ŞTİ.</t>
  </si>
  <si>
    <t>Adres : Trabzon Teknoloji Geliştirme Bölgesi Üniversite Mah. Hastane Cad No:33 İşlik C 211 TRABZONDetaylı Bilgi</t>
  </si>
  <si>
    <t>DATAMED BİLGİSAYARLA İLETİŞİM VE TIBBİ DESTEK TİCARET LTD.ŞTİ.</t>
  </si>
  <si>
    <t>Adres : Ankara Teknoloji Geliştirme Bölgesi Üniversiteler Mah. 1606 Cad. Cyberpark A Blok No:704 06800 Bilkent/ANKARADetaylı Bilgi</t>
  </si>
  <si>
    <t>Datapare Bilgi Teknolojileri Anonim Şirketi</t>
  </si>
  <si>
    <t>DATAROBU Yazılım Müh. Dan. San. ve Tic. Ltd. Şti.</t>
  </si>
  <si>
    <t>Adres : Büyükdere Mah. Gençlik Bulvarı, No: 4/44 Z1- / 208Detaylı Bilgi</t>
  </si>
  <si>
    <t>DATASİST BİLGİ TEKNOLOJİLERİ A.Ş.</t>
  </si>
  <si>
    <t>Adres : Aksu Mah. Omü Cad. No:165/ 46-47-48-49-50-51-52-53 Atakum/SamsunDetaylı Bilgi</t>
  </si>
  <si>
    <t>DATASOFT BİLGİSAYAR SİSTEMLERİ YAZILIM VE DONANIM SANAYİ VE TİCARET LTD. ŞTİ. YTÜ TGB ŞUBESİ</t>
  </si>
  <si>
    <t>Adres : YILDIZ TEKNİK ÜNİVERSİTESİ DAVUTPAŞA TEKNOLOJİ GELİŞTİRME MERKEZİ C-1 BLOK KAT: 2 NO:408Detaylı Bilgi</t>
  </si>
  <si>
    <t>DATATEAM BİLGİ TEKNOLOJİLERİ LTD. ŞTİ.</t>
  </si>
  <si>
    <t>Adres : Ankara Teknoloji Geliştirme Bölgesi, 1606.Cad Kapı No:4, Cyberpark, Cyberplaza A Blok 3. Kat No: A302 06800 Bilkent Çankaya/ANKARADetaylı Bilgi</t>
  </si>
  <si>
    <t>DBA TEKNOLOJİ YAZILIM VE ÖZEL EĞİTİM HİZMETLERİ TİC. LTD. ŞTİ.</t>
  </si>
  <si>
    <t>Adres : Üniversite Mahallesi Hastane Caddesi No:33 İşlik:1307Detaylı Bilgi</t>
  </si>
  <si>
    <t>DD YAZILIM</t>
  </si>
  <si>
    <t>Adres : dicle üniversitesi kampüsü dicle üniversitesi teknoloji geliştirme bölgesi silvan yolu 6. km dicle teknokent binası kat: 3 no: 3-04Detaylı Bilgi</t>
  </si>
  <si>
    <t>Debye Technic Araştırma ve Geliştirme Makina İmalat Bilişim Enerji Üretim Mühendislik Danışmanlık San. ve Tic. Ltd. Şti.</t>
  </si>
  <si>
    <t>Adres : Teknoplaza BİnasıDetaylı Bilgi</t>
  </si>
  <si>
    <t>DeCa Kompozit Sanayi ve Ticaret Limited Şirketi</t>
  </si>
  <si>
    <t>Adres : Yelki Mah. 2725 Sk. No:3/11 Güzelbahçe İzmirDetaylı Bilgi</t>
  </si>
  <si>
    <t>DECOPPO Seramik Teknolojileri A.Ş.</t>
  </si>
  <si>
    <t>Adres : 75. yıl Mah. OSB Mah. Bilim Cad. No:3/8Detaylı Bilgi</t>
  </si>
  <si>
    <t>DEEPS BILISIM SANAYI VE TICARET LIMITED SIRKETI</t>
  </si>
  <si>
    <t>Adres : İTOB OSB 10032 Sok. NO:2 Kuluçka Merkezi Menderes - İZMİRDetaylı Bilgi</t>
  </si>
  <si>
    <t>DEFENDER 1700 ELEKTRONİK İMALAT MADENCİLİK İTHALAT İHRACAT EĞİTİM DANIŞMANLIK SANAYİ VE TİCARET LTD.ŞTİ</t>
  </si>
  <si>
    <t>Adres : SPHAN MAH. ZEVE SK. İŞGEM B BLOK 1 B 101 EDREMİT / VANDetaylı Bilgi</t>
  </si>
  <si>
    <t>DEFENSEIN SİBER SAVUNMA VE ARAŞTIRMA LTD. ŞTİ.- SAKARYA ŞUBESİ</t>
  </si>
  <si>
    <t>Adres : Sakarya Üniversitesi Teknoloji Geliştirme Bölgeleri B Blok B03Detaylı Bilgi</t>
  </si>
  <si>
    <t>DEĞİRMEN MAKİNA SAN. TİC. LTD. ŞTİ.</t>
  </si>
  <si>
    <t>Adres : OSB 1. Bölge 83215 Nolu Cd. No: 1A Başpınar, Şehitkamil/GaziantepDetaylı Bilgi</t>
  </si>
  <si>
    <t>DEGLYCON BİYOTEKNOLOJİ SANAYİ VE TİCARET LİMİTED ŞİRKETİ</t>
  </si>
  <si>
    <t>Adres : ANTALYA TEKNOKENTİ AKDENİZ ÜNİVERSİTESİ KAMPÜSÜ PINARBAŞI MAH. HÜRRİYET CAD. ULUĞBEY ARGE BİNASI BODRUM KAT NO: 3/A / B-47 KONYAALTI ANTALYADetaylı Bilgi</t>
  </si>
  <si>
    <t>Delightful Animasyon</t>
  </si>
  <si>
    <t>Adres : Yeşiltepe Mah. İsmet İnönü 2 Cad. Anadolu Üniversitesi Yunusemre Kampusu Eskişehir Teknoloji Geliştirme Bölgesi Anadolu Teknoparkı Binası No:2/-57Detaylı Bilgi</t>
  </si>
  <si>
    <t>Delta Denizcilik Mühendislik Ve Bilgisayar San. Ve Tic. A.Ş. Teknopark İstanbul Şubesi</t>
  </si>
  <si>
    <t>Adres : Teknopark İstanbul Sanayi Mah. Havaalanı İçyolu Cad. Blok 3 Kat 1 No 3329Detaylı Bilgi</t>
  </si>
  <si>
    <t>DELTEVİA MÜHENDİSLİK TASARIM EĞİTİM DANIŞMANLIK TİC. LTD. ŞTİ.</t>
  </si>
  <si>
    <t>Adres : Çamlıtepe Mahallesi Mahmut Tevfik Atay Bulvarı 4/A Blok No: 221Detaylı Bilgi</t>
  </si>
  <si>
    <t>Demircioğlu Robotik Biilişim Teknolojileri San. Ve Tic. Ltd. Şti.</t>
  </si>
  <si>
    <t>Adres : Sakarya Üniversitesi Teknoloji Geliştirme Bölgeleri Esentepe Kampüsü A Blok Z14Detaylı Bilgi</t>
  </si>
  <si>
    <t>DEMRİA TEKNOLOJİ MEDİKAL BİLİŞİMSAN.TİC.LTD.ŞTİ</t>
  </si>
  <si>
    <t>Adres : Üniversite Mah. Hastane Cad. No:33 İşlik:3212 TrabzonDetaylı Bilgi</t>
  </si>
  <si>
    <t>DENGE TEK YAZILIM BİLGİSAYAR TURİZM ORGANİZASYON TİC.LTD.ŞTİ.</t>
  </si>
  <si>
    <t>Adres : MURATPAŞA MAH. ÇATALKÖPRÜ CAD. YAŞAR ÇÖPELÇİ İŞMERKEZİ 11 203 MURATPAŞADetaylı Bilgi</t>
  </si>
  <si>
    <t>DENİZ ŞAHİN MALATYA TEKNOPARK</t>
  </si>
  <si>
    <t>Adres : Bulgurlu Mah. Kanyon Cad. No:89 /2-202 Battalgazi MalatyaDetaylı Bilgi</t>
  </si>
  <si>
    <t>Deniz Yazılım ve Kurumsal Bilgi Teknolojileri Ltd.Şti</t>
  </si>
  <si>
    <t>Adres : Tokat Teknopark Ofis 202, Tokat Teknoloji Geliştirme Bölgesi, Gaziosmanpaşa Üniversitesi Kampüsü 60240 TokatDetaylı Bilgi</t>
  </si>
  <si>
    <t>Desird Tasarım Ar-Ge Uyg. El. Des. İth. İhr. San. ve Tic. Ltd. Şti.</t>
  </si>
  <si>
    <t>Adres : Pınarbaşı Mah. Hürriyet Cd. Teknokent Uluğbey Ar-Ge Bİnası:3A/ Bodrum Kat Konyaaltı / ANTALYADetaylı Bilgi</t>
  </si>
  <si>
    <t>DESTEK BİLGİSAYAR BİLİŞİM ELEKTRONİK SERVİS HİZ. MED. OTOMOTİV GÜV. SİSTEMLERİ TİC. LTD. ŞTİ.</t>
  </si>
  <si>
    <t>Adres : Bulgurlu Mah. Kanyon Cad. No:89 C1/4 MalatyaDetaylı Bilgi</t>
  </si>
  <si>
    <t>Detay Danışmanlık Bilgisayar Hizmetleri San. ve Dış Ticaret A.Ş.</t>
  </si>
  <si>
    <t>Adres : Yenişehir Mah. Kardeşler cd. 7/2 (106,107,108 No’lu Ar-Ge Ofisler) SİVASDetaylı Bilgi</t>
  </si>
  <si>
    <t>DETAY TEKNOLOJİ YAZILIM DANIŞMANLIĞI VE BİLGİSAYAR HİZMETLERİ TİC. SAN. AŞ.</t>
  </si>
  <si>
    <t>Adres : YENİŞEHİR MAH. KARDEŞLER CAD. NO :7/2 101,102,103,104,105 NOLU OFİSLERDetaylı Bilgi</t>
  </si>
  <si>
    <t>Deva Ortopedik ve Tıbbi Malzemeler Spor Tesisleri Eğlence Hizmetleri</t>
  </si>
  <si>
    <t>Adres : Fertek Köyü Cumhuriyet Mevkii Ömer Halis Demir ( Küme Evler ) No: 34/213 Merkez / NiğdeDetaylı Bilgi</t>
  </si>
  <si>
    <t>DEVEXPERTS TEKNOLOJİ YAZILIM GELİŞTİRME A.Ş.</t>
  </si>
  <si>
    <t>Adres : Pınarbaşı Mahallesi Hürriyet Caddesi Akdeniz Üniversitesi Antalya Teknokent Ar-ge 1 Binası No:3B/Z3 Konyaaltı/ ANTALYADetaylı Bilgi</t>
  </si>
  <si>
    <t>DEVİNTEK BİYOTEKNOLOJİ ARAŞTIRMA GELİŞTİRME SANAYİ VE TİCARET LTD. ŞTİ.</t>
  </si>
  <si>
    <t>Adres : Ankara Teknoloji Geliştirme Bölgesi, 1606.Cadde Cyberpark Cyberplaza A Blok Zemin Kat No: AZ09 Bilkent Çankaya/AnkaraDetaylı Bilgi</t>
  </si>
  <si>
    <t>DEVRE MEKATRONİK SANAYİ VE TİCARET LTD.ŞTİ.</t>
  </si>
  <si>
    <t>Adres : Çamtepe Mahallesi Mahmut Tevfik Atay Bulvarı A blok No 221 Şahinbey GaziantepDetaylı Bilgi</t>
  </si>
  <si>
    <t>DGH ARGE YAZILIM DANIŞMANLIK ENJ. EĞİTİM.İNŞ.SAN. TİC. LTD. ŞTİ.</t>
  </si>
  <si>
    <t>Adres : Bulgurlu Mah. Kanyon Cad. No.89 Cblok1/2 Battalgazi/MalatyaDetaylı Bilgi</t>
  </si>
  <si>
    <t>DGPAYSIT BİLİŞİM TEKNOLOJİLERİ A.Ş.</t>
  </si>
  <si>
    <t>Adres : IU Avcilar Kampusu Teknokent Entertech BinasıDetaylı Bilgi</t>
  </si>
  <si>
    <t>DHS Havacılık Turizm Madencilik İnşaat Sanayi ve Ticaret Limited Şirketi</t>
  </si>
  <si>
    <t>Adres : Çünür mah. 102 cad. SDU TEKNOKENT NO 252 İÇ KAPI NO 0 MERKEZ / ISPARTADetaylı Bilgi</t>
  </si>
  <si>
    <t>DİALOG SEMİCONDUCTOR ARAŞTIRMA, GELİŞTİRME VE TİCARET A.Ş.</t>
  </si>
  <si>
    <t>Adres : REŞİTPAŞA Mah. KATAR Cad. ARI 6 Sit. ENERJİ TEKNOKENTİ Apt. No: 2 /49 / 10-11-12-13-14-15-20-21-22 SARIYER / İSTANBULDetaylı Bilgi</t>
  </si>
  <si>
    <t>Dicle Üniversitesi Teknoloji Geliştirme Bölgesi A.Ş.</t>
  </si>
  <si>
    <t>Adres : Silvan Yolu 6. km Dicle Üniversitesi Kampüsü Dicle Teknoknet Binası kat 2/18Detaylı Bilgi</t>
  </si>
  <si>
    <t>Digiform Yazılım Hizmetleri Tic. A.Ş.</t>
  </si>
  <si>
    <t>Adres : Dudullu OSB Des 2.Cadde No:8/54 Ümraniye/İstanbulDetaylı Bilgi</t>
  </si>
  <si>
    <t>DİGİLERA BİLGİ TEKN. A.Ş.</t>
  </si>
  <si>
    <t>Adres : GOSB TEKNOPARKKEMAL NEHROZOĞLU CAD. HİBRİD 2. BINA 1.KAT A 4/1 47M2 GEBZE/KOCAELİDetaylı Bilgi</t>
  </si>
  <si>
    <t>DIGITAL WINK YAZILIM SANAYİ VE TİCARET LİMİTED ŞİRKETİ</t>
  </si>
  <si>
    <t>Adres : Atatürk Mah. 31100 Sk. Tt Univercity No:13/9 Mezitli/ MERSİNDetaylı Bilgi</t>
  </si>
  <si>
    <t>DİJİPORT YAZILIM VE BİLİŞİM TEKNOLOJİLERİ SAN.VE TİC LTD.ŞTİ.</t>
  </si>
  <si>
    <t>Adres : Çamlıtepe Mah./Semt Mahmut Tevfik ATAY Bulvarı Gaziantep Teknopark A/ Blok No :Z/11-E Şahinbey/GAZİANTEPDetaylı Bilgi</t>
  </si>
  <si>
    <t>DİJİTAL TANIMA SİSTEMLERİ SAN. VE TİC. LTD. ŞTİ.</t>
  </si>
  <si>
    <t>Adres : İSTANBUL TEKNOKENTİ İSTANBUL ÜNİVERSİTESİ AVCILAR YERLEŞKESİ ARGEM BİNASI OFİS NO:1-2-3-5-6-8-Z10-Z12 34320 AVCILAR/İSTANBULDetaylı Bilgi</t>
  </si>
  <si>
    <t>Dijitek Vitamin Yazılım Bilişim Hizmetleri Taah.Eğt.Sağ.San.ve Tic.Ltd.Şti.</t>
  </si>
  <si>
    <t>Adres : Sivas Teknoloji Geliştirme Bölgesi İdare ve Kuluçka Merkezi Binası Z13 Nolu Ar-Ge Alanı Yenişehir Mah. Kardeşler Cad.No:7/2 SİVASDetaylı Bilgi</t>
  </si>
  <si>
    <t>DİLECHEM KİMYA VE DANIŞMANLIK İTH. İHR SAN. TİC. LTD. ŞTİ</t>
  </si>
  <si>
    <t>Adres : Ege Teknopark Teknoloji Geliştirme Bölgesi TGB-2 Alanı, EBİLTEM Binası, No:172/14 Ofis No:OPAL (Ek Pilot Tesis-3), Erzene Mahallesi, Ankara Caddesi, Ege Üniversitesi KampüsüDetaylı Bilgi</t>
  </si>
  <si>
    <t>Dilişim Ltd. Şti.</t>
  </si>
  <si>
    <t>Adres : Anadolu Üniversitesi Yunusemre Kampusu ETGB Anadolu Teknoparkı No:209Detaylı Bilgi</t>
  </si>
  <si>
    <t>DİMUS PROJE TEKNOLOJİ TASARIM VE DANIŞMANLIK</t>
  </si>
  <si>
    <t>Adres : MASA 48-50 A (FURKAN EFE DİKMEN) Üniversiteler Mahallesi, İhsan Doğramacı Bulvarı NO:13 ÇANKAYA/ANKARADetaylı Bilgi</t>
  </si>
  <si>
    <t>DİNO TEKNOLOJİ SANAYİ VE TİCARET ANONİM ŞİRKETİ</t>
  </si>
  <si>
    <t>Adres : MURADİYE MAH. CELAL BAYAR ÜNİVERSİTESİ KAMPÜSÜ KÜME EVLER TEKNOLOJİ GELİŞTİRME (BÖLGESİ İÇİ) MERKEZİ NO:22 YUNUSEMRE/MANİSADetaylı Bilgi</t>
  </si>
  <si>
    <t>DİSTANT TEKNOLOJİ LTD. ŞTİ.</t>
  </si>
  <si>
    <t>DİSTRAK TIBBİ ÜRÜNLER DANIŞMANLIK EĞİTİM MÜHENDİSLİK KOZMETİK SANAYİ VE TİCARET LİMİTED ŞİRKETİ</t>
  </si>
  <si>
    <t>Adres : AKADEMİ MAHALLESİ GÜRBULUT SOKAK NO:67 SELÇUK ÜNİ. TEKNOLOJİ GELİŞTİRME BÖLGESİ H-143/B SELÇUKLU KONYA 42003Detaylı Bilgi</t>
  </si>
  <si>
    <t>DİVERSİS YAZILIM SAVUNMA SANAYİ VE TİCARET LİMİTED ŞİRKETİ</t>
  </si>
  <si>
    <t>Adres : Ostim OSB Mahallesi Cevat Dündar Caddesi No: 1/1/10 Yenimahalle ANKARADetaylı Bilgi</t>
  </si>
  <si>
    <t>DKİ MAKİNE SANAYİ VE TİCARET LTD. ŞTİ</t>
  </si>
  <si>
    <t>Adres : İTOB OSB Mah. 10032 Sok. No:2 (A105) Menderes-İzmirDetaylı Bilgi</t>
  </si>
  <si>
    <t>DMA DERİNDERE MOTORLU ARAÇLAR SAN. VE TİC. A.Ş.</t>
  </si>
  <si>
    <t>Adres : REŞİTPAŞA Mah. KATAR Cad. MOTORLU TAŞITLAR LAB. Sit. No: 2 /10 / 2 SARIYER / İSTANBULDetaylı Bilgi</t>
  </si>
  <si>
    <t>DMASE TEKNOLOJİ VE İNOVASYON SAN. TİC. LTD. ŞTİ.</t>
  </si>
  <si>
    <t>Adres : Reşitpaşa Mah. Katar Cad. ARI 3 Binası No: 4 / B110 Sarıyer / İstanbulDetaylı Bilgi</t>
  </si>
  <si>
    <t>DMR Danışmanlık Yazılım Ve Eğitim Hizmetleri San. Ve Tic. Ltd. Şti.</t>
  </si>
  <si>
    <t>Adres : Fetih Mah. Libadiye Cad. Tahralı Sok. Kavakyeli B Blok D:1Detaylı Bilgi</t>
  </si>
  <si>
    <t>DNA BİLGİ VE YAZILIM TEKNOLOJİLERİ İÇ VE DIŞ TİCARET LTD. ŞTİ.</t>
  </si>
  <si>
    <t>Adres : İkitelli OSB Mah. YTÜ İkitelli Teknopark Sok. Dış Kapı No:1/Z18 Ofis No:Z/08Detaylı Bilgi</t>
  </si>
  <si>
    <t>DND YAZILIM BİLİŞİM TEKNOLOJİLERİ LTD.ŞTİ.</t>
  </si>
  <si>
    <t>Adres : D1 BLOK NO:11 GÖLBAŞI ANKARADetaylı Bilgi</t>
  </si>
  <si>
    <t>DOCTOR KLC KİMYA İLAÇ KOZMETİK DOĞAL ÜRÜNLER ARGE LTD. ŞTİ.</t>
  </si>
  <si>
    <t>Adres : ROSEM DIŞ KAPI:2 NO:14Detaylı Bilgi</t>
  </si>
  <si>
    <t>DOĞA İMAR BİLİŞİM SAV. SAN. VE TİC. LTD. ŞTİ.</t>
  </si>
  <si>
    <t>Adres : Büyükkayacık OSB Mah.101. cad. No:2/111 Selçuklu/KONYADetaylı Bilgi</t>
  </si>
  <si>
    <t>DOGMA MEDYA VE BİLİŞİM TEKNOLOJİLERİ A.Ş.</t>
  </si>
  <si>
    <t>Adres : Üniversiteler Mah. Beytepe Lodumlu Köy Yolu Cad. No:5/1 Çankaya/AnkaraDetaylı Bilgi</t>
  </si>
  <si>
    <t>DOKTAR TARIM VE HAYV. BİLGİ SİST. ARŞ. VE GELİŞTİRME SAN. VE TİC. A.Ş.</t>
  </si>
  <si>
    <t>Adres : Ege Üniversitesi Kampüsü Ide-EGE TGB Erzene Mah. Ankara Cad. Mercan Binası No.172-70-I Bornova – İZMİRDetaylı Bilgi</t>
  </si>
  <si>
    <t>DOKU BİYOTEKNOLOJİ LTD.ŞTİ.</t>
  </si>
  <si>
    <t>Adres : Ankara Teknoloji Geliştirme Bölgesi, Cyberpark, Cyberplaza No:4/B, B Blok 7. Kat No:B702a 06800 Bilkent Çankaya/AnkaraDetaylı Bilgi</t>
  </si>
  <si>
    <t>DOKUZ BİLİŞİM BİLGİSAYAR VE BİLİŞİM TEKNOLOJİLERİ ANONİM ŞİRKETİ</t>
  </si>
  <si>
    <t>Adres : TÜBİTAK Gebze Yerleşkesi Teknoloji Geliştirme Bölgesi Gebze KocaeliDetaylı Bilgi</t>
  </si>
  <si>
    <t>Dokuz Eylül Teknoloji Geliştirme A.Ş.</t>
  </si>
  <si>
    <t>Adres : Doğuş Caddesi No: 207/Z (Ulusal Adres No: 3186718882) DEÜ Tınaztepe Yerleşkesi Buca İzmir/TurkeyDetaylı Bilgi</t>
  </si>
  <si>
    <t>DOLKA İNOVATİF MAKİNE TEKNOLOJİLERİ MÜHENDİSLİK SAN. TİC. LTD. ŞTİ.</t>
  </si>
  <si>
    <t>Adres : Sanayi mah. Teknopark Bulv. Teknopark 4A 1/ 4A 101Detaylı Bilgi</t>
  </si>
  <si>
    <t>Dolunay Arge Yazılım Bilgisayar Dan. Tic. Ve San. Ltd. Şti.</t>
  </si>
  <si>
    <t>Adres : Kültür Mah. 1. Sk. Aibü-Şehir Kampüsü YanıTeknokent BinasıDetaylı Bilgi</t>
  </si>
  <si>
    <t>DORLION Endüstriyel Tasarım Yazılım Geliştirme Danışmanlık Ltd. Şti.</t>
  </si>
  <si>
    <t>Adres : ETGB Anadolu TeknoparkıDetaylı Bilgi</t>
  </si>
  <si>
    <t>DÖRT US BİLİŞİM SAN.TİC.A.Ş</t>
  </si>
  <si>
    <t>Adres : MİTHATPAŞA MAH. BÜLENT ECEVİT CAD. WESTALİFE REZİDANS KAT:1 D:4Detaylı Bilgi</t>
  </si>
  <si>
    <t>DORUK KİMYASAL YÖNETİM SİSTEMLERİ MÜHENDİSLİK TEKNOLOJİ VE DANIŞMANLIK SAN. VE TİC. A.Ş.</t>
  </si>
  <si>
    <t>Adres : TÜBİTAK Gebze Yerleşkesi Teknoloji Serbest Bölgesi Gebze/KOCAELİDetaylı Bilgi</t>
  </si>
  <si>
    <t>DORUK OTOMASYON VE YAZILIM SAN.TİC.A.Ş</t>
  </si>
  <si>
    <t>Adres : Pınarbaşı Mahallesi Hürriyet Caddesi Akdeniz Üniversitesi Antalya Teknokent Ar-ge 1 Binası No:3B/107 Konyaaltı/ ANTALYADetaylı Bilgi</t>
  </si>
  <si>
    <t>Doruk Yazılım Bilişim Proje Danışmanlık Koz. Teks.İth. İhr. San. Tic. Ltd. Şti.</t>
  </si>
  <si>
    <t>Adres : TEKELİ İTOB OSB 10032 SOK NO: 2/1 (B201/3) MENDERES-İZMİRDetaylı Bilgi</t>
  </si>
  <si>
    <t>DOSE İLAÇ VE KİMYA SANAYİ TİCARET LTD.ŞTİ.</t>
  </si>
  <si>
    <t>Adres : BARDAKÇI MAH. TEKNOKENT SK.NO :1/ 09 TUŞBA VANDetaylı Bilgi</t>
  </si>
  <si>
    <t>DREAM AR-GE BİLİŞİM MÜHENDİSLİK SAN. VE TİC. LTD. ŞTİ.</t>
  </si>
  <si>
    <t>Adres : Trakya Üniversitesi Edirne Teknoloji Geliştirme Bölgesi İdari Bina ve Kuluçka Merkezi No:47 Merkez / EDİRNEDetaylı Bilgi</t>
  </si>
  <si>
    <t>DRİVEE TEKNOLOJİ OTOMOTİV FİLO KİRALAMA TİC. LTD. ŞTİ.</t>
  </si>
  <si>
    <t>DT İLETİŞİM HİZMETLERİ ANONİM ŞİRKETİ</t>
  </si>
  <si>
    <t>Adres : Fatih Mah. Çavuşbaşı Cumhuriyet Cad. No: 391/A BeykozDetaylı Bilgi</t>
  </si>
  <si>
    <t>DUALSOFT YAZILIM VE EGITIM HIZMETLERI LIMITED SIRKETI</t>
  </si>
  <si>
    <t>Adres : Büyükdere Mah. Gençlik Bulvarı Osmangazi Üniversitesi Meşelik Kampusu ETGB Osmangazi Teknoparkı Binası No: 104Detaylı Bilgi</t>
  </si>
  <si>
    <t>Dudullu OSB Boğaziçi Üniversitesi Teknopark A.Ş. ( BÜDOTEK )</t>
  </si>
  <si>
    <t>Adres : Dudullu OSB 3. Cadde No 18/2 Ümraniye İstanbulDetaylı Bilgi</t>
  </si>
  <si>
    <t>Dünya Tohum Arge ve Üretim A.Ş</t>
  </si>
  <si>
    <t>Adres : Çiftlikköy Mah. Mersin Üniversitesi Kampus Alanı Teknopark Sit. No: 35 A / 2. Kat 210 Yenişehir / Mersin Bina Kodu: 5683329 (Adres Kodu: 1997862394)Detaylı Bilgi</t>
  </si>
  <si>
    <t>Duran Bilişim ve Yazılım Danışmanlık Hizmetleri Hüseyin Duran</t>
  </si>
  <si>
    <t>Adres : PINARBAŞI MAH. HÜRRİYET CAD. AKDENİZ ÜNİVERSİTESİ ANTALYA TEKNOKENT AR-GE 2 ULUĞBEY BİNASI NO :3A/B64 KONYAALTI/ANTALYADetaylı Bilgi</t>
  </si>
  <si>
    <t>DÜŞLEREVI ÇIZGI FILM ATÖLYESI SANAYI VE TICARET LIMITED SIRKETI</t>
  </si>
  <si>
    <t>Adres : yeşiltepe mahallesi inönü 2 cd. anadolu üni. yunusemre kamp. etgb anadolu teknoparkı no/2-57/28 eskişehirDetaylı Bilgi</t>
  </si>
  <si>
    <t>DUSOFT YAZILIM A.Ş.</t>
  </si>
  <si>
    <t>Adres : Ankara Teknoloji Geliştirme Bölgesi, Cyberpark, Cyberplaza C Blok Zemin Kat No: Z08-Z09 Bilkent Çankaya/ANKARADetaylı Bilgi</t>
  </si>
  <si>
    <t>Düşyeri Bilişim Teknolji ve Animasyon A.Ş.</t>
  </si>
  <si>
    <t>Duysim Teknloji Geliştirme Yazılım Mühendislik Danışmanlık San. ve Tic.Lmd.Şti.</t>
  </si>
  <si>
    <t>Adres : 2.Organize San. Bölgesi Kütahya-Eskişehir Karayolu 5.KmDetaylı Bilgi</t>
  </si>
  <si>
    <t>Düzce Teknopark Anonim Şirketi</t>
  </si>
  <si>
    <t>Adres : Orhangazi Mahallesi Teknopark Caddesi No: 1 Merkez / DÜZCEDetaylı Bilgi</t>
  </si>
  <si>
    <t>DVM Teknoloji Anonim Şİrketi</t>
  </si>
  <si>
    <t>Adres : ODTÜ TEKNOKENT MET B BLOK NO:29 A (DVM) ÇANKAYA/ANKARADetaylı Bilgi</t>
  </si>
  <si>
    <t>DYNALABS MÜHENDİSLİK SANAYİ VE TİCARET LİMİTED ŞİRKETİ</t>
  </si>
  <si>
    <t>Adres : Ankara Teknoloji Geliştirme Bölgesi, 1605.Cadde, Kapı No:3, Cyberpark Vakıf Binası, 2.Kat No: 215-215A-217, 06800 Bilkent Çankaya/AnkaraDetaylı Bilgi</t>
  </si>
  <si>
    <t>DYNAMİC ACADEMY YAZILIM İNŞAAT SAN. TİC .LTD ŞTİ.</t>
  </si>
  <si>
    <t>Adres : Trabzon Teknoloji Geliştirme Bölgesi Üniversite Mah. Hastane Cad. No: 33 işlik: 3101 Ortahisar/TRABZONDetaylı Bilgi</t>
  </si>
  <si>
    <t>DYT BİYOTEKNOLOJİ ARGE VE DANIŞMANLIK SAN. VE TİC. LTD.ŞTİ</t>
  </si>
  <si>
    <t>Adres : Ege Üniversitesi Kampüsü no172/14 NüvEGE Kulukça MerkeziDetaylı Bilgi</t>
  </si>
  <si>
    <t>E2B FİNANSAL TEKNOLOJİLER LTD.ŞTİ.</t>
  </si>
  <si>
    <t>Adres : Rumelihisarı Mah. Bebek Yolu Sokak BÜN Teknopark AŞ Sit. No:2/5/202Detaylı Bilgi</t>
  </si>
  <si>
    <t>EARTH TELEKOMÜNİKASYON BİLİŞİM İNTERNET ARGE YAZILIM HİZ.TİC.LTD.ŞTİ.</t>
  </si>
  <si>
    <t>Adres : Aksu Mah. OMÜ Cad. NO:165/3 Atakum/SamsunDetaylı Bilgi</t>
  </si>
  <si>
    <t>EASY SOFTWARE ELEKTRONİK ARŞİV VE DOKÜMAN YÖNETİM SİSTEMLERİ TİC. LTD. ŞTİ.</t>
  </si>
  <si>
    <t>Adres : Tubitak Mam Gebze Yerleşkesi Teknoloji Geliş. Böl. A Blok No: 37Detaylı Bilgi</t>
  </si>
  <si>
    <t>EATRON YAZILIM VE MÜHENDİSLİK TEKNOLOJİLERİ A.Ş.</t>
  </si>
  <si>
    <t>Adres : REŞİTPAŞA MAH. KATAR CAD. ARI 6 BİNASI 2/49/19 SARIYERDetaylı Bilgi</t>
  </si>
  <si>
    <t>EBİLS YAZILIM BİLGİ VE İŞ SİSTEMLERİ SAN. TİC. LTD. ŞTİ.</t>
  </si>
  <si>
    <t>Adres : Çifte Havuzlar Mah. Eski Londra Asfaltı Caddesi YTÜ Teknopark 151/1C-A1 Blok Kat:2 No:206Detaylı Bilgi</t>
  </si>
  <si>
    <t>ECHONOS YAZILIM VE TİCARET LTD. ŞTİ.</t>
  </si>
  <si>
    <t>Adres : Reşitpaşa Mah. Katar Cad. Teknokent Arı 3 Sit. No: 4/B 105 Sarıyer, İstanbulDetaylı Bilgi</t>
  </si>
  <si>
    <t>ECONIX ARAŞTIRMA ANALİZ VE DANIŞMANLIK ANONİM ŞİRKETİ</t>
  </si>
  <si>
    <t>Adres : Aksu Mah.Omü Cad.No:165/22-1 Atakum/SamsunDetaylı Bilgi</t>
  </si>
  <si>
    <t>Edam Ar-Ge Spor Sağlık Tıbbi Cihazları Dan. San. Tic. Ltd. Şti.</t>
  </si>
  <si>
    <t>Adres : 75. yıl OSB Mah. Teknoloji Bulv. No:5 Odunpazarı/ESKİŞEHİRDetaylı Bilgi</t>
  </si>
  <si>
    <t>E-Depom Venüs Kargolama Dış Ticaret Limited Şirketi</t>
  </si>
  <si>
    <t>Adres : Ilıca Mah. Kerem Oğuz Orbay Sk. No: C-6/F Narlıdere İzmirDetaylı Bilgi</t>
  </si>
  <si>
    <t>EDS İnovasyon Makine Ve Otomasyon Limited Şirketi</t>
  </si>
  <si>
    <t>Adres : Trakya Üniversitesi Edirne Teknoloji Geliştirme Bölgesi İdari Bina ve Kuluçka Merkezi No:16 Merkez / EDİRNEDetaylı Bilgi</t>
  </si>
  <si>
    <t>EDSOFT BİLİŞİM HİZMETLERİ A.Ş.</t>
  </si>
  <si>
    <t>Adres : ÇİFTE HAVUZLAR MHA.ESKİLONDRA ASFALTI CAD. KULUÇKA MERKEZ A1 APT. NO:151/1C 1B20 ESENLER/İSTANBULDetaylı Bilgi</t>
  </si>
  <si>
    <t>EDSOFT BİLİŞİM HİZMETLERİ ANONİM ŞİRKETİ</t>
  </si>
  <si>
    <t>Adres : ÇİFTE HAVUZLAR Mah. ESKİ LONDRA ASFALTI Cad. KULUÇKA Merkezi A1 BLOK No: 151 /1C İç Kapı No:1B20 ESENLER / İSTANBULDetaylı Bilgi</t>
  </si>
  <si>
    <t>Educode Ar-Ge Bilişim Teknolojileri Üretim İthalat İhracat San. ve Tic. A. Ş.</t>
  </si>
  <si>
    <t>Adres : Malatya TGB. Bulgurlu Mah. Kanyon Cad. No:89 C Blok 2. Kat 3 No'lu ofis BATALLGAZİ MALATYADetaylı Bilgi</t>
  </si>
  <si>
    <t>Educore Eğitim Danışmanlık Denetim Yazılım ve Ticaret Ltd. Şti.</t>
  </si>
  <si>
    <t>Adres : ÇANAKKALE TEKNOPARK YERLEŞKESİ, ÇANAKKALE TEKNOLOJİ GELİŞTİRME BÖLGESİ Dış Kapı No: 276/1 İç Kapı No: 53 Merkez-Sarıcaeli/ÇANAKKALEDetaylı Bilgi</t>
  </si>
  <si>
    <t>EDUPARK YAZILIM SAN. VE TİC. A.Ş.</t>
  </si>
  <si>
    <t>Adres : İkitelli OSB Mah. YTÜ İkitelli Teknopark Sok. No:1 / 220Detaylı Bilgi</t>
  </si>
  <si>
    <t>Efe Eroğlu Bilişim Teknolojileri İnş. San. Tic. Ltd. Şti.</t>
  </si>
  <si>
    <t>Adres : Eskişehir Osmangazi Üniversitesi Meşelik Kampusu ETGB Teknopark Binası No: 203Detaylı Bilgi</t>
  </si>
  <si>
    <t>Efe Zemin İyileştirme Ve İksa Sistemleri</t>
  </si>
  <si>
    <t>Adres : Yamaçtepe Mah. Dr. Mustafa Bey Cad. Zekeriyaköy 3 Blokları. 1. Blok Kat:8 No:15 Onikişubat7KahramanmaraşDetaylı Bilgi</t>
  </si>
  <si>
    <t>EFELYUM ELEKTRONİK YAZILIM SANAYİ VE TİCARET LTD.ŞTİ.</t>
  </si>
  <si>
    <t>Adres : Çamlıtepe Mah.Mahmut Tevfik Atay Bulvarı Gaziantep Teknopark 4/ A Blok No: 203 Şahinbey /GaziantepDetaylı Bilgi</t>
  </si>
  <si>
    <t>EFEM BİLGİ TEKNOLOJİLERİ TASARIM YAZILIM AR-GE MÜHENDİSLİK HİZMETLERİ A.Ş.</t>
  </si>
  <si>
    <t>EFLATUN YAZILIM TELEKOMÜNİKASYON VE BİLİŞİM HİZMETLERİ LTD. ŞTİ.</t>
  </si>
  <si>
    <t>Adres : 15 Temmuz Mah. Bahar Cad. Nurol Park Site J Blok Apartman No:43/Z1 Bağcılar / İstanbulDetaylı Bilgi</t>
  </si>
  <si>
    <t>EFOR İNOVASYON DAN. İÇ VE DIŞ TİC. LTD. ŞTİ</t>
  </si>
  <si>
    <t>Adres : MUSALLA BAĞLARI MAH. RUHİ BADADİ SOK. NO: 14/A SELÇUKLU / KONYADetaylı Bilgi</t>
  </si>
  <si>
    <t>EGA ELEKTRONİK GÜVENLİK ALTYAPISI ANONİM ŞİRKETİ</t>
  </si>
  <si>
    <t>Adres : Teknopark İstanbul Sanayi Mahallesi, Teknopark Bulvarı No:1-1C Blok Kat:3 D:1306 34906 Pendik İstanbulDetaylı Bilgi</t>
  </si>
  <si>
    <t>EGE Teknopark Teknoloji Geliştirme Bölgesi Anonim Şirketi</t>
  </si>
  <si>
    <t>Adres : Erzene Mahallesi Ankara Caddesi Ege Üniversitesi Kampüsü ideEGE Teknoloji Geliştirme Bölgesi İNCİ Bİnası No:172/67Detaylı Bilgi</t>
  </si>
  <si>
    <t>Eğlence Dijital Pazarlama A.Ş.</t>
  </si>
  <si>
    <t>Adres : Teknopark İzmir A1 Binası Apt: 1/17/43Detaylı Bilgi</t>
  </si>
  <si>
    <t>EĞLENCE FABRİKASI SAN. ÜRÜN. DAN. HİZM. TİC ve SAN. LTD. ŞTİ.</t>
  </si>
  <si>
    <t>Adres : Kaptanpaşa mah., Piyalepaşa Blv. Memorial Center. A blok, 34384 Şişli/İstanbulDetaylı Bilgi</t>
  </si>
  <si>
    <t>EKAP BİLİŞİM YAYINCILIK DANIŞMANLIK TİCARET A.Ş.</t>
  </si>
  <si>
    <t>Adres : İkitelli OSB Mah. YTÜ Teknopark Sok. No:1 İç Kapı No:113Detaylı Bilgi</t>
  </si>
  <si>
    <t>EKİN SOFTWARE TEKNOLOJİ SAN. VE TİC. A.Ş.</t>
  </si>
  <si>
    <t>Adres : Ankara Teknoloji Geliştirme Bölgesi Cyberpark, Cyberplaza C Blok Zemin Kat No: Z11-Z11A-Z12-Z16-Z23-Z24-Z25-Z26-Z27-Z28-Z29 16800 Bilkent Çankaya/ANKARADetaylı Bilgi</t>
  </si>
  <si>
    <t>Eklips Bilişim Teknolojileri Sanayi ve Tic Ltd Şti</t>
  </si>
  <si>
    <t>Adres : Boğaziçi Üniversitesi Kuzey Kampüsü Bün Teknopark Kat:1 No:205 BebekDetaylı Bilgi</t>
  </si>
  <si>
    <t>EKOL YENİ NESİL TEKNOLOJİ HİZMETLERİ ANONİM ŞİRKETİ</t>
  </si>
  <si>
    <t>Adres : Dudullu OSB Des 2. Cadde No:8/100 Ümraniye/İstanbulDetaylı Bilgi</t>
  </si>
  <si>
    <t>EKS Yazılım ve Danışmanlık</t>
  </si>
  <si>
    <t>Adres : Organize Sanayi Bölgesi Bilim Cad. No:5/104 Yazılımkule Odunpazarı / ESKİŞEHİRDetaylı Bilgi</t>
  </si>
  <si>
    <t>EKSTREM YAZILIM SANAYİ VE TİCARET LTD.ŞTİ.</t>
  </si>
  <si>
    <t>Adres : Cumhuriyet Cad. Kahan Apt. No:40 Kat:5 HarbiyeDetaylı Bilgi</t>
  </si>
  <si>
    <t>Elberr Maden Danışmanlığı San. Tic. Ltd. Şti.</t>
  </si>
  <si>
    <t>Adres : pınarbaşı mh Hürriyet cd. teknokent uluğbey no:3a /b92 konyaaltıDetaylı Bilgi</t>
  </si>
  <si>
    <t>ELECTROSALUS BİYOMEDİKAL SANAYİ VE TİCARET A.Ş.</t>
  </si>
  <si>
    <t>Adres : Rumelihisarı Mah.Bebekyolu Sok. No:2/5 - 210Detaylı Bilgi</t>
  </si>
  <si>
    <t>ELECTROTECH MÜHENDİSLİK LTD. ŞTİ.</t>
  </si>
  <si>
    <t>Adres : Bardakçı Mah. Teknokent Sk. No :1/35 Tuşba / VanDetaylı Bilgi</t>
  </si>
  <si>
    <t>Elite Oyun Yazılım ve Pazarlama A.Ş.</t>
  </si>
  <si>
    <t>Adres : 19 Mayıs Mah. 19 Mayıs Cad. Novabaran Plaza 4 54 Şişli / İstanbulDetaylı Bilgi</t>
  </si>
  <si>
    <t>ELSİS ELEKTRONİK SİSTEMLER SANAYİ A.Ş.</t>
  </si>
  <si>
    <t>Adres : 1467. Cadde, 1465. Sok., No: 43 İvedik Organize, OstimDetaylı Bilgi</t>
  </si>
  <si>
    <t>ELTAGRON ELEKTRONİK BİLİŞİM MAKİNA San. ve Tic. Ltd.Şti.</t>
  </si>
  <si>
    <t>Adres : Osmangazi Üniversitesi Meşelik Kampüsü ETGB Osmangazi Teknoparkı 4/44/Z1Detaylı Bilgi</t>
  </si>
  <si>
    <t>ELZ Güvenlik Sistemleri Teknoloji Sanayi Ticaret Limited Şirketi</t>
  </si>
  <si>
    <t>Adres : Zafer Mahallesi Üniversite Varyantı Caddesi No:80 E 1 - E 2 Efeler/AYDINDetaylı Bilgi</t>
  </si>
  <si>
    <t>EMARES ÇİT VE BOYA SAN. TİC.-MUSTAFA ÖZMARASALI</t>
  </si>
  <si>
    <t>Adres : Bulgurlu Mah. Kanyon Cad. No:89/205 BattalgaziDetaylı Bilgi</t>
  </si>
  <si>
    <t>EMARO Mühendislik A.Ş.</t>
  </si>
  <si>
    <t>Adres : 75. yıl OSB Mah. Bilim. Cad. No:5/203/B207Detaylı Bilgi</t>
  </si>
  <si>
    <t>Embryoniks Teknoloji A.Ş.</t>
  </si>
  <si>
    <t>Adres : 10032 Sokak No:2/A İTOB Organize Sanayi Bölgesi Tekeli, Mendere/İzmirDetaylı Bilgi</t>
  </si>
  <si>
    <t>e-mech Teknoloji</t>
  </si>
  <si>
    <t>Adres : tokat tgb teknopark 111/a merkez/tokatDetaylı Bilgi</t>
  </si>
  <si>
    <t>EMİ GRUP BİLGİ TEKNOLOJİLERİ A.Ş.</t>
  </si>
  <si>
    <t>Adres : YILDIZ TEKNİK ÜNİVERSİTESİ DAVUTPAŞA KAMPÜSÜ TGB ARGE 1 BİNASI B BLOK ZEMİN KAT NO:10 ESENLER/İSTANBULDetaylı Bilgi</t>
  </si>
  <si>
    <t>Emovet Veterinerlik Tarım Ve Hayvancılık Turizm İnşaat Yazılım Arge Danışmanlık Sanayi Ticaret Limited Şirketi</t>
  </si>
  <si>
    <t>Adres : Çayda Çıra Mah. Hacı Ömer Bilginoğlu Cad. Fırat Teknokent TGB Ar-Ge 2 Binası No 65/23Detaylı Bilgi</t>
  </si>
  <si>
    <t>EMPA TEKNOLOJİ SAN. VE TİC. A.Ş.</t>
  </si>
  <si>
    <t>Adres : Yeşilköy Mah. Atatürk Cad. Dtm A1blok No:10/1/195 Bakırköy/İstanbulDetaylı Bilgi</t>
  </si>
  <si>
    <t>EMRE DÜNDER-İSTMER VERİ ANALİZİ VE DANIŞMANLIK</t>
  </si>
  <si>
    <t>Adres : Aksu Mah. Omü Cad. No: 165/ 22-9 Atakum Samsun TeknoparkDetaylı Bilgi</t>
  </si>
  <si>
    <t>EMTT AR-GE - Emin Uğur Ulugergerli Şirketi</t>
  </si>
  <si>
    <t>Adres : ÇANAKKALE TEKNOPARK YERLEŞKESİ, ÇANAKKALE TEKNOLOJİ GELİŞTİRME BÖLGESİ Dış Kapı No: 276/1 İç Kapı No: 74 Merkez-Sarıcaeli/ÇANAKKALEDetaylı Bilgi</t>
  </si>
  <si>
    <t>EMVOP TEKNOLOJİ LİMİTED ŞİRKETİ</t>
  </si>
  <si>
    <t>Adres : Ankara Teknoloji Geliştirme Bölgesi, Beytepe Lodumlu Köyü Yolu Kapı No: 5 Cyberpark Tepe Binası 3. Kat No: 325 06800 Bilkent Çankaya/AnkaraDetaylı Bilgi</t>
  </si>
  <si>
    <t>ENAL YAZILIM DANIŞMANLIK İNŞAAT GIDA SAN. VE TİC. LTD. ŞTİ.</t>
  </si>
  <si>
    <t>Adres : Bulgurlu Mah. Kanyon Cad. No:89/201 Battalgazi/MalatyaDetaylı Bilgi</t>
  </si>
  <si>
    <t>Encotherm Endüstriyel Fırın Sistemleri San. ve Tic. Ltd. Şti.</t>
  </si>
  <si>
    <t>Adres : Dudullu OSB Des 2.Cadde No:8/31 Ümraniye/İstanbulDetaylı Bilgi</t>
  </si>
  <si>
    <t>ENERCOM LTD. ŞTİ.</t>
  </si>
  <si>
    <t>Adres : ÇUKUROVA ÜNİ BALCALI KAMPÜSÜ TEKNOKENT BİNASI A BLOK K1. KAT 109-A NOLU OFİS01330 SARIÇAM ADANADetaylı Bilgi</t>
  </si>
  <si>
    <t>ENES KURT</t>
  </si>
  <si>
    <t>Adres : Bulgurlu Mh. Kanyon Cd. No:89 A-Z-3Detaylı Bilgi</t>
  </si>
  <si>
    <t>Enfori Müh. San. Tic. Ltd. Şti.</t>
  </si>
  <si>
    <t>Adres : Çınartepe Mahallesi Adnan Menderes Caddesi Zonguldak Teknopark Hizmet Binası No: 91 C/22 Merkez / ZONGULDAKDetaylı Bilgi</t>
  </si>
  <si>
    <t>EnginSoft Turkey Mühendislik Yazılım Ticaret Limited Şirketi</t>
  </si>
  <si>
    <t>Adres : İVEDİKOSB MAHALLESİ 2224 CAD. NO:1/10Detaylı Bilgi</t>
  </si>
  <si>
    <t>EnglishCentral Eğitim Teknolojileri Limited Şirketi</t>
  </si>
  <si>
    <t>Adres : Mustafa Kemal Mahallesi, Dumlupınar Bulvarı, 280/G Çankaya/ANKARA ODTÜ BİM A BLOK K1/9Detaylı Bilgi</t>
  </si>
  <si>
    <t>ENGY ENERJİ ÇEVRE TEKNOLOJİLERİ ARGE LTD.ŞTİ.</t>
  </si>
  <si>
    <t>Adres : Rumelihisarı mah. bebekyolu sok.no:2/5 - 305 BDetaylı Bilgi</t>
  </si>
  <si>
    <t>ENOCA BİLGİ TEKNOLOJİLERİ VE DANIŞMANLIK LİMİTED ŞİRKETİ</t>
  </si>
  <si>
    <t>Adres : ÇANAKKALE TEKNOPARK YERLEŞKESİ, ÇANAKKALE TEKNOLOJİ GELİŞTİRME BÖLGESİ Dış Kapı No: 276/1 İç Kapı No: 62 Merkez-Sarıcaeli/ÇANAKKALEDetaylı Bilgi</t>
  </si>
  <si>
    <t>ENOVAS MÜHENDİSLİK DANIŞMANLIK BİLGİSAYAR SAN. TİC. LTD. ŞTİ.</t>
  </si>
  <si>
    <t>Adres : REŞİTPAŞA Mah. KATAR Cad. ARI 6 Binası No: 2 /49 / 107,108 SARIYER / İSTANBULDetaylı Bilgi</t>
  </si>
  <si>
    <t>ENOVAS SAVUNMA TEKNOLOJİLERİ A.Ş.</t>
  </si>
  <si>
    <t>Adres : REŞİTPAŞA Mah. KATAR Cad. ARI 6 Binası No: 2 /49 / 109 SARIYER / İSTANBULDetaylı Bilgi</t>
  </si>
  <si>
    <t>ENPRO BİLİŞİM TEKNOLOJİLERİ ARGE DAN. SAN. VE TİC. LTD. ŞTİ.</t>
  </si>
  <si>
    <t>Adres : PINARBAŞI MAH. HÜRRİYET CAD. AKDENİZ ÜNİVERSİTESİ ULUĞBEY AR-GE BİNASI BODRUM KAT NO: 3A/B60 KONYAALTI/ANTALYADetaylı Bilgi</t>
  </si>
  <si>
    <t>Ensa Yazılım Medikal Müh. Mak. Elek. Elektronik. Ar-Ge Dan. San. ve Tic. Ltd. Şti.</t>
  </si>
  <si>
    <t>Adres : Çaydaçıra Mah. HAcı Ömer Bilginoğlu Cad. Fırat Teknokent Ar-Ge 2 Binası 65Detaylı Bilgi</t>
  </si>
  <si>
    <t>Entegro Enerji Sistemleri Sanayi ve Ticaret Limited Şirketi</t>
  </si>
  <si>
    <t>Adres : İTOB Organize Sanayi Bölgesi 10005 Sokak No:3 Tekeli Menderes İzmirDetaylı Bilgi</t>
  </si>
  <si>
    <t>ENTEKNO Endüstriyel Teknolojik Nano Malzemeler San.Tic.Anonim Şirketi</t>
  </si>
  <si>
    <t>Adres : Yesiltepe Mah. İsmetinonu-2 cad. No:2/57 Tepebasi ESKİŞEHİRDetaylı Bilgi</t>
  </si>
  <si>
    <t>ENTELEKOM TELEKOMÜNİKASYON VE BİLİŞİM HİZMETLERİ SAN. TİC. LTD. ŞTİ</t>
  </si>
  <si>
    <t>Adres : AYDINTEPE MH. SAHIL BULVARI NO:191 /13 ALİZE İŞ MERKEZİDetaylı Bilgi</t>
  </si>
  <si>
    <t>ENTROPİ Elektronik ve Teknoloji Hizmeleri A.Ş.</t>
  </si>
  <si>
    <t>Adres : EDİRNEDetaylı Bilgi</t>
  </si>
  <si>
    <t>Envepo Yazılım Tic. A.Ş.</t>
  </si>
  <si>
    <t>Adres : ÇANAKKALE TEKNOPARK YERLEŞKESİ, ÇANAKKALE TEKNOLOJİ GELİŞTİRME BÖLGESİ Dış Kapı No: 276/1 İç Kapı No: 21 Merkez-Sarıcaeli/ÇANAKKALEDetaylı Bilgi</t>
  </si>
  <si>
    <t>ENWAIR ENERJİ TEKNOLOJİLERİ A.Ş.</t>
  </si>
  <si>
    <t>Adres : REŞİTPAŞA Mah. KATAR Cad. ARI 6 Sit. ENERJİ TEKNOKENTİ Apt. No: 2 /49 / 208 SARIYER / İSTANBULDetaylı Bilgi</t>
  </si>
  <si>
    <t>EOS İSTANBUL SÜRDÜRÜLEBİLİR ENERJİ ÇÖZÜMLERİ A.Ş.</t>
  </si>
  <si>
    <t>EPİGENETİKS BİYOİNFORMATİK YAZILIM A.Ş.</t>
  </si>
  <si>
    <t>Adres : Dudullu OSB Des 2.Cadde No:8/07 Ümraniye/İstanbulDetaylı Bilgi</t>
  </si>
  <si>
    <t>Epista Yazılım Danışmanlık Ltd. Şti.</t>
  </si>
  <si>
    <t>Adres : Abant İzzet Baysal Üniversitesi, Şehir Kampüsü Yanı Teknokent Binası No:3Detaylı Bilgi</t>
  </si>
  <si>
    <t>Epozzy Teknoloji A.Ş.</t>
  </si>
  <si>
    <t>Adres : TEKNOLOJİ GELİŞTİRME BÖLGESİ KULUÇKA MERKEZİDetaylı Bilgi</t>
  </si>
  <si>
    <t>Epsilon Grup Yazılım Bilgisayar Müh. San. ve Tic. Ltd. Şti.</t>
  </si>
  <si>
    <t>Adres : Serhat Mh.2224 Cd. No:1 Ankara Teknopark Yerleşkesi C Blok Kat:11/1117Detaylı Bilgi</t>
  </si>
  <si>
    <t>EQPOS YAZILIM VE BİLİŞİM SİS. İTH TİC. LTD. ŞTİ.</t>
  </si>
  <si>
    <t>Adres : Üniversite Mahallesi Hastane Caddesi No:33 İşlik : 2202 Ortahisar TRABZONDetaylı Bilgi</t>
  </si>
  <si>
    <t>Era Savunma Elektronik Yazılım Danışmanlık Sanayi Ve Ticaret Anonim Şirketi</t>
  </si>
  <si>
    <t>Adres : Sanayi Mahallesi, Teknopark Bulvarı, 1/9A Z03Detaylı Bilgi</t>
  </si>
  <si>
    <t>Erciay İnşaat Mühendislik Yapı Malzemeleri İzolasyon Turizm İthalat ve İhracat Sanayi ve Ticaret Limited Şirketi</t>
  </si>
  <si>
    <t>Adres : Pınarbaşı Mh. Hürriyet Cd. Akdeniz Üniversitesi Antalya Teknokent ARGE-2 Uluğbey Binası NO:3A/B13 Konyaaltı / ANTALYADetaylı Bilgi</t>
  </si>
  <si>
    <t>ERCİYES TEKNOPARK A.Ş.</t>
  </si>
  <si>
    <t>Adres : Yıldırım Beyazıt Mah. Aşık Veysel Bul. Erciyes Üniversitesi T.G.B İdare Binası ve Kuluçka merkezi-3 Binası No:67/28Detaylı Bilgi</t>
  </si>
  <si>
    <t>Erden V Mühendislik LTD. ŞTİ.</t>
  </si>
  <si>
    <t>Adres : ODTÜ Teknokent Ostim Merkezi, Ostim Mah. 1308 Cadde No:6/1K-21 Masa: K6 Yenimahalle/AnkaraDetaylı Bilgi</t>
  </si>
  <si>
    <t>ERDOĞAN GÜLSOY</t>
  </si>
  <si>
    <t>Adres : Bulgurlu Mah. Kanyon Cad. No.89 A/106 Battalgazi MalatyaDetaylı Bilgi</t>
  </si>
  <si>
    <t>ERENDİZ SÜPERBİLGİSAYAR SAN. VE TİC. LTD. ŞTİ.</t>
  </si>
  <si>
    <t>Adres : Teknoloji Geliştirme Bölgesi 2. Piramit Bina No: 12 Organize Sanayi Bölgesi, Eskişehir 26110Detaylı Bilgi</t>
  </si>
  <si>
    <t>ERESENSE ELEKTRONİK SANAYİ VE TİCARET LİMİTED ŞİRKETİ</t>
  </si>
  <si>
    <t>Adres : İ.Ü.AVCILAR YERL.KOSGEB TEKMER HİZ. BİN.NO:204 AVCILAR/İSTANBUL.Detaylı Bilgi</t>
  </si>
  <si>
    <t>Erhan BAKIRCI</t>
  </si>
  <si>
    <t>Adres : Gaziantep Üniversitesi Tekhopark A Blok No : 214 Şahinbey / GaziantepDetaylı Bilgi</t>
  </si>
  <si>
    <t>ERICSSON ARAŞTIRMA GELİŞTİRME VE BİLİŞİM HİZMETLERİ ANONİM ŞİRKETİ</t>
  </si>
  <si>
    <t>Adres : Ankara Teknoloji Geliştirme Bölgesi, 1606.Cadde, Kapı No: 4/C, Cyberpark Cyperplaza C Blok, 1.Kat No: 146-147-148-149-150-151-152-153-154-155-156-157-163-164-165-166, 06800 Bilkent Çankaya/AnkaraDetaylı Bilgi</t>
  </si>
  <si>
    <t>Erik Games Yazılım Teknolojileri Limited Şirketi</t>
  </si>
  <si>
    <t>Adres : Üniversiteler mah. ODTÜ Teknokent Galyum BLOK BK:01Detaylı Bilgi</t>
  </si>
  <si>
    <t>ERK DANIŞMANLIK</t>
  </si>
  <si>
    <t>Adres : Balcalı Mahallesi Çukurova Üniversitesi, Balcalı Kampüsü, Çukurova Teknoloji Geliştirme Bölgesi A blok A103-A Sarıçam/Adana.Detaylı Bilgi</t>
  </si>
  <si>
    <t>ERKAN YEŞERSİN</t>
  </si>
  <si>
    <t>Adres : Çamlıtepe Mah./Semt Mahmut Tevfik ATAY Bulvarı Gaziantep Teknopark C/ Blok No : 202 Şahinbey/GAZİANTEPDetaylı Bilgi</t>
  </si>
  <si>
    <t>ERNST &amp; YOUNG KURUMSAL FİNANSMAN DANIŞMANLIK A.Ş.</t>
  </si>
  <si>
    <t>Adres : ÇİFTEHAVUZLAR MAH.ESKİ LONDRA ASFAALTI CAD.YTÜ DAVUTPAŞA KAMP.YILDIZ TEKNOLOJİ GEL. BÖL. C1 BLOK NO: 302Detaylı Bilgi</t>
  </si>
  <si>
    <t>ERS Elektronik Otomasyon Mak. Elk. San. Ve Tic. Ltd. Şti</t>
  </si>
  <si>
    <t>Adres : Büyükkayacık mh. 101. cad. No2/204 Selçuklu/KonyaDetaylı Bilgi</t>
  </si>
  <si>
    <t>ERS YAZILIM İNT.TUR.SAN.TİC.A.Ş.</t>
  </si>
  <si>
    <t>Adres : ANTALYA TEKNOKENT KULUÇKA BİNASI KAT2Detaylı Bilgi</t>
  </si>
  <si>
    <t>ERSTE KURUMSAL ARAŞTIRMA VE YAZILIM TEKNOLOJİLERİ LİMİTED ŞİRKETİ</t>
  </si>
  <si>
    <t>Adres : Ankara Teknoloji Geliştirme Bölgesi, Üniversiteler Mah., 1605. Cad. No: 3/A, CYBERPARK E Blok Zemin Kat No:Z02 06800 Bilkent/ANKARADetaylı Bilgi</t>
  </si>
  <si>
    <t>Erstream Yayıncılık A.Ş.</t>
  </si>
  <si>
    <t>Adres : Çayda Çıra Mah. Hacı Ömer Bilginoğlu Cad. Fırat Teknokent TGB No 61/111Detaylı Bilgi</t>
  </si>
  <si>
    <t>ERVA TEKNOLOJİ MÜHENDİSLİK ARGE TASARIM DANIŞMANLIK SANAYİ VE TİCARET LTD. ŞTİ</t>
  </si>
  <si>
    <t>Adres : Çamlıtepe Mah.Mahmut Tevfik Atay Bulvarı Gaziantep Teknopark No: 101 4/A Blok Şahinbey/ GaziantepDetaylı Bilgi</t>
  </si>
  <si>
    <t>ERVİNTECH SANAYİ VE TİCARET LİMİTED ŞİRKETİ</t>
  </si>
  <si>
    <t>Adres : Süphan Mah. Zeve Sk. İşgem A Blok 1/ADetaylı Bilgi</t>
  </si>
  <si>
    <t>ERZURUM TİCARET BORSASI TARIM VE HAYVANCILIĞI GELİŞTİRME A.Ş.</t>
  </si>
  <si>
    <t>Adres : Kazım Karabekir Paşa Mah. Musalla Cad. No: 23Detaylı Bilgi</t>
  </si>
  <si>
    <t>ESAM İLETİŞİM ELKT. VE İNŞ. SAN. TİC. LTD. ŞTİ.</t>
  </si>
  <si>
    <t>Adres : BÜYÜKKAYACIK MAH. 101. CAD. NO:2 SELCUKLU/KONYADetaylı Bilgi</t>
  </si>
  <si>
    <t>ESENJA ENERJİ YÖNETİMİ VE MÜH. MAK. EL. BİLİŞİM SAN. TİC. LTD. ŞTİ.</t>
  </si>
  <si>
    <t>Adres : Organize Sanayi Bolgesi, Teknoloji Blv, Yazilim Kule, No:5-408Detaylı Bilgi</t>
  </si>
  <si>
    <t>ESGİMTAŞ A.Ş</t>
  </si>
  <si>
    <t>Adres : Ankara Teknopark TGB Yerleşkesi 2224.cad.no:1 C-Blok 12.Kat.Kapı No:C-1216Detaylı Bilgi</t>
  </si>
  <si>
    <t>EŞREF BEKDEMİR-BARSOFT BARKOD ÇÖZÜMLERİ</t>
  </si>
  <si>
    <t>Adres : Aksu Mah. OMÜ Cad. NO:165/45 Atakum/SamsunDetaylı Bilgi</t>
  </si>
  <si>
    <t>ESTER TEKNOLOJİ SANAYİ VE TİCARET A.Ş.</t>
  </si>
  <si>
    <t>Adres : Büyükdere Mah. Gençlik Bulvarı Osmangazi Üni. Meşelik Kampüsü ETGB-Osmangazi Teknopark 4/59 Z3 Odunpazarı/EskişehirDetaylı Bilgi</t>
  </si>
  <si>
    <t>ETAKSS FİLM PRODÜKSİYON VE DANIŞMANLIK, YAZILIM MÜHENDİSLİK SANAYİ VE TİCARET LİMİTED</t>
  </si>
  <si>
    <t>Adres : Karakavak Mah. Fahri Kayahan Bulvarı No:16/14 Yeşilyurt/MALATYADetaylı Bilgi</t>
  </si>
  <si>
    <t>ETİBBA EĞİTİM SAĞLIK YON. ORG. A.Ş.</t>
  </si>
  <si>
    <t>Adres : Bulgurlu Mah. Kanyon Ç. Yolu Doğu Cad. No:89 Battalgazi MalatyaDetaylı Bilgi</t>
  </si>
  <si>
    <t>Etken Yazılım</t>
  </si>
  <si>
    <t>Adres : Fırat Üniversitesi Fırat Teknokent Ek Binası No:101 ELAZIĞDetaylı Bilgi</t>
  </si>
  <si>
    <t>Etkilab Ar-Ge Kullanıcı Araştırmaları Danışmanlık ve Tasarım A.Ş.</t>
  </si>
  <si>
    <t>Adres : Anadolu Üniversitesi Yunus Emre Kampüsü ETGB Teknopark No:2/57-27 TEPEBAŞI / ESKİŞEHİRDetaylı Bilgi</t>
  </si>
  <si>
    <t>Etram Yazılım Elektrik Elektronik Gıda Mühendislik İnşaat Makine Ar-Ge Danışmanlık Limited Şirketi</t>
  </si>
  <si>
    <t>Adres : Çaydaçıra Mah. Hacı Ömer Bilginoğlu Cad. Fırat Teknokent TGB Ek Bina No 63/204 ElazığDetaylı Bilgi</t>
  </si>
  <si>
    <t>EVANA TEKNOLOJİ LTD. ŞTİ.</t>
  </si>
  <si>
    <t>Adres : Reşitpaşa Mah. Katar Cad. Arı 1 Binası No: 2 /5 / 19 Sarıyer / İstanbulDetaylı Bilgi</t>
  </si>
  <si>
    <t>Evosoft Yazılım Bilişim Danışmanlık San. Tic. Ltd.Şti.</t>
  </si>
  <si>
    <t>Adres : Büyükdere Mh Osmangazi Üniversitesi Meşelik Kampüsü ETGB Osmangazi teknopark binası No:103 Odunpazarı EskişehirDetaylı Bilgi</t>
  </si>
  <si>
    <t>EVRİM YAZILIM VE DANIŞMANLIK TİC. A.Ş.</t>
  </si>
  <si>
    <t>Adres : İKİTELLİ ORANİZE SANAYİ MAH.YILDIZ TEKNİK ÜNİVERSİTESİ İKİTELLİ TEKNOPARK SOK.NO:1/OFİS NO:217Detaylı Bilgi</t>
  </si>
  <si>
    <t>EXPLORİA İLERİ TEKNOLOJİLER VE BİLİMSEL MATERYALLER TASARIM SANAYİ VE TİCARET LİMİTED ŞİRKETİ</t>
  </si>
  <si>
    <t>Adres : Aksu Mah. OMÜ Cad. NO:165/12 Atakum/SamsunDetaylı Bilgi</t>
  </si>
  <si>
    <t>EY08 Creative &amp; Technology A.Ş.</t>
  </si>
  <si>
    <t>EYEDİUS TEKNOLOJİ ANONİM ŞİRKETİ</t>
  </si>
  <si>
    <t>Eysel Bilişim - Mürvet Yüksel</t>
  </si>
  <si>
    <t>Adres : İTOB OSB, 10032 Sk. No:2/1, B201/3, 35471 Menderes İzmirDetaylı Bilgi</t>
  </si>
  <si>
    <t>Eyüp NARİNÇ-LİNATEK TEKNOLOJİ</t>
  </si>
  <si>
    <t>Adres : Bulgurlu Mh. Kanyon Cad. No:89 A Blok1/1 Battalgazi/MalatyaDetaylı Bilgi</t>
  </si>
  <si>
    <t>F.K.K. GÜNEY OTO LASTİK TAKOZ SAN.A.Ş</t>
  </si>
  <si>
    <t>Adres : Aksu Mah. OMÜ Cad. No: 165/56-57-58 Atakum/SamsunDetaylı Bilgi</t>
  </si>
  <si>
    <t>FABİYOSİT MİKROBİYOLOJİ MOLEKÜLER BİY. VE BİYOTEK. ARGE HİZ. SAN. VE TİC. PAZ. LTD. ŞTİ.</t>
  </si>
  <si>
    <t>Adres : ç.ü. kampsüsü balcalı mah. teknokent b blok no:19/201Detaylı Bilgi</t>
  </si>
  <si>
    <t>FABRICATE MÜHENDİSLİK VE TEST SİSTEMLERİ A.Ş.</t>
  </si>
  <si>
    <t>Adres : Ankara Teknoloji Geliştirme Bölgesi, Beytepe Lodumlu Köyü Yolu No:5, Cyberpark Tepe Binası, Zemin Kat No:Z37 , 06800 Bilkent Çankaya/AnkaraDetaylı Bilgi</t>
  </si>
  <si>
    <t>FAHRİYE ALKIŞOĞLU VENTO YAZILIM VE DONANIM</t>
  </si>
  <si>
    <t>Adres : MURADİYE MAH. MANİSA CELEL BAYAR ÜNİVERSİTESİ KAMPÜSÜ KÜME EVLERİ NO:22 YUNUSEMRE/MANİSADetaylı Bilgi</t>
  </si>
  <si>
    <t>Faida Gıda İlaç Sanayi ve Ticaret A.Ş.</t>
  </si>
  <si>
    <t>Adres : Mustafa kemal mahallesi 2140.cad 3/14 çankaya ankaraDetaylı Bilgi</t>
  </si>
  <si>
    <t>FARGEDA TEKNOLOJİ PROJE UYGULAMA DANIŞMANLIK İTHALAT İHRACAT SANAYİ VE TİCARET ANONİM ŞİRKETİ</t>
  </si>
  <si>
    <t>Adres : Çamlıtepe Mah.Mahmut Tevfik Atay bulvarı Gaziantep Teknopark C blok No : 122 Şahinbey/GaziantepDetaylı Bilgi</t>
  </si>
  <si>
    <t>FARKTÖR YAZILIM VE DANIŞMANLIK SAN. ve TİC. LTD. ŞTİ</t>
  </si>
  <si>
    <t>Adres : Aksu Mah. OMÜ Cad.No:165/7 Atakum/SamsunDetaylı Bilgi</t>
  </si>
  <si>
    <t>FATMA BETÜL DAĞLI - DERİN DANIŞMANLIK</t>
  </si>
  <si>
    <t>Adres : Aksu Mah. OMÜ Cad. NO:165/20-2Detaylı Bilgi</t>
  </si>
  <si>
    <t>FAYDAM ELEKTRONİK GEREÇLER SAN VE TİC LTD ŞTİ</t>
  </si>
  <si>
    <t>Adres : OSB Teknoloji Bulvarı ETGB Yazılımkule No:107Detaylı Bilgi</t>
  </si>
  <si>
    <t>Fbt Finansal Bilgi Teknolojileri A.Ş</t>
  </si>
  <si>
    <t>Adres : Dudullu OSB Des 2.Cadde No:8/29 Ümraniye/İstanbulDetaylı Bilgi</t>
  </si>
  <si>
    <t>FDNSOFT BİLİŞİM TEKNOLOJİLERİ SANAYİ TİCARET LTD. ŞTİ</t>
  </si>
  <si>
    <t>Adres : Ankara Teknoloji Geliştirme Bölgesi 1606.Cad Kapı No:4, Cyberpark No:4/A, Cyberplaza A Blok 2. Kat No:A205b 06800 Bilkent Çankaya/AnkaraDetaylı Bilgi</t>
  </si>
  <si>
    <t>FE Kurumsal BİMS İmalatı Yazılım ArGe Yönetim Danışmanlığı Dış Tic. Ltd.Şti.</t>
  </si>
  <si>
    <t>Adres : Gülbahçe Mah. Gülbahçe Cad. Teknopark İzmir A8 Binası 1/45/22 Urla / İzmirDetaylı Bilgi</t>
  </si>
  <si>
    <t>FE Teknoloji Hizmetleri İleri Mühendislik Araştırma ve Geliştirme San. Tic. Ltd. Şti.</t>
  </si>
  <si>
    <t>Adres : Dudullu OSB Des 2.Cadde No:8/32 Ümraniye/İstanbulDetaylı Bilgi</t>
  </si>
  <si>
    <t>FENNE İlaç Üretim Pazarlama San. Tic. A.Ş.</t>
  </si>
  <si>
    <t>Adres : Eskişehir Osmangazi Üniversitesi Meşelik Kampüsü Teknoloji Geliştirme Bölgesi Osmangazi Teknoparkı No: 4/59 Kat 2 No: 202Detaylı Bilgi</t>
  </si>
  <si>
    <t>FENNEC TEKNOLOJİ LİMİTED ŞİRKETİ</t>
  </si>
  <si>
    <t>FERGE MÜHENDİSLİK A.Ş.</t>
  </si>
  <si>
    <t>Adres : çiftehavuzlar mah. eski londra asfaltı cad. Y.T.Ü. Kuluçka Merkezi 151/1F NO:20B03Detaylı Bilgi</t>
  </si>
  <si>
    <t>FERMION BİYOTEKNOLOJİ SANAYİ VE TİCARET LİMİTED ŞİRKETİ</t>
  </si>
  <si>
    <t>Adres : Erzene Mahallesi Ankara Cad. Ege Üniversitesi Sit. Bilim Teknoloji Araştırma Ve U Apt. No: 172/14Detaylı Bilgi</t>
  </si>
  <si>
    <t>FİGEN YAZILIM EVİ TİCARET LTD. ŞTİ.</t>
  </si>
  <si>
    <t>Adres : Ankara Teknoloji Geliştirme Bölgesi, Cyberpark No:4/A, Cyberplaza A Blok 1. Kat No:A109 06800 Bilkent Çankaya/AnkaraDetaylı Bilgi</t>
  </si>
  <si>
    <t>FİKRET NAFİ ÇOKSÖYLER " CAN MÜHENDİSLİK"</t>
  </si>
  <si>
    <t>Adres : BARDAKÇI MAH. TEKNOKENT SK.NO:1/1TUŞBA /VANDetaylı Bilgi</t>
  </si>
  <si>
    <t>FİL KİŞSEL EĞİTİM SİSTEMLERİ LTD. ŞTİ</t>
  </si>
  <si>
    <t>Adres : ÇALCA 2. OSB MAH.1. CAD. NO:1/G2Detaylı Bilgi</t>
  </si>
  <si>
    <t>FİLAMEX TEKNOLOJİ LTD. ŞTİ.</t>
  </si>
  <si>
    <t>FİLİZ BİLİŞİM YAZILIM DANIŞMANLIK LTD. ŞTİ.</t>
  </si>
  <si>
    <t>Adres : Ankara Teknoloji Geliştirme Bölgesi, 1605.Cadde, Cyberpark Vakıf Binası Bodrum Kat No: B01 Masa No: M03 06800 Bilkent Çankaya/AnkaraDetaylı Bilgi</t>
  </si>
  <si>
    <t>FİNANS TEKNOPARK ANONİM ŞİRKETİ</t>
  </si>
  <si>
    <t>Adres : Reşitpaşa Mah. Tuncay Artun Cad. Postakodu:34467 Sarıyer İstanbulDetaylı Bilgi</t>
  </si>
  <si>
    <t>FİNANSTECH FİNANSAL DANIŞMANLIK VE EĞİTİM A.Ş.</t>
  </si>
  <si>
    <t>Adres : Sakarya Üniversitesi Teknoloji Geliştirme Bölgeleri A Blok B02Detaylı Bilgi</t>
  </si>
  <si>
    <t>Finartz Bilgi Teknolojileri A.Ş</t>
  </si>
  <si>
    <t>Adres : Dudullu OSB Des 2.Cadde No:8/28 Ümraniye/İstanbulDetaylı Bilgi</t>
  </si>
  <si>
    <t>FİNDERS YAZILIM TEKNOLOJİLERİ Tic.Ltd.Şti.</t>
  </si>
  <si>
    <t>Adres : ÇamlıtepeMah./Semt Mahmut Tevfik ATAY Bulvarı Gaziantep/Teknopark A Blok No: 219-220 numaralı ofisler Şahinbey/GaziantepDetaylı Bilgi</t>
  </si>
  <si>
    <t>FİNERA BİLİŞİM TEKNOLOJİLERİ A.Ş.</t>
  </si>
  <si>
    <t>Adres : Ankara Teknoloji Geliştirme Bölgesi, Bilkent 2. Cad. Cyberpark Cyberplaza A Blok 4. Kat No: A401 Bilkent Çankaya/AnkaraDetaylı Bilgi</t>
  </si>
  <si>
    <t>FİNTAG YAZILIM DANIŞMANLIK ELEKTRONİK PARA VE ÖDEME HİZMETLERİ A.Ş.</t>
  </si>
  <si>
    <t>Adres : Üniversiteler Mah. 1596 Cad. 4. Ar-Ge Bina No:95A Ofis No:45 06800 Beytepe / ÇankayaDetaylı Bilgi</t>
  </si>
  <si>
    <t>Fırat Akademi Yayıncılık Eğitim İnşaat Sanayi ve Ticaret Anonim Şirketi</t>
  </si>
  <si>
    <t>Adres : FIRAT TEKNOKENT ARGE 2 BİNASI NO:18Detaylı Bilgi</t>
  </si>
  <si>
    <t>Fırat Kocaoğlu Eddanetwork Yazılım</t>
  </si>
  <si>
    <t>Adres : Pınarbaşı Mh Hürriyet cd Uluğbey AR-GE binası 3A/23 konyaaltı/ ANTALYADetaylı Bilgi</t>
  </si>
  <si>
    <t>Fırat Teknokent Teknoloji Geliştirme Bölgesi Yönetici A.Ş.</t>
  </si>
  <si>
    <t>Adres : Çayda Çıra Mah. Hacı Ömer Bilginoğlu Cad. Fırat Teknokent-Teknoloji Geliştirme Bölgesi - No 61 ELAZIĞDetaylı Bilgi</t>
  </si>
  <si>
    <t>Firdevs Dental Sağlık Mak. Eğit. Otom. Hayv. Ltd. Şti</t>
  </si>
  <si>
    <t>Adres : Büyükkayacık mah. 101. cad. No:2/113 Selçuklu KonyaDetaylı Bilgi</t>
  </si>
  <si>
    <t>FIRMA METAL MAKINE KIMYA TASIMACILIKSAN.TIC.LTD.STI.</t>
  </si>
  <si>
    <t>Adres : TEKNOPARK İSTANBUL SANAYİ MAH.TEKNOPARK BULVARI NO:1 2C BLOK K:2 KAPI NO:2208 PENDİK / İSTANBULDetaylı Bilgi</t>
  </si>
  <si>
    <t>FİTO FARMA GLOBAL SAĞ. HİZ. BİTKİ ÜRÜN KOZM. MED. SAN. VE TİC. LTD. ŞTİ.</t>
  </si>
  <si>
    <t>Adres : teknokentDetaylı Bilgi</t>
  </si>
  <si>
    <t>FİZYOTEKNOTERAPİ SAĞLIK SİSTEMLERİ LİMİTED ŞİRKETİ</t>
  </si>
  <si>
    <t>Adres : Fizyoteknoterapi Sağlık Sistemleri Ltd. Şti. - Sanayi Mah. Teknopark Bulvarı Teknopark Istanbul 1 1 Pendik/IstanbulDetaylı Bilgi</t>
  </si>
  <si>
    <t>FKB YAZILIM</t>
  </si>
  <si>
    <t>Adres : ZONGULDAK TEKNOPARKDetaylı Bilgi</t>
  </si>
  <si>
    <t>FLAT GAMES YAZILIM ANONİM ŞİRKETİ</t>
  </si>
  <si>
    <t>Adres : Masa 3-4Detaylı Bilgi</t>
  </si>
  <si>
    <t>Flexinst Teknoloji Yazılım Ar-Ge Mühendislik Sanayi ve Ticaret Limited Şirketi</t>
  </si>
  <si>
    <t>Adres : Çaydaçıra Mah. Hacı Ömer Bilginoğlu Cad. Fırat Teknokent TGB Ek Bina No 63 Z06 ElazığDetaylı Bilgi</t>
  </si>
  <si>
    <t>Fnirsoft Biyomedikal Teknoloji ve Yazılım Limited Şirketi</t>
  </si>
  <si>
    <t>Adres : TEKNOPARK İSTANBUL Sanayi Mahallesi, Teknopark Bulvarı No:1Detaylı Bilgi</t>
  </si>
  <si>
    <t>FORCE ARGE TASARIM MÜHENDİSLİK A.Ş.</t>
  </si>
  <si>
    <t>Adres : MURADİYE MAH. CELAL BAYAR ÜNİVERSİTESİ KAMPÜSÜ KÜME EVLERİ NO:22 İÇ KAPI NO:137 YUNUSEMRE/MANİSADetaylı Bilgi</t>
  </si>
  <si>
    <t>FORENSOFT BİLGİSAYAR PROGRAMCILIK DANIŞMANLIK YAZILIM BİLGİ TEKNOLOJİLERİ SANAYİ VE TİCARET LTD. ŞTİ.</t>
  </si>
  <si>
    <t>Adres : Ankara Teknoloji Geliştirme Bölgesi, Cyberpark Kapı No: 5 Tepe Binası Zemin Kat No:Z44-Z45 06800 Bilkent Çankaya/ANKARADetaylı Bilgi</t>
  </si>
  <si>
    <t>FORTUNE TEKNOLOJİ MÜH. İNŞ. SAN. VE TİC. A.Ş.</t>
  </si>
  <si>
    <t>Adres : sarıçamDetaylı Bilgi</t>
  </si>
  <si>
    <t>FOSTER INSIGHT YAZILIM ARGE DANIŞMANLIK A.Ş.</t>
  </si>
  <si>
    <t>Adres : Mustafa Kemal Mah. Dumlupınar Blv. 280 G/1260 Çankaya AnkaraDetaylı Bilgi</t>
  </si>
  <si>
    <t>FOTONİK TEKNOLOJİ VE MÜHENDİSLİK SANAYİ TİCARET ANONİM ŞİRKETİ</t>
  </si>
  <si>
    <t>Adres : YILDIRIM BEYAZIT MAHALLESİ AŞIKVEYSEL BULVARI E.Ü.TGB İDARE VE KULUÇKA -4.BİNASI DIŞ KAPI NO:67/3 İÇ KAPI NO:41 MELİKGAZİ//KAYSERİ/TÜRKİYE 38039Detaylı Bilgi</t>
  </si>
  <si>
    <t>Fotoniksense Teknoloji Sanayi ve Ticaret Ltd. Şti.</t>
  </si>
  <si>
    <t>Adres : Çalca OSB Mah. 1. cad. Tasarım Teknokent A.Ş.Detaylı Bilgi</t>
  </si>
  <si>
    <t>FRC Boya ve Kimya İmalat Sanayi ve Ticaret Limited Şirketi</t>
  </si>
  <si>
    <t>Adres : Organize Sanayi Bölgesi 17. Yol No: 3 ELAZIĞDetaylı Bilgi</t>
  </si>
  <si>
    <t>FTM Hayvancılık Tarım İnşaat Gıda Enerji İthalat İhracat Pazarlama Sanayi ve Ticaret Limited Şirketi</t>
  </si>
  <si>
    <t>Adres : Çaydaçıra Mah. Hacı Ömer Bilginoğlu Cad. Fırat Teknokent TGB Ar-Ge 2 Binası No 65/13 ElazığDetaylı Bilgi</t>
  </si>
  <si>
    <t>FU TEKNOLOJİ OTOMOTİV SANAYİ VE TİCARET A.Ş.</t>
  </si>
  <si>
    <t>Adres : MURADİYE MAHALLESİ CELAL BAYAR ÜNİVERSİTESİ KAMPÜSÜ KÜME EVLER TEKNOLOJİ GELİŞTİRME (BÖLGESİ İÇİ) MERKEZİ NO:22 YUNUSEMRE/MANİSADetaylı Bilgi</t>
  </si>
  <si>
    <t>FUNFOX Yazılım Bilişim ARGE San. Tic. Ltd.Şti.</t>
  </si>
  <si>
    <t>Adres : Yenişehir Mh. Kardeşler cd. No:5 Kapı:117/1 SivasDetaylı Bilgi</t>
  </si>
  <si>
    <t>FURKAN ŞİMŞEK</t>
  </si>
  <si>
    <t>Adres : Muradiye Mahallesi Celal Bayar Üniversitesi Kampüsü Teknoloji Geliştirme Bölgesi No:22 İç Kapı No: Z9 Yunusemre/MANİSADetaylı Bilgi</t>
  </si>
  <si>
    <t>Futuretech Teknoloji ve İnovasyon Geliştirme Yazılım Eğitim Danışmanlık Ticaret Ltd. Şti.</t>
  </si>
  <si>
    <t>Adres : Bahçelievler Mah. 320 sk. 3/B Gölbaşı AnkaraDetaylı Bilgi</t>
  </si>
  <si>
    <t>FUTURİNO BİLGİ SİSTEMLERİ LTD. ŞTİ.</t>
  </si>
  <si>
    <t>Adres : Yıldız Teknik Üniversitesi Davutpaşa Kampusu.Teknoloji Geliştirme Bölgesi, B1 Blok No:309Detaylı Bilgi</t>
  </si>
  <si>
    <t>FUTURİS ELEKTRONİK YAZILIM TİC. LTD. ŞTİ.</t>
  </si>
  <si>
    <t>Adres : Ankara Üniversitesi Teknoloji Geliştirme Bölgesi D Blok 1.Kat No:12 Gölbaşı ANKARADetaylı Bilgi</t>
  </si>
  <si>
    <t>FXY BİLGİ TEKNOLOJİLERİ VE DİJİTAL PAZARLAMA TİC. LTD. ŞTİ.</t>
  </si>
  <si>
    <t>Adres : ESENTEPE MAH. AKADEMİYOLU SOK. TEKNOLOJİ GELİŞTİRME BÖLGELERİ NO:10 A BLOK B07 SERDİVAN - SAKARYADetaylı Bilgi</t>
  </si>
  <si>
    <t>Fytronix Elektronik Teknoloji Anonim Şirketi</t>
  </si>
  <si>
    <t>Adres : Çayda Çıra Mah. Hacı Ömer Bilginoğlu Cad. Fırat TGB No 62 102 ElazığDetaylı Bilgi</t>
  </si>
  <si>
    <t>G2T MÜHENDİSLİK DANIŞMANLIK EĞİTİM GIDA PAZARLAMA TİCARET VE SANAYİ LİMİTED ŞİRKETİ</t>
  </si>
  <si>
    <t>Adres : Yenişehir Mah. Kardeşler Cad. No:7/2 Ofis:Z18 MERKEZ/SİVASDetaylı Bilgi</t>
  </si>
  <si>
    <t>GAİS SİBER GÜVENLİK TEKNOLOJİLERİ LİMİTED ŞİRKETİ</t>
  </si>
  <si>
    <t>Adres : Ankara Teknoloji Geliştirme Bölgesi, 1606.Cadde, Kapı No: 4/B, Cyberpark Cyperplaza B Blok, 2.Kat No: B234, 06800 Bilkent Çankaya/AnkaraDetaylı Bilgi</t>
  </si>
  <si>
    <t>GALAXY ENDÜSTRİYEL TASARIM KALIP MAKİNA BİLİŞİM ÖZEL EĞİTİM HİZMETLERİ SAN. VE TİC. A.Ş.</t>
  </si>
  <si>
    <t>Adres : MURADİYE MAHALLESİ CELAL BAYAR ÜNİVERSİTESİ KAMPÜSÜ KÜME EVLERİ NO : 22 YUNUSEMRE/MANİSADetaylı Bilgi</t>
  </si>
  <si>
    <t>GALİA ONLİNE ALIŞVERİŞ DAN. REK. VE ORG.BLŞ. TEK.İTH. İHR.TİC.LTD.ŞTİ</t>
  </si>
  <si>
    <t>Adres : dicleteknokent no:222/15Detaylı Bilgi</t>
  </si>
  <si>
    <t>Galileo Tıp Teknojileri San. ve Tic. A.Ş.</t>
  </si>
  <si>
    <t>Adres : Bulgurlu Mah. Kanyon Ç. Yolu Doğu Cad. No:89 B Blok 2/3 Battalgazi/ MalatyaDetaylı Bilgi</t>
  </si>
  <si>
    <t>GAPARGE TARIM KİMYA GIDA SANAYİ TİC. LTD. ŞTİ</t>
  </si>
  <si>
    <t>Adres : ULUBAĞ MAH. RECEP TAYYİP ERDOĞAN BULV. NO 283/211Detaylı Bilgi</t>
  </si>
  <si>
    <t>Garanti Giyim Kompozit Teknolojileri San. ve Tic. A.Ş.</t>
  </si>
  <si>
    <t>Adres : BOZOK TEKNOPARK ÇAPANOĞLU MAH.ERDOĞAN AKDAĞ KAMPÜSÜ KONGRE KÜLTÜR MERKEZİ KARŞISI 16 NO'LU AR-GE ALANIDetaylı Bilgi</t>
  </si>
  <si>
    <t>GAUSS TEKNOLOJİK ÜRÜNLER LTD. ŞTİ.</t>
  </si>
  <si>
    <t>GAWS TEKNOLOJİ GIDA MAKİNALARI SANAYİ VE TİCARET LTD.ŞTİ.</t>
  </si>
  <si>
    <t>Adres : Çamlıtepe Mah.Mahmut Tevfik Atay Bulvarı Gaziantep Teknopark 4/ A Blok No: B-03 Şahinbey/GaziantepDetaylı Bilgi</t>
  </si>
  <si>
    <t>GAYDA ENERJİ MÜHENDİSLİK BİLİŞİM SAN. TİC. LTD.ŞTİ</t>
  </si>
  <si>
    <t>Adres : Kınıklı Mah. Hüseyin Yılmaz Cad. No:67 Pamukkale Teknokent B Blok G18 Pamukkale /DENİZLİDetaylı Bilgi</t>
  </si>
  <si>
    <t>Gazi Kalibrasyon Eğitim Danışmanlık Eğtm.İç ve Dış Tic.Ltd.Şti.</t>
  </si>
  <si>
    <t>Adres : Çamlıtepe Mah.Mahmut Tevfik Atay Bulvarı Gaziantep Teknopark 4/A Blok No:Z/13 Şahinbey- GaziantepDetaylı Bilgi</t>
  </si>
  <si>
    <t>GAZİ TEKNOPARK TEKNOLOJİ GELİŞTİRME BÖLGESİ KURUCU VE İŞLETİCİ A.Ş.</t>
  </si>
  <si>
    <t>Adres : Gazi Üniversitesi Gölbaşı Yerleşkesi Teknoplaza Binası 06830 Gölbaşı ANKARADetaylı Bilgi</t>
  </si>
  <si>
    <t>GAZİANTEP ORGANİZE SANAYİ BÖLGESİ TEKNOLOJİ GELİŞTİRME BÖLGESİ TEKNOPARK ANONİM ŞİRKETİ</t>
  </si>
  <si>
    <t>Adres : 1. Organize Sanayi Bölgesi 83120 Nolu Cd. No: 7 Şehitkâmil/GaziantepDetaylı Bilgi</t>
  </si>
  <si>
    <t>GAZİANTEP TEKNOLOJİ GELİŞTİRME BÖLGESİ KURUCU VE İŞLETİCİ A.Ş.</t>
  </si>
  <si>
    <t>Adres : Çamlıtepe Mahallesi Semt Mahmut Tevfik Atay Bulvarı 4 /A Blok No:Z/18 Teknopark Şahinbey- GAZİANTEPDetaylı Bilgi</t>
  </si>
  <si>
    <t>Gaziantepten Bilgi Teknolojileri San ve Tic. Ltd. Şti.</t>
  </si>
  <si>
    <t>Adres : Yamaçtepe mah M. Tevfik Atay Blv. Gaziantep Teknopark A Blok B-06Detaylı Bilgi</t>
  </si>
  <si>
    <t>GBot Yazılım Danışmanlık Sanayi ve Ticaret Limited Şirketi</t>
  </si>
  <si>
    <t>Adres : İzmir Bilim ve Teknoloji Parkı Teknoloji Geliştirme Bölgesi, İTOB Organize Sanayi Bölgesi, 10032 Sokak, Işık Binası No:2/1, Kuluçka Merkezi A010, 35471, Tekeli, Menderes, İzmir, TürkiyeDetaylı Bilgi</t>
  </si>
  <si>
    <t>GDY PİKSEL YAZILIM REKLAM BİLİŞİM ÜRÜNLERİ VE HİZMETLERİ TİCARET ANONİM ŞİRKETİ</t>
  </si>
  <si>
    <t>Adres : ÜNİVERSİTELER MAH. İHSAN DOĞRAMACI BULVARI GALYUM BLOK. NO:2-3 ODTÜ TEKNOKENT ÇANKAYA ANKARADetaylı Bilgi</t>
  </si>
  <si>
    <t>GEBZE TEKNİK ÜNİVERSİTESİ TEKNOPARK ANONİM ŞİRKETİ</t>
  </si>
  <si>
    <t>Adres : CUMHURİYET MAHALLESİ ŞİŞECAM YOLU SOKAK NO:42 GEBZE/KOCAELİDetaylı Bilgi</t>
  </si>
  <si>
    <t>GEKATEK MÜHENDİSLİK HİZMETLERİ LTD. ŞTİ.</t>
  </si>
  <si>
    <t>Adres : Trabzon Teknoloji Geliştirme Bölgesi Üniversite Mah. Hastane Cad. No:33 İç Kapı No: 3106Detaylı Bilgi</t>
  </si>
  <si>
    <t>GELİŞİMPARK EĞİTİM BİLİŞİM VE DANIŞMANLIK LTD.ŞTİ.</t>
  </si>
  <si>
    <t>Adres : Ankara Teknoloji Geliştirme Bölgesi Cyberpark, Cyberplaza C Blok 3.Kat No:20 06800 Bilkent Çankaya/AnkaraDetaylı Bilgi</t>
  </si>
  <si>
    <t>Geliştirici Bilişim İletişim Reklam Ltd.Şti.</t>
  </si>
  <si>
    <t>Adres : Çamlıtepe Mah.M/Semt ahmut Tevfik Atay Bulvarı Gaziantep Teknopark C/ Blok No : 102 Şahinbey/ GaziantepDetaylı Bilgi</t>
  </si>
  <si>
    <t>GEN ARGE SANAYİ VE TİCARET ANONİM ŞİRKETİ</t>
  </si>
  <si>
    <t>Adres : MURADİYE MAH. CELAL BAYAR ÜNİVERSİTESİ KAMPÜSÜ KÜME EVLERİ NO:22 İÇ KAPI NO:206 YUNUSEMRE/MANİSADetaylı Bilgi</t>
  </si>
  <si>
    <t>GEN TEKNOLOJİ OTOMASYON MAKİNE İMALAT MÜHENDİSLİK VE SAN. TİC. A.Ş.</t>
  </si>
  <si>
    <t>Adres : ÜNİVERSİTE MAH. SARIGÜL SK. NO:37 ARGEM HİZMET BİNASI KULUÇKA MERKEZİ NO : 15/31 PK.34320 AVCILAR / İSTANBULDetaylı Bilgi</t>
  </si>
  <si>
    <t>GEN YAZILIM HİZMETLERİ A.Ş.</t>
  </si>
  <si>
    <t>Adres : Muradiye Mahallesi Celal Bayar Üniversitesi Kampüsü Küme Evleri No:22 Yunusemre/ ManisaDetaylı Bilgi</t>
  </si>
  <si>
    <t>GENCE TEKNOLOJİ YAZILIM SANAYİ VE TİCARET LTD. ŞTİ.</t>
  </si>
  <si>
    <t>Adres : Davutpaşa kampusu yıldız teknik üniversitsi kampüsü yıldız tekno park yıldız kuluçkaDetaylı Bilgi</t>
  </si>
  <si>
    <t>GENERIX DESIGN</t>
  </si>
  <si>
    <t>Adres : ÇANAKKALE TEKNOPARK YERLEŞKESİ, ÇANAKKALE TEKNOLOJİ GELİŞTİRME BÖLGESİ Dış Kapı No: 276/1 İç Kapı No: 49 Merkez-Sarıcaeli/ÇANAKKALEDetaylı Bilgi</t>
  </si>
  <si>
    <t>GENİTY BİYOTEKNOLOJİ ARAŞTIRMA GELİŞTİRME DANIŞMANLIK SANAYİ VE DIŞ TİCARET LİMİTED ŞİRKETİ</t>
  </si>
  <si>
    <t>Adres : Üniversite Mah. Sarıgül Sokak Teknokent Sitesi B-Blok No:37 Kuluçka Merkezi Ofis No:15/41 Avcılar-İstanbulDetaylı Bilgi</t>
  </si>
  <si>
    <t>GENKLİNİK GENETİK HASTALIKLAR TANI TEDAVİ ARAŞTIRMA HİZ.SAN.VE TİC.A.Ş</t>
  </si>
  <si>
    <t>Adres : Halaskargazi cad Menekse Ap 115/2 OsmanbeyDetaylı Bilgi</t>
  </si>
  <si>
    <t>GENOMİK BİYOTEKNOLOJİ VE LABORATUVAR LİMİTED ŞİRKETİ</t>
  </si>
  <si>
    <t>Adres : SELÇUK ÜNİVERSİTESİ TEKNOLOJİ GELİŞTİRME BÖLGESİ KONYA TEKNOKENT AKADEMİ MAH. GÜRBULUT SK. NO:67/H-143/ADetaylı Bilgi</t>
  </si>
  <si>
    <t>GENOMİZE BİLİŞİM VE BİYOTEKNOLOJİ A.Ş.</t>
  </si>
  <si>
    <t>Adres : Boğaziçi Üniversitesi Teknoloji Geliştirme Bölgesi 201/4 Rumelihisarı Mah. Bebek Yolu Sok. No:2/5Detaylı Bilgi</t>
  </si>
  <si>
    <t>GENOVAN GENETİK BİYOTEKNOLOJİ İTH.İHR.SAN. TİC.LTD.ŞTİ</t>
  </si>
  <si>
    <t>Adres : BARDAKÇI MAH. TEKNOKENT SK.NO :1/1 TUŞBA VANDetaylı Bilgi</t>
  </si>
  <si>
    <t>GENPUTE HESAPLAMA TEKNOLOJILERI A.S.</t>
  </si>
  <si>
    <t>Adres : REŞİTPAŞA Mah. KATAR Cad. TEKNOKENT ARI 1 Sit. No: 2 /5 / 1 SARIYER / İSTANBULDetaylı Bilgi</t>
  </si>
  <si>
    <t>GENZ BİYOTEKNOLOJİ A.Ş.</t>
  </si>
  <si>
    <t>Adres : Ankara Teknoloji Geliştirme Bölgesi, 1605.Cadde, Kapı No:3/A, Cyberpark E Blok, Bodrum Kat No: B05-B06-B07-B08, 06800 Bilkent Çankaya/AnkaraDetaylı Bilgi</t>
  </si>
  <si>
    <t>GEODESTEK ZEMAR ZEMİN ARAŞTIRMA PROJE MÜŞ. YAZ. LAB. BİLG. SİS. ENR. İNŞ. TUR. İTH. İHR. TİC. VE SAN. LTD. ŞTİ.</t>
  </si>
  <si>
    <t>Adres : Üniversiteler Mahallesi İhsan Doğramacı Bulvarı Gümüş Blok No:29 K1-12 Çankaya - ANKARADetaylı Bilgi</t>
  </si>
  <si>
    <t>GEOMİNE AR-GE MÜHENDİSLİK DANIŞMANLIK YAZILIM İHRACAT İTHALAT TİCARET LİMİTED ŞİRKETİ</t>
  </si>
  <si>
    <t>Adres : Cumhuriyet Teknokent Yenişehir Mah. Kardeşler Cad. No:7/ Z21 Merkez/SivasDetaylı Bilgi</t>
  </si>
  <si>
    <t>GEOPERFORMANS ARGE BİLİŞİM HARİTACILIK SAN. VE TİC. LTD. ŞTİ.</t>
  </si>
  <si>
    <t>Adres : Çiftehavuzlar Mh. Eski Londra Asfaltı Cd. Kuluçka Merkez A1 Blok No: 151/1C İç Kapı No: 1B 20Detaylı Bilgi</t>
  </si>
  <si>
    <t>GEOSYS COĞRAFİ BİLGİ SİSTEMLERİ VE ŞEHİR PLANLAMA ELEKTRONİK BİLİ.MÜH.VE MÜŞ.İNŞ.REK.SAN.VE TİC.LTD.</t>
  </si>
  <si>
    <t>Adres : ODTÜ Teknokent Halıcı Yazılımevi Blok No:33 D.No: K1-5 Çankaya / Ankara TÜRKİYEDetaylı Bilgi</t>
  </si>
  <si>
    <t>Geotech Teknoloji Yazılım İnşaat Sanayi Ticaret Limited Şirketi</t>
  </si>
  <si>
    <t>Adres : Çayda Çıra Mah. Hacı Ömer Bilginoğlu Cad. Fırat Teknokent İnovasyon Binası No 61/208Detaylı Bilgi</t>
  </si>
  <si>
    <t>GERADE YAZILIM ANONİM ŞİRKETİ</t>
  </si>
  <si>
    <t>Adres : Ankara Teknoloji Geliştirme Bölgesi, 1605.Cadde, Kapı No:3, Cyberpark Vakıf Binası, 2.Kat No: 209-210-211, 06800 Bilkent Çankaya/AnkaraDetaylı Bilgi</t>
  </si>
  <si>
    <t>Gestaş Deniz Ulaşım Turizm Ticaret Anonim Şirketi</t>
  </si>
  <si>
    <t>Adres : CEVATPAŞA MAHALLESİ KAYSERİLİ AHMETPAŞA CADDESİ NO:26 KAT:1-2 MERKEZ/ÇANAKKALEDetaylı Bilgi</t>
  </si>
  <si>
    <t>GETRATRON İLERİ TEKNOLOJİ TASARIM VE MÜHENDİSLİK TİCARET LTD. ŞTİ.</t>
  </si>
  <si>
    <t>Adres : İTÜ Ayazağa Kampüsü Kuzey Yolu Arı 1 Teknokent Binası No:19, 34469, Maslak, Sarıyer / İstanbulDetaylı Bilgi</t>
  </si>
  <si>
    <t>GİE ARAŞTIRMA GELİŞTİRME PROJE DANIŞMANLIK MÜHENDİSLİK HİZ. SAN. VE TİC. LTD. ŞTİ.</t>
  </si>
  <si>
    <t>Adres : Muradiye Mah. CBÜ Kampüsü Küme Evleri No:22 Yunusemre/ManisaDetaylı Bilgi</t>
  </si>
  <si>
    <t>GİGBİ DİJİTAL PAZARLAMA VE TİCARET ANONİM ŞİRKETİ</t>
  </si>
  <si>
    <t>Adres : Yeşilce Mahallesi, Ulubaş Cd. No:23, 34418 Kağıthane/İstanbulDetaylı Bilgi</t>
  </si>
  <si>
    <t>Girift Ar-Ge Yazılım Bilgisayar Mühendislik Elektrik Elektronik Danışmanlık San. Tic. Ltd. Şti.</t>
  </si>
  <si>
    <t>Adres : Çayda Çıra Mah. Hacı Ömer Bilginoğlu Cad. Fırat Teknokent TGB Yeni Bina No 61 219 ElazığDetaylı Bilgi</t>
  </si>
  <si>
    <t>GISLAB AR-GE BİLİŞİM TİC.LTD.ŞTİ.</t>
  </si>
  <si>
    <t>Adres : Üniversite Mahallsesi Hastane Caddesi No:33 İşlik:1308 ORTAHİSAR/TRABZONDetaylı Bilgi</t>
  </si>
  <si>
    <t>GİTEK ELEKTRİK ELEKTRONİK MÜH. ARAŞTIRMA GELİŞTİRME SAN. VE TİC. LTD. ŞTİ.</t>
  </si>
  <si>
    <t>Adres : Pınarbaşı Mahallesi Hürriyet Caddesi Akdeniz Üniversitesi Antalya Teknokent Ar-Ge 2 Uluğbey Binası No:3A/B30 Konyaaltı/ANTALYADetaylı Bilgi</t>
  </si>
  <si>
    <t>GLAKOLENS BİYOMEDİKAL BİYOTEKNOLOJİ SANAYİ VE TİCARET A.Ş.</t>
  </si>
  <si>
    <t>Adres : Boğaziçi Üniversitesi Teknopark 306, Kuzey Kampüs, Bebek Yolu Sok. 2/5, Rumelihisarüstü Mah., Sarıyer/İstanbulDetaylı Bilgi</t>
  </si>
  <si>
    <t>GLOBAL TRADE</t>
  </si>
  <si>
    <t>Adres : Çınartepe Mah. Adnan Menderes Cad. No. 91/C Merkez/ ZonguldakDetaylı Bilgi</t>
  </si>
  <si>
    <t>Globit Global Bilgi Teknolojileri A.Ş.</t>
  </si>
  <si>
    <t>Adres : SANAYİ MH. TEKNOPARK BULVARI NO:1/1C/1701 PENDİK/İSTANBULDetaylı Bilgi</t>
  </si>
  <si>
    <t>GLOBME BİLİŞİM HİZMETLERİ SANAYİ VE DIŞ TİCARET ANONİM ŞİRKETİ</t>
  </si>
  <si>
    <t>Adres : Meyer Group Plaza Tatlısu Mah. Arif Ay Sok. No:13 Tem Yanyol Şerifali / Ümraniye - İSTANBULDetaylı Bilgi</t>
  </si>
  <si>
    <t>GMK Jeotermal Araştırma ve Geliştirme Merkezi Sanayi ve Ticaret Anonim Şirketi</t>
  </si>
  <si>
    <t>Adres : Zafer Mah. Üniversite Varyantı Cad. No:66 Efeler/AydınDetaylı Bilgi</t>
  </si>
  <si>
    <t>GMT Teknoloji, Enerji ve Bilişim Sistemleri Sanayi Ticaret LTD. ŞTİ.</t>
  </si>
  <si>
    <t>Adres : 2224. Cad. No:1 C Blok Kat 2 / C220-C221Detaylı Bilgi</t>
  </si>
  <si>
    <t>GO4MG BİLGİSAYAR YAZILIM VE DANIŞMANLIK ANONİM ŞİRKETİ</t>
  </si>
  <si>
    <t>Adres : Reşitpaşa Mahallesi, Katar Caddesi, ARI 3 BinasıDetaylı Bilgi</t>
  </si>
  <si>
    <t>GOHM Elektronik ve Bilişim San. Tic. Ltd. Şti.</t>
  </si>
  <si>
    <t>Adres : Boğaziçi Üniversitesi Kuzey Kampüs Teknopark Ofis:103BDetaylı Bilgi</t>
  </si>
  <si>
    <t>GÖKHAN ÜNAL</t>
  </si>
  <si>
    <t>Adres : Kınıklı Mah. Hüseyin Yılmaz Cad. No:67 Pamukkale Teknokent B Blok 104 Pamukkale /DENİZLİDetaylı Bilgi</t>
  </si>
  <si>
    <t>Golden Bilişim Yazılım Medya Ltd. Şti.</t>
  </si>
  <si>
    <t>GOLDENEYE SOLUTIONS MEDİKAL BİLGİSAYAR YAZILIM VE ELEKTRONİK ANONİM ŞİRKETİ</t>
  </si>
  <si>
    <t>Adres : SANAYİ MAHALLESİ TEKNOPARK BLV.TEKNOPARK 4A APT.NO:1/4A/101Detaylı Bilgi</t>
  </si>
  <si>
    <t>Göller Bölgesi Teknoloji Geliştirme Bölgesi</t>
  </si>
  <si>
    <t>Adres : SÜLEYMAN DEMİREL ÜNİVERSİTESİ DOĞU YERLEŞKESİ TEKNOKENT BİNASI idari kat kat:2 32260 ÇÜNÜR / ISPARTADetaylı Bilgi</t>
  </si>
  <si>
    <t>GOMAP MÜHENDİSLİK MÜŞAVİRLİK DANIŞMANLIK VE ARAŞTIRMA TİCARET LTD. ŞTİ.</t>
  </si>
  <si>
    <t>Adres : Ankara Teknoloji Geliştirme Bölgesi, Üniversiteler Mahallesi, 1605. Cad. Cyberpark Kapı No:3, Vakıf Binası 1. Kat No: 104-105 06800 Bilkent Çankaya/AnkaraDetaylı Bilgi</t>
  </si>
  <si>
    <t>GORİLLA YAZILIM LİMİTED ŞİRKETİ</t>
  </si>
  <si>
    <t>Adres : Erzene mahallesi Ankara caddesi no:172/14Detaylı Bilgi</t>
  </si>
  <si>
    <t>GOSB TEKNOPARK A.Ş.</t>
  </si>
  <si>
    <t>Adres : KEMAL NEHROZOĞLU CAD.41480 GEBZE/KOCAELİDetaylı Bilgi</t>
  </si>
  <si>
    <t>GREEN HUP TEKNOLOJİ SANAYİ VE TİCARET LTD.ŞTİ</t>
  </si>
  <si>
    <t>Adres : SUPHAN MAH 2730 ZEVE SK. N :8 ŞGEM EDREMITDetaylı Bilgi</t>
  </si>
  <si>
    <t>GRİ KREATİF VE DİJİTAL TEKNOLOJİLERİ A.Ş.</t>
  </si>
  <si>
    <t>Adres : İSTANBUL TEKNOKENTİ İSTANBUL ÜNİVERSİTESİ AVCILAR YERLEŞKESİ ARGEM BİNASI OFİS NO:103 34320 AVCILAR/İSTANBULDetaylı Bilgi</t>
  </si>
  <si>
    <t>GRIT COĞRAFİ RİSK VE BİLGİ TEKNOLOJİLERİ LTD. ŞTİ.</t>
  </si>
  <si>
    <t>Adres : Aksu Mah. OMÜ Cad. No:73/9 Atakum/SamsunDetaylı Bilgi</t>
  </si>
  <si>
    <t>GROFET TEKNOLOJİ LİMİTED ŞİRKETİ</t>
  </si>
  <si>
    <t>GTS Teknoloji ve Yazılım Hiz.San.Tic.Ltd.Şti.</t>
  </si>
  <si>
    <t>Adres : Muradiye Mh. Manisa Celal Bayar Üniversitesi Teknoloji Geliştirme Bölgesi Dış Kapı No:22/İç kapı No:106 Yunusemre/MANİSADetaylı Bilgi</t>
  </si>
  <si>
    <t>GULLSEYE LOJİSTİK TEKNOLOJİLERİ A.Ş.</t>
  </si>
  <si>
    <t>Adres : REŞİTPAŞA Mah. KATAR Cad. TEKNOKENT ARI 3 Sit. No: 4 / 501 SARIYER / İSTANBULDetaylı Bilgi</t>
  </si>
  <si>
    <t>GÜLTAŞ YAZILIM HARİTA SAN. TİC. LTD. ŞTİ.</t>
  </si>
  <si>
    <t>Adres : Ankara Üniversitesi Gölbaşı Kampüsü Teknokent E Blok No:42-AZ03-AZ04 Gölbaşı / ANKARADetaylı Bilgi</t>
  </si>
  <si>
    <t>GÜLTEKİN ÇOŞKUN- İNOVASYON TEKNOLOJİLERİ VE ULUSAL ZEMİN GÜVENLİĞİ ENSTİTÜSÜ</t>
  </si>
  <si>
    <t>Adres : Yenişehir Mah. Kardeşler Cad. No: 7/2 Ofis No: Z16 Merkez/SİVASDetaylı Bilgi</t>
  </si>
  <si>
    <t>GÜMÜŞ UZAY SAVUNMA HAVACILIK BİL. YAZ. AR-GE. MÜH. SAN. VE TİC. LTD. ŞTİ.</t>
  </si>
  <si>
    <t>Adres : REŞİTPAŞA MAH. KATAR CAD. TEKNOKENT ARI3 B111 MASLAKDetaylı Bilgi</t>
  </si>
  <si>
    <t>Gümüşboğa Arge Savunma Hav. Elek. San. Tic. Ltd. Şti.</t>
  </si>
  <si>
    <t>Adres : 75. Yıl OSB Mah. Bilim Cad. No:3/13 Odunpazarı/ESKİŞEHİRDetaylı Bilgi</t>
  </si>
  <si>
    <t>Günder Mühendislik Makina Danışmanlık Tasarım Kalıp Üretim İthalat İhracat Sanayi ve TicaretLtd Şti</t>
  </si>
  <si>
    <t>Adres : İTOB OSB Mahallesi 10032 Sokak No:2(A012) Menderes - İzmirDetaylı Bilgi</t>
  </si>
  <si>
    <t>GÜNEŞ ATAKAN PEKŞEN</t>
  </si>
  <si>
    <t>Adres : İTOB OSB 10032 sk. No:2 A10 Menderes -İZMİRDetaylı Bilgi</t>
  </si>
  <si>
    <t>GÜNEŞ EĞİTİM TİC. LTD. ŞTİ.</t>
  </si>
  <si>
    <t>Adres : Bulgurlu Mah. Kanyon Cad. No:89/Z1 Batalgazi MalatyaDetaylı Bilgi</t>
  </si>
  <si>
    <t>Güneş Gıda Eğitim Sağlık İnş.Tur.Taş.San.ve Tic. Ltd. Şti.</t>
  </si>
  <si>
    <t>Adres : İnönü Cad. No:24 MalatyaDetaylı Bilgi</t>
  </si>
  <si>
    <t>Gürbüz Makine İmalat Pazarlama İnşaat Sanayi ve Ticaret Limited Şirketi</t>
  </si>
  <si>
    <t>Adres : Çaydaçıra Mah. Hacı Ömer Bilginoğlu Cad. Fırat Teknokent TGB Ar-Ge 2 Binası No 65/ 7 ElazığDetaylı Bilgi</t>
  </si>
  <si>
    <t>Güres Kılıç Otomotiv Sanayi ve Ticaret Anonim Şirketi</t>
  </si>
  <si>
    <t>Adres : Çaydaçıra Mah. Hacı Ömer Bilginoğlu CAd. No 61/210Detaylı Bilgi</t>
  </si>
  <si>
    <t>GÜRES TAVUKÇULUK TEKNOLOJİ MAKİNA SANAYİ VE DIŞ TİCARET LİMİTED ŞİRKETİ YUNUSEMRE ŞUBESİ</t>
  </si>
  <si>
    <t>Adres : MURADİYE MAH. CELAL BAYAR ÜNİVERSİTESİ KAMPÜSÜ KÜME EVLERİ NO:22 İÇ KAPI NO:Z23 YUNUSEMRE/MANİSADetaylı Bilgi</t>
  </si>
  <si>
    <t>Gurmeyve Gıda Tarım İthalat İhracat Sanayi Ticaret Limited Şirketi</t>
  </si>
  <si>
    <t>Adres : Kamil Paşa Mah. 22/1 Sok. No:4 Buharkent/AydınDetaylı Bilgi</t>
  </si>
  <si>
    <t>GÜVEN KÖMÜRGÖZ KIRIŞ</t>
  </si>
  <si>
    <t>Güven Yazılım Teknolojileri Ticaret Ltd.Şti.</t>
  </si>
  <si>
    <t>Adres : Boğaziçi Üniversitesi BÜN Teknopark Kuzey Kampüs No 211Detaylı Bilgi</t>
  </si>
  <si>
    <t>Güvenli İncir Tarımsal Ürünler Ticaret ve Sanayi Limited Şirketi</t>
  </si>
  <si>
    <t>Adres : ADÜDetaylı Bilgi</t>
  </si>
  <si>
    <t>GVB MEKATRONİK AR-GE MÜH. SAN. TİC. LTD. ŞTİ.</t>
  </si>
  <si>
    <t>Adres : Reşitpaşa Mah. Katar Cad. Teknokent ARI 3 Sitesi No:B110Detaylı Bilgi</t>
  </si>
  <si>
    <t>H2H BİLGİ TEKNOJİLERİ SAN.VE TİC. LTD. ŞTİ.</t>
  </si>
  <si>
    <t>Adres : Bulgurlu Mah. Kanyon Cad. No89 A2/3 MalatyaDetaylı Bilgi</t>
  </si>
  <si>
    <t>HACETTEPE TEKNOKENT A.Ş.</t>
  </si>
  <si>
    <t>Adres : Üniversiteler Mah. 1596. Cad. 6. Arge Blokları C Blok 12. Kat Beytepe 06800 Çankaya - ANKARADetaylı Bilgi</t>
  </si>
  <si>
    <t>HACKDOOR BİLİŞİM LİMİTED ŞİRKETİ</t>
  </si>
  <si>
    <t>Adres : Üniversite Mahallesi Hastane Caddesi No:33 İşlik:1308 TRABZONDetaylı Bilgi</t>
  </si>
  <si>
    <t>HAES ENERJİ ARAŞTIRMA GELİŞTİRME DANIŞMANLIK İNŞ. GIDA TİC. LTD. ŞTİ.</t>
  </si>
  <si>
    <t>Adres : Aksu mah OmÜ cad. No 165 Atakum/SamsunDetaylı Bilgi</t>
  </si>
  <si>
    <t>HAKAN AKTAŞ</t>
  </si>
  <si>
    <t>Adres : Göller Bölgesi Teknokenti Süleyman Demirel Üniversitesi, Doğu Yerleşkesi Bina No :252 Ofis NO:102/BDetaylı Bilgi</t>
  </si>
  <si>
    <t>Halıcı Elektronik ve Telekomünikasyon Sanayi ve Ticaret Limited Şirketi</t>
  </si>
  <si>
    <t>Adres : Eğitim Mahallesi Fahrettin Kerim Gökay Caddesi No: 151/A MÜ Göztepe Kampusü TGB-1 Bölgesi TEKMER Binası İşlik: 5 Kadıköy/İstanbulDetaylı Bilgi</t>
  </si>
  <si>
    <t>HALİL AŞCI ARG MEDİKAL</t>
  </si>
  <si>
    <t>Adres : Çünür Mahallesi 102. cadde SDÜ teknokent No: 252 MerkezDetaylı Bilgi</t>
  </si>
  <si>
    <t>HALİL SAVUCU</t>
  </si>
  <si>
    <t>Adres : ÇANAKKALE TEKNOPARK YERLEŞKESİ, ÇANAKKALE TEKNOLOJİ GELİŞTİRME BÖLGESİ Dış Kapı No: 276/1 İç Kapı No: 64 Merkez-Sarıcaeli/ÇANAKKALEDetaylı Bilgi</t>
  </si>
  <si>
    <t>HALİM AVCI KİMYA SANAYİ TİCARET LİMİTED ŞİRKETİ</t>
  </si>
  <si>
    <t>Adres : Çamlıtepe mahallesi Mahmut Tevfik Atay Bulvarı no 4 c blok Z-07-F Şahinbey/GaziantepDetaylı Bilgi</t>
  </si>
  <si>
    <t>HALİS FURKAN BAYRAM</t>
  </si>
  <si>
    <t>Adres : Atatürk Üniversitesi Kampüsü Teknokent Sitesi A Blok 118/K3Detaylı Bilgi</t>
  </si>
  <si>
    <t>Halis Furkan Taner</t>
  </si>
  <si>
    <t>Adres : Bulgurlu Mah. Kanyon Cad. No:89 C2/4 Battalgazi/ MalatyaDetaylı Bilgi</t>
  </si>
  <si>
    <t>HALK YATIRIM MENKUL DEĞERLER A.Ş.</t>
  </si>
  <si>
    <t>Adres : YTÜ DAVUTPAŞA KAMPÜSÜ.YILDIZ TEKNOLOJİ GELİŞTİRME BÖLG. A2 BLOK ZEMİN KATDetaylı Bilgi</t>
  </si>
  <si>
    <t>Halojen Buğra Bayrak</t>
  </si>
  <si>
    <t>Adres : Kültür Mah Çakmaklar cad no: 2/38 BoluDetaylı Bilgi</t>
  </si>
  <si>
    <t>HAMLE RF ELEKTRİK VE ELEKTRONİK A. Ş.</t>
  </si>
  <si>
    <t>Adres : Ankara Teknoloji Geliştirme Bölgesi, Beytepe Lodumlu Köyü Yolu No:5, Cyberpark Tepe Binası, Zemin Kat No: Z50, 06800 Bilkent Çankaya/AnkaraDetaylı Bilgi</t>
  </si>
  <si>
    <t>HANARGE ENDÜSTRİYEL ELEKTRONİK BİLİŞİM TEKNOLOJİLERİ SANAYİ VE TİCARET LİMİTED ŞİRKETİ</t>
  </si>
  <si>
    <t>Adres : Selçuk Üniversitesi Teknoloji Geliştirme Bölgesi TGB1 Alanı Teknokent Binası Safir Panorama F Blok No: F-314 Akademi Mahallesi Gürbulut Sok. 67 Selçuklu 42130 KONYADetaylı Bilgi</t>
  </si>
  <si>
    <t>HANGAARLAB BİLİŞİM TEKNOLOJİLERİ SAN. VE TİC. LTD. ŞTİ.</t>
  </si>
  <si>
    <t>Adres : REŞİTPAŞA Mah. KATAR Cad. TEKNOKENT ARI 3 Sit. No: 4 / B204 SARIYER / İSTANBULDetaylı Bilgi</t>
  </si>
  <si>
    <t>HANKA TECHNA İNOVASYON ARGE MAKİNA SANAYİ VE TİC. LTD. ŞTİ.</t>
  </si>
  <si>
    <t>Adres : MURADİYE MAH. CBÜ KAMPÜSÜ KÜME EVLERİ NO:22 YUNUSEMRE/MANİSADetaylı Bilgi</t>
  </si>
  <si>
    <t>HARP SAVUNMA SİSTEMLERİ SANAYİ VE TİCARET A.Ş.</t>
  </si>
  <si>
    <t>Adres : Ankara Teknoloji Geliştirme Bölgesi, 1606.Cadde, Kapı No: 4/B, Cyberpark Cyperplaza B Blok, 2.Kat No: B216, 06800 Bilkent Çankaya/AnkaraDetaylı Bilgi</t>
  </si>
  <si>
    <t>Harput Ar-Ge Makina Sanayi ve Ticaret Limited Şirketi</t>
  </si>
  <si>
    <t>Adres : Çaydaçıra Mah. Hacı Ömer Bilginoğlu Cad. Fırat Teknokent TGB İnovasyon Binası No 61/209Detaylı Bilgi</t>
  </si>
  <si>
    <t>Has Chem Kimya Metalurji Tarım İthalat İhracat Sanayi ve Ticaret Limited Şirketi</t>
  </si>
  <si>
    <t>Adres : İTOB OSB Mah. 10005 Sk. No:40 Menderes İzmirDetaylı Bilgi</t>
  </si>
  <si>
    <t>HAT İNDÜKSİYON ELEKTRİK ELEKTRONİK İTHALAT İHRACAT SANAYİ VE TİCARET ANONİM ŞİRKETİ MANİSA CELAL BAYAR ŞUBESİ</t>
  </si>
  <si>
    <t>Adres : MURADİYE MAH. CELAL BAYAR ÜNİVERSİTESİ KAMPÜSÜ KÜME EVLERİ NO:22 İÇ KAPI NO:Z22 YUNUSEMRE/MANİSADetaylı Bilgi</t>
  </si>
  <si>
    <t>HAUS SPS Makina Elektronik Bilişim Sanayi ve Ticaret Anonim Şirketi</t>
  </si>
  <si>
    <t>Adres : Ataosb mah. Denizli Blv. No :100 Efeler / AydınDetaylı Bilgi</t>
  </si>
  <si>
    <t>HAVADA HAFİF HAVA ARAÇLARI ARGE GÜVENLİK TURİZM ve REKLAM LTD. ŞTİ.</t>
  </si>
  <si>
    <t>Adres : ÇİFTE HAVUZLAR MAH. ESKİ LONDRA ASFALTI CAD. KULUÇKA MERKEZİ D2 BLOK Apt NO: 151/1F/2B03Detaylı Bilgi</t>
  </si>
  <si>
    <t>HAVEN Havacılık Enerji Mühendislik Tic. San. Ltd. Şti.</t>
  </si>
  <si>
    <t>Adres : Yeşiltepe Mah. Anadolu Üniversitesi Yunusemre Kampüsü ETGB Anadolu Teknoparkı No:210Detaylı Bilgi</t>
  </si>
  <si>
    <t>HAYRIYA BİLİŞİM VE SAĞLIK TEKNOLOJİLERİ A.Ş.</t>
  </si>
  <si>
    <t>Adres : TÜBİTAK GEBZE YERLEŞKESİ TEKNOLOJİ GELİŞTİRME BÖLGESİ TEKNİK OFİS NO:3Detaylı Bilgi</t>
  </si>
  <si>
    <t>HAZERFEN KİMYA MALZEME VE ENERJİ TEKNOLOJİLERİ SANAYİ TİCARET ANONİM ŞİRKETİ</t>
  </si>
  <si>
    <t>Adres : MARMARA TEKNOKENT A.Ş. TEKNOLOJİ GELİŞTİRME BÖLGESİ TÜBİTAK MAM KAMPÜSÜ GEBZE YERLEŞKESİDetaylı Bilgi</t>
  </si>
  <si>
    <t>HB ZECHMANN MEDİKAL ÜRETİM VE PAZARLAMA TİC. LTD. ŞTİ.</t>
  </si>
  <si>
    <t>Adres : Muradiye Mahallesi CBÜ Kampüsü Küme Evleri No:22 Yunusemre/MANİSADetaylı Bilgi</t>
  </si>
  <si>
    <t>HC PANEL ORMAN ÜRÜNLERİ DANIŞMANLIK HİZMETLERİ SANAYİ VE TİCARET LTD. ŞTİ.</t>
  </si>
  <si>
    <t>Adres : Üniversite Mah. Hastane Cad. No : 33 İşlik :1101 ORTAHİSAR / TRABZONDetaylı Bilgi</t>
  </si>
  <si>
    <t>HDN BİLİŞİM SİSTEMLERİ TURİZM ORGANİZASYON İNŞAAT TİCARET ANONİM ŞİRKETİ</t>
  </si>
  <si>
    <t>Adres : Pınarbaşı Mah. Hürriyet Cd. Akdeniz Ünversitesi Antalya Teknokent. Ar-Ge 2 Uluğbey Binası No:3A/Z11 Konyaaltı/ ANTALYADetaylı Bilgi</t>
  </si>
  <si>
    <t>HEARTSAPİENS MEDİKAL TEKNOLOJİ A.Ş.</t>
  </si>
  <si>
    <t>Adres : Üniversiteler Mah. 1605.Cad. Ankara Teknoloji Geliştirme Bölgesi Kurucu ve İşletici A.Ş. No:3/1 Çankaya/AnkaraDetaylı Bilgi</t>
  </si>
  <si>
    <t>HEDD MÜHENDİSLİK TASARIM DANIŞMANLIK SAN. VE TİC. LTD. ŞTİ.</t>
  </si>
  <si>
    <t>Adres : Sakarya Üniversitesi Teknoloji Geliştirme Bölgeleri Rosem No:25Detaylı Bilgi</t>
  </si>
  <si>
    <t>HEFE İNŞAAT DAN.TİC.LTD.ŞTİ.</t>
  </si>
  <si>
    <t>Adres : Antalya Teknokenti Akdeniz Üniversitesi Kampusu Pınarbaşı Mah.Hürriyet Cad. Uluğbey ArGe Binası 3/A Bodrum Kat Ofis No: B-31 ANTALYADetaylı Bilgi</t>
  </si>
  <si>
    <t>Hemosoft Bilişim Ve Eğitim Hizmetleri A.Ş.</t>
  </si>
  <si>
    <t>Adres : Boğaziçi Üniversitesi Teknopark. Kuzey Kampüs Kat:1 No:209 BebekDetaylı Bilgi</t>
  </si>
  <si>
    <t>Hepafarm Araştırma Geliştirme Veterinerlik Hizmetleri Gıda Tarım Hayvancılık İlaç eğitim Danışmanlık İthalat İhracat Sanayi Ticaret Limited Şirketi</t>
  </si>
  <si>
    <t>Adres : Ankara Üniversitesi Teknokent 2A/209 Keçiören/ANKARADetaylı Bilgi</t>
  </si>
  <si>
    <t>HERCULES BİYOMEDİKAL ELEKTRİK ELEKTRONİK ARGE TİCARET LTD. ŞTİ.</t>
  </si>
  <si>
    <t>Adres : Ankara Teknoloji Geliştirme Bölgesi, 1606. Cad. Cyberpark Cyberplaza Kapı No:4/B B Blok 2.Kat No: B212 06800 Bilkent Çankaya/AnkaraDetaylı Bilgi</t>
  </si>
  <si>
    <t>HERMES ELEKTRONİK SAN. VE TİC. LTD.ŞTİ</t>
  </si>
  <si>
    <t>HESAPCİNİ YAZILIM ANONİM ŞTİ.</t>
  </si>
  <si>
    <t>Adres : Çftlikköy Mahallesi Mersin Üniversitesi Teknopark İdari Bina No:35 Kat:4/403 YenişehirDetaylı Bilgi</t>
  </si>
  <si>
    <t>HET PEYZAJ KENTSEL TASARIM AR-GE LTD. ŞTİ.</t>
  </si>
  <si>
    <t>HİBRİGEN BİYOTEKNOLOJİ AR-GE SAN.VE TİC.LTD.ŞTİ.</t>
  </si>
  <si>
    <t>Adres : İSTANBUL TEKNOKENT İ.Ü.AVCILAR YERL.ARGEM BİNASI OFİS NO:24 AVCILAR/İSTANBULDetaylı Bilgi</t>
  </si>
  <si>
    <t>Hidrokon Konya Hidrolik Makine San. Ve Tic. A.Ş.</t>
  </si>
  <si>
    <t>Adres : Büyükkayacık mah. 101. cad. No:2/203 Selçuklu KonyaDetaylı Bilgi</t>
  </si>
  <si>
    <t>Hidroman Hidrolik San.ve Tic.Ltd.Şti.</t>
  </si>
  <si>
    <t>Adres : GüncellenecekDetaylı Bilgi</t>
  </si>
  <si>
    <t>HIGH POWER GREEN MOTOR SAN VE ANONİM ŞTİ</t>
  </si>
  <si>
    <t>Adres : ÇİFTLİKKÖY MAH.MERSİN ÜNİV.KAMPUS ALANI MERSIN TEKNOPARK ANA BİNA SİTE 35 A 4. KAT NO.414Detaylı Bilgi</t>
  </si>
  <si>
    <t>HİKMET AKPUR</t>
  </si>
  <si>
    <t>Adres : Bulgurlu Mah. Kanyon Cad. No89/203 Battalgazi MalatyaDetaylı Bilgi</t>
  </si>
  <si>
    <t>HILITE OPTOELEKTRONIK TEKNOLOJILERI LTD. ŞTİ.</t>
  </si>
  <si>
    <t>Hiras Yazılım Eğitim ve Danışmanlık Ltd.Şti.</t>
  </si>
  <si>
    <t>Adres : Yenişehir mh. Kardeşler cd. 7/2 212 nolu ofis SİVASDetaylı Bilgi</t>
  </si>
  <si>
    <t>HİSBİM BİLGİ VE İNOVASYON MERKEZİ SAN. VE TİC. A.Ş.</t>
  </si>
  <si>
    <t>Adres : OSB Teknoloji Bulvarı ETGB Yazılımkule Kat:2 No:201Detaylı Bilgi</t>
  </si>
  <si>
    <t>HISIM TEKNOLOJİ MÜH. SAN. VE TİC. LTD. ŞTİ.</t>
  </si>
  <si>
    <t>HIVE TASARIM VE TEKNOLOJİ A.Ş.</t>
  </si>
  <si>
    <t>Adres : REŞİTPAŞA Mah. KATAR Cad. ARI TEKNOKENT 2 Sit. No: 4 /2 / 102 SARIYER / İSTANBULDetaylı Bilgi</t>
  </si>
  <si>
    <t>HIZLI BİLİŞİM TEKNOLOJİLERİ A.Ş.</t>
  </si>
  <si>
    <t>HIZLI MÜHENDİSLİK SANAYİ VE TİCARET LİMİTED ŞİRKETİ</t>
  </si>
  <si>
    <t>Adres : PINARBAŞI MAH. HÜRRİYET CAD. AKDENİZ ÜNİVERSİTESİ ULUĞBEY AR-GE BİNASI BODRUM KAT NO: 3A/B23 KONYAALTI/ANTALYADetaylı Bilgi</t>
  </si>
  <si>
    <t>HNS KİMYA TEKSTİL DANIŞMANLIK SAN.TİC.LTD.ŞTİ.</t>
  </si>
  <si>
    <t>Adres : Çamlıtepe Mah./Semt Mahmut Tevfik ATAY Bulvarı Gaziantep Teknopark C/ Blok No : Z/07 D Şahinbey/GAZİANTEPDetaylı Bilgi</t>
  </si>
  <si>
    <t>HOOKETECH MAKINA MEKATRONIK VE MEDIKALTEKNOLOJILER SANAYI TIC. LTD. STI.</t>
  </si>
  <si>
    <t>Adres : Çamlıtepe Mah.Mahmut Tevfik Atay Bulvarı Gaziantep Teknopark 4/A blok No:Z-11-C Şahinbey-GaziantepDetaylı Bilgi</t>
  </si>
  <si>
    <t>HOTECH YAZILIM ANONİM ŞİRKETİ</t>
  </si>
  <si>
    <t>Adres : AKDENİZ ÜNİVERSİTESİ KAMPÜSÜ TGB-1 ALANI ANTALYA TEKNOKENT PINARBAŞI MAH. HÜRRİYET CAD. ARGE 1 BİNASI: 3/B 2-4 NO:34 KONYAALTI ANTALYADetaylı Bilgi</t>
  </si>
  <si>
    <t>HPET MÜH. HİZ. SAN. TİC. LTD. ŞTİ.</t>
  </si>
  <si>
    <t>Adres : Trabzon Teknoloji Geliştirme Bölgesi Üniversite Mahallesi Hastane Caddesi 33 işlik: 1107 Ortahisar/ TRABZONDetaylı Bilgi</t>
  </si>
  <si>
    <t>HUMMINGDRONE HAVACILIK ARGE VE YAZILIM LTD. ŞTİ.</t>
  </si>
  <si>
    <t>Adres : REŞİTPAŞA Mah. KATAR Cad. ARI 1 Binası No: 2 / 5 / 19 SARIYER / İSTANBULDetaylı Bilgi</t>
  </si>
  <si>
    <t>Hüseyin ömür karakaya</t>
  </si>
  <si>
    <t>Adres : Büyükkayacık Mah. 101. Cad. No:2 Selçuklu/KONYADetaylı Bilgi</t>
  </si>
  <si>
    <t>HYBRID YAZILIM ELEKTRONİK BİLİŞİM İTHALAT İHRACAT SANAYİ VE TİCARET ANONİM ŞİRKETİ MANİSA ŞUBESİ</t>
  </si>
  <si>
    <t>Adres : MURADİYE MAH. CELAL BAYAR ÜNİVERSİTESİ KAMPÜSÜ KÜME EVLERİ NO:22 İÇ KAPI NO:Z13 YUNUSEMRE/MANİSADetaylı Bilgi</t>
  </si>
  <si>
    <t>İ.D.A. İşl. Danş. Arc. Hiz. Tur. Bilg. Yazılım Fuar Tsr. Org. Tic. Ltd Şti.</t>
  </si>
  <si>
    <t>Adres : Pınarbaşı Mah. Hürriyet cad. Akdeniz Üniversitesi Antalya Teknokent Uluğbey Ar-Ge 2 Binası No:3A/109 Konyaaltı/ANTALYADetaylı Bilgi</t>
  </si>
  <si>
    <t>İ2İ Bilişim Dan. Tek. Hiz. ve Paz. Tic. A.Ş.</t>
  </si>
  <si>
    <t>Adres : Sanayi Mah. Teknopark Bulvarı Teknopark İstanbul C1 Blok 9. Kat No:1901-1902 Pendik-İstanbulDetaylı Bilgi</t>
  </si>
  <si>
    <t>I2TECH BİLİŞİM TEKNOLOJİLERİ LİMİTED ŞİRKETİ</t>
  </si>
  <si>
    <t>Adres : İlkbahar mah. Güneypark KM Evl. 3-Kule 3 110 Çankaya/AnkaraDetaylı Bilgi</t>
  </si>
  <si>
    <t>İBİA Teknoloji Makina AR-GE Danışmanlık San. ve Tic. Ltd. Şti.</t>
  </si>
  <si>
    <t>Adres : Yeşiltepe Mah. İsmet İnönü-2 Cad. No:2/57 TepebaşıDetaylı Bilgi</t>
  </si>
  <si>
    <t>İBRAHİM YAVUZ - YAVUZBAL APİTERAPİ ARGE DANIŞMANLIK TİCARET</t>
  </si>
  <si>
    <t>Adres : ANTALYA TEKNOKENTİ AKDENİZ ÜNİVERSİTESİ KAMPÜSÜ ULUĞBEY ARGE BİNASI BODRUM KAT NO:1/K KONYAALTI ANTALYADetaylı Bilgi</t>
  </si>
  <si>
    <t>İcak Bilişim Hiz.San.ve Tic.Ltd.Şti.</t>
  </si>
  <si>
    <t>Adres : Çamlıtepe Mah./Semt Mahmut Tevfik ATAY Bulvarı 4/A Blok no:213 Teknopark/Şahinbey /GaziantepDetaylı Bilgi</t>
  </si>
  <si>
    <t>ICMS İNTERAKTİF CLOUD MEDYA SİSTEMLERİ A.Ş.</t>
  </si>
  <si>
    <t>Adres : REŞİTPAŞA Mah. KATAR Cad. TEKNOKENT ARI 3 Sit. No: 4 / B208 SARIYER / İSTANBULDetaylı Bilgi</t>
  </si>
  <si>
    <t>ICODEROID BİLİŞİM TEKNOLOJİLERİ SANAYİ VE TİCARET LİMİTED ŞİRKETİ</t>
  </si>
  <si>
    <t>Adres : İstanbul Üniversitesi Avcılar Yerleşkesi ARGEM Binası Kuluçka MerkeziDetaylı Bilgi</t>
  </si>
  <si>
    <t>ICTERRA BİLGİ VE İLETİŞİM TEKNOLOJİLERİ SAN. VE TİC. A.Ş. İSTANBUL ŞUBESİ</t>
  </si>
  <si>
    <t>Adres : Sanayi Mahallesi, Teknopark Bulvarı,No:1/1C 1503 Pendik/İSTANBULDetaylı Bilgi</t>
  </si>
  <si>
    <t>ID3 YAZILIM VE BILGI TEKNOLOJILERI SAN. VE TIC. LTD. ŞTİ.</t>
  </si>
  <si>
    <t>Adres : YILDIZ TEKNİK ÜNİVERSİTESİ DAVUTPAŞA KAMPÜSÜ TEKNOLOJİ GELİŞTİRME BÖLGESİ A1 BLOK No:111Detaylı Bilgi</t>
  </si>
  <si>
    <t>İdapolis Sağlık, Kozmetik , Gıda, Satış ve Pazarlama Ltd. Şti.</t>
  </si>
  <si>
    <t>Adres : ÇANAKKALE TEKNOPARK YERLEŞKESİ, ÇANAKKALE TEKNOLOJİ GELİŞTİRME BÖLGESİ Dış Kapı No: 276/1 İç Kapı No: 75 Merkez-Sarıcaeli/ÇANAKKALEDetaylı Bilgi</t>
  </si>
  <si>
    <t>IDEA e-Öğrenme Çözümleri Ticaret Limited Şirketi</t>
  </si>
  <si>
    <t>Adres : Dudullu OSB Des 2.Cadde No:8/52 Ümraniye/İstanbulDetaylı Bilgi</t>
  </si>
  <si>
    <t>IDEAFIELD TEKNOLOJİ ANONİM ŞİRKETİ</t>
  </si>
  <si>
    <t>Adres : Gülbahçe Mah. Gülbahçe Cad. Teknopark İzmir A8 Binası Apt. No: 1/45/13 URLA / İZMİRDetaylı Bilgi</t>
  </si>
  <si>
    <t>İDEALLY KURUMSAL YÖNETİM DANIŞMANLIK LİMİTED ŞİRKETİ</t>
  </si>
  <si>
    <t>Adres : A Blok B06Detaylı Bilgi</t>
  </si>
  <si>
    <t>idealPBX İletişim Teknolojileri ve Yazılım Tic. San. A.Ş.</t>
  </si>
  <si>
    <t>Adres : Pınarbaşı Mh. Hürriyet Cd. Akdeniz Üniversitsi Antalya Teknokent Ar-Ge 2 Ulubey Binası No:3A/B81 Konyaaltı/AntalyaDetaylı Bilgi</t>
  </si>
  <si>
    <t>İDEMARKET İSTATİSTİK YAZILIM EĞİTİM DANIŞMANLIK ELEKTRONİK BİLGİSAYAR SAN.TİC.LTD.ŞTİ.</t>
  </si>
  <si>
    <t>Adres : SDÜ DOĞU YERLEŞKESİ TEKNOKENT BİNASI OFİS NO.218/C SİCİL GZT:8295Detaylı Bilgi</t>
  </si>
  <si>
    <t>İDRİS SANCAKTAR</t>
  </si>
  <si>
    <t>Adres : Aksu Mah. OMÜ Cad. No:165/24 Atakum/SamsunDetaylı Bilgi</t>
  </si>
  <si>
    <t>IKARUS İNSAN KAYNAKLARI VE YAZILIM HİZMETLERİ ANONİM ŞİRKETİ</t>
  </si>
  <si>
    <t>İkili Mühendislik Sanayi Ticaret Limited Şirketi</t>
  </si>
  <si>
    <t>Adres : Camikebir Mahallesi Rıhtım Sokak Pak-Ekizceli İş Merkezi Kat: No:126 Merkez/DüzceDetaylı Bilgi</t>
  </si>
  <si>
    <t>İKİZ GEN MÜHENDİSLİKELEKTRONİK MEDİKAL SANAYİ VE TİCARET LTD.ŞTİ.</t>
  </si>
  <si>
    <t>Adres : Yamaçtepe Mah.Mahmut Tevfik Atay Bulvarı Gaziantep Teknopark D Blok No: Z 02 Şahinbey /GaziantepDetaylı Bilgi</t>
  </si>
  <si>
    <t>İleri Hayvancılık Biyoteknoloji Tarım Gıda ve Veteriner Hizmetleri San. Tic. Ltd. Şti</t>
  </si>
  <si>
    <t>Adres : Dicle Üniversitesi Teknoloji Geliştirme Bölgesi Silvan Yolu 6. km. Dicle Üniversitesi Kampusu Dicle Teknokent Binası Kat: 3 No: 3-02Detaylı Bilgi</t>
  </si>
  <si>
    <t>İLERLEYEN TEKNOLOJİ LTD.ŞTİ.</t>
  </si>
  <si>
    <t>Adres : Çamlıtepe Mah./Semt Mahmut Tevfik Atay Bulvarı Gaziantep Teknopark 4/A Blok No:122 Şahinbey/GaziantepDetaylı Bilgi</t>
  </si>
  <si>
    <t>İLG BİLİŞİM TEKNOLOJİLERİ ARAŞTIRMA GELİŞTİRME VE DANIŞMANLIK HİZMETLERİ SANAYİ TİC. LTD. ŞTİ.</t>
  </si>
  <si>
    <t>Adres : Ankara Teknoloji Geliştirme Bölgesi Cyberpark, Cyberplaza B Blok No: BZ04- BZ05 06800 Bilkent Çankaya/ANKARADetaylı Bilgi</t>
  </si>
  <si>
    <t>İLİRYA BİLİŞİM MEDİKAL VE DENTAL ÖZEL SAĞLIK HİZMETLERİ TURİZİM ORG.İNŞ.İMALAT SANAYİ TİC.LTD.ŞTİ.</t>
  </si>
  <si>
    <t>Adres : silvan bulvarı kıtılbıl mah.dicle teknokent binası no:222 1/6 sur diyarbakırDetaylı Bilgi</t>
  </si>
  <si>
    <t>İLKE ARGE VE PROJE HİZMETLERİ A.Ş.</t>
  </si>
  <si>
    <t>Adres : Muradiye Mh. Manisa Celal Bayar Üniversitesi Teknoloji Geliştirme Bölgesi Dış Kapı No:22 İç Kapı No:Z15 Yunusemre/MANİSADetaylı Bilgi</t>
  </si>
  <si>
    <t>İlksem Müh. Ar-Ge Ser. Mad. Eğ. Prj. Hizm. San. Tic. Ltd. Şti.</t>
  </si>
  <si>
    <t>Adres : Büyükdere M. OGÜ Meşelik Kampüsü ETGB Osmangazi Teknoparkı No:44/107Detaylı Bilgi</t>
  </si>
  <si>
    <t>İMAGİNİTE YAZILIM ARAŞTIRMA GELİŞTİRME BİL. MÜH. SAN VE TİC. LTD. ŞTİ.</t>
  </si>
  <si>
    <t>Adres : Çukurova Üni. Teknokent Binası Blok Kat:1 No:110 Sarıçam /AdanaDetaylı Bilgi</t>
  </si>
  <si>
    <t>İMEES İNOVASYON MEKANİK ELEKTRİK ELEKTRONİK DIŞ TİCARET VE SAN. LTD. ŞTİ.</t>
  </si>
  <si>
    <t>Adres : Bulgurlu Mah. Kanyon Cad. No:89 Z6 Battalgazi/MalatyaDetaylı Bilgi</t>
  </si>
  <si>
    <t>İMOVASYON BİLİŞİM VE DANIŞMANLIK HİZ. SAN. TİC. LTD. ŞTİ.</t>
  </si>
  <si>
    <t>İMRATEL UZAY AR-GE TEKNOLOJİ SAN. VE TİC. LTD. ŞTİ.</t>
  </si>
  <si>
    <t>Adres : Teknokent B BLok Z01/BDetaylı Bilgi</t>
  </si>
  <si>
    <t>INCIR ARASTIRMA GELISTIRME SAN VE TIC LTD STI</t>
  </si>
  <si>
    <t>Adres : Anadolu Uni. Yunusemre Kampusu ETGB Anadolu Teknoparki No:2/57-18, 26470 Tepebasi EskisehirDetaylı Bilgi</t>
  </si>
  <si>
    <t>İncir Enerji San. Ve Tic. Ltd. Şti</t>
  </si>
  <si>
    <t>Adres : Büyükkayacık mah. 101. cad. No:2/217 Selçuklu KonyaDetaylı Bilgi</t>
  </si>
  <si>
    <t>INDET TEKNOLOJİ LİMİTED ŞİRKETİ</t>
  </si>
  <si>
    <t>İNDOORA YAZILIM ANONİM ŞİRKETİ</t>
  </si>
  <si>
    <t>Adres : Sanayi Mah. Teknopark Bulvarı No:1 C2 Blok 2008Detaylı Bilgi</t>
  </si>
  <si>
    <t>İNELSO ENERJİ SİSTEMLERİ SAN.İHR.AŞ.</t>
  </si>
  <si>
    <t>Adres : Pınarbaşı Mah. Hürriyet Caddesi Akdeniz Üniversitesi Antalya Teknokent Ar-Ge 1 Binası No: 3B/Z5 Konyaaltı / ANTALYADetaylı Bilgi</t>
  </si>
  <si>
    <t>Ineseg Yayıncılık AR-GE Danışmanlık Mühendislik San. ve Ltd. Şti.</t>
  </si>
  <si>
    <t>Adres : Dicle Teknokent Silvan Yolu 6. kmDetaylı Bilgi</t>
  </si>
  <si>
    <t>İnfina Yazılım A.Ş.</t>
  </si>
  <si>
    <t>Adres : Bulgurlu Mh. Kanyon Cd. NO:89 /301Detaylı Bilgi</t>
  </si>
  <si>
    <t>İNFODİF YAZILIM VE BİLİŞİM TEKNOLOJİLERİ SANAYİ VE TİCARET ANONİM ŞİRKETİ</t>
  </si>
  <si>
    <t>Adres : ODTÜ Teknokent Gümüş Bloklar BK1 ODTÜ Çankaya / ANKARADetaylı Bilgi</t>
  </si>
  <si>
    <t>İNFOERA YAZILIM DANIŞMANLIK PROJE YÖNETİMİ TURİZM SANAYİ TİCARET LİMİTED ŞİRKETİ TEKNOKENT MANİSA ŞUBESİ</t>
  </si>
  <si>
    <t>Adres : Muradiye Mh. Manisa Celal Bayar Üniversitesi Teknoloji Geliştirme Bölgesi Dış Kapı No:22 İç Kapı No:135 Yunusemre/MANİSADetaylı Bilgi</t>
  </si>
  <si>
    <t>İNFOPARK BİLGİ TEKNOLOJİLERİ SANAYİ VE TİCARET A.Ş.</t>
  </si>
  <si>
    <t>Adres : Ankara Teknoloji Geliştirme Bölgesi Bilkent 2. Cad. Cyberpark, Cyberplaza A Blok 8. Kat No: A801- A802- A803 06800 Bilkent Çankaya/AnkaraDetaylı Bilgi</t>
  </si>
  <si>
    <t>İNFOPARK ENERJİ TEKNOLOJİLERİ VE YAZILIM SANAYİ TİCARET A.Ş.</t>
  </si>
  <si>
    <t>Adres : Ankara Teknoloji Geliştirme Bölgesi, 1606. Cad. Kapı No:4/C, Cyberpark Cyberplaza C Blok 2.Kat No: 263 06800 Bilkent/AnkaraDetaylı Bilgi</t>
  </si>
  <si>
    <t>İNFORAY BİLİŞİM VE YAZILIM TEKNOLOJİLERİ EĞİTİM DAN.TİC.LTD.ŞTİ.</t>
  </si>
  <si>
    <t>Adres : İKİTELLİ OSB. MAH. YILDIZ TEKNİK ÜNİV. TEKNOPARK SOK. NO : 1 D: 212Detaylı Bilgi</t>
  </si>
  <si>
    <t>İnfosis Bilşim ve Kurumsal Gelişim Enstitüsü San. ve Tic. Ltd. Şti.</t>
  </si>
  <si>
    <t>Adres : Sakarya Üniversite Teknoloji Geliştirme Bölgeleri Esentepe Kampüsü A Blok 112Detaylı Bilgi</t>
  </si>
  <si>
    <t>Infotech Bilişim ve İletişim Teknolojileri San. ve Tic. A.Ş. Teknopark Şubesi</t>
  </si>
  <si>
    <t>Adres : Sanayi mah. Teknopark bulvarı Kat:1 Kapı no.307 Pendik-İstanbulDetaylı Bilgi</t>
  </si>
  <si>
    <t>INFOVALDEX CONSULTING FİNANSAL DANIŞMANLIK VE DEĞERLEME EĞİTİM VE YAZILIM A.Ş.</t>
  </si>
  <si>
    <t>Adres : ÜNİVERSİTE MAHALLESİ SARIGÜL SOKAK TEKNOKENT SİTESİ B/BLOK NO: 37/1-2 3. KAT OFİS NO: 303Detaylı Bilgi</t>
  </si>
  <si>
    <t>İNMANO HAVACILIK MÜHENDİSLİK SAN.TİC.LTD.ŞTİ</t>
  </si>
  <si>
    <t>Adres : Aksu Mah. OMÜ Cad. No:165/18-2 Atakum/SamsunDetaylı Bilgi</t>
  </si>
  <si>
    <t>INNCREA Yazılım Bilişim San. ve Tic. Ltd.Şti.</t>
  </si>
  <si>
    <t>Adres : Yenişehir Mah. Kardeşler Cad. No:7/2 no:227 Merkez/SivasDetaylı Bilgi</t>
  </si>
  <si>
    <t>Innoceed Yazılım ve Danışmanlık Tic. Ltd Şti.</t>
  </si>
  <si>
    <t>Adres : İTOB OSB Mahallesi 10032 sk. no:2 Menderes İzmirDetaylı Bilgi</t>
  </si>
  <si>
    <t>INNOFLUX Teknoloji Sanayi ve Ticaret Limited Şirketi</t>
  </si>
  <si>
    <t>INNOLOGY BİLİŞİM ARAŞTIRMA GELİŞTİRME ELEKTRONİK REKLAM DANIŞMANLIK SANAYİ VE TİCARET ANONİM ŞİRKETİ</t>
  </si>
  <si>
    <t>Adres : Ankara Teknoloji Geliştirme Bölgesi, 1605. Cadde, Cyberpark, E BLOK Kat: 2 No: 201 06800 Bilkent Çankaya/ANKARADetaylı Bilgi</t>
  </si>
  <si>
    <t>Innopark Konya Teknoloji Geliştirme Bölgesi Yönetici A.Ş.</t>
  </si>
  <si>
    <t>Adres : Büyükkayacık Mahallesi 101. Cadde No: 2 Selçuklu / KONYADetaylı Bilgi</t>
  </si>
  <si>
    <t>İnnotim Yazılım Telekomünikasyon ve Dan. Tic. Ltd. Şti.</t>
  </si>
  <si>
    <t>Adres : Bolu TGB Teknokent Binası No:6Detaylı Bilgi</t>
  </si>
  <si>
    <t>INNOVATIVE SİBER GÜVENLİK VE YAZILIM A.Ş.</t>
  </si>
  <si>
    <t>Adres : MUALLİMKÖY MAH DENİZ CAD NO:15/6Detaylı Bilgi</t>
  </si>
  <si>
    <t>İNNOVİST SAĞLIK ÜRÜNLERİ SAN. TİC. A.Ş.-SAKARYA ŞUBESİ</t>
  </si>
  <si>
    <t>Adres : Sakarya Üniversitesi Teknoloji Geliştirme Bölgeleri D Blok B05Detaylı Bilgi</t>
  </si>
  <si>
    <t>INNOVNANO NANOTEKN MALZ.VE YÜZ.ÜR.SAN.TİC.LT.ŞTİ.</t>
  </si>
  <si>
    <t>Adres : Kemal Nehrozoğlu Cad. Teknopark Üretim no 1 ,G.O.S.B Gebze KocaeliDetaylı Bilgi</t>
  </si>
  <si>
    <t>INNOVO TEKNOLOJİ YAZILIM VE TASARIM MÜHENDİSLİK A.Ş.</t>
  </si>
  <si>
    <t>Adres : Muradiye Mah. Celal Bayar Üniversitesi Kampüsü (Küme Evler) Teknoloji Geliştirme (Bölgesi İçi) Merkezi No:22 Yunusemre - MANİSADetaylı Bilgi</t>
  </si>
  <si>
    <t>İNOMERA ARGE VE BİLİŞİM HİZMETLERİ A.Ş.</t>
  </si>
  <si>
    <t>Adres : Boğaziçi Üniversitesi Kuzey Kampüs BÜN Teknopark No:106 Bebek Beşiktaş İstanbulDetaylı Bilgi</t>
  </si>
  <si>
    <t>İnotim Mühendislik Makine Sanayi ve Ticaret Limited Şirketi</t>
  </si>
  <si>
    <t>İNOTİN</t>
  </si>
  <si>
    <t>Adres : tokat teknopark 111/bDetaylı Bilgi</t>
  </si>
  <si>
    <t>İNOVA SOFT YAZILIM DONANIM VE PROJE HİZMETLERİ TİCARET LİMİTED ŞİRKETİ</t>
  </si>
  <si>
    <t>Adres : MURADİYE MAHALLESİ CELAL BAYAR ÜNİVERSİTESİ KAMPÜSÜ KÜME EVLERİ TEKNOLOJİ GELİŞTİRME (BÖLGESİ İÇİ) MERKEZİ NO:22 YUNUSEMRE/MANİSADetaylı Bilgi</t>
  </si>
  <si>
    <t>INOVA TERRA ENDÜSTRI MAKINA VE SAN.TIC.A.S.</t>
  </si>
  <si>
    <t>Adres : 75. yıl mah. OSB Mah. Bilim Cad. No:5/208Detaylı Bilgi</t>
  </si>
  <si>
    <t>İNOVAN GRUP TEKNOLOJİ SANAYİ TİCARET A.Ş.</t>
  </si>
  <si>
    <t>Adres : Reşitpaşa Mah. Katar Cad. ARI 3 Binası No: 4 / B111 Sarıyer/İstanbulDetaylı Bilgi</t>
  </si>
  <si>
    <t>İNOVAPEK KİMYA KOZMETİK MED.ÜRÜNLERİ ÜRT. SAN.ve TİC. LTD.ŞTİ.</t>
  </si>
  <si>
    <t>Adres : Bulgurlu mah. kanyon cad. no89/ b-1 Battalgazi MALATYADetaylı Bilgi</t>
  </si>
  <si>
    <t>İnovar Arge Mühendislik Ve Tasarım San. Ve Tic. Ltd. Şti</t>
  </si>
  <si>
    <t>Adres : Sakarya Üniversitesi Teknoloji Geliştirme Bölgeleri Esentepe Mahallesi Akademiyolu Sok. A Blok Z13-Z14 Serdivan/SAKARYADetaylı Bilgi</t>
  </si>
  <si>
    <t>İnovas Elektronik Dan. ve ArGe Hiz. San. Tic. Ltd. Şti.</t>
  </si>
  <si>
    <t>Adres : Üniversite Mah. Hastane Cad. Trabzon TGB 33/1106Detaylı Bilgi</t>
  </si>
  <si>
    <t>İnovasyon Mühendislik Teknoloji Geliştirme Danışmanlık San. Tic. Ltd. Şti.</t>
  </si>
  <si>
    <t>Adres : Büyükdere Mh. Gençlik Blv. No:4/59 Osmangazi Teknoparkı B23 26480 Odunpazarı / EskişehirDetaylı Bilgi</t>
  </si>
  <si>
    <t>İNOVED ELEKTRONİK SANAYİ VE TİCARET A.Ş.</t>
  </si>
  <si>
    <t>Adres : Ankara Teknoloji Geliştirme Bölgesi, 1606.Cadde, Kapı No: 4/B, Cyberpark Cyperplaza B Blok, 2. Kat No: 218, 06800 Bilkent Çankaya/AnkaraDetaylı Bilgi</t>
  </si>
  <si>
    <t>İNOVEN YAPAY ZEKA TEKNOLOJİLERİ VE BİLİŞİM ANONİM ŞİRKETİ</t>
  </si>
  <si>
    <t>Adres : Reşitpaşa Mah. Katar Cad. İTÜ Teknokent Arı4 Magnet, Maslak, Sarıyer/İSTANBULDetaylı Bilgi</t>
  </si>
  <si>
    <t>İnsan Teknoloji ve Bilişim Hizmetleri Ltd.Şti.</t>
  </si>
  <si>
    <t>Adres : Sakarya Üniversitesi Teknoloji Geliştirme Bölgeleri B Blok Z03Detaylı Bilgi</t>
  </si>
  <si>
    <t>INSERV ORGANİZASYON DESTEK EĞİTİM VE DANIŞMANLIK HİZMETLERİ A.Ş.</t>
  </si>
  <si>
    <t>Adres : Tarabya Bayırı cad. 24, Tarabya Sitesi 16/1 Tarabya 34457 Sarıyer İstanbulDetaylı Bilgi</t>
  </si>
  <si>
    <t>INSPIRIONTECH OTOMOTIV EN. MÜH. AR-GE SAN. VE TİC. LTD. ŞTİ.</t>
  </si>
  <si>
    <t>Adres : BÜYÜKKAYACIK MAH. 101 CAD. NO:2/203Detaylı Bilgi</t>
  </si>
  <si>
    <t>İNSURA TEKNOLOJİ A.Ş.</t>
  </si>
  <si>
    <t>Adres : Muradiye Mh. Manisa Celal Bayar Üniversitesi Teknoloji Geliştirme Bölgesi Dış Kapı No:22 İç Kapı No:Z5 Yunusemre/MANİSADetaylı Bilgi</t>
  </si>
  <si>
    <t>İNTERMEDİA SAYISAL GÖRÜNTÜ VE BİLGİ İŞLEM SİS. LTD. ŞTİ</t>
  </si>
  <si>
    <t>Adres : İSTANBUL TEKNOKENTİ İST. ÜNV.AVCILAR YER.ARGEM BİN.OFİS NO:208 AVCILAR/İST.Detaylı Bilgi</t>
  </si>
  <si>
    <t>INTIME SOLUTIONS BİLİŞİM HİZM. SAN. VE TİC. A.S.</t>
  </si>
  <si>
    <t>Adres : YILDIZ TEKNİK ÜNİVERSİTESİ, DAVUTPAŞA KAMPÜSÜ, TEKNOPARK ÇİFTEHAVUZLAR MH. ESKİ LONDRA ASFALTI CD. 151/1B, B1 BLOK, NO:212Detaylı Bilgi</t>
  </si>
  <si>
    <t>İNTO MÜHENDİSLİK CÜNEYT TOKER VE HÜSEYİN İNCEKARA</t>
  </si>
  <si>
    <t>Adres : YILDIZ TEKNİK ÜNİVERSİTESİ DAVUTPAŞA KAMPÜSÜ TEKNOLOJİ GELİŞTİRME BÖLGESİ 2. FAZ. C1 BLOK C-110ADetaylı Bilgi</t>
  </si>
  <si>
    <t>İNVENT YAZILIM DANIŞMANLIK ANONİM ŞİRKETİ</t>
  </si>
  <si>
    <t>Adres : REŞİTPAŞA Mah. KATAR Cad. Arıteknokent 2 Sitesi No 4/1/302 34467 Sarıyer/İstanbulDetaylı Bilgi</t>
  </si>
  <si>
    <t>Invento Teknoloji ve Bilgi Hizmetleri Ticaret A.Ş.</t>
  </si>
  <si>
    <t>Adres : R.Hisarüstü Mh. Boğaziçi Üniv. Kuzey Kampüs Teknopark K:1 No.204Detaylı Bilgi</t>
  </si>
  <si>
    <t>İNVENTRON ELEKTRONİK VE BİLGİ TEK. SAN. TİC. LTD. ŞTİ.</t>
  </si>
  <si>
    <t>Adres : Dudullu OSB Des 2. Cadde No:8/30 Ümraniye/İstanbulDetaylı Bilgi</t>
  </si>
  <si>
    <t>İnventum Teknoloji ve Bilgi Hizmetleri Tic A.Ş.</t>
  </si>
  <si>
    <t>Adres : Rumelihisarüstü Mahallesi, Boğaziçi Üniv. Kuzey Kampüsü Teknopark Binası Kat:1 No:204Detaylı Bilgi</t>
  </si>
  <si>
    <t>İNVENTUNA TEKNOLOJİ ANONİM ŞİRKETİ</t>
  </si>
  <si>
    <t>Adres : Maslak Mah. Maslak Meydan Sok. Beybi Giz Plaza Apt. No:1 / 99 Sarıyer / İstanbulDetaylı Bilgi</t>
  </si>
  <si>
    <t>INVEON BİLGİ TEKNOLOJİLERİ DANIŞMANLIK VE TİCARET A.Ş.</t>
  </si>
  <si>
    <t>Adres : 5.Gazeteciler Sitesi 2. Söltaş Evleri Hare Sok. K:14 Akatlar/Beşiktaş -  İstanbulDetaylı Bilgi</t>
  </si>
  <si>
    <t>INVGARDEN BİLİŞİM TEKNOLOJİLERİ ARGE YEN. ENJ. ELK. TUR. SAN. VE TİC. LTD. ŞTİ</t>
  </si>
  <si>
    <t>Adres : Yalı Mah. 6523 Sok. No:30/A/22Detaylı Bilgi</t>
  </si>
  <si>
    <t>IOT MÜHENDİSLİK BİLİŞİM TEKNOLOJİLERİ A.Ş.</t>
  </si>
  <si>
    <t>Adres : Üniversiteler Mah. Beytepe Lodumlu Köy Yolu Cad. No:5 No:1 Çankaya/AnkaraDetaylı Bilgi</t>
  </si>
  <si>
    <t>IOTECH Yazılım Sanayi ve Ticaret A.Ş</t>
  </si>
  <si>
    <t>Adres : Büyükdere Mah. Gençlik Bulv. ESOGÜ Meşelik Kampüsü ETGB Osmangazi Teknoparkı Binası NO: 201Detaylı Bilgi</t>
  </si>
  <si>
    <t>ipekcan aydınlatma</t>
  </si>
  <si>
    <t>Adres : kitibil mah. silvan 6.km dicleteknokent sur/diyarbakırDetaylı Bilgi</t>
  </si>
  <si>
    <t>IQMINE YAZILIM VE DANIŞMANLIK A.Ş.</t>
  </si>
  <si>
    <t>Adres : RESITPASA MAH. KATAR CAD. TEKNOKENT 6 NO: 2 /49 IÇ KAPI NO: 207- SARIYER/ ISTANBULDetaylı Bilgi</t>
  </si>
  <si>
    <t>İRADE YÖNETİM BİLİM VE TEKNOLOJİLERİ A.Ş.</t>
  </si>
  <si>
    <t>Adres : BÜYÜKDERE MAH. GENÇLİK BULVARI OSMANGAZİ ÜNİVERSİTESİ MEŞELİK KAMPÜSÜ ETGB OSMANGAZİ TEKNOPARKIDetaylı Bilgi</t>
  </si>
  <si>
    <t>IREA ARGE ARAŞTIRMA GELİŞTİRME A.Ş.</t>
  </si>
  <si>
    <t>Adres : Yeşiltepe Mah. İsmet İnönü Cad.2 Tepebaşı/ESKİŞEHİRDetaylı Bilgi</t>
  </si>
  <si>
    <t>İRİS ELEKTRONİK BİLGİ SİSTEMLERİ YÖNETİMİ A.Ş.</t>
  </si>
  <si>
    <t>Adres : Yıldız Teknik Üniversitesi Davutpaşa Kampüsü Arge B/1 Blok No:11 K:-1 D.101Detaylı Bilgi</t>
  </si>
  <si>
    <t>İRONSİS BİLİŞİM LTD. ŞTİ.</t>
  </si>
  <si>
    <t>IRP YAZILIM ARGE LTD.ŞTİ.</t>
  </si>
  <si>
    <t>Adres : PINARBAŞI MAHALLESİ HÜRRİYET CAD. TEKNOKENT ULUĞBEY Apt. NO: 3 A/42 KONYAALTI ANTALYADetaylı Bilgi</t>
  </si>
  <si>
    <t>İS TEKNOLOJİ BİLİŞİM YAZILIM DAN. MÜH. BÜRO MAK. ELEKTRONİK İNŞ. TAAH. SAN. VE TİC. LTD. ŞTİ</t>
  </si>
  <si>
    <t>Adres : Serhat Mah. Uzay Cağı Cad. No:6 Daire:1Detaylı Bilgi</t>
  </si>
  <si>
    <t>İŞLEM COĞRAFİ BİLGİ SİSTEMLERİ MÜHENDİSLİK VE EĞİTİM A.Ş.</t>
  </si>
  <si>
    <t>Adres : Ankara Teknoloji Geliştirme Bölgesi, Üniversiteler Mahallesi, 1605. Cad. Kapı No:3, Cyberpark Vakıf Binası 1.Kat No: 109-110-111-111A 06800 Bilkent Çankaya/Ankara Öykü Hanım: 0532 160 18 35 -03122335000Detaylı Bilgi</t>
  </si>
  <si>
    <t>ISM TEKNOLOJİ SAN. VE TİC. LTD. ŞTİ</t>
  </si>
  <si>
    <t>Adres : İstanbul Teknokent - İstanbul Üniversitesi Avcılar Yerleşkesi ARGEM Binası Zemin Kat Ofis No: Z18 34320 Avcılar/İSTANBULDetaylı Bilgi</t>
  </si>
  <si>
    <t>İsmail Okan YILDIRIM</t>
  </si>
  <si>
    <t>Adres : Bulgurlu Mah. Kanyon Cad. no89/1 307 Battalgazi/ MalatyaDetaylı Bilgi</t>
  </si>
  <si>
    <t>İsta Yazılım Proje Danışmanlık Müşavirlik Eğitim Ticaret Limited Şirketi</t>
  </si>
  <si>
    <t>Adres : Fırat Teknokent TGB Ek Bina 63/204 Merkez ElazığDetaylı Bilgi</t>
  </si>
  <si>
    <t>İSTAERO TEKNİK HAVACILIK UZAY SANAYİ VE TİCARET ANONİM ŞİRKETİ</t>
  </si>
  <si>
    <t>İSTANBUL BİYOTEKNOLOJİ LABARATUVAR HİZMETLERİ LTD.ŞTİ.</t>
  </si>
  <si>
    <t>Adres : ÜNİVERSİTE MAH. SARIGÜL SOKAK NO:37/1 C-BLOK PK.34320Detaylı Bilgi</t>
  </si>
  <si>
    <t>İstanbul Medeniyet Üniversitesi Teknopark Yönetici anonim Şirketi</t>
  </si>
  <si>
    <t>Adres : D100 Karayolu Üzeri N:98 Dumlupınar Mahallesi KadıköyDetaylı Bilgi</t>
  </si>
  <si>
    <t>İSTANBUL PATENT OFİSİ FİKRÎ VE SINAÎ MÜLKİYET HAKLARI HİZ.DAN.LTD.ŞTİ</t>
  </si>
  <si>
    <t>Adres : Pınarbaşı Mahallesi Hürriyet Caddesi Uluğbey Ar-ge Binası No:3A/101 Konyaaltı/ ANTALYADetaylı Bilgi</t>
  </si>
  <si>
    <t>İSTANBUL TEKNOKENT A.Ş.</t>
  </si>
  <si>
    <t>Adres : Avcılar Yerleşkesi ARGEM Binası 2.Kat Avcılar/İSTANBULDetaylı Bilgi</t>
  </si>
  <si>
    <t>IT360 TEKNOLOJİ ARGE ÜRÜN GELİŞTİRME EĞİTİM DAN. İNSAN KAYNAKLARI VE TİC. LTD. ŞTİ.</t>
  </si>
  <si>
    <t>Adres : ÇİFTE HAVUZLAR MAH. ESKİ LONDRA ASFALTI CAD. KULUÇKA MRK. C1 BLOK NO: 151 /1E İÇ KAPI NO: 312Detaylı Bilgi</t>
  </si>
  <si>
    <t>İterative Yazılım ve Danışmanlık Tic. Ltd. Şti.</t>
  </si>
  <si>
    <t>Adres : SANAYI MAH, TEKNOPARK BLV. TEKNOPARK 4A 1 /4A 101 PENDIK/ ISTANBULDetaylı Bilgi</t>
  </si>
  <si>
    <t>ITOUCH BİLİŞİM SİSTEMLERİ MÜH. DAN. SAN. VE TİC. LTD. ŞTİ.</t>
  </si>
  <si>
    <t>Adres : Çukurova Üniversitesi Balcalı Kampüsü Teknokent No:17B/103A Sarıçam/AdanaDetaylı Bilgi</t>
  </si>
  <si>
    <t>İTÜ MADEN FAKÜLTESİ VAKFI İKTİSADİ İŞLETMELERİ</t>
  </si>
  <si>
    <t>İUGO TEKNOLOJİ A.Ş.</t>
  </si>
  <si>
    <t>İYİ MAKİNA BİLGİ TEKNOLOJİLERİ VE TİC. A.Ş.</t>
  </si>
  <si>
    <t>İZİBİZ BİLİŞİM TEKNOLOJİLERİ ANONİM ŞİRKETİ</t>
  </si>
  <si>
    <t>Adres : Yıldız Teknik Üniversitesi Teknoloji Geliştirme Bölgesi C-1 Blok No: 407 Kat:2Detaylı Bilgi</t>
  </si>
  <si>
    <t>İZLEBİL ELEKTRONİK MAKİNE YOL İNŞAAT PAZARLAMA DAĞITIM SANAYİ VE TİCARET LİMİTED ŞİRKETİ</t>
  </si>
  <si>
    <t>Adres : Ramazanoğumah. Mekke sok. No: 4/3 Pendik - İstanbulDetaylı Bilgi</t>
  </si>
  <si>
    <t>İZMİR BİLİM VE TEKNOLOJİ PARK A.Ş.</t>
  </si>
  <si>
    <t>Adres : Tekeli İTOB OSB 10032 Sok. No:2 Menderes-İZMİRDetaylı Bilgi</t>
  </si>
  <si>
    <t>İZMİR TEKNOLOJİ GELİŞTİRME BÖLGESİ ANONİM ŞİRKETİ (İşletme adı:TEKNOPARK İZMİR)</t>
  </si>
  <si>
    <t>Adres : Teknopark İzmir Yönetim Ofisi, İYTE Kampüsü Urla, İzmir/TürkiyeDetaylı Bilgi</t>
  </si>
  <si>
    <t>JAVA YAZILIM DONANIM A.Ş.</t>
  </si>
  <si>
    <t>Adres : Gürsel Mah.28.Nisan Cd.6/5 Çağlayan - İstanbulDetaylı Bilgi</t>
  </si>
  <si>
    <t>JEOIT INTERNET TEKNOLOJİLERİ BİLGİSAYAR BİLİŞİM MÜHENDİSLİK ENERJİ TİCARET LİMİTED ŞİRKETİ</t>
  </si>
  <si>
    <t>Adres : Ankara Teknoloji Geliştirme Bölgesi, Cyberpark Cyberplaza A Blok 4.Kat No:A402a 06800 Bilkent Çankaya/AnkaraDetaylı Bilgi</t>
  </si>
  <si>
    <t>JET İLAN BİLGİ TEKNOLOJİ PAZ. TİC. LTD. ŞTİ.</t>
  </si>
  <si>
    <t>Adres : fertsek mah. Ömer halisdemir ( küme evler) no 34/108Detaylı Bilgi</t>
  </si>
  <si>
    <t>JUPHY TEKNOLOJİ LTD. ŞTİ.</t>
  </si>
  <si>
    <t>Jupiter Makine Sanayi Limited Şirketi</t>
  </si>
  <si>
    <t>Adres : Rumelihisarı Mh. Bebek Yolu Sk. No:2/5 202 34470 Sarıyer/İstanbulDetaylı Bilgi</t>
  </si>
  <si>
    <t>KADE SAĞLIK DAN.EĞT.ve YAZ.HİZ.TİC.LTD.ŞTİ.</t>
  </si>
  <si>
    <t>Adres : Çukurova Üniversitesi Balcalı Kampüsü Teknokent Binası zemin kat Z-09 no'lu ofis Sarıçam / ADANADetaylı Bilgi</t>
  </si>
  <si>
    <t>Kadir Batçıoğlu Deltagen Kimya Biyomedikal Ar-Ge</t>
  </si>
  <si>
    <t>Adres : Bulgurlu Mah. Kanyon Cad. Malatya Teknokent No: 89 A Blok Zemin Kat 2 No lu Ofis Battalgazi/ MalatyaDetaylı Bilgi</t>
  </si>
  <si>
    <t>KAF GRUP SAĞLIK HİZMETLERİ İNŞAAT SAN. VE TİC. LTD.ŞTİ.</t>
  </si>
  <si>
    <t>Adres : Bardakçı Mah. Teknokent sk . no : 1/13 Tuşba / VanDetaylı Bilgi</t>
  </si>
  <si>
    <t>Kahramanmaraş Teknokent Yönetici A.Ş.</t>
  </si>
  <si>
    <t>Adres : Kahramanmaraş Sütçü İmam Üniversitesi Avşar Yerleşkesi Kayseri Yolu 10.Km. 46050 KAHRAMANMARAŞDetaylı Bilgi</t>
  </si>
  <si>
    <t>Kahverengi Sanat Organizasyon Proje Arge İnovasyon Gıda Danışmanlık Sanayi ve Ticaret Ltd. Şti.</t>
  </si>
  <si>
    <t>Adres : BULGURMU MAH. KANYON CAD. NO:89 203 BATTALGAZİ, MALATYADetaylı Bilgi</t>
  </si>
  <si>
    <t>KAIZEN TELEKOMÜNİKASYON SERVİS VE DANIŞMANLIK TİCARET LİMİTED ŞİRKETİ</t>
  </si>
  <si>
    <t>KALEM MÜHENDİSLİK ARGE LTD. ŞTİ.</t>
  </si>
  <si>
    <t>Adres : D2 2B03Detaylı Bilgi</t>
  </si>
  <si>
    <t>KALENDER YAZILIM ARGE DANIŞMANLIK MEDYA YAYINCILIK LTD. ŞTİ.</t>
  </si>
  <si>
    <t>Adres : Orhangazi Mah Teknopark Sk. No2Detaylı Bilgi</t>
  </si>
  <si>
    <t>KALİTEK BİLGİ TEKNOLOJİLERİ DIŞ TİCARET LİMİTED ŞİRKETİ</t>
  </si>
  <si>
    <t>Adres : İstanbul Teknopark 8A Blok, Zemin. Kat, 8003 numaralı ofis Teknopark: Sanayi Mahallesi, Teknopark Bulvarı, No:1 , 34906 PendikDetaylı Bilgi</t>
  </si>
  <si>
    <t>KALITIM SAĞLIK GIDA BİLİŞİM AR-GE AMBALAJ SAN. LTD. ŞTİ.</t>
  </si>
  <si>
    <t>Adres : Balcalı Mah. Ç.Ü. Kampüsü Teknoloji Geliştirme Bölgesi İdari Bina No:19/A Sarıçam ADANADetaylı Bilgi</t>
  </si>
  <si>
    <t>KAM İNOVASYON BİLİŞİM REKLAMCILIK ANONİM ŞİRKETİ</t>
  </si>
  <si>
    <t>Adres : Ankara Teknoloji Geliştirme Bölgesi, 1606. Cad. Kapı No:4/A, Cyberpark Cyberplaza A Blok Zemin Kat No: AZ03 06800 Bilkent/AnkaraDetaylı Bilgi</t>
  </si>
  <si>
    <t>KAMOY ARGE SANAYİ VE TİC. LTD. ŞTİ.</t>
  </si>
  <si>
    <t>KAMUTECH YAZILIM EĞİTİM DANIŞMANLIK SAN. TİC. A.Ş.</t>
  </si>
  <si>
    <t>Adres : D BLOK Z-4Detaylı Bilgi</t>
  </si>
  <si>
    <t>Kanvas Beton İç ve Dış Tic.Ltd. Şti</t>
  </si>
  <si>
    <t>Adres : Alemdar Cad. Zambak Sok. No:1/9 Ümraniye İstanbulDetaylı Bilgi</t>
  </si>
  <si>
    <t>KAPADOKYA TEKNOLOJİ GELİŞTİRME BÖLGESİ YÖNETİCİ A.Ş.</t>
  </si>
  <si>
    <t>Adres : Nevşehir Hacı Bektaş Veli Üniversitesi 2000 Evler Mah. Zübeyde Hanım Cad. Üniversite alanı Rektörlük 50300/NevşehirDetaylı Bilgi</t>
  </si>
  <si>
    <t>KARABÜK ÜNİVERSİTESİ TEKNOLOJİ GELİŞTİRME BÖLGESİ YÖNETİCİ ANONİM ŞİRKETİ</t>
  </si>
  <si>
    <t>Adres : Kılavuzlar Köyü, Öte Karşı (Üniversite Kampüsü) Mevkii Karabük Üniversitesi Sit. Sosyal Tesis Apt. No: 8 Merkez/KARABÜKDetaylı Bilgi</t>
  </si>
  <si>
    <t>KARAÇAY ARAŞTIRMA GELİŞTİRME DAN. BİLGİ TEKNOJİLERİ İMALAT VE SAVUNMA SAN. VE TİC. LTD.ŞTİ</t>
  </si>
  <si>
    <t>Adres : Ankara Teknopark TGB Yerleşkesi 2224.cad.no:1 B Blok Üst Zemin No:BÜZ-21 Y.mahalle /ANKARADetaylı Bilgi</t>
  </si>
  <si>
    <t>KARADENİZ TEKNİK TEST ARGE LABORATUVAR TEKNOLOJİ BİLİŞİM VE TİCARET LİMİTED ŞİRKETİ</t>
  </si>
  <si>
    <t>Adres : Üniversite Mah. Hastane Cad. No: 33 2104 TRABZONDetaylı Bilgi</t>
  </si>
  <si>
    <t>KARAMAN TEKNOLOJİ GELİŞTİRME BÖLGESİ YÖNETİCİ ANONİM ŞİRKETİ</t>
  </si>
  <si>
    <t>Adres : ORGANİZE SANAYİ BÖLGESİ 2. CADDE A BLOK NO: 13AB 70100/MERKEZ/KARAMANDetaylı Bilgi</t>
  </si>
  <si>
    <t>KARAR AĞACI PAZARLAMA ÇÖZÜMLERİ LİMİTED ŞİRKETİ</t>
  </si>
  <si>
    <t>Adres : Bahçelievler Mah.320.sk.3/B Gazi Üniversitesi Gölbaşı Yerleşkesi Teknoplaza Binası (ABlok Zemin Kat no.01) 06830 Gölbaşı AnkaraDetaylı Bilgi</t>
  </si>
  <si>
    <t>KARAYEL AR-GE TASARIM BİLGİSAYAR ÖZEL EĞİTİM İNŞ. TAŞ. SAN. VE TİC. LTD. ŞTİ.</t>
  </si>
  <si>
    <t>Adres : Pınarbaşı Mh. Hürriyet Cd. Ar-Ge1 Binası No: 3B/105 Konyaaltı/ANTALYADetaylı Bilgi</t>
  </si>
  <si>
    <t>KARBORSİL KİMYA TARIM VE ENERJİ TEKNOLOJİLERİ SANAYİ TİCARET LİMİTED ŞİRKETİ</t>
  </si>
  <si>
    <t>Adres : ÜNİVERSİTE MAH/SEMT SARIGÜL SK. TEKNOKENT A BLOK 37 AVCILAR/ İSTANBULDetaylı Bilgi</t>
  </si>
  <si>
    <t>KAREL ELEKTRONİK SANAYİ VE TİCARET A.Ş.</t>
  </si>
  <si>
    <t>Adres : Ankara Teknoloji Geliştirme Bölgesi, Cyberpark, Cyberplaza B Blok 3. Kat No: 301 06800 Bilkent Çankaya/ANKARADetaylı Bilgi</t>
  </si>
  <si>
    <t>KAREL MAKİNE SANAYİ VE TİCARET LİMİTED ŞİRKETİ</t>
  </si>
  <si>
    <t>Adres : OSB Bilim Cad. Piramit:2 No:2Detaylı Bilgi</t>
  </si>
  <si>
    <t>Karen Biyoteknoloji Kimya Gıda Mühendislik Laboratuvar Sanayi ve Ticaret Limited Şirketi</t>
  </si>
  <si>
    <t>Adres : Yeşiltepe Mah. İsmet İnönü 2 Cad. Anadolu Üniversitesi Yunusemre Kampusu ETGB Anadolu Teknoparkı No: 2/-57–12Detaylı Bilgi</t>
  </si>
  <si>
    <t>KARMASİS BİLİŞİM ÇÖZÜMLERİ TİCARET LTD.ŞTİ.</t>
  </si>
  <si>
    <t>Adres : Ankara Teknoloji Geliştirme Bölgesi, Cyberpark, Cyberplaza C Blok 3.Kat No: 13- 14 06800 Bilkent Çankaya/AnkaraDetaylı Bilgi</t>
  </si>
  <si>
    <t>KAR-TEM KARADENİZ TEM. SİS. ENDÜSTRİYEL MAMÜLLERİ PAZ. SAN. VE TİC. LTD. ŞTİ.</t>
  </si>
  <si>
    <t>Adres : Aksu Mah.Omü Cad.No:165/36 Atakum/SamsunDetaylı Bilgi</t>
  </si>
  <si>
    <t>KARYA BİLİŞİM LTD ŞTİ</t>
  </si>
  <si>
    <t>Adres : Çamlık Mh. Şehit Burak Kurtuluş Cd. No 78 Daire 6 Ümraniye/İstanbulDetaylı Bilgi</t>
  </si>
  <si>
    <t>kasım tasdemir</t>
  </si>
  <si>
    <t>Adres : bulgurlu mh.Detaylı Bilgi</t>
  </si>
  <si>
    <t>KASS YAZILIM VE OTOMASYON SİS. SAN. TİC. LTD. ŞTİ.</t>
  </si>
  <si>
    <t>Adres : Sakarya Üniversitesi Teknoloji Geliştirme Bölgeleri Rosem 13Detaylı Bilgi</t>
  </si>
  <si>
    <t>KAVİ MEKATRONİK LİMİTED ŞİRKETİ</t>
  </si>
  <si>
    <t>Kazutek Elektrik Elektronik İnşaat Makina Mühendislik Sanayi Ticaret Ltd. Şti.</t>
  </si>
  <si>
    <t>Adres : Ulu Mah 6. Ulu Sk. No:47/A Osmangazi BursaDetaylı Bilgi</t>
  </si>
  <si>
    <t>KEKİK TEKNOLOJİ A.Ş.</t>
  </si>
  <si>
    <t>Adres : Çukurova TGB Çukurova Teknokent B Blok Kat:1 No:108/B 01380 SarıçamDetaylı Bilgi</t>
  </si>
  <si>
    <t>Kekova Enerji Tarım San. ve Tic. Ltd. Şti.</t>
  </si>
  <si>
    <t>Adres : Pınarbaşı Mh. Hürriyet Cd. Akdeniz Üniversitesi Antalya Teknokent Arge 1 Binası No:3B/201 Konyaaltı/AntalyaDetaylı Bilgi</t>
  </si>
  <si>
    <t>Kemal Cem KÖSE</t>
  </si>
  <si>
    <t>Adres : KÜTAHYA TEKNOKENT 2.Organize Sanayi Bölgesi Kütahya-Eskişehir Karayolu 5.Km KÜTAHYA/TÜRKİYEDetaylı Bilgi</t>
  </si>
  <si>
    <t>KENEVİR TARIM SANAYİ VE TİCARET ANONİM ŞİRKETİ</t>
  </si>
  <si>
    <t>Adres : İÇERENKÖY MAH.YEŞİL VADİ SOKAK NO:3 KAT.10 ATAŞEHİR-iİSTANBULDetaylı Bilgi</t>
  </si>
  <si>
    <t>KENTKART MARMARA ELEKTRONİK TURZ. SAN. TİC. A.Ş.</t>
  </si>
  <si>
    <t>Adres : Vatan Cad. No:83 B-109Detaylı Bilgi</t>
  </si>
  <si>
    <t>KEPKUR YAZILIM VE BİLİŞİM KAYITLI ELEKTRONİK POSTA HİZ. SAN. VE TİC. A.Ş.</t>
  </si>
  <si>
    <t>Adres : Y.T.Ü. DAVUTPAŞA KAMPÜSÜ T.G.B. NO:2 2.FAZ C1 BLOK NO:103Detaylı Bilgi</t>
  </si>
  <si>
    <t>KEREM CAN ÖZKUL - ARKTEK PLUS</t>
  </si>
  <si>
    <t>Adres : Sakarya Üniversitesi Teknoloji Geliştirme Bölgeleri Rosem 26Detaylı Bilgi</t>
  </si>
  <si>
    <t>Ketronik Bilişim Yapay Zeka Teknolojileri Anonim Şirketi</t>
  </si>
  <si>
    <t>KEVSER SÜMEYRA KESEN</t>
  </si>
  <si>
    <t>Adres : ULUBAĞ MH. RECEP TAYYİP ERDOĞAN BLV. ŞANLIURFA TEKNOKENT NO: 283 İÇ KAPI NO: 311 HALİLİYE/ ŞANLIURFADetaylı Bilgi</t>
  </si>
  <si>
    <t>Key Bilgi Sistemleri Ltd. Şti.</t>
  </si>
  <si>
    <t>Adres : Bulgurlu Mah. Kanyon Çevreyolu Doğu CAD. No:89 C Blok/K:2/4 MalatyaDetaylı Bilgi</t>
  </si>
  <si>
    <t>KEY YAZILIM ÇÖZÜMLERİ A.Ş.</t>
  </si>
  <si>
    <t>Adres : Ankara teknoloji Geliştirme bölgesi, Cyberpark, Cyberplaza A Blok 3. Kat No: A308- A309- A308a 06800 Bilkent Çankaya/AnkaraDetaylı Bilgi</t>
  </si>
  <si>
    <t>KEYMA ENDÜSTRİYEL SİSTEMLER MAK. SAN. VE TİC. LTD. ŞTİ.</t>
  </si>
  <si>
    <t>Adres : ETGB Eskişehir Organize Sanayi Bölgesi Teknoloji Bulvarı 75. Yıl OSB Mahallesi Bilim Caddesi No:5/203 /306 26110 OdunpazarıDetaylı Bilgi</t>
  </si>
  <si>
    <t>KG BİLGİ İŞLEM TEKNOLOJİ HİZM. LTD.ŞTİ.</t>
  </si>
  <si>
    <t>Adres : Zümrütevler Mah. Karayemiş Sok. No:26/9 Ref Plaza Kat:5 Maltepe/İST.Detaylı Bilgi</t>
  </si>
  <si>
    <t>KILAVUZ PROSES ÇÖZÜMLERİ TİCARET LİMİTED ŞİRKETİ</t>
  </si>
  <si>
    <t>Adres : OSTİM MAHALLESİ 1308. CADDE NO:6/13 YENİMAHALLE/ANKARADetaylı Bilgi</t>
  </si>
  <si>
    <t>KİMLİC BLOCKCHAİN YAZILIM TEKNOLOJİ DANIŞMANLIK VE TİCARET ANONİM ŞİRKETİ</t>
  </si>
  <si>
    <t>Adres : SANAYİ MAH. TEKNOPARK BLV. TEKNOPARK 4A 1 /4A 101 PENDİK/ İSTANBULDetaylı Bilgi</t>
  </si>
  <si>
    <t>KING CNG TAŞIMA TAŞIMA LTD.ŞTİ</t>
  </si>
  <si>
    <t>Adres : BARDAKÇI MAH. TEKNOKNET SK. NO : 1/9 TUŞBA / VANDetaylı Bilgi</t>
  </si>
  <si>
    <t>KIRIKKALE ÜNİVERSİTESİ TEKNOLOJİ GELİŞTİRME BÖLGESİ YÖNETİMİ A.Ş.</t>
  </si>
  <si>
    <t>Adres : Kırıkkale Üniversitesi Kampüsü Yenişehir Mah. Farabi Cad. 1. Ar-Ge Binası Kat: 1 No: 30/44 Yahşihan/KırıkkaleDetaylı Bilgi</t>
  </si>
  <si>
    <t>KIRKLARELİ ÜNİVERSİTESİ TEKNOKENTİ ANONİM ŞİRKETİ</t>
  </si>
  <si>
    <t>Adres : Cumhuriyet Mahallesi Üniversite Bulvarı Kırklareli Üniversitesi Rektörlüğü Apt. No: 39/3/0 Merkez KIRKLARELİDetaylı Bilgi</t>
  </si>
  <si>
    <t>KISAYOL BİLİŞİM TEKNOLOJİLERİ VE DANIŞMANLIK TİC. LTD. ŞTİ.</t>
  </si>
  <si>
    <t>Adres : BAHÇELİEVLER MH. 319.CD. ANKARA ÜNİV. TEKNOKENT E BLOKZEMİN KAT NO:16Detaylı Bilgi</t>
  </si>
  <si>
    <t>KİTSLO YAZILIM A.Ş.</t>
  </si>
  <si>
    <t>Adres : Muallimköy Mahallesi, Deniz Caddesi, No: 143 / 5 - 28 Bilişim Vadisi - Kuluçka Binası 2. Kat GEBZE / KOCAELİ / TÜRKİYEDetaylı Bilgi</t>
  </si>
  <si>
    <t>KLONBİTS BİLİŞİM ÇÖZÜMLERİ YAZILIM TELE. LTD ŞTİ</t>
  </si>
  <si>
    <t>Adres : FENER MAH. B.ECEVBİT BULV. NO.75 GRANDDUKE İŞ MRK K.2 D.7. MURATPAŞA/ANTALYADetaylı Bilgi</t>
  </si>
  <si>
    <t>KMC Elektronik Anonim Şirketi İmalat Eğitim Teknoloji Yazılım Danışmanlık Mühendislik Kapadokya Teknopark Şubesi</t>
  </si>
  <si>
    <t>Adres : 2000 Evler Mah. Üniversite Alanı, Kapadokya teknopark, No:13 NevşehirDetaylı Bilgi</t>
  </si>
  <si>
    <t>KMN TARIM HAYV. VETERİNER GIDA SAĞ. EĞT. ARGE DAN.SAN. VE LTD.ŞTİ.</t>
  </si>
  <si>
    <t>Adres : Fırat Teknokent Tekmer Binası No:4 ELAZIĞDetaylı Bilgi</t>
  </si>
  <si>
    <t>KMO BİLGİ SİSTEMLERİ MÜŞAVİRLİK A.Ş.</t>
  </si>
  <si>
    <t>Adres : Ankara Teknoloji Geliştirme Bölgesi Cyberpark C Blok No:15 06800 Bilkent Çankaya/AnkaraDetaylı Bilgi</t>
  </si>
  <si>
    <t>KOBETSU LEAN ACADEMİA ARGE DAN. HİZM. TİC. VE SAN. LTD. ŞTİ.</t>
  </si>
  <si>
    <t>Adres : Bulgurlu Mah. kanyon Cad. No.89 101 Battalgazi MalatyaDetaylı Bilgi</t>
  </si>
  <si>
    <t>KOBİKİT YAZILIM DANIŞMANLIK İLETİŞİM TEKNOLOJİLERİ SANAYİ VE TİCARET LİMİTED ŞİRKETİ</t>
  </si>
  <si>
    <t>Adres : ITOB OSB MAH. 10032 SK. BILIM PARK A NO: 2 /1A IÇ KAPI NO: 001 MENDERES/ IZMIRDetaylı Bilgi</t>
  </si>
  <si>
    <t>KOBİZ TEKNOLOJİ YAZILIM ARAŞTIRMA GELİŞTİRME LTD.ŞTİ.</t>
  </si>
  <si>
    <t>Adres : Fırat Teknokent Ek Bina No:109Detaylı Bilgi</t>
  </si>
  <si>
    <t>KOBİZON</t>
  </si>
  <si>
    <t>Adres : Çınartepe Mah. Adnan Menderes Cad. 91C/19Detaylı Bilgi</t>
  </si>
  <si>
    <t>KOD YAZILIM VE PROJE HİZM.LTD.ŞTİ.</t>
  </si>
  <si>
    <t>Adres : PINAR BAŞI MAH.DUMLUPINAR BUL.NO ARGE 3 BİNASI GİRİŞ KAT ANTALYADetaylı Bilgi</t>
  </si>
  <si>
    <t>KODATUS BİLGİ TEKNOLOJİLERİ LTD. ŞTİ.</t>
  </si>
  <si>
    <t>Adres : Muallimköy Teknoloji Geliştirme Bölgesi (Bilişim Vadisi) Muallim Mah. Deniz Cad. No:143/5 A7 Blok Kat:2 No:34 Gebze, Kocaeli, TÜRKİYEDetaylı Bilgi</t>
  </si>
  <si>
    <t>KODİA Yazılım Ve Teknoloji Ltd. Şti.</t>
  </si>
  <si>
    <t>Adres : Yenişehir Mh. Kardeşler Cd. No:7/2 Z23/2Detaylı Bilgi</t>
  </si>
  <si>
    <t>KOLAYSOFT TEKNOLOJİ ANONİM ŞİRKETİ</t>
  </si>
  <si>
    <t>Adres : Ankara Teknoloji Geliştirme Bölgesi, 1605.Cadde, Kapı No:3, Cyberpark Vakıf Binası, 2.Kat No: 201-202-203-204-205, 06800 Bilkent Çankaya/AnkaraDetaylı Bilgi</t>
  </si>
  <si>
    <t>KOLT MUHENDİSLİK A.Ş.</t>
  </si>
  <si>
    <t>KONEK MAKİNA TEKNOLOJİ SAN. VE TİC. LTD. ŞTİ.</t>
  </si>
  <si>
    <t>Adres : Üniversite Mah. Sarıgül Sk. Teknokent Argem Binası Bodrum Kat No: 37/1-2 / Ofis No: 15Detaylı Bilgi</t>
  </si>
  <si>
    <t>KONNEKA BİLGİ VE İLETİŞİM TEKNOLOJİLERİ İMALAT TİCARET LİMİTED ŞİRKETİ</t>
  </si>
  <si>
    <t>Adres : Ankara Teknoloji Geliştirme Bölgesi, 1605.Cadde, Kapı No:3, Cyberpark Vakıf Binası, 1.Kat No: 112-113-114-115, 06800 Bilkent Çankaya/AnkaraDetaylı Bilgi</t>
  </si>
  <si>
    <t>Konseptiz Marka Yönetimi ve Dan.Rek.Org.Yay.Ltd.Şti.</t>
  </si>
  <si>
    <t>Adres : İtob OSB Mh.10032 Sk.Bilim Park Sitesi A Apt.No:2/1 a-/001 MenderesDetaylı Bilgi</t>
  </si>
  <si>
    <t>KONTROLPARK ELEKTRIK VE OTOMASYON TEKNOLOJILERI SANAYI VE TICARET ANONIM SIRKETI</t>
  </si>
  <si>
    <t>Adres : Sanayi Mahallesi Teknopark Bulvarı Teknopark 4A Apt. No:1/4A/101Detaylı Bilgi</t>
  </si>
  <si>
    <t>KONUMSAL BİLGİ SİSTEMLERİ SANAYİ TİCARET LİMİTED ŞİRKETİ</t>
  </si>
  <si>
    <t>Adres : Ankara Teknoloji Geliştirme Bölgesi Beytepe Lodumlu Köyü Yolu Cyberpark Kapı No:5 Tepe Binası Zemin Kat No: Z19-Z20-Z21-Z22-Z23-Z24-Z25-Z26-Z27-Z28-Z29-Z30-Z31 06800 Bilkent Çankaya/ANKARADetaylı Bilgi</t>
  </si>
  <si>
    <t>KONUT KREDİSİ COM TR DANIŞMANLIK A.Ş.</t>
  </si>
  <si>
    <t>Adres : YTÜ TEKNOLOJİ GELİŞTİRME BÖLGESİ DAVUTPAŞA KAMPÜSÜ ÇİFTE HAVUZLAR MAH. ESKİ LONDRA ASFALTI CD. BİNA NO.151/1E D2 BLOK KAPI NO.1B07-1B08Detaylı Bilgi</t>
  </si>
  <si>
    <t>KONYA TEKNOKENT YÖNETİCİ A.Ş.</t>
  </si>
  <si>
    <t>Adres : Selçuk Ün. Teknoloji Geliştirme Bölgesi Akademi Mah Gürbulut Sok Safir Panorama Blok No:67 Selçuklu 42003 Konya/TürkiyeDetaylı Bilgi</t>
  </si>
  <si>
    <t>KORA ANALİTİK ÇÖZÜMLER SANAYİ VE TİC. LTD. ŞTİ.</t>
  </si>
  <si>
    <t>Adres : REŞİTPAŞA Mah. KATAR Cad. TEKNOKENT ARI 3 Sit. No: 4 / B105 SARIYER / İSTANBULDetaylı Bilgi</t>
  </si>
  <si>
    <t>Korlog Araştırma Geliştirme Bilgisayar Makina İnşaat San. Tic. Ltd. Şti.</t>
  </si>
  <si>
    <t>Adres : BÜYÜKDERE MAH. GENÇLİK BUL. ETGB Osmangazi Teknoparkı No:4-59/211Detaylı Bilgi</t>
  </si>
  <si>
    <t>KÖSTEBEK TEKNOLOJİ YAZILIM BİLİŞİM EĞİTİM DAN. ARAŞTIRMA GELİŞTİRME TİC. LTD. ŞTİ. İSTANBUL ŞUBESİ</t>
  </si>
  <si>
    <t>Adres : ÇİFTEHAVUZLAR MH KULUCKA MERZ ESKİ LONDRA ASFALTI CD No:151/ 1D 408 ESENLER İSTANBULDetaylı Bilgi</t>
  </si>
  <si>
    <t>KÖSTEBEK TEKNOLOJİ YAZILIM BİLİŞİM EĞİTİM DANIŞMANLIK ARAŞTIRMA GELİŞTİRME TİCARET LTD. ŞTİ.</t>
  </si>
  <si>
    <t>Adres : Ankara Teknoloji Geliştirme Bölgesi, 1606. Cad. Kapı No:4, Cyberpark Cyberplaza B Blok 2.Kat No: B232 06800 Bilkent Çankaya/AnkaraDetaylı Bilgi</t>
  </si>
  <si>
    <t>KOÜ TEKNOPARK A.Ş.</t>
  </si>
  <si>
    <t>Adres : Vatan Cad. No:83 YeniköyDetaylı Bilgi</t>
  </si>
  <si>
    <t>KPM İLERİ TEKNOLOJİLERİ VE DANIŞMANLIK LTD. ŞTİ.</t>
  </si>
  <si>
    <t>Adres : Ankara Teknoloji Geliştirme Bölgesi, Beytepe Lodumlu Köyü Yolu No:5, Cyberpark Tepe Binası, 4.Kat No: 409, 06800 Bilkent Çankaya/AnkaraDetaylı Bilgi</t>
  </si>
  <si>
    <t>Krank Bilişim Teknolojileri Ltd. Şti.</t>
  </si>
  <si>
    <t>Adres : Bulgurlu Mah. Kanyon Cad. A Blok No:89/ABlok 2. Kat 4 No'lu Ofis MalatyaDetaylı Bilgi</t>
  </si>
  <si>
    <t>Kriptex Bilişim ve Bilgi Güvenliği Teknolojileri Tic. Ltd. Şti.</t>
  </si>
  <si>
    <t>Adres : Sakarya Üniversitesi Teknoloji Geliştirme Bölgeleri A Blok 101Detaylı Bilgi</t>
  </si>
  <si>
    <t>KRNK Araştırma Geliştirme Müh. Ve Dan. Hiz. Ltd. Şti.</t>
  </si>
  <si>
    <t>Adres : Teknopark Teknoloji Gelişim Bölgesi Hava Limanı yolu Dış kapı No:3 ARGE binası 5/2 Mahal No:214Detaylı Bilgi</t>
  </si>
  <si>
    <t>KUANTUM SİBER GÜVENLİK YAZILIM İNTERNET BİLİŞİM SİSTEMLERİ DANIŞMANLIK HİZMETLERİ SANAYİ TİCARET LİMİTED ŞİRKETİ</t>
  </si>
  <si>
    <t>Adres : Çınartepe Mah., Adnan Menderes Cad., No: 91-C, 67040Detaylı Bilgi</t>
  </si>
  <si>
    <t>KUARTEK Proje Tas.Yaz. Araş. Dan. Müh. Bilg. San. ve Tic. Ltd. Şti.</t>
  </si>
  <si>
    <t>KUIXO BİLİŞİM TEKNOLOJİLERİ A.Ş.</t>
  </si>
  <si>
    <t>Adres : Ankara Teknoloji Geliştirme Bölgesi, 1606.Cadde, Kapı No: 4/B, Cyberpark Cyperplaza B Blok, 2.Kat No: B225-B226, 06800 Bilkent Çankaya/AnkaraDetaylı Bilgi</t>
  </si>
  <si>
    <t>KUKİ EĞİTİM VE TEKNOLOJİ LTD. ŞTİ.</t>
  </si>
  <si>
    <t>KUTAR BİLİSİM VE YAZILIM TEKN.DIŞ TİC.A.Ş</t>
  </si>
  <si>
    <t>Adres : Melih Gökçek Bulvarı No:61Detaylı Bilgi</t>
  </si>
  <si>
    <t>Kutay Elektronilk İletişim Eğitim Danışmanlığı Ticaret Anonim Şirketi</t>
  </si>
  <si>
    <t>Adres : Fulya mah. ortaklar cad. Çam apt. No:16/9Detaylı Bilgi</t>
  </si>
  <si>
    <t>KUVARS YAZILIM ARGE MÜHENDİSLİK SANAYİ TİCARET LTD. ŞTİ.</t>
  </si>
  <si>
    <t>Adres : Reşitpaşa mahallesi Katar caddesi Teknokent ARI 3 Sit. No: 4 / B105Detaylı Bilgi</t>
  </si>
  <si>
    <t>KUZEY BİLGİSAYAR SİSTEMLERİ CEMİL TOSUN</t>
  </si>
  <si>
    <t>Adres : Aksu Mah. OMÜ Cad. No:165/21-3 Atakum SamsunDetaylı Bilgi</t>
  </si>
  <si>
    <t>KV331 YAZILIM LİMİTED ŞİRKETİ</t>
  </si>
  <si>
    <t>Adres : Ankara Teknoloji Geliştirme Bölgesi, Cyberpark, B Blok 2. Kat No: B222 06800 Bilkent Çankaya/AnkaraDetaylı Bilgi</t>
  </si>
  <si>
    <t>LABRİS TEKNOLOJİ BİLİŞİM ÇÖZÜMLERİ ANONİM ŞİRKETİ</t>
  </si>
  <si>
    <t>Adres : Galyum Blok No:1/1 ODTÜ Teknokent AnkaraDetaylı Bilgi</t>
  </si>
  <si>
    <t>Labu Dijital Medya Prodüksiyon ve reklamcılık Ticaret Limited Şirketi</t>
  </si>
  <si>
    <t>Adres : Şeker Mah. 1439 Sk. 15/10 Etimesgut AnkaraDetaylı Bilgi</t>
  </si>
  <si>
    <t>Lapis Havacılık Teknolojileri A.Ş.</t>
  </si>
  <si>
    <t>Adres : İvedik OSB, 2277 cad., No:19Detaylı Bilgi</t>
  </si>
  <si>
    <t>LARES Mühendislik ve Yer Bilimleri LTD. ŞTİ.</t>
  </si>
  <si>
    <t>Adres : Bahçelievler Mah. 319. Cad. No: 35 E Blok Alt Zemin Kat B25/E (AZ-25/E) Gölbaşı AnkaraDetaylı Bilgi</t>
  </si>
  <si>
    <t>LATENT İLERİ ARAŞTIRMA EĞİTİM VE DANIŞMANLIK TİCARİ LİMİTED ŞİRKETİ</t>
  </si>
  <si>
    <t>Adres : ÜNİVERSİTE MAHALLESİ SARIGÜL SOKAK TEKNOKENT SİT. B BLOK APT. NO : 37/1 ARGEM BİNASI KULUÇKA MERKEZİ NO: 15/19Detaylı Bilgi</t>
  </si>
  <si>
    <t>LAYIK BİLGİSAYAR YAZILIM EĞİTİM VE DANIŞMANLIK İTH.İHR.LTD.ŞTİ.</t>
  </si>
  <si>
    <t>Adres : BARDAKÇI MAH. TEKNOKENT SOKAK NO :1/ 29 TUŞBA / VANDetaylı Bilgi</t>
  </si>
  <si>
    <t>LAZERON SAC İŞLEME SİSTEMLERİ VE KOMPOZİT TEKNOLOJİ ELEMANLARI A.Ş.</t>
  </si>
  <si>
    <t>Adres : Muradiye Mahallesi Manisa Celal Bayar Üniversitesi Teknoloji Geliştirme Bölgesi Dış Kapı No:22 İç Kapı No:Z3 Yunusemre - MANİSA / TÜRKİYEDetaylı Bilgi</t>
  </si>
  <si>
    <t>LEBİSOFT YAZILIM HİZMETLERİ</t>
  </si>
  <si>
    <t>Adres : ANKARA YOLU 12. KM ORGANİZE SANAYİ BÖLGESİ TESİSLERİ NO:7 TEKNOKENT ÇORUMDetaylı Bilgi</t>
  </si>
  <si>
    <t>LEDMER Elektronik Bilişim Hiz. Yazılım Biy. Sis. Mekatronik Arge Dan. San. ve Tic. Ltd. Şti.</t>
  </si>
  <si>
    <t>Adres : Fırat Teknoloji Geliştirme Bölgesi Arge Binası 2 No:1-ELAZIĞDetaylı Bilgi</t>
  </si>
  <si>
    <t>LEOS BİLİM TEKNOLOJİ A.Ş.</t>
  </si>
  <si>
    <t>LETTA TEKNOLOJİ ELEKTRONİK VE BİLİŞİM ARAŞTIRMA GELİŞTİRME SAN.TİC.LTD.ŞTİ.</t>
  </si>
  <si>
    <t>Adres : Tübitak Teknoloji Geliştirme Bölgesi D Blok No:40 Gebze KocaeliDetaylı Bilgi</t>
  </si>
  <si>
    <t>LEUDEX ARGE GIDA SAĞLIK VE DANIŞMANLIK LİMİTED ŞİRKETİ</t>
  </si>
  <si>
    <t>Adres : Çifte Havuzlar Mahallesi, Eski Londra Asfaltı Caddesi D2 Blok/2B03 YTÜ-Davutpaşa Kampüsü,Esenler/İSTANBULDetaylı Bilgi</t>
  </si>
  <si>
    <t>LEVENT ÖZGÜR CODART BİLİŞİM VE DANIŞMANLIK</t>
  </si>
  <si>
    <t>Adres : İTOB osb mah. 10032 sok. No:2 MENDERES-İZMİRDetaylı Bilgi</t>
  </si>
  <si>
    <t>LF Tarımsal Ürünleri ve Tarımsal Dan. San. Tic. Ltd. Şti.</t>
  </si>
  <si>
    <t>Adres : Bahçelievler Mah. Abdulhamit Han Bulv. Bilecik Üniv. B Blok 115/4-1 Bilecik / MerkezDetaylı Bilgi</t>
  </si>
  <si>
    <t>Liberta Yazılım İnşaat Gıda Sanayi ve Ticaret Ltd.Şti.</t>
  </si>
  <si>
    <t>Adres : Çamlıtepe Mah./Semt Mahmut Tevfik Atay Bulvarı Gaziantep Teknopark C Blok No:104 Şahinbey/GazianetpDetaylı Bilgi</t>
  </si>
  <si>
    <t>Lider Teknoloji Geliştirme Mühendislik Taahhüt San. ve Tic. Ltd. Şti.</t>
  </si>
  <si>
    <t>Adres : OSB Teknoloji Bulvarı ETGB Yazılımkule No:406Detaylı Bilgi</t>
  </si>
  <si>
    <t>Lifemote Bilişim ve Ticaret Anonim Şirketi</t>
  </si>
  <si>
    <t>Adres : Rumelihisarı mahalleri Bebek yolu sok.no:2/5 - 202/1Detaylı Bilgi</t>
  </si>
  <si>
    <t>Lighthouse Uluslararası Yazılım Donanım Çözümleri Ltd. Şti.</t>
  </si>
  <si>
    <t>Adres : Sanayi mh. Teknopark Bulvarı No:1/2A/401Detaylı Bilgi</t>
  </si>
  <si>
    <t>LİKOM YAZILIM HİZMETLERİ VE TİC. A.Ş.</t>
  </si>
  <si>
    <t>Adres : YTÜ Teknopark B2 Blok No:404 Eseneler 34220 İSTANBULDetaylı Bilgi</t>
  </si>
  <si>
    <t>LİLA YAZILIM EĞİTİM VE DAN. LTD. ŞTİ.</t>
  </si>
  <si>
    <t>Adres : İkitelli Org. San. Mah. Y.T.Ü. Teknopark Sok.Dış Kapı No:1 Ofis No: 1B17 Başakşehir/İstanbulDetaylı Bilgi</t>
  </si>
  <si>
    <t>LİMAK TEKNOLOJİ YAZILIM SAVUNMA SANAYİ VE TİCARET A.Ş.</t>
  </si>
  <si>
    <t>Adres : Ankara Teknoloji Geliştirme Bölgesi, 1606.Cadde, Kapı No: 4/C, Cyberpark Cyperplaza C Blok, 2.Kat No: 236 06800 Bilkent Çankaya/AnkaraDetaylı Bilgi</t>
  </si>
  <si>
    <t>Linarit Bilgi Teknolojileri Sanayi ve Ticaret Limited Şirketi</t>
  </si>
  <si>
    <t>Adres : Pınarbaşı Mah. Hürriyet Cad. Antalya Teknokent Uluğbey Arge 2 Binası 3A /103 Konyaaltı / ANTALYADetaylı Bilgi</t>
  </si>
  <si>
    <t>LİNEER LAZER TEKNOLOJİ GELİŞTİRME ENDÜSTRİYEL MAKİNE ÜRETİM DANIŞMANLIK VE EĞİTİM HİZMETLERİ LTD. ŞTİ.</t>
  </si>
  <si>
    <t>Adres : Trakya Üniversitesi Ayşekadın Yerleşkesi Merkez EDİRNEDetaylı Bilgi</t>
  </si>
  <si>
    <t>Liva Red İnşaat Sağlık Medikal Gıda Tarım İthalat İhracat Pazarlama Sanayi ve Ticaret Limited Şirketi</t>
  </si>
  <si>
    <t>Adres : Çaydaçıra Mah. Hacı Ömer Bilginoğlu Cad. Fırat TGB Ek Bina ElazığDetaylı Bilgi</t>
  </si>
  <si>
    <t>Logical Defense Yazılım Ar-Ge Savunma Sanayi ve Ticaret Limited Şirketi</t>
  </si>
  <si>
    <t>Adres : Çaydaçıra Mah. Hacı Ömer Bilginoğlu Cad. No: 61/211Detaylı Bilgi</t>
  </si>
  <si>
    <t>LOOP GAMES OYUN TEKNOLOJİLERİ A.Ş.</t>
  </si>
  <si>
    <t>Adres : Üniversiteler Mahallesi, İhsan Doğramacı Bulvarı NO:13 BARAKA 2 GEZİCİ MASA 24 ÇANKAYA/ANKARADetaylı Bilgi</t>
  </si>
  <si>
    <t>LPS Enerji San. Tic. Ltd. Şti.</t>
  </si>
  <si>
    <t>Adres : Sanayi Mh., Teknopark Bulvarı No:1, C Blok, Kulucka MerkeziDetaylı Bilgi</t>
  </si>
  <si>
    <t>LST SCIENTIFIC INSTRUMENTS BİLİŞİM YAZILIM TEKNOLOJİ ARAŞTIRMA GELİŞTİRME TİCARET LTD. ŞTİ.</t>
  </si>
  <si>
    <t>Adres : Ankara Teknoloji Geliştirme Bölgesi, 1605.Cadde, Cyberpark Vakıf Binası Bodrum Kat No: B01 Masa No: M08 06800 Bilkent Çankaya/AnkaraDetaylı Bilgi</t>
  </si>
  <si>
    <t>Lucas Elektrik San. ve Tic. A.Ş.-Sakarya Teknokent Şubesi</t>
  </si>
  <si>
    <t>Adres : Sakarya Üniversitesi Teknoloji Geliştirme Bölgeleri D Blok 207Detaylı Bilgi</t>
  </si>
  <si>
    <t>LUDENS İLERİ FİNANSAL HİZ. VE DAN. LTD. ŞTİ.</t>
  </si>
  <si>
    <t>Adres : ÜNİVERSİTE MAH/SEMT SARIGÜL SOKAK NO:37/1 2 PK. 34320Detaylı Bilgi</t>
  </si>
  <si>
    <t>LUMOS LAZER A.Ş.</t>
  </si>
  <si>
    <t>Adres : Reşitpaşa Mah Katar Cad Teknokent Arı 3 No:4/B204 SarıyerDetaylı Bilgi</t>
  </si>
  <si>
    <t>maaf tarım</t>
  </si>
  <si>
    <t>Adres : silvan yolu 6.km sur diyarbakırDetaylı Bilgi</t>
  </si>
  <si>
    <t>Macellan Bilişim Danışmanlık Tic. Ltd. Şti</t>
  </si>
  <si>
    <t>Adres : YTB B BLOK 211Detaylı Bilgi</t>
  </si>
  <si>
    <t>MAG-NET BİLGİSAYAR LTD. ŞTİ.</t>
  </si>
  <si>
    <t>Adres : Ç.Ü. Balcalı Kampüsü Teknoloji Geliştirme Bölgesi İdari Bina A /Blok Sarıçam / AdanaDetaylı Bilgi</t>
  </si>
  <si>
    <t>MAGSPIN ILERI TEKNOLOJI MALZEMELERI ARASTIRMA GELISTIRME ÜRETIM TICARET SANAYI ANONIM</t>
  </si>
  <si>
    <t>Adres : YESILTEPE MAH/SEMT ISMETINÖNÜ-2 CAD. ETGB Anadolu Teknoparkı No: 2 -26 TEPEBASI/ ESKISEHIRDetaylı Bilgi</t>
  </si>
  <si>
    <t>MAHMUT GÜLERCE ETİCSOFT</t>
  </si>
  <si>
    <t>Adres : PINARBAŞI MAH. HÜRRİYET CAD. AKDENİZ ÜNİVERSİTESİ ANTALYA TEKNOKENT ARGE 1 BİNASI NO: 3B/105-C KONYAALTI / ANTALYADetaylı Bilgi</t>
  </si>
  <si>
    <t>MAKÜ BAKA Teknoloji Geliştirme Bölgesi Burdur Teknokent Yönetici Anonim Şirketi (Bur-Tek A.Ş.)</t>
  </si>
  <si>
    <t>Adres : Mehmet Akif Ersoy Üniversitesi, İstiklal Yerleşkesi, 15100-BURDURDetaylı Bilgi</t>
  </si>
  <si>
    <t>Malatya Teknokent Teknoloji Geliştirme Bölgesi Yönetici A.Ş.</t>
  </si>
  <si>
    <t>Adres : Bulgurlu Mah. Kanyon Cad. No:89 B1/4 Battalgazi/ MALATYADetaylı Bilgi</t>
  </si>
  <si>
    <t>Manim Finans Teknolojileri A.Ş.</t>
  </si>
  <si>
    <t>Adres : RUMELİHİSARI MH. BEBEK YOLU SK. Dış kapı no:2 İç kapı no: 5/102 SarıyerDetaylı Bilgi</t>
  </si>
  <si>
    <t>MANİSA TEKNOKENT TEKNOLOJİ TRANSFER OFİSİ A.Ş.</t>
  </si>
  <si>
    <t>MAP Elektronik Tic. Ve Veri Hizmetleri A.Ş.</t>
  </si>
  <si>
    <t>Adres : Bebek Mah.Nispetiye Cad.Günaydın Yolu Sok.İkizler Apt.No:2/3 RumelihisarüstüDetaylı Bilgi</t>
  </si>
  <si>
    <t>Mapisso Yazılım Ar&amp;Ge Mühendislik Danışmanlık Hizmetleri</t>
  </si>
  <si>
    <t>Adres : Bostanlı Mahallesi 1813/3 Sok. No:1 D:5 Karşıyaka/İzmirDetaylı Bilgi</t>
  </si>
  <si>
    <t>Margeht Biyoteknoloji San. ve Tic. Ltd. Şti.</t>
  </si>
  <si>
    <t>Adres : ÇANAKKALE TEKNOPARK YERLEŞKESİ, ÇANAKKALE TEKNOLOJİ GELİŞTİRME BÖLGESİ Dış Kapı No: 276/1 İç Kapı No: 16 Merkez-Sarıcaeli/ÇANAKKALEDetaylı Bilgi</t>
  </si>
  <si>
    <t>MARMARA ARAŞTIRMA GELİŞTİRME VE DENETİM ANONİM ŞİRKETİ</t>
  </si>
  <si>
    <t>Adres : Marmara Ü. Eğitim Mah. Göztepe Kampusü KOSGEB TEKMER İşlik No:6 No:151/A 34722 Kadıköy/İstanbulDetaylı Bilgi</t>
  </si>
  <si>
    <t>Marmara ArGe İnovasyon Mühendislik San ve Tic. Ltd. Şti.</t>
  </si>
  <si>
    <t>Adres : TGB-1 Marmara Üniversitesi KOSGEB TEKMER Binası No:155 Göztepe/KadıköyDetaylı Bilgi</t>
  </si>
  <si>
    <t>Marmara Teknokent A.Ş</t>
  </si>
  <si>
    <t>Adres : TÜBİTAK Gebze Yerleşkesi Teknoloji Geliştirme Bölgesi 41470 Gebze / KOCAELİDetaylı Bilgi</t>
  </si>
  <si>
    <t>Marmara Üniversitesi Teknopark A.Ş.</t>
  </si>
  <si>
    <t>Adres : M.Ü. Göztepe Yerleşkesi TGB-1 Bölgesi Teknopark Binası 34722 Kadıköy-İstanbul Tel/Faks: 0 216 3367251 marmaratek@marmara.edu.tr Göztepe V.D. 612 064 2380Detaylı Bilgi</t>
  </si>
  <si>
    <t>MARSDYNTECH DİNAMİK TEKNOLOJİ TİCARET ANONİM ŞİRKETİ</t>
  </si>
  <si>
    <t>Adres : MURADİYE MAH. CELAL BAYAR ÜNİVERSİTESİ KAMPÜSÜ KÜME EVLERİ NO:22 İç Kapı No:116 YUNUSEMRE/MANİSADetaylı Bilgi</t>
  </si>
  <si>
    <t>MAS ARGE YAZILIM LTD. ŞTİ.</t>
  </si>
  <si>
    <t>Adres : ÇİFTEHAVUZLAR MAH LONDRA ASFALTI CAD NO:151/1C - 105Detaylı Bilgi</t>
  </si>
  <si>
    <t>MAS HAVACILIK ÇÖZÜMLERİ A.Ş.</t>
  </si>
  <si>
    <t>MASEL MEDYA BİLGİ TEKNOLOJİLERİ PAZARLAMA VE TİC. LTD. ŞTİ.</t>
  </si>
  <si>
    <t>Adres : BALCALI MAH. Ç.Ü. BALCALI KAMP. BLV. TEKNOKENT SİT. B BLOK APT. NO. 17/109 (B BLOK 1. KAT 109/B – ADRES KODU: 5489535228 BİNA KODU: 30058351) NOLU OFİS SARIÇAM/ADANADetaylı Bilgi</t>
  </si>
  <si>
    <t>MASGEN MEDİKAL ARGE TARIM DAN.SAN.TİC.LTD.ŞTİ.</t>
  </si>
  <si>
    <t>Adres : Antalya Teknokenti Akdeniz Üniversitesi Kampüsü Pınarbaşı Mahallesi Hürriyet Caddesi Uluğbey Ar-ge Binası No:3/A BODRUM KAT OFİS NO:B-35 ANTALYADetaylı Bilgi</t>
  </si>
  <si>
    <t>MAT İnternet Teknolojileri Yazılım Ticaret Sanayi Ltd.Şti.</t>
  </si>
  <si>
    <t>Adres : Malatya Teknokent, Bulgurlu Mah. Kanyon Cad. No: 89 A-1-2, Battalgazi/MALATYADetaylı Bilgi</t>
  </si>
  <si>
    <t>MATGİS BİLİŞİM PLANLAMA REK.İTH.İHR.SAN.TİC.LTD.ŞTİ</t>
  </si>
  <si>
    <t>Adres : SİLVAN YOLUDetaylı Bilgi</t>
  </si>
  <si>
    <t>MATLETİK YAZILIM BİLİŞİM VE EĞİTİM HİZMETLERİ LTD. ŞTİ.</t>
  </si>
  <si>
    <t>Adres : ÜNİVERSİTE MAH. SARIGÜL SK. TEKNOKENT AR-GEM HİZMET BİNASI NO:37/1 K:2 NO:216Detaylı Bilgi</t>
  </si>
  <si>
    <t>MAVİ ALP BİLGİ TEKNOLOJİLER TİC.LTD.ŞTİ.</t>
  </si>
  <si>
    <t>Adres : Üniversite Mahallesi Hastane Caddesi No: 33 İşlik: 2201 ORTAHİSAR/TRABZONDetaylı Bilgi</t>
  </si>
  <si>
    <t>Mavi İda Enerji San Tic Ltd Şti</t>
  </si>
  <si>
    <t>Adres : ÇANAKKALE TEKNOPARK YERLEŞKESİ, ÇANAKKALE TEKNOLOJİ GELİŞTİRME BÖLGESİ Dış Kapı No: 276/1 İç Kapı No: 63 Merkez-Sarıcaeli/ÇANAKKALEDetaylı Bilgi</t>
  </si>
  <si>
    <t>Mavi Prizma Malzeme Ar-Ge Danışmanlık San. ve Tic. Ltd Şti.</t>
  </si>
  <si>
    <t>Adres : Yeşiltepe Mah. İsmet İnönü 2 Cad. Anadolu Üniversitesi Yunusemre Kampusu ETGB Anadolu Teknoparkı No: 2/-57 / 50 ESKİŞEHİRDetaylı Bilgi</t>
  </si>
  <si>
    <t>MAVİİZ ÇEVRE VE ENERJİ SİSTEMLERİ ARAŞTIRMA GELİŞTİRME LİMİTED ŞİRKETİ</t>
  </si>
  <si>
    <t>Mavisis Teknoloji ve Enerji San. Tic. A.Ş.</t>
  </si>
  <si>
    <t>Adres : Dudullu OSB Des 2.Cadde No:8/25 Ümraniye/İstanbulDetaylı Bilgi</t>
  </si>
  <si>
    <t>MAZI POLYMER A.Ş.</t>
  </si>
  <si>
    <t>Adres : Çamlıtepe Mah./Semt Mahmut Tevfik Atay Bulvarı Gaziantep Teknopark C Blok No:Z-06A Şahinbey/GaziantepDetaylı Bilgi</t>
  </si>
  <si>
    <t>MB OYUN YAZILIM VE PAZARLAMA A.Ş.</t>
  </si>
  <si>
    <t>Adres : 19 Mayıs Mah. 19 Mayıs Cad. No:4 Nova Baran Plaza K:6 Şişli/ İstanbulDetaylı Bilgi</t>
  </si>
  <si>
    <t>MBI SAVUNMA VE ALAN TARAMA TEKNOLOJİLERİ A.Ş.</t>
  </si>
  <si>
    <t>Adres : Reşitpaşa Mahallesi Katar Cad. Teknokent Arı 1 Sit. 2/5/19 Sarıyer - İstanbulDetaylı Bilgi</t>
  </si>
  <si>
    <t>MBYT İNŞAAT VE BİLİŞİM TEK. ARGE MÜH. SAN. TİC. LTD. ŞTİ.</t>
  </si>
  <si>
    <t>Adres : Reşitpaşa Mah. Katar Cad. Teknokent ARI 1 Sitesi No:2/5/19 Sarıyer/İstanbul 34469Detaylı Bilgi</t>
  </si>
  <si>
    <t>MC BAYKUL İnovasyon Mimarlık ve Mühendislik San. Tic. Ltd. Şti.</t>
  </si>
  <si>
    <t>Adres : Büyükdere Mh. Gençlilk Bulvarı No:4/44/Z1 OdunpazarıDetaylı Bilgi</t>
  </si>
  <si>
    <t>MCC MEDİKAL ÖZEL SAĞ.HİZ.END.MAK.BİL.ELEKT. AR-GE DAN.TAR.ANALİZ LAB.SAN.VE TİC.LTD.ŞTİ.</t>
  </si>
  <si>
    <t>Adres : BATI AKDENİZ TEKNOLOJİ GELİŞTİRME BÖLGESİ AKDENİZ ÜNİVERSİTESİ KAMPÜSÜ PINARBAŞI MAH. HÜRRİYET CAD. ULUĞBEY ARGE BİNASI BODRUM KAT NO: 3/A / B-10 KONYAALTI ANTALYADetaylı Bilgi</t>
  </si>
  <si>
    <t>MCO SAĞLIK HİZMETLERİ SAN.TİC.LTD.ŞTİ</t>
  </si>
  <si>
    <t>Adres : Aksu Mah. OMÜ Cad. No:165/18-1 Atakum/SAMSUNDetaylı Bilgi</t>
  </si>
  <si>
    <t>MCY VETERİNERLİK DANIŞMANLIK LAB. ARAŞ. GEL. SAN. VE TİC. LTD. ŞTİ.</t>
  </si>
  <si>
    <t>Adres : CUMHURİYET TEKNOKENT KULUÇKA MERKEZ VE İDARİ BİNASI YENİŞEHİR MAH. Kardeşler CAD. NO:5 SİVASDetaylı Bilgi</t>
  </si>
  <si>
    <t>MD ARGE YAZILIM HİZMETLERİ A.Ş.</t>
  </si>
  <si>
    <t>Adres : Reşitpaşa Mah. Katar Cad. Arı 2 Binası No:102 Sarıyer/ İstanbulDetaylı Bilgi</t>
  </si>
  <si>
    <t>MDA İleri Teknoloji Seramik San. Tic. A.Ş.</t>
  </si>
  <si>
    <t>Adres : 75.YIL OSB MAH. TEKNOLOJİ GELİŞTİRME BÖLGESİ ANADOLU CD. NO:2 ODUNPAZARI-ESKİŞEHİRDetaylı Bilgi</t>
  </si>
  <si>
    <t>ME WELL services petrol saha hizmetleri sanayi ve ticaret ltd.şti.</t>
  </si>
  <si>
    <t>Adres : silvan yolu 6.km Dicle teknokent binası kat:3-13/ADetaylı Bilgi</t>
  </si>
  <si>
    <t>MEBA FİDE ZİRAİ İLAÇ TARIM Ltd.Şti</t>
  </si>
  <si>
    <t>Adres : PINARBAŞI MAHALLESİ HÜRRİYET CADDESİ AKDENİZ ÜNİVERSİTESİ ULUĞBEY AR-GE BİNASI BODRUM KAT NO:3A/B44 KONYAALTI/ ANTALYADetaylı Bilgi</t>
  </si>
  <si>
    <t>MEDASOFT BİLİŞİM TEKNOLOJİLERİ SANAYİ VE TİCARET LİMİTED ŞİRKETİ</t>
  </si>
  <si>
    <t>Adres : GEBZEDetaylı Bilgi</t>
  </si>
  <si>
    <t>MEDFİTECH EĞİTİM SAĞLIK TEKNOJİLERİ BİLİŞİM SPOR YAZILIM TURİZM VE DAN. TİC. LTD. ŞTİ.</t>
  </si>
  <si>
    <t>Adres : Bulgurlu mah. kanyon cad. no:89 A205 BATTALGAZİ MALATYADetaylı Bilgi</t>
  </si>
  <si>
    <t>MEDICAL SWISS TURKEY MEDİKAL VE TIBBİ CİHAZLAR İTHALAT İHRACAT TİCARET VE SANAYİ ANONİM ŞİRKETİ</t>
  </si>
  <si>
    <t>Adres : Yenişehir Mah. Kardeşler Cad. No: 7/2 Merkez/SivasDetaylı Bilgi</t>
  </si>
  <si>
    <t>MEDİSES MEDİKAL EL.BİL.MÜH.ARGE DAN.SAN.TİC.A.Ş</t>
  </si>
  <si>
    <t>Adres : Pınarbaşı Mah. Hürriyet Cad. Akd. Ünv.Kam. Uluğbey Ar-Ge Binası Bodrum Kat No:3/A B-15 Konyaaltı/AntalyaDetaylı Bilgi</t>
  </si>
  <si>
    <t>Meditech Mühendislik Medikal Sanayi ve Ticaret Limited Şirketi</t>
  </si>
  <si>
    <t>Adres : 100. Yıl Bulvarı Ofim İş Merkezi 5. Kat No:21/E2 Ostim AnkaraDetaylı Bilgi</t>
  </si>
  <si>
    <t>MEDİZONE GIDA SAĞLIK İLAÇ TIBBİ MALZEMELER SANAYİİ VE TİCARET LİMİTED ŞİRKETİ</t>
  </si>
  <si>
    <t>Adres : Ege Teknopark Teknoloji Geliştirme Bölgesi TGB-2 Alanı, EBiltem Binası No: 172/14, Ofis No: 309 Erzene Mah., Ankara Cad. Ege Üniversitesi KampüsüDetaylı Bilgi</t>
  </si>
  <si>
    <t>MEDRICS SAĞLIK ÇÖZÜMLERİ A.Ş.</t>
  </si>
  <si>
    <t>Adres : Yıldız Teknopark 1B15Detaylı Bilgi</t>
  </si>
  <si>
    <t>MEDUCAM BILGI VE EGITIM TEKNOLOJILERI ANONIM SIRKETI</t>
  </si>
  <si>
    <t>Adres : BAHÇELIEVLER MAH. 319 CAD. D BLOK (TEKNOKENT) NO: 35 D IÇ KAPI NO: Z06 GÖLBASI/ ANKARADetaylı Bilgi</t>
  </si>
  <si>
    <t>Medyasoft Danışmanlık ve Eğitim Anonim Şirketi</t>
  </si>
  <si>
    <t>Adres : Çaydaçıra Mah. Hacı Ömer Bilginoğlu Cad. Fırat Teknokent TGB Yeni Bİna No 61/205 ElazığDetaylı Bilgi</t>
  </si>
  <si>
    <t>MeeApps Yazılım ve İnternet Teknolojileri A.Ş.</t>
  </si>
  <si>
    <t>MEF KİMYA YALITIM SANAYİ ÜRETİM TİCARET LTD. ŞTİ.</t>
  </si>
  <si>
    <t>Adres : bggDetaylı Bilgi</t>
  </si>
  <si>
    <t>MEGAKENT BİLİŞİM ÖZ. EĞ. SER. DAN. HİZ. MİM. MÜH. İNŞ. TAAH.TUR. TİC. LTD. ŞTİ</t>
  </si>
  <si>
    <t>Adres : Trabzon Teknoloji Geliştirme Bölgesi Üniversite Mah. Hastane Cad No:33 İşlik A-301 TRABZONDetaylı Bilgi</t>
  </si>
  <si>
    <t>MEHMET ARİF BEYHAN</t>
  </si>
  <si>
    <t>Adres : Aksu Mah. OMÜ Cad. NO:165/19-3 Atakum/SAMSUNDetaylı Bilgi</t>
  </si>
  <si>
    <t>MEHMET AYDIN</t>
  </si>
  <si>
    <t>Adres : MURADİYE MAHALLESİ CELAL BAYAR ÜNİVERSİTESİ KAMPÜSÜ KÜME EVLERİ NO:22 YUNUSEMRE / MANİSADetaylı Bilgi</t>
  </si>
  <si>
    <t>Mehmet Bülent ERCAN</t>
  </si>
  <si>
    <t>Adres : bulgurlu mah.kanyon cad. no.89/2-z6 battalgazi malatyaDetaylı Bilgi</t>
  </si>
  <si>
    <t>Mehmet DAŞDEMİR</t>
  </si>
  <si>
    <t>Adres : Yamaçtepe Mah.Mahmut Tevfik Atay Bulvarı Gaziantep Teknopark C Blok No : 121 Şahinbey/GaziantepDetaylı Bilgi</t>
  </si>
  <si>
    <t>Mehmet Hüseyin Kafadar</t>
  </si>
  <si>
    <t>Adres : Çamlıtepe Mah. Mahmut Tevfik Atay bulvarı 4 -A blok No:223Detaylı Bilgi</t>
  </si>
  <si>
    <t>Mehmet Nizamoğlu</t>
  </si>
  <si>
    <t>Adres : Pınarbaşı mahallesi Hürriyet Caddesi Akdeniz Üniversitesi Antalya Teknokent Ar-Ge 1 Binası No:3B/105-B Konyaaltı/ANTALYADetaylı Bilgi</t>
  </si>
  <si>
    <t>MEHMET POLAT ( Code Net Yazılım Bilişim)</t>
  </si>
  <si>
    <t>Adres : Çamlıtepe mah.Mahmut Tevfik Atay Bulvarı Gaziantep Teknopark 4/ A Blok No: 209 Şahinbey / GaziantepDetaylı Bilgi</t>
  </si>
  <si>
    <t>Mehmet Salih Mamiş Müslüm Arkan İş Ortaklığı</t>
  </si>
  <si>
    <t>Adres : Bulgurlu Mah. Kanyon Çevreyolu Doğu Cad. No:89 Battalgazi MalatyaDetaylı Bilgi</t>
  </si>
  <si>
    <t>MEİNOX İLAÇ TEKNOLOJİLERİ A.Ş.</t>
  </si>
  <si>
    <t>MEKANSAL İŞLER YAZILIM DANIŞMANLIK A.Ş.</t>
  </si>
  <si>
    <t>Adres : Reşitpaşa Mah. Katar Cad. Öğrenci Otomasyon Sit. No: 2 /11 / 4 Sarıyer / İstanbulDetaylı Bilgi</t>
  </si>
  <si>
    <t>Mekansal Yazılım Danışmanlık Tic Ltd Şti</t>
  </si>
  <si>
    <t>Adres : Kultur mah Çakmaklar cad Aibü şehir yerleşkesi Teknokent binası no:2/6 BoluDetaylı Bilgi</t>
  </si>
  <si>
    <t>MEKATRO MEKATRONİK SİSTEMLER ARAŞTIRMA GELİŞTİRME TİCARET VE SAN. LTD.ŞTİ.</t>
  </si>
  <si>
    <t>Adres : REŞİTPAŞA Mah. KATAR Cad. ARI TEKNOKENT 2 Sit. No: 4 /2 / 104 SARIYER / İSTANBULDetaylı Bilgi</t>
  </si>
  <si>
    <t>Mekatron Ar-Ge Otomasyon Bilgisayar ve Mühendislik Taahhüt İşleri</t>
  </si>
  <si>
    <t>Adres : Bulgurlu Mah. Kanyon Çevre Yolu Doğu Cad. No:89 , Malatya Teknokent C Blok Zemin Kat 5 Nolu OfisDetaylı Bilgi</t>
  </si>
  <si>
    <t>Mekatronik Bilgisayar Yazılım ve Elektronik Sis. Tic. ve San. Ltd. Şti.</t>
  </si>
  <si>
    <t>Adres : Sanayi Mah. Havaalanı İç Yolu Cad. Teknopark İstanbul Arge 2 Binası No:3 Mahal No:127-128 KurtköyDetaylı Bilgi</t>
  </si>
  <si>
    <t>Mekatrosis-Çağrı Cihanoğlu</t>
  </si>
  <si>
    <t>Adres : Büyükkayacık mah. 101. cad. No:2/Z-10 Selçuklu KonyaDetaylı Bilgi</t>
  </si>
  <si>
    <t>MEKİN YAZILIM BİLGİ TEKNOLOJİLERİ SPOR HİZMETLERİ REKLAM GIDA TİCARET VE SANAYİ LİMİTED ŞİRKETİ</t>
  </si>
  <si>
    <t>Adres : muratpaşa mahallesi saraybosna caddesi köşk sokak karakaş ofis plaza kat 3 daire 14Detaylı Bilgi</t>
  </si>
  <si>
    <t>MELİNA AERO TEKNOLOJİ GELİŞTİRME VE DİZAYN BÜROSU A.Ş.</t>
  </si>
  <si>
    <t>Adres : Reşitpaşa Mah. Katar Cad. İTÜ Arı Teknokent-1 Sit. No:2/5/19, 34469, Sarıyer, İstanbulDetaylı Bilgi</t>
  </si>
  <si>
    <t>MELSİS ELEKTRİK-ELEKTRONİK YAZILIM DONANIM İNŞAAT EĞİTİM DANIŞMANLIK İTHALAT İHRACAT SANAYİ VE TİCARET LİMİTED ŞİRKETİ</t>
  </si>
  <si>
    <t>Adres : Ankara Teknoloji Geliştirme Bölgesi, Beytepe Lodumlu Köyü Yolu Kapı No: 5, Cyberpark Tepe Binası 4. Kat No: 431 06800 Bilkent Çankaya/AnkaraDetaylı Bilgi</t>
  </si>
  <si>
    <t>Meltech İnovasyon Tic. ve San. Ltd. Şti.</t>
  </si>
  <si>
    <t>Adres : Bulgurlu Mah. Kanyon Cad. No:89 A Blok 2/2 (A202)Detaylı Bilgi</t>
  </si>
  <si>
    <t>MEMSİS ÇEVRE TEKNOLOJİLERİ ARAŞTIRMA VE GELİŞTİRME LTD. ŞTİ.</t>
  </si>
  <si>
    <t>MEREN İleri Teknoloji Seramikleri</t>
  </si>
  <si>
    <t>Mergen Yazılım A.Ş.</t>
  </si>
  <si>
    <t>Adres : Malatya TGBDetaylı Bilgi</t>
  </si>
  <si>
    <t>MERİT RİSK YÖNETİMİ VE DANIŞMANLIK HİZMETLERİ TİC. LTD. ŞTİ.</t>
  </si>
  <si>
    <t>Adres : Üniversite Mah. Sarıgül Sok. No:37/1 Arge Hizmet Binası kat:2 No: 202Detaylı Bilgi</t>
  </si>
  <si>
    <t>Merk Biyoteknoloji Tarım Turizm Ar-Ge Danışmanlık Üretim Tic. Ltd. Şti.</t>
  </si>
  <si>
    <t>Adres : Bulgurlu Mah. Kanyon (Çevreyolu) Doğu Cad. No:89 Cblok 1/6Detaylı Bilgi</t>
  </si>
  <si>
    <t>MERSİN AGROPARK TARIM VE GIDA İHTİSAS TEKNOLOJİ GELİŞTİRME BÖLGESİ KURUCU VE İŞLETMECİLİĞİ ANONİM ŞİRKETİ</t>
  </si>
  <si>
    <t>Adres : Heleke Mahallesi Resadiye Sk. Alata Bahçe Kültürleri Arş.Ens Sit. A Apt. No: 127 A Tarsus/MersinDetaylı Bilgi</t>
  </si>
  <si>
    <t>Mersin Teknoloji Geliştirme Bölgesi Kurum ve İşletici Ticaret A.Ş.</t>
  </si>
  <si>
    <t>Adres : Mersin Teknoloji Geliştirme Bölgesi Kurum ve İşletici Ticaret A.Ş. Mersin Üniversitesi Çiftlikköy Kampüsü Teknopark İdari Binası Zemin Kat / MersinDetaylı Bilgi</t>
  </si>
  <si>
    <t>Mersin TTO Koordinatörlüğü</t>
  </si>
  <si>
    <t>Adres : Mersin Üniversitesi Çiftlikköy Kampüsü MEİTAM Binası (Teknoloji Transfer Ofisi)Detaylı Bilgi</t>
  </si>
  <si>
    <t>MERTECH İLERİ TEKNOLOJİ MALZEMELERİ A.Ş.</t>
  </si>
  <si>
    <t>Adres : AKSU MAH. OMÜ CAD. SAMSUN TEKNOPARK SİT. TEKNOPARK APT. NO:165 ATAKUM SAMSUNDetaylı Bilgi</t>
  </si>
  <si>
    <t>MEŞK MÜZİK TEKNOLOJİLERİ LİMİTED ŞİRKETİ</t>
  </si>
  <si>
    <t>MESNET ENERJİ SANAYİ TİCARET LİMİTED ŞİRKETİ-TEKNOKENT ŞUBESİ</t>
  </si>
  <si>
    <t>Adres : Sakarya Üniversitesi Teknoloji Geliştirme Bölgeleri B Blok B04Detaylı Bilgi</t>
  </si>
  <si>
    <t>MET HAVACILIK VE UZAY TEKNOLOJİLERİ LTD. ŞTİ.</t>
  </si>
  <si>
    <t>Adres : Ankara Teknoloji Geliştirme Bölgesi, Cyberpark, Cyberplaza A Blok Zemin Kat No: AZ02 06800 Bilkent Çankaya/AnkaraDetaylı Bilgi</t>
  </si>
  <si>
    <t>META META ANATOLİA İNAVATİF SU YÖNETİMİ LİMİTED ŞTİ</t>
  </si>
  <si>
    <t>Adres : Ulubağ Mah. Recep T. Erdoğan Bulvarı No: 283Detaylı Bilgi</t>
  </si>
  <si>
    <t>METADİAG BİLİŞİM TEKNOLOJİ SANAYİ ve TİC. LTD. ŞTİ.</t>
  </si>
  <si>
    <t>Adres : İIKITELLI OSB MAH. YTÜ IKITELLI TEKNOPARK SK. YTÜ TEKNOPARK 1 103 BASAKSEHIR/ ISTANBULDetaylı Bilgi</t>
  </si>
  <si>
    <t>METASOFT Bilgisayar Bilgi İşlem Hizmetleri San.Tic.Ltd.Şti.</t>
  </si>
  <si>
    <t>Adres : Organize Sanayi Bölgesi Teknoloji Geliştirme Bölgesi Bilim Cd. No:7 Metasoft Binası Odunpazarı EskişehirDetaylı Bilgi</t>
  </si>
  <si>
    <t>METEKSAN SAVUNMA SANAYİ A.Ş.</t>
  </si>
  <si>
    <t>Adres : Ankara Teknoloji Geliştirme Bölgesi, Cyberpark Meteksan Savunma Binası, Beytepe Köyü Yolu No :85/A 06800 Bilkent Çankaya/AnkaraDetaylı Bilgi</t>
  </si>
  <si>
    <t>METEO ENERJİ SANAYİ VE TİCARET LTD. ŞTİ.</t>
  </si>
  <si>
    <t>Adres : REŞİTPAŞA MAH. KATAR CAD. İTU TEKNOKENT ARI 3 BİNASI NO: 4/B111 SARIYER/ İSTANBULDetaylı Bilgi</t>
  </si>
  <si>
    <t>Metis Danışmanlık Mühendislik Elektronik Medikal Bilişim Sanayi ve Ticaret Limited Şirketi</t>
  </si>
  <si>
    <t>Adres : Fırat Üniversitesi Fırat Teknokent Ek Binası No:103 ELAZIĞDetaylı Bilgi</t>
  </si>
  <si>
    <t>METRE TEKNOLOJİ LİMİTED ŞİRKETİ</t>
  </si>
  <si>
    <t>Adres : TeknoparkDetaylı Bilgi</t>
  </si>
  <si>
    <t>Metrical Tıbbi Cihazlar Yazılım Savunma Sanayi ve Tic. Ltd. Şti.</t>
  </si>
  <si>
    <t>Adres : Yenişehir mah. Kardeşler Cad. 7/2 Sivas Ofis No: Z19Detaylı Bilgi</t>
  </si>
  <si>
    <t>METROBİ ULAŞIM TEKNOLOJİLERİ LTD. ŞTİ.</t>
  </si>
  <si>
    <t>Adres : Reşitpaşa Mah. Katar Cad. No:2/48/15 Sarıyer/İstanbul (B Blok No:15)Detaylı Bilgi</t>
  </si>
  <si>
    <t>MetSan Elektronik San.ve Tic.Ltd.Şti.</t>
  </si>
  <si>
    <t>Adres : Çamlıtepe Mah./Semt Mahmut Tevfik Atay Bulvarı Gaziantep Teknopark C Blok No:120 Şahinbey /GaziantepDetaylı Bilgi</t>
  </si>
  <si>
    <t>MICROBIOTA BİYOTEKNOLOJİ SİSTEMLERİ EĞİTİM YAZILIM DANIŞMANLIK AR-GE SANAYİ VE TİCARET LİMİTED ŞİRKETİ</t>
  </si>
  <si>
    <t>Adres : Büyükdere Mah. Gençlik Bulvarı No:4 Eskişehir Osmangazi Üniversitesi Meşelik Kampüsü Eskişehir Teknoloji Geliştirme Bölgesi Eskişehir Osmangazi Üniversitesi Teknopark Binası No:44 / 303 Odunpazarı/ESKİŞEHİRDetaylı Bilgi</t>
  </si>
  <si>
    <t>MİCRONE SAĞLIK VE BİLİŞİM TEKNOLOJİLERİ SANAYİ TİCARET A.Ş.</t>
  </si>
  <si>
    <t>Midsoft Bilgi Teknolojileri Yazılım Donanım Danışmanlık Hiz. Elekrtonik San. ve Tic. Ltd. Şti.</t>
  </si>
  <si>
    <t>Adres : ESOB-ETGB- yazılımkule No:5/305Detaylı Bilgi</t>
  </si>
  <si>
    <t>MİHRİ TALMAÇ- EBİRON BİLGİ VE İLETİŞİM TEKNOLOJİLERİ</t>
  </si>
  <si>
    <t>Adres : Çamtepe Mah.Mahmut Tevfik Atay Bulvarı Gaziantep Teknopark 4/A Blok No: 115 Şahinbey/GaziantepDetaylı Bilgi</t>
  </si>
  <si>
    <t>MİKRODEV BİLİŞİM YAZILIM ELEKTRONİK SAN. VE TİC. LTD. ŞTİ. TEKSEB</t>
  </si>
  <si>
    <t>Adres : TÜBİTAK Gebze Yerleşkesi Teknoloji Serbest BölgesiDetaylı Bilgi</t>
  </si>
  <si>
    <t>MİKROLİZ BİYOTEKNOLOJİ</t>
  </si>
  <si>
    <t>Adres : Ostim mah. 1308 cad. No: 6 OSTIM Teknokent Binası B-16 Yenimahalle/ ANKARADetaylı Bilgi</t>
  </si>
  <si>
    <t>MİKROMET EKOSİSTEM ÇÖZÜMLERİ LTD. ŞTİ.</t>
  </si>
  <si>
    <t>MİKROP ELEKTRONİK VE BİLİŞİM TEKNOLOJİLERİ A.Ş.</t>
  </si>
  <si>
    <t>Adres : Reşitpaşa Mahallesi Katar Caddesi Teknokent ARI 3 4 B204 SARIYER/ İSTANBULDetaylı Bilgi</t>
  </si>
  <si>
    <t>MİKRORİSK Finansal Analiz Anonim Şirketi</t>
  </si>
  <si>
    <t>Adres : Trakya ÜniversitesiDetaylı Bilgi</t>
  </si>
  <si>
    <t>MİKROSTAR BİLGİSAYAR VE ELEK. KONT. SİST. SAN. VE TİC. LTD. ŞTİ.</t>
  </si>
  <si>
    <t>Adres : MİKROSTAR İKİTELLİ OSB MAH. YTÜ İKİTELLİ TEKNOPARK SK. NO:1/105Detaylı Bilgi</t>
  </si>
  <si>
    <t>MİLA YAZILIM DANIŞMANLIK MAKİNE SAĞLIK PAZARLAMA SANAYİ VE TİCARET LİMİTED ŞİRKETİ</t>
  </si>
  <si>
    <t>Adres : NARLI BEHÇELİEVLER MAHALLESİ GAZİANTEP CAD. NO:93 A PAZARCIK / KAHRAMANMARAŞDetaylı Bilgi</t>
  </si>
  <si>
    <t>MİLETOS YAZILIM BİLGİ TEKNOLOJİLERİ ARGE TİC. A.Ş.</t>
  </si>
  <si>
    <t>MİLLORA YAZILIM TEKNOLOJİLERİ A.Ş.</t>
  </si>
  <si>
    <t>Adres : Ankara Teknoloji Geliştirme Bölgesi, Beytepe Lodumlu Köyü Yolu No:5, Cyberpark Tepe Binası, Bodrum Kat No: B10 Masa No: M05 , 06800 Bilkent Çankaya/AnkaraDetaylı Bilgi</t>
  </si>
  <si>
    <t>MİLPOWER SAVUNMA SİSTEMLERİ TİCARET LİMİTED ŞİRKETİ</t>
  </si>
  <si>
    <t>Adres : Ankara Teknoloji Geliştirme Bölgesi, 1606.Cadde, Kapı No: 4/B, Cyberpark Cyperplaza B Blok, 2.Kat No: B208, 06800 Bilkent Çankaya/AnkaraDetaylı Bilgi</t>
  </si>
  <si>
    <t>Milsys Savunma Teknolojileri Donanım Yazılım Sistemleri Üretim ve Danışmanlık San. ve Tic. Ltd. Şti.</t>
  </si>
  <si>
    <t>Adres : Sanayi Mahallesi Teknopark BulvarıDetaylı Bilgi</t>
  </si>
  <si>
    <t>MILTEK Milimetrik Teknolojiler Araştırma Geliştirme Sanayi ve Ticaret Limited Şirketi</t>
  </si>
  <si>
    <t>Adres : Boğaziçi Üniversitesi Kuzey Kampus BÜN Teknopark, Kat :2 No:304 B Bebek Beşiktaş - İstanbulDetaylı Bilgi</t>
  </si>
  <si>
    <t>MİLVUS TEKNOLOJİ MEKATRONİK MÜHENDİSLİK SANAYİ VE TİCARET LİMİTED ŞİRKETİ</t>
  </si>
  <si>
    <t>Adres : B BLOK NO: 280/15 ÇANKAYADetaylı Bilgi</t>
  </si>
  <si>
    <t>MİMARGE MİMARLIK İNŞ.MÜH.PLANLAMA LTD.ŞTİ.</t>
  </si>
  <si>
    <t>Adres : Pınarbaşı Mahallesi Hürriyet Caddesi Akdeniz Üniversitesi Uluğbey Ar-ge Binası No:3A/1-7 Konyaaltı/ ANTALYADetaylı Bilgi</t>
  </si>
  <si>
    <t>Miner Studio Prodiksiyon ve Tic. Ltd. Şti.</t>
  </si>
  <si>
    <t>Adres : Yeşiltepe Mah. İsmet İnönü 2 Cad. No: 2-57Detaylı Bilgi</t>
  </si>
  <si>
    <t>MİNORİS ORGANİK KİMYA SAN.TİC.LTD.ŞTİ</t>
  </si>
  <si>
    <t>Adres : Büyükkayacık mah. 101. cad. No:2/216 Selçuklu,KonyaDetaylı Bilgi</t>
  </si>
  <si>
    <t>MİNUS PRODÜKSİYON BİLİŞİM VE YAYINCILIK SAN. TİC. LTD. ŞTİ.</t>
  </si>
  <si>
    <t>Adres : İstanbul Teknokenti İstanbul Üniversitesi Avcılar Yerleşkesi Argem Binası Ofis No: Z-20 Avcılar/İstanbulDetaylı Bilgi</t>
  </si>
  <si>
    <t>MİNYAY YAYINCILIK YAZILIM HİZMETLERİ LTD. ŞTİ.</t>
  </si>
  <si>
    <t>MIOPS TEKNOLOJİ A.Ş.</t>
  </si>
  <si>
    <t>Adres : REŞİTPAŞA Mah. KATAR Cad. ARI 6 Binası No: 2 /49 / 113 SARIYER / İSTANBULDetaylı Bilgi</t>
  </si>
  <si>
    <t>Mirasis Bilgi Sistemleri ve Tic.Ltd.Şti.</t>
  </si>
  <si>
    <t>Adres : Sakarya Üniversitesi Teknoloji Geliştirme Bölgeleri A.Ş.Detaylı Bilgi</t>
  </si>
  <si>
    <t>MİSONE HABERLEŞME TEKNOLOJİ VE YAZILIM A.Ş.</t>
  </si>
  <si>
    <t>MİST ELEKTRONİK BİYOMEDİKAL YAZILIM EĞİTİM ENERJİ KİMYA ARAŞTIRMA GELİŞTİRME DANIŞMANLIK SANAYİ VE TİCARET LİMİTED ŞİRKETİ</t>
  </si>
  <si>
    <t>Adres : Gazi Üni. Gölbaşı Yerleşkesi Teknoplaza Binası B119Detaylı Bilgi</t>
  </si>
  <si>
    <t>MİTOS MİKRODALGA GÖRÜNTÜLEME SİSTEMLERİ MÜHENDİSLİK SANAYİ VE TİCARET LİMİTED ŞİRKETİ</t>
  </si>
  <si>
    <t>Adres : REŞİTPAŞA Mah. KATAR Cad. ARI TEKNOKENT 2 Sit. No: 4 /2 / 103 SARIYER / İSTANBULDetaylı Bilgi</t>
  </si>
  <si>
    <t>MİXCOLOR MAKİNA SANAYİ VE TİCARET LİMİTED ŞİRKETİ</t>
  </si>
  <si>
    <t>MKM MUAYENE KALİBRASYON MERKEZİ AR-GE VE LAB. HİZ. SAN. İÇ VE DIŞ TİC. LTD. ŞTİ</t>
  </si>
  <si>
    <t>Adres : Çamlıtepe Mah. /Semt .Mahmut Tevfik ATAY Bulvarı Gaziantep Teknopark 4/A Blok No:103 Şahinbey GaziantepDetaylı Bilgi</t>
  </si>
  <si>
    <t>MKTECH Mühendislik Elektronik Yazılım San. Tic. Ltd. Şti</t>
  </si>
  <si>
    <t>Adres : Merkez Mah. Vatan Cad. No:83 C-26 YeniköyDetaylı Bilgi</t>
  </si>
  <si>
    <t>MMD MAKİNA VE MALZEME TEKNOLOJİLERİ ARGE DANIŞMANLIK MÜHENDİSLİK HİZMETLERİ SAN.TİC. LTD. ŞTİ.</t>
  </si>
  <si>
    <t>Adres : Büyükdere mah. Gençlik Blv. No:4/59 Z12 Osmangazi Üniversitesi Meşelik Kampüsü ETGB Teknopark BinasıDetaylı Bilgi</t>
  </si>
  <si>
    <t>MMICOM ARGE TEKNOLOJİLERİ PROJE VE DANIŞMANLIK SANAYİ TİCARET LİMİTED ŞİRKETİ</t>
  </si>
  <si>
    <t>Adres : Üniversiteler Mah. İhsan Doğramacı Blv. ODTÜ TEKNOKENT ARGE ve Eğitim Merkezi, No: 13 Çankaya, Ankara 06800Detaylı Bilgi</t>
  </si>
  <si>
    <t>MNB Bilişim Hizmetleri ve Tic. A.Ş.</t>
  </si>
  <si>
    <t>Adres : Üniversite Mah. Hastane Cad. No:33 / 1303-1304 TRABZONDetaylı Bilgi</t>
  </si>
  <si>
    <t>MND BİYOTEKNOLOJİ AR-GE SAN. VE TİC. LTD. ŞTİ.</t>
  </si>
  <si>
    <t>Adres : Ege Teknopark Teknoloji Geliştirme Bölgesi, Ege Üniversitesi Kampüsü, Erzene Mah., Ankara Cad., EBİLTEM Binası, No:172/14Detaylı Bilgi</t>
  </si>
  <si>
    <t>MOBGE Yazılım Geliştirme ve Bilim Teknolojileri San.Tic.Ltd.Şti.</t>
  </si>
  <si>
    <t>Adres : Anadolu Üniversitesi Yunusemre Kampusu ETGB Anadolu Teknoparkı No: 2/-57 / -27 Tepebaşı ESKİŞEHİRDetaylı Bilgi</t>
  </si>
  <si>
    <t>MOBİ Kargo Teknoloji Anonim Şirketi</t>
  </si>
  <si>
    <t>MOBILE ACTION BİLGİ TEKNOLOJİLERİ YAZILIM ARGE DANIŞMANLIK SANAYİ VE TİCARET ANONİM ŞİRKETİ</t>
  </si>
  <si>
    <t>Adres : Ankara Teknoloji Geliştirme Bölgesi, Cyberpark Kapı No:5, Tepe Binası Zemin Kat No: Z37-Z38 06800 Bilkent Çankaya/ANKARADetaylı Bilgi</t>
  </si>
  <si>
    <t>Mobilist Labs San. ve Tic. Ltd. Şti.</t>
  </si>
  <si>
    <t>Adres : ÇANAKKALE TEKNOPARK YERLEŞKESİ, ÇANAKKALE TEKNOLOJİ GELİŞTİRME BÖLGESİ Dış Kapı No: 276/1 İç Kapı No: 65, 66, 67, 68 Merkez-Sarıcaeli/ÇANAKKALEDetaylı Bilgi</t>
  </si>
  <si>
    <t>MOBİLTRUST BİLİŞİM SANAYİ VE TİCARET A.Ş.</t>
  </si>
  <si>
    <t>Adres : Ankara Teknoloji Geliştirme Bölgesi, Üniversiteler Mah. 1605. Cad. No:3/A E Blok No:110 06800 Bilkent Çankaya/AnkaraDetaylı Bilgi</t>
  </si>
  <si>
    <t>MOBİROLLER YAZILIM BİL.DAN.SAN.VE TİC.A.Ş.</t>
  </si>
  <si>
    <t>Adres : Pınarbaşı Mahallesi Hürriyet Caddesi Akdeniz Üniversitesi Antalya Teknokent Uluğbey Ar-ge 2 Binası No:3A/106 Konyaaltı/ ANTALYADetaylı Bilgi</t>
  </si>
  <si>
    <t>MOBİT BİLİŞİM ELEKTRONİK VE KONTROL SİSTEMLERİ DIŞ. TİC. A.Ş.</t>
  </si>
  <si>
    <t>Adres : YTÜ TeknoPark B1 Blok Kat 2 No:8 Davutpaşa Esenler İstanbulDetaylı Bilgi</t>
  </si>
  <si>
    <t>MOBVEN TEKNOLOJİ A.Ş.</t>
  </si>
  <si>
    <t>Adres : Reşitpaşa Mah. Katar Cad. ARI 2 BinasıDetaylı Bilgi</t>
  </si>
  <si>
    <t>MOCKUPZONE-EKREM ÇETİNEL</t>
  </si>
  <si>
    <t>Adres : Yenişehir Mah. Kardeşler Cad. No: 5 Merkez/SivasDetaylı Bilgi</t>
  </si>
  <si>
    <t>Modoya Elektronik Otomasyon Mühendislik Danışmanlık San. ve Tic. A.Ş.</t>
  </si>
  <si>
    <t>Adres : Organize Sanayi Bölgesi Mah. Bilim Cad. (Yazılımkule) No: 5/208 26110 ESKİŞEHİRDetaylı Bilgi</t>
  </si>
  <si>
    <t>Modul Grup Mühendislik Elektronik Medikal İnş. Eğt. ve Biliş. San. Tic. Ltd.Şti.</t>
  </si>
  <si>
    <t>Adres : İVEDİK OSB MAH.2224.CAD.NO1Detaylı Bilgi</t>
  </si>
  <si>
    <t>MOLEKULER GÖRÜNTÜLEME TİCARET VE SANAYİ A.Ş.</t>
  </si>
  <si>
    <t>Adres : Mongeri Binası 19 Mayıs Mahallesi 34360 Şişli – İstanbulDetaylı Bilgi</t>
  </si>
  <si>
    <t>MOMENTUM BİLGİSAYAR YAZILIM DANIŞMANLIK TİC A.Ş.</t>
  </si>
  <si>
    <t>Adres : BUN TEKNOPARK No 206Detaylı Bilgi</t>
  </si>
  <si>
    <t>MONEYMO ONLİNE BİLİŞİM HİZMETLERİ A.Ş.</t>
  </si>
  <si>
    <t>Adres : Reşitpaşa Mah.Katar Cad.Teknokent Arı 4 Sit.No:2/50/6 Sarıyer/İstanbulDetaylı Bilgi</t>
  </si>
  <si>
    <t>Monoyoga Yazılım A.Ş.</t>
  </si>
  <si>
    <t>Adres : YENİŞEHİR MAH. KARDEŞLER CAD. NO: 7/2 ofis no:205 SivasDetaylı Bilgi</t>
  </si>
  <si>
    <t>MONTION BOOM Bilişim Teknoloji Animasyon Yapım Yayın San.Tic.Ltd.Şti.</t>
  </si>
  <si>
    <t>Adres : Anadolu Üniversitesi Yunus Emre Kampüsü ETGB Anadolu Teknoparkı No:2/57 Tepebaşı/ESKİŞEHİRDetaylı Bilgi</t>
  </si>
  <si>
    <t>MONTY YAZILIM TEKNOLOJİ LTD. ŞTİ.</t>
  </si>
  <si>
    <t>Adres : Ankara Teknoloji Geliştirme Bölgesi, Beytepe Lodumlu Köyü Yolu No:5, Cyberpark Tepe Binası, Zemin Kat No: Z39, 06800 Bilkent Çankaya/AnkaraDetaylı Bilgi</t>
  </si>
  <si>
    <t>MORA YAZILIM BİLİŞİM DANIŞMANLIK REKLAM İTHALAT İHRACAT SANAYİ VE TİCARET LİMİTED ŞİRKETİ</t>
  </si>
  <si>
    <t>Adres : Ankara Teknoloji Geliştirme Bölgesi, Cyberpark No:4/B, Cyberplaza A Blok, 7 kat No:A706 06800 Bilkent Çankaya/AnkaraDetaylı Bilgi</t>
  </si>
  <si>
    <t>MORECOW İNOVASYON HAYV. TİC. LTD. ŞTİ.</t>
  </si>
  <si>
    <t>Adres : BALCALI MAH. Ç.Ü. BALCALI KAMP. BLV. TEKNOKENT SİT. B BLOK APT. NO. 17/108Detaylı Bilgi</t>
  </si>
  <si>
    <t>MOTA Motor Teknolojileri Ar-Ge Mühendislik San.Tic Ltd.Şti.</t>
  </si>
  <si>
    <t>Adres : Organize Sanayi Bölgesi Teknoloji Geliştirme Bölgesi Bilim Cad. No:5/207 Yazılımkule OdunpazarıESKİŞEHİRDetaylı Bilgi</t>
  </si>
  <si>
    <t>moy danışmanlık teknolojileri organizasyon sanayi ve ticaret aş</t>
  </si>
  <si>
    <t>MRD BİLİŞİM YAZILIM EĞİTİM AR-GE DAN.YAY.TUR.SAN.VE TİC.A.Ş.</t>
  </si>
  <si>
    <t>Adres : Ankara Teknoloji Geliştirme Bölgesi, Cyberpark No:5, Tepe Binası 3.Kat No:317-318-319-320-321-322-323 06800 Bilkent Çankaya/AnkaraDetaylı Bilgi</t>
  </si>
  <si>
    <t>MS Yazılım Danışmanlık-YUSUF KAMBUR</t>
  </si>
  <si>
    <t>Adres : İzmir Bilimpark TGB İTOB OSB Mah 10032 Sok. No:2 (A007) Menderes-İZMİRDetaylı Bilgi</t>
  </si>
  <si>
    <t>MSB ARGE ÇEVRE VE ENERJİ TEKNOLOJİLERİ MÜHENDİSLİK EĞİTİM VE DANIŞMANLIK LTD. ŞTİ.</t>
  </si>
  <si>
    <t>Adres : YTÜ Teknoloji Geliştirme Bölgesi Çifte Havuzlar Mah. Eski Londra Asfaltı Cad. Kuluçka Merkezi A1 Blok No: 151/1c İç Kapı No:1b20Detaylı Bilgi</t>
  </si>
  <si>
    <t>MSU BİLİŞİM HİZMETLERİ VE YAZILIM ÜRÜNLERİ SAN. VE TİC. LTD. ŞTİ.</t>
  </si>
  <si>
    <t>Adres : YTÜ TEKNOLOJİ GELİŞTİRME BÖLGESİ YTÜ DAVUTPAŞA KAMPÜSÜ ÇİFTE HAVUZLAR MAH. ESKİ LONDRA ASFALTI CD. (B2 BLOK) BİNA NO.151/1G /204Detaylı Bilgi</t>
  </si>
  <si>
    <t>Muallimköy Teknoloji Geliştirme Bölgesi Yönetici A.Ş. – Bilişim Vadisi</t>
  </si>
  <si>
    <t>Adres : Muallimköy Mah. Deniz Cad. No: 143/5 Kapı No:87 Gebze / KOCAELİDetaylı Bilgi</t>
  </si>
  <si>
    <t>Muğla Teknopark Yönetici AŞ.</t>
  </si>
  <si>
    <t>Adres : Kötekli Mahallesi 43 Sokak Muğla Sıtkı Koçman Üniversitesi Kötekli Kampüsü Araştırma Laboratuvarları Merkezi Üniversite Sanayi İşbirliği Koordinatörlüğü No: 231A 1-07 48000 Menteşe- MUĞLADetaylı Bilgi</t>
  </si>
  <si>
    <t>MUHAMMED SELMAN KELEŞ</t>
  </si>
  <si>
    <t>Adres : Aksu Mah..OMÜ Cad.. No:165/59 Atakum/SamsunDetaylı Bilgi</t>
  </si>
  <si>
    <t>MÜJDAT ÇİÇEK OBSERVER YAZILIM</t>
  </si>
  <si>
    <t>Adres : Pınarbaşı Mah. Hürriyet Cad. Akdeniz Üniversitesi Antalya Teknokent Arge 2 Uluğbey Binası No:3A/Z10 Konyaaltı/ANTALYADetaylı Bilgi</t>
  </si>
  <si>
    <t>MULTİGEN SAĞLIK HİZMETLERİ TİCARET LİMİTED ŞİRKETİ</t>
  </si>
  <si>
    <t>Adres : Erzene Mah. Ankara Cad. Ege Üniversitesi İdeEGE Teknoloji Geliştirme Bölgesi No:172/67 Bornova/İzmirDetaylı Bilgi</t>
  </si>
  <si>
    <t>MUMCUOĞLU MÜHENDİSLİK MAKİNA SANAYİ TİCARET LİMİTED ŞİRKETİ</t>
  </si>
  <si>
    <t>Adres : Reşitpaşa Mah. Katar Cad. Teknokent Arı 1 No:2/5 İç Kapı No:19 Sarıyer / İstanbulDetaylı Bilgi</t>
  </si>
  <si>
    <t>MURAT DURAN FİNFECT TEKNOLOJİ</t>
  </si>
  <si>
    <t>Adres : Ankara Teknoloji Geliştirme Bölgesi, 1605.Cadde, Kapı No:3, Cyberpark Vakıf Binası, Zemin Kat No: Z10, 06800 Bilkent Çankaya/AnkaraDetaylı Bilgi</t>
  </si>
  <si>
    <t>MURAT YILDIZ - E-MUDA SOFT</t>
  </si>
  <si>
    <t>Adres : BARDAKÇI MAH. TEKNOKENT.SK. NO :1/11Detaylı Bilgi</t>
  </si>
  <si>
    <t>Mustafa Alp ARSLAN</t>
  </si>
  <si>
    <t>Adres : Kütahya Tasarım Teknokent A.Ş. 2.Organize Sanayi Bölgesi Kütahya Eskişehir Karayolu 5.Km Merkez KÜTAHYADetaylı Bilgi</t>
  </si>
  <si>
    <t>Mustafa Beyoğulları-Best Yazılım</t>
  </si>
  <si>
    <t>Adres : PINARCAY OSB ORGANİZE SANAYİ TESİSLERİ TEKNOKENT BİNASI NO.7/6 MERKEZ ÇORUMDetaylı Bilgi</t>
  </si>
  <si>
    <t>Mustafa Döngeloğlu MD Endüstriyel İnovasyon</t>
  </si>
  <si>
    <t>Adres : Gaziosmanpaşa üniversitesi Tokat Teknoloji Geliştirme Bölgesi Tokat Teknopark Kat:1 TOKATDetaylı Bilgi</t>
  </si>
  <si>
    <t>MUSTAFA ŞENER</t>
  </si>
  <si>
    <t>Adres : Teknokent B Blok no.17/203Detaylı Bilgi</t>
  </si>
  <si>
    <t>Mustafa Yavuz Gül Resimli Film Prodüksiyon</t>
  </si>
  <si>
    <t>Adres : Anadolu Üni. Yunusemre Kampüsü Teknopark No:211Detaylı Bilgi</t>
  </si>
  <si>
    <t>MUTSİS BİLİŞİM SANAYİ VE TİCARET LTD. ŞTİ</t>
  </si>
  <si>
    <t>Adres : Boğaziçi Üniversitesi Kuzey Kampüs Bün Teknopark Kat:1 no:203 Bebek Beşiktaş İstanbulDetaylı Bilgi</t>
  </si>
  <si>
    <t>MYE BİLGİSAYAR YAZILIM TİC. A.Ş.</t>
  </si>
  <si>
    <t>Adres : Çifte Havuzlar Mh. Eski Londra Asfaltı Cd. YTÜ Davutpaşa Kampüsü Yıldız Teknopark D2 Blok Kapı No: Z05 EsenlerDetaylı Bilgi</t>
  </si>
  <si>
    <t>MYK TEKNOLOJİ</t>
  </si>
  <si>
    <t>Adres : ÜNGÜT MAH. 71065. SK MERİNAY PARK STS. A BLOK NO:86 İÇ KAPI NO : 16 ONİKİŞUBAT/KAHRAMANMARAŞDetaylı Bilgi</t>
  </si>
  <si>
    <t>MZF Grup İleri Teknolojiler A.Ş.</t>
  </si>
  <si>
    <t>Adres : Yenişehir mah. Kardeşler. cd. 7/2 Z17 SivasDetaylı Bilgi</t>
  </si>
  <si>
    <t>N CO Tech Bilişim Limited Şirketi</t>
  </si>
  <si>
    <t>Adres : İzmir Bilim ve Teknoloji Parkı Teknoloji Geliştirme Bölgesi, İTOB Organize Sanayi Bölgesi, 10032 Sokak, Işık Binası No:2/1, 35471, Tekeli, Menderes, İzmir, TürkiyeDetaylı Bilgi</t>
  </si>
  <si>
    <t>N İNOVATİF TEKNOLOJİ LABORATUVAR HİZMETLERİ ARGE SANAYİ VE TİCARET LTD. ŞTİ.</t>
  </si>
  <si>
    <t>NADİDE TARIM TOH.ÜRT. GIDA İTH.İHR.İNŞ.PEY.TİC.VE SAN.LTD.ŞTİ.</t>
  </si>
  <si>
    <t>Adres : PINARBAŞI MAHALLESİ HÜRRİYET CAD. AKDENİZ ÜNİVERSİTESİ ANTALYA TEKNOKENT ARGE-1 BİNASI NO: 3B/Z9 KONYAALTI/ ANTALYADetaylı Bilgi</t>
  </si>
  <si>
    <t>NAİLTRONİCS ARAYÜZ TEKNOLOJİLERİ TİCARET LİMİTED ŞİRKETİ</t>
  </si>
  <si>
    <t>Adres : EBİLTEM BinasıDetaylı Bilgi</t>
  </si>
  <si>
    <t>Nano Biyo Bor Enerji Tekn. ARGE Dan. Eğ. Kim. İnş. San. Tic. Ltd. Şti.</t>
  </si>
  <si>
    <t>NANOBİYOMEDTEK BİYOMEDİKAL VE BİYOTEKNOLOJİ SANAYİ TİCARET LTD. ŞTİ.</t>
  </si>
  <si>
    <t>Adres : Ankara Teknoloji Geliştirme Bölgesi, Cyberpark, Vakıf Binası Bodrum Kat Atölye No: B01 Masa No: M11 06800 Bilkent Çankaya/ANKARADetaylı Bilgi</t>
  </si>
  <si>
    <t>NANODEV MÜHENDİSLİK ENERJİ ÜRETİM EĞİTİM DANIŞMANLIK İTHALAT İHRACAT VE TİCARET LTD. ŞTİ.</t>
  </si>
  <si>
    <t>Adres : Ankara Teknoloji Geliştirme Bölgesi Cyberpark Vakıf Binası B01-M13 06800 Bilkent Çankaya/AnkaraDetaylı Bilgi</t>
  </si>
  <si>
    <t>NANOEN AR-GE DANIŞMANLIK LTD. ŞTİ.</t>
  </si>
  <si>
    <t>Adres : AKDENİZ ÜNİVERSİTESİ PINARBAŞI MAH. HÜRRİYET CAD. ULUĞBEY ARGE BİNASI BODRUM KAT NO: 3/A / B-66 KONYAALTI ANTALYADetaylı Bilgi</t>
  </si>
  <si>
    <t>NanoManyetik Bilimsel Cihazlar San. Ve Tic. Ltd. Şti</t>
  </si>
  <si>
    <t>Adres : Ankara Teknopark TGB Yerleşkesi 2224.cad.no:1 G Blok No:G-006Detaylı Bilgi</t>
  </si>
  <si>
    <t>NANOMANYETİK BİLİMSEL CİHAZLAR SANAYİ VE TİCARET LİMİTED ŞİRKETİ</t>
  </si>
  <si>
    <t>Adres : ODTÜ MET YERLEŞKESİ MUSTAFA KEMAL MAH. DUMLUPINAR BULVARI NO:280 B BLOK NO:31 ÇANKAYA ANKARADetaylı Bilgi</t>
  </si>
  <si>
    <t>Nanoprint Teknoloji Bilişim Hizmetleri Yazılım Elektronik Ar-Ge Danışmanlık Sanayi ve Ticaret Limited Şirketi</t>
  </si>
  <si>
    <t>Adres : Çayda Çıra Mah. Hacı Ömer Bilginoğlu Cad. Fırat Teknokent TGB No 61 ElazığDetaylı Bilgi</t>
  </si>
  <si>
    <t>nanotek test ölçüm metroloji kalibrasyon medikal elektrik ve elektronik sistemler bilişim danışmanlık savunma sanayi ve ticaret ltd.şti.</t>
  </si>
  <si>
    <t>Adres : Ostim OSB Mahallesi Abdülkadir Geylani Caddesi No: 17/3-4-5-6 Bronz Bina Ostim - Yenimahalle - AnkaraDetaylı Bilgi</t>
  </si>
  <si>
    <t>NANOTEL ÜRETİM VE İÇ VE DIŞ TİCARET A.Ş.</t>
  </si>
  <si>
    <t>NANOVET NANOBIYOTEKNOLOJİ ve DANIŞMANLIK SAN. TİC. LTD. ŞTİ</t>
  </si>
  <si>
    <t>Adres : ITOB OSB MAH: 10032 SK. 2 (B209) Menderes - İZMİRDetaylı Bilgi</t>
  </si>
  <si>
    <t>NANOYAŞAM NANOBİYOTEKNOLOJİ AR-GE SANAYİ VE TİC. LTD. ŞTİ.</t>
  </si>
  <si>
    <t>NAR İNOVATİF ÇÖZÜMLER SAN. VE TİC. LTD. ŞTİ.</t>
  </si>
  <si>
    <t>NART BİLİŞİM HİZMETLERİ LİMİTED ŞİRKETİ</t>
  </si>
  <si>
    <t>Adres : ODTÜ TEKNOKENT MET YERLEŞKESİ Mustafa Kemal Mah. Dumlupınar Bulvarı No:280 E Blok No:2/A 06510 Çankaya, AnkaraDetaylı Bilgi</t>
  </si>
  <si>
    <t>NARYAZ BİLGİSAYAR YAZILIM VE TİC. LTD. ŞTİ.</t>
  </si>
  <si>
    <t>Adres : Orhangazi Mahallesi Teknopark Sokak No:2/Z10 Merkez / DüzceDetaylı Bilgi</t>
  </si>
  <si>
    <t>NASEYMEN TEKSTİL KİMYA DANIŞMANLIK ORGANİZASYON SANAYİ VE TİCARET LİMİTED ŞİRKETİ</t>
  </si>
  <si>
    <t>Adres : Çamlıtepe Mah./Semt Mahmut Tevfik ATAY Bulvarı Gaziantep Teknopark A/ Blok No : 210 Şahinbey/GAZİANTEPDetaylı Bilgi</t>
  </si>
  <si>
    <t>NATAGRO TARIM İLAÇ İTHALAT İHRACAAT DAN.SAN.TİC.AŞ</t>
  </si>
  <si>
    <t>Adres : Çünür mah. 102 Cad. SDÜ Teknokent NO: 103/217/A ISPARTADetaylı Bilgi</t>
  </si>
  <si>
    <t>NAVİMOD BİLİŞİM SANAYİ VE TİCARET LTD. ŞTİ.</t>
  </si>
  <si>
    <t>Adres : İTÜ Ayazağa Yerleşkesi Koru Yolu Arı 3 BinDetaylı Bilgi</t>
  </si>
  <si>
    <t>Navtek Deniz Teknolojisi A.Ş. AR-GE Şubesi</t>
  </si>
  <si>
    <t>Adres : Teknopark İstanbul Teknoloji Geliştirme Bölgesi Sanayi Mah. havaalanı İç Yolu Cad. Kapı No:3 2nci Blok 1nci Bodrum katDetaylı Bilgi</t>
  </si>
  <si>
    <t>ND BİYOLOJİK VE MEDİKAL ÜRÜN.TIB.CİH.ARAŞ.LAB.DENEY HİZ.SAN.TİC.LTD.ŞTİ.</t>
  </si>
  <si>
    <t>Adres : PINARBAŞI MAHALLESİ HÜRRİYET CADDESİ AKDENİZ ÜNİVERSİTESİ KAMPÜSÜ ANTALYA TEKNOKENTİ ULUĞBEY ARGE BİNASI 3/A BODRUM KAT OFİS NO:B-32 KONYAALTIDetaylı Bilgi</t>
  </si>
  <si>
    <t>NEBİL YÜCEL (Ekin Deniz-İç Su AR-GE ve Danışmanlık)</t>
  </si>
  <si>
    <t>Adres : Çamlıtepe Mah.Mahmut Tevfik Atay Bulvarı Gaziantep Teknopark A Blok No: Z-11-B Şahinbey/GaziantepDetaylı Bilgi</t>
  </si>
  <si>
    <t>NEFA YAZILIM MİM.MÜH.ELEK.İNŞ.TİC.LTD.ŞTİ.</t>
  </si>
  <si>
    <t>Adres : Pınarbaşı Mahallesi Hürriyet Caddesi Akdeniz Üniversitesi Antalya Teknokent Ar-ge 1 Binası No:3B/Z2 Konyaaltı/ ANTALYADetaylı Bilgi</t>
  </si>
  <si>
    <t>NEMUTLU YAZILIM VE DANIŞMANLIK</t>
  </si>
  <si>
    <t>Adres : Çamlıtepe Mah./Semt Mahmut Tevfik ATAY Bulvarı Gaziantep Teknopark A/ Blok No : 107 Şahinbey/GAZİANTEPDetaylı Bilgi</t>
  </si>
  <si>
    <t>NEOZEKA YAZILIM A.Ş.</t>
  </si>
  <si>
    <t>Adres : Ankara Teknoloji Geliştirme Bölgesi 1606.Cad Kapı No:4, Cyberpark Cyberplaza A Blok 4. Kat No: A402c 06800 Bilkent Çankaya/ANKARADetaylı Bilgi</t>
  </si>
  <si>
    <t>NERİS YATIRIM GIDA İNŞ. SAN. TİC. A.Ş.</t>
  </si>
  <si>
    <t>Adres : NEXT LEVEL, Kızılırmak Mah. Dumlupınar Blv. Next Level A Blok. Kat. 16 No.81, Çankaya - ANKARADetaylı Bilgi</t>
  </si>
  <si>
    <t>Nerodent Medical Burak FIRAT</t>
  </si>
  <si>
    <t>Adres : AİBÜ ŞEHİR KAMPÜSÜ - Bolu Teknokent Kültür Mah Çakmaklar Cad. No:2/12 BoluDetaylı Bilgi</t>
  </si>
  <si>
    <t>NERSİS Mühendislik Ticaret A.Ş.</t>
  </si>
  <si>
    <t>Adres : Şükrüpaşa Mh. Zübeyde Hanım Cd. No:3/3 Ofis No:48Detaylı Bilgi</t>
  </si>
  <si>
    <t>NESNE ELEKTRONİK TASARIM DANIŞMANLIK LTD. ŞTİ.</t>
  </si>
  <si>
    <t>Adres : Ege Üniversitesi KampüsüDetaylı Bilgi</t>
  </si>
  <si>
    <t>NET SATIŞ İLETİŞİM VE DANIŞMANLIK TİCARET A.Ş.</t>
  </si>
  <si>
    <t>Adres : REŞİTPAŞA Mah. KATAR Cad. ARI 4 Binası No: 2 /50 / 6 SARIYER / İSTANBULDetaylı Bilgi</t>
  </si>
  <si>
    <t>NETBT DANIŞMANLIK HİZMETLERİ A.Ş.</t>
  </si>
  <si>
    <t>Adres : YTÜ TEKNOLOJİ GELİŞTİRME BÖLGESİ İKİTELLİ ORGANİZE SANAYİ MAH. YTÜ İKİTELLİ TEKNOPARK SOK.DIŞ KAPI NO:1 OFİS NO.1B08-1B10Detaylı Bilgi</t>
  </si>
  <si>
    <t>NETCAD YAZILIM A.Ş.</t>
  </si>
  <si>
    <t>Adres : Ankara Teknoloji Geliştirme Bölgesi, Cyberpark, Cyberplaza B Blok 4. Kat No: B404- B405- B406- B407-B408-B409 ve 7. Kat No: B701 06800 Bilkent Çankaya/ANKARADetaylı Bilgi</t>
  </si>
  <si>
    <t>NETCARE SAĞLIK BİLİŞİM TİC. LTD. ŞTİ.</t>
  </si>
  <si>
    <t>Adres : ÜNİVERSİTE MAH. HASTANE CAD. NO:33 1207 ORTAHİSAR/TRABZONDetaylı Bilgi</t>
  </si>
  <si>
    <t>Netix Bilişim Teknolojileri Yazılım Danışmanlık Eğitim ve İletişim Hizmetleri Sanayi Ticaret Ltd.Şti.</t>
  </si>
  <si>
    <t>Adres : Çayda Çıra Mah. Hacı Ömer Bilginoğlu Cad. Fırat Teknokent TGB İnovasyon Binası Binası No:61 /217 ELAZIĞDetaylı Bilgi</t>
  </si>
  <si>
    <t>Netkon Makine Ar-Ge Danışmanlık San. ve Tic. Ltd.Şti.</t>
  </si>
  <si>
    <t>Adres : Yenişehir mh. Kardeşler Cd. No. 7/2 Kapı: Z34 SivasDetaylı Bilgi</t>
  </si>
  <si>
    <t>Netkoru Bilişim Yazılım Eğitim Danışmanlık Sanayi Ticaret Limited Şirketi</t>
  </si>
  <si>
    <t>Adres : Çayda Çıra Mah. Hacı Ömer Bilginoğlu Cad. Fırat TGB Ek Bina No 63/Z03Detaylı Bilgi</t>
  </si>
  <si>
    <t>NETMERA KAAN BİNGOL AHMET BAŞARAN KOLLEKTİF ŞİRKETİ A.Ş.</t>
  </si>
  <si>
    <t>Adres : Dudullu OSB Des 2. Cadde No:8/39 Ümraniye/İstanbulDetaylı Bilgi</t>
  </si>
  <si>
    <t>NETOLOJİ YAZILIM A.Ş.</t>
  </si>
  <si>
    <t>Adres : Dudullu OSB Des 2. Cadde No:8/66 Ümraniye/İstanbulDetaylı Bilgi</t>
  </si>
  <si>
    <t>NETUP YAZILIM LTD. ŞTİ.</t>
  </si>
  <si>
    <t>Adres : ERCİYES ÜNİVERSİTESİ TEKNOLOJİ GELİŞTİRME BÖLGESİ-1 YILDIRIM BEYAZIT MAHALLESİ AŞIK VEYSEL BULVARI TGB İDARİ BİNA VE İNKÜBATÖR MERKEZİ -3 NO:67 BODRUM 1Detaylı Bilgi</t>
  </si>
  <si>
    <t>NEVER SAĞLIK HİZMETLERİ TIBBİ CİHAZLAR ARAŞTIRMA GELİŞTİRME DANIŞMANLIK TİCARET LİMİTED ŞİRKETİ</t>
  </si>
  <si>
    <t>Adres : Yenişehir Mah. Kardeşler Cad. No: 7/2 Ofis No:204 Merkez/SİVASDetaylı Bilgi</t>
  </si>
  <si>
    <t>Nevisoft Bilişim Teknolojileri San. ve Tic. ltd. Şti.</t>
  </si>
  <si>
    <t>Adres : Büyükdere Mah. Gençlik Bulvarı No:4 Osmangazi teknopark Binası No:44 305 Odunpazarı EskişehirDetaylı Bilgi</t>
  </si>
  <si>
    <t>NEW BİLİŞİM TEKNOLOJİLERİ BİLGİSAYAR YAZILIM EĞİTİM DANIŞMANLIK SAN. TİC. LTD. ŞTİ.</t>
  </si>
  <si>
    <t>Adres : İSTANBUL ÜNİVERSİTESİ AVCILAR YERLEŞKESİ TEKNOKENT BİNASI 1. KAT NO:101Detaylı Bilgi</t>
  </si>
  <si>
    <t>New Senses Uzay Teknoloji ve Sağlık Araştırmaları A.Ş.</t>
  </si>
  <si>
    <t>Adres : Reşitpaşa Mah. Katar Cad. Teknokent Arı 1 Sitesi No:2/5/19Detaylı Bilgi</t>
  </si>
  <si>
    <t>NİBİRU TEKNOLOJİ YAZILIM SAN.VE TİC.A.Ş</t>
  </si>
  <si>
    <t>Adres : Aksu Mah. Omü Cad. No: 165/63 Atakum/SamsunDetaylı Bilgi</t>
  </si>
  <si>
    <t>NICTURKEY YAZILIM BİLİŞİM VE TİCARET LİMİTED ŞİRKETİ</t>
  </si>
  <si>
    <t>Adres : Üniversite Mahallesi Hastane Caddesi No: 33 İşlik:1306 TRABZONDetaylı Bilgi</t>
  </si>
  <si>
    <t>NIDLE TEKNOLOJİ LİMİTED ŞİRKETİ</t>
  </si>
  <si>
    <t>Niğde Ömer Halisdemir Üniversitesi Teknopark A.Ş.</t>
  </si>
  <si>
    <t>Adres : Niğde Ömer Halisdemir Üniversitesi Teknopark A.Ş. Merkez Yerleşke, Bor Yolu ÜzeriDetaylı Bilgi</t>
  </si>
  <si>
    <t>Nihal Gezer Taşçı</t>
  </si>
  <si>
    <t>Adres : Seramik Mahallesi Aydemir Sokak No:1 Daire:21 17400 Çan/ÇANAKKALEDetaylı Bilgi</t>
  </si>
  <si>
    <t>Ninja Coders Yazılım Ticaret Limited Şirketi</t>
  </si>
  <si>
    <t>Adres : Rumelihisarı mah. Bebek Yolu Sok. Boğaziçi Üniversitesi Teknopark No:2/5/108 SARIYER İSTANBULDetaylı Bilgi</t>
  </si>
  <si>
    <t>NİNOVA GLOBAL A.Ş.</t>
  </si>
  <si>
    <t>Adres : BARDAKÇI MAH. TEKNOKENT SK. 1/28 TUŞBA /VANDetaylı Bilgi</t>
  </si>
  <si>
    <t>NİSE ELEKTRİK ELEKTRONİK ENERJİ İNŞAAT TURİZM SANAYİ TİCARET LİMİTED ŞİRKETİ</t>
  </si>
  <si>
    <t>Adres : PINARBAŞI MAH. HÜRRİYET CAD. ULUĞBEY ARGE BİNASI NO:3/A BODRUM KAT OFİS NO:B-48 KONYAALTIDetaylı Bilgi</t>
  </si>
  <si>
    <t>NKR YAZILIM DANIŞMANLIK SANAYİ VE TİCARET LTD.ŞTİ.</t>
  </si>
  <si>
    <t>Adres : Ankara Teknoloji Geliştirme Bölgesi, Cyberpark Tepe Binası 1.Kat No: 104-105-123-124-125-126-127-128-129-130-131-132-133-134-135-136 06800 Bilkent Çankaya/AnkaraDetaylı Bilgi</t>
  </si>
  <si>
    <t>NKU TEKNOPARK YÖNETİCİ A.Ş.</t>
  </si>
  <si>
    <t>Adres : NAMIK KEMAL ÜNİVERSİTESİ REKTÖRLÜĞÜ NAMIK KEMAL MAH. KAMPÜS CAD. NO:1 Adres kodu:2635323997Detaylı Bilgi</t>
  </si>
  <si>
    <t>NMOSPHERE ELEKTRİK VE ELEKTRONİK TEKNOLOJİ İTH.İHR.SAN ve TİC.LTD.ŞTİ.</t>
  </si>
  <si>
    <t>Adres : MURADİYE MH. C.B.Ü. KAMPÜSÜ KÜME EVLERİ TEKNOLOJİ GELİŞTİRME (BÖLGESİ İÇİ) MERKEZİ APT. NO:22 YUNUSEMRE/MANİSADetaylı Bilgi</t>
  </si>
  <si>
    <t>NÖRAL MÜHENDİSLİK VE DANIŞMANLIK A.Ş</t>
  </si>
  <si>
    <t>Adres : Aksu Mah. Omü Cad. No:165Detaylı Bilgi</t>
  </si>
  <si>
    <t>NORM ÇEVRE TEKNOLOJİLERİ SANAYİ VE TİCARET A.Ş.</t>
  </si>
  <si>
    <t>Adres : REŞİTPAŞA Mah. KATAR Cad. ARI 6 Sit. ENERJİ TEKNOKENTİ Apt. No: 2 /49 / 201-202 SARIYER / İSTANBULDetaylı Bilgi</t>
  </si>
  <si>
    <t>NÖROLOGİC BİLİŞİM SİSTEMLERİ LTD.ŞTİ.</t>
  </si>
  <si>
    <t>Adres : ÇALCA 2. OSB MAH. 1. CAD. NO:1/21 KÜTAHYADetaylı Bilgi</t>
  </si>
  <si>
    <t>Nosa İnteraktif Bilgi Teknolojileri Sanayi ve Ticaret A.Ş.</t>
  </si>
  <si>
    <t>Adres : Kultur mah Çakmaklar cad Teknokent Binası no: 2/14 BoluDetaylı Bilgi</t>
  </si>
  <si>
    <t>NOTRINO RESEARCH BİLGİ TEKNOLOJİLERİ ARAŞTIRMA GELİŞTİRME LİMİTED ŞİRKETİ</t>
  </si>
  <si>
    <t>Adres : Mustafa Kemal Mahallesi Dumlupınar Bulvarı No:280/G/1202Detaylı Bilgi</t>
  </si>
  <si>
    <t>Novapm Mühendislik Proje Yönetimi İnşaat Sanayi ve Ticaret Limited Şirketi</t>
  </si>
  <si>
    <t>Adres : Çayda Çıra Mah. Hacı Ömer Bilginoğlu Cad. Fırat TGB Ek Bina No 63/206 ElazığDetaylı Bilgi</t>
  </si>
  <si>
    <t>Novarec Kimya Ve Bilişim Teknolojileri Sanayi Ticaret Anonim Şirketi</t>
  </si>
  <si>
    <t>Adres : Orhangazi Mah. Teknopark Cad. No:1Detaylı Bilgi</t>
  </si>
  <si>
    <t>NOVARTZ BİLİŞİM - CANTEKİN GÜNEŞER</t>
  </si>
  <si>
    <t>Adres : Ç.Ü. BALCALI KAMPÜSÜ TEKNOKENT BİNASI B BLOK 1. KAT B101 NOLU OFİS SARIÇAM/ADANADetaylı Bilgi</t>
  </si>
  <si>
    <t>Novatek Savunma Sistemleri San. Tic. Ltd. Şti.</t>
  </si>
  <si>
    <t>Adres : Trabzon Teknoloji Geliştirme Bölgesi Üniversite Mahallesi Hastane Caddesi 33 işlik: 3104 Ortahisar/TRABZONDetaylı Bilgi</t>
  </si>
  <si>
    <t>NOVATEMED İNNOCEUTİCALS İLAÇ KOZ KİM SAN.VETİC.A.Ş</t>
  </si>
  <si>
    <t>Adres : BÜN Teknopark, No:107 BÜ Kuzey Kampus, Rumelihisarüstü-İstanbulDetaylı Bilgi</t>
  </si>
  <si>
    <t>Novustek Danışmanlık Mühendislik</t>
  </si>
  <si>
    <t>Adres : Eskişehir osmangazi üniversitesi teknoparkı Büyük dere mah. Gençlik bulv. No:4/59/B02Detaylı Bilgi</t>
  </si>
  <si>
    <t>NUKLEON NÜKLEER TEKNOLOJİ ARAŞTIRMA SAN. VE TİC. LTD. ŞTİ.</t>
  </si>
  <si>
    <t>Adres : ÇİFTEHAVUZLAR MAHALLESİ YILDIZ TEKNİK ÜNİVERSİTESİ TEKNOLOJİ GELİŞTİRME BÖLGESİ ARGE-2 DAVUTPAŞADetaylı Bilgi</t>
  </si>
  <si>
    <t>NUMERICS COMPOSITES MÜHENDİSLİK VE MAKİNE SANAYİ TİCARET LİMİTED ŞİRKETİ</t>
  </si>
  <si>
    <t>Adres : ORHANGAZİ MAHALLESİ TEKNOPARK CAD. TEKNOPARK Apt. NO: 1/1 MERKEZ/DÜZCEDetaylı Bilgi</t>
  </si>
  <si>
    <t>NURETTİN MENGEŞ -SAFF CHEMICAL REAGENT</t>
  </si>
  <si>
    <t>Adres : Bardakçı Mah. Teknoknet SK. No :1/19 Tuşba VanDetaylı Bilgi</t>
  </si>
  <si>
    <t>NURTAÇ ÇAKAR</t>
  </si>
  <si>
    <t>Adres : Bardakçı Mah. Teknokent Sk No :1 /29 Tuşba / Van 65080/VANDetaylı Bilgi</t>
  </si>
  <si>
    <t>NZN BİLİŞİM DAN. İNŞ. MÜH. İTH. İHR. SAN. VE TİC. LTD. ŞTİ.</t>
  </si>
  <si>
    <t>Adres : Ankara Üniversitesi Teknokent Bahçelievler Mah. 319. Cad. No:35 E Blok No:B11 Gölbaşı / ANKARADetaylı Bilgi</t>
  </si>
  <si>
    <t>OANDA MÜHENDİSLİK DANIŞMANLIK İNŞAAT SAN. TİC. LTD. ŞTİ</t>
  </si>
  <si>
    <t>Adres : Palladium Ofis ve Residans Binası Barbaros Mah. Halk Cad. Kat: 2 No:8A Ofis# 215J Ataşehir 34746 - IstanbulDetaylı Bilgi</t>
  </si>
  <si>
    <t>OASİS BİYOTEKNOLOJİ ARGE DAN. SAN. TİC. LTD. ŞTİ</t>
  </si>
  <si>
    <t>Adres : • Büyükkayacık Mah. 101. Cad. No:2/219 42250 Selçuklu/KONYADetaylı Bilgi</t>
  </si>
  <si>
    <t>OBCTEK Yazılım Eğitim Danışmanlık San. LTD ŞTİ</t>
  </si>
  <si>
    <t>Adres : Fertek mah. Ömer Halisdemir üni. kamp. Teknopark kat 1 OBCTEK Eğitim, Yazılım, Danışmanlık. San. Tic. LTD.ŞTİDetaylı Bilgi</t>
  </si>
  <si>
    <t>Obey İletişim Hiz. Ve Akademi Dan. San. Tic. A.Ş</t>
  </si>
  <si>
    <t>Adres : Kültür mah. Çakmaklar Cad no : 2/9 BOLUDetaylı Bilgi</t>
  </si>
  <si>
    <t>OBSS TEKNOLOJİ ANONİM ŞİRKETİ</t>
  </si>
  <si>
    <t>Adres : Ankara Teknoloji Geliştirme Bölgesi, 1606.Cadde, Kapı No: 4/C, Cyberpark Cyperplaza C Blok, 3.Kat No: 305-306-307-308-309-310-311-312-313-314-315-316-332-335-336A-336B, 06800 Bilkent Çankaya/AnkaraDetaylı Bilgi</t>
  </si>
  <si>
    <t>Ocak Uzay Teknolojileri Bilişim ve Havacılık Elektronik Danışmanlık Müteahhitlik İmalat San. ve Tic. Ltd. Şti.</t>
  </si>
  <si>
    <t>OCTAHEDRON İNOVASYON BİLİŞİM ELEKTRONİK VE MADENCİLİK HİZMETLERİ MALZ. SAN. TİC. A.Ş.</t>
  </si>
  <si>
    <t>ODAKSAN MÜHENDİSLİK A.Ş.</t>
  </si>
  <si>
    <t>Adres : Çamlıtepe Mah./Semt Mahmut Tevfik Atay Bulvarı 4/ A Blok No:110 Teknopark Gaziantep Şahinbey /GaziantepDetaylı Bilgi</t>
  </si>
  <si>
    <t>ODC Araştırma Geliştirme Anonim Şirketi</t>
  </si>
  <si>
    <t>Adres : Zafer Mahallesi Üniverrsite varyantı cad. No:80 EFELER/AYDINDetaylı Bilgi</t>
  </si>
  <si>
    <t>ODC İŞ ÇÖZÜMLERİ DANIŞMANLIK TİCARET ANONİM ŞİRKETİ</t>
  </si>
  <si>
    <t>Adres : Ankara Teknoloji Geliştirme Bölgesi, 1606.Cad No:4/A Cyberpark, Cyberplaza A Blok 7.Kat No:A708 06800 Bilkent Çankaya /ANKARADetaylı Bilgi</t>
  </si>
  <si>
    <t>ODESOFT EĞİTİM VE YAZILIM TEKNOLOJİLERİ DANIŞMANLIĞI İTH. İHR. SAN. LTD. ŞTİ.</t>
  </si>
  <si>
    <t>Adres : AntalyaDetaylı Bilgi</t>
  </si>
  <si>
    <t>ODİNE SOLUTİONS TEKNOLOJİ TİCARET VE SANAYİ A.Ş.</t>
  </si>
  <si>
    <t>Adres : REŞİTPAŞA Mah. KATAR Cad. TEKNOKENT ARI 3 Sit. No: 4 / Z102-Z103-Z104 SARIYER / İSTANBULDetaylı Bilgi</t>
  </si>
  <si>
    <t>ODİSE STUDİO Berkay Akpolat ve Ortakları</t>
  </si>
  <si>
    <t>Adres : Yenişehir mah. Kardeşler cd. 7/2 Sivas ofis no :220Detaylı Bilgi</t>
  </si>
  <si>
    <t>ODTÜ TEKNOKENT YÖNETİM A.Ş.</t>
  </si>
  <si>
    <t>Adres : ODTÜ Teknokent İkizler Binası B Blok No: ZK-01 ODTÜ Yerleşkesi Çankaya- ANKARADetaylı Bilgi</t>
  </si>
  <si>
    <t>ODYSSEY YAZILIM ARAŞTIRMA GELİŞTİRME BİLİŞİM TEKNOLOJİLERİ TİC. LTD. ŞTİ.</t>
  </si>
  <si>
    <t>Adres : MUALLİMKÖY MAHALLESİ DENİZ CADDESİ NO:143/5/20Detaylı Bilgi</t>
  </si>
  <si>
    <t>ÖGE BİLİŞİM YAZILIM SANAYİ VE TİCARET LTD. ŞTİ.</t>
  </si>
  <si>
    <t>Adres : ÇİFTE HAVUZLAR MAHALLESİ ESKİ LONDRA ASFALTI CAD KULUÇKA MERK.B2 BLOK APT No:151/1G-418 /0Detaylı Bilgi</t>
  </si>
  <si>
    <t>Öğr.Gör.Serdar YILMAZ</t>
  </si>
  <si>
    <t>OGS İŞLETME İNŞAAT HARİTA YAZILIM ve TİC. A.Ş.</t>
  </si>
  <si>
    <t>Adres : ANKARA ÜNİVERSİTESİ TEKNOKENT BAHÇELİEVLER MH. 319. CADDE E BLOK ZEMİN KAT NO:19-20-21 GÖLBAŞI ANKARADetaylı Bilgi</t>
  </si>
  <si>
    <t>OĞUZHAN KARAOĞLU TİRAD YAZILIM</t>
  </si>
  <si>
    <t>Adres : MURADİYE MAHALLESİ CELAL BAYAR ÜNİVERSİTESİ KAMPÜSÜ KÜME VLERİ NO:22 KAPI NO: 203 YUNUSEMRE / MANİSADetaylı Bilgi</t>
  </si>
  <si>
    <t>OKOSIS OTOMASYON VE KONTROL SİSTEMLERİ SANAYİ VE TİC. LTD. ŞTİ.</t>
  </si>
  <si>
    <t>Adres : Tubitak Gebze Yerleskesi - TEKGEB C Blok No:25 Gebze Kocaeli TurkeyDetaylı Bilgi</t>
  </si>
  <si>
    <t>OKSEATECH ELEKTRONİK MAKİNE VE SAVUNMA SAN. TİC. LTD. ŞTİ.</t>
  </si>
  <si>
    <t>Adres : İKİTELLİ ORGANİZE SANAYİ BÖLGESİ MAH YILDIZ TEKNİK ÜNİVERSİTESİ İKİTELLİ TEKNOPARK SK No:1B /1B Başakşehir/ İSTANBULDetaylı Bilgi</t>
  </si>
  <si>
    <t>OKTA ARGE MÜH. HİZMETLERİ SAN. TİC. LTD. ŞTİ.</t>
  </si>
  <si>
    <t>Adres : ÜNİVERSİTE MAHALLESİ HASTANE CAD. TRABZON TEKN. GEL.A.Ş. NO: 33/31031 ORTAHİSAR/TRABZONDetaylı Bilgi</t>
  </si>
  <si>
    <t>OL MÜHENDİSLİK VE OTOMASYON SİSTEMLERİ LTD. ŞTİ.</t>
  </si>
  <si>
    <t>Adres : Üniversiteler Mah. 1606. Cad. A Blok No:4A/Z03 Çankaya/AnkaraDetaylı Bilgi</t>
  </si>
  <si>
    <t>OLBİA BİLİŞİM TEKNOLOJİLERİ SAN. TİC. LTD. ŞTİ.</t>
  </si>
  <si>
    <t>Adres : Güzeloba Mah. Havaalanı Cad. No 102/A Muratpaşa/AntalyaDetaylı Bilgi</t>
  </si>
  <si>
    <t>ÖLÇSAN TEKNOLOJİ ANONİM ŞİRKETİ</t>
  </si>
  <si>
    <t>Adres : REŞİTPAŞA Mah. KATAR Cad. TEKNOKENT ARI 3 Sit. No: 4 / B104 SARIYER / İSTANBULDetaylı Bilgi</t>
  </si>
  <si>
    <t>OLLE AR-GE YAZILIM VE BİLGİ TEKNOLOJİLERİ DANIŞMANLIK BİLGİSAYAR SANAYİ VE TİCARET LİMİTED ŞİRKETİ</t>
  </si>
  <si>
    <t>Adres : D Blok Kat:1 No:3Detaylı Bilgi</t>
  </si>
  <si>
    <t>OMEGADATA YAZILIM EĞİTİM VE DANIŞMANLIK İTHALAT İHRACAT TİCARET LİMİTED ŞİRKETİ</t>
  </si>
  <si>
    <t>Adres : Ankara Teknoloji Geliştirme Bölgesi, Cyberpark A Blok Kat:1 No: 103 06800 Bilkent Çankaya/AnkaraDetaylı Bilgi</t>
  </si>
  <si>
    <t>OMEGA-PRO PROJE ARAŞTIRMA GELİŞTİRME VE DANIŞMANLIK LTD.ŞTİ.</t>
  </si>
  <si>
    <t>Adres : Ankara Teknoloji Geliştirme Bölgesi Cyberpark C Blok 3. Kat No:22 06800 Bilkent Çankaya/AnkaraDetaylı Bilgi</t>
  </si>
  <si>
    <t>OMNİBUS BİLİŞİM ARGE SAN. TİC. LTD. ŞTİ.</t>
  </si>
  <si>
    <t>Adres : Çifte Havuzlar Mah. Eski Londra Asfaltı Cad. Kuluçka Merkezi A1 Blok 151/1C 1B11Detaylı Bilgi</t>
  </si>
  <si>
    <t>ONE COMPOSİTE TEKNOLOJİ LİMİTED ŞİRKETİ</t>
  </si>
  <si>
    <t>Adres : Bardakçı Mah. Teknokent Sk No :1/9 Tuşba / Van 65080/VANDetaylı Bilgi</t>
  </si>
  <si>
    <t>ONEZERO ZEKİ TEKNOLOJİ LİMİTED ŞİRKETİ</t>
  </si>
  <si>
    <t>Adres : Ankara Teknoloji Geliştirme Bölgesi, 1606.Cadde, Kapı No: 4/C, Cyberpark Cyperplaza C Blok, 3.Kat No: 24, 06800 Bilkent Çankaya/AnkaraDetaylı Bilgi</t>
  </si>
  <si>
    <t>ONKOZONE AR-GE MÜH. SER. HİZ. YAZ. BİL.MAK. SAN. TİC.LTD.ŞTİ.</t>
  </si>
  <si>
    <t>Adres : Trabzon Teknoloji Geliştirme Bölgesi Üniversite Mah. Hastane Cad. No:33 A-108 B TRABZONDetaylı Bilgi</t>
  </si>
  <si>
    <t>ONUSS ORTAK NOKTA ULUSLARARASI HABERLEŞME SİSTEM SERVİS BİLGİSAYAR YAZILIM DANIŞMANLIK VE DIŞ TİC. LTD. ŞTİ</t>
  </si>
  <si>
    <t>Adres : LEVENT MAH. ORTANCA SOK. NO4 LEVENT - BEŞİKTAŞ 34330 İSTANBULDetaylı Bilgi</t>
  </si>
  <si>
    <t>OOKUMA ÇOK KATMANLI ÜRETİM TEKNOLOJİLERİ VE HAMMADDELERİ SAN. TİC. A.Ş.</t>
  </si>
  <si>
    <t>Adres : REŞİTPAŞA Mah. KATAR Cad. ARI 1 Binası No: 2 /5 / 7 SARIYER / İSTANBULDetaylı Bilgi</t>
  </si>
  <si>
    <t>OPEN ZEKA BİLGİ TEKNOLOJİLERİ TİCARET LİMİTED ŞİRKETİ</t>
  </si>
  <si>
    <t>Adres : Üniversiteler Mah., 1605. Cad. No: 3/1-Z04 06800 Çankaya/ANKARADetaylı Bilgi</t>
  </si>
  <si>
    <t>OPLOG OPERASYONEL LOJİSTİK ANONİM ŞİRKETİ</t>
  </si>
  <si>
    <t>Adres : Ankara Teknoloji Geliştirme Bölgesi Kapı No:5 Cyberpark Tepe Binası 1.Kat No: 122A -1. Kat B15 06800 Bilkent Çankaya/AnkaraDetaylı Bilgi</t>
  </si>
  <si>
    <t>OPTC YAZILIM DANIŞMANLIK TİCARET LİMİTED ŞİRKETİ</t>
  </si>
  <si>
    <t>Adres : Muradiye Mahallesi Celal Bayar Üniversitesi Kampüsü Küme Evleri No:22 Yunusemre/ManisaDetaylı Bilgi</t>
  </si>
  <si>
    <t>OPTİMUM AR-GE DAN.SAN. ve TİC.LTD.ŞTİ.</t>
  </si>
  <si>
    <t>Adres : ÇUKUROVA ÜNİ BALCALI KAMPÜSÜ TEKNOKENT BİNASI A BLOK 1. KAT 109-B NOLU OFİS SARIÇAM ADANADetaylı Bilgi</t>
  </si>
  <si>
    <t>OPTOKROM OPTOELEKTRONİK MÜHENDİSLİK SİSTEM TEKNOLOJİLERİ LTD. ŞTİ.</t>
  </si>
  <si>
    <t>Adres : Üniversiteler Mah. Beytepe Lodumlu Köy Yolu Cad.No: 5/418 Çankaya/ AnkaraDetaylı Bilgi</t>
  </si>
  <si>
    <t>Orbay Industry Danışmanlık Makina San. ve Tic. Ltd Şti.</t>
  </si>
  <si>
    <t>Adres : Ankara Teknopark TGB Yerleşkesi 2224.cad.no:1 B Blok Kuluçka Merkezi No:4/aDetaylı Bilgi</t>
  </si>
  <si>
    <t>ORCA EKOLOJİK YAPI SİSTEMLERİ SANAYİ TİC. LTD. ŞTİ.</t>
  </si>
  <si>
    <t>OREDATA YAZILIM LTD. ŞTİ.</t>
  </si>
  <si>
    <t>Adres : YTÜ TEKNOLOJİ GELİŞTİRME BÖLGESİ DAVUTPAŞA KAMPÜSÜ ÇİFTE HAVUZLAR MAH. ESKİ LONDRA ASFALTI CD. BİNA NO.151/1C (C1 BLOK) NO.C207Detaylı Bilgi</t>
  </si>
  <si>
    <t>ÖREN KABLO Elektrik ve Elektronik Sistemler Sanayi ve Ticaret Limited Şirketi</t>
  </si>
  <si>
    <t>Adres : Silahtarağa mh. Üniversite 1. sk. No:13-1Detaylı Bilgi</t>
  </si>
  <si>
    <t>Orion Medya Bilişim Çöz. Tic. Ltd. Şti</t>
  </si>
  <si>
    <t>Adres : İTOB OSB Mah. 10032 Sk. No:2 (B205) Menderes İzmirDetaylı Bilgi</t>
  </si>
  <si>
    <t>Orion Tasarım Plan Proje Mühendislik İnşaat. Tic. Ltd. Şti.</t>
  </si>
  <si>
    <t>Adres : Aşağı Öveçler Mah. 1330 Sok. 5/6Detaylı Bilgi</t>
  </si>
  <si>
    <t>Orka Prodüksiyon Medya Denizcilik Bilişim Hizmetleri Limited Şirketi Teknopark Şubesi</t>
  </si>
  <si>
    <t>Adres : İstanbul Teknoloji Geliştirme Bölgesi Sanayi Mah. Teknopark Bulvarı No: 1 Blok:4Detaylı Bilgi</t>
  </si>
  <si>
    <t>OROYA YAZILIM EĞİTİM DANIŞMANLIK SANAYİ VE TİCARET ANONİM ŞİRKETİ</t>
  </si>
  <si>
    <t>Adres : REŞİTPAŞA MAH. KATAR CAD. NO: 4/B 106 SARIYER/İSTANBULDetaylı Bilgi</t>
  </si>
  <si>
    <t>ORTHOPIA Dijital Dental ve Medikal Araştırma Geliştirme Uygulama San.Tic.Ltd.Şti.</t>
  </si>
  <si>
    <t>Adres : Eskişehir Osmangazi Üniversitesi Meşelik Kampüsü ETGB Osmangazi Teknoparkı No:4/59/Z 24 Odunpazarı EskişehirDetaylı Bilgi</t>
  </si>
  <si>
    <t>ORTHOSENSE MEDİKAL ARGE SAN. TİC. LTD. ŞTİ</t>
  </si>
  <si>
    <t>Adres : Büyükdere Mah. Gençlik Bulvarı No:4 Osmangazi Üniversitesi Meşelik Kampusu Eskişehir Teknoloji Geliştirme Bölgesi Osmangazi Teknoparkı Binası No:44 / 302 Odunpazarı/ESKİŞEHİRDetaylı Bilgi</t>
  </si>
  <si>
    <t>OSCA ANADOLU SAĞLIK VE GAYRİ MENKUL YAT. SAN. İÇ VE DIŞ TİC. A.Ş.</t>
  </si>
  <si>
    <t>Adres : Bardakçı Mah. Teknopark Sk no :1/1 Tuşba / VanDetaylı Bilgi</t>
  </si>
  <si>
    <t>OSGB PREMİUM İSG YAZILIMI DAN. LTD. ŞTİ.</t>
  </si>
  <si>
    <t>Adres : b 204Detaylı Bilgi</t>
  </si>
  <si>
    <t>OSMANİYE TEKNOKENT TEKNOLOJİ GELİŞTİRME ANONİM ŞİRKETİ (OSMANİYE TEKNOKENT)</t>
  </si>
  <si>
    <t>Adres : Büyüktüysüz Mh. Fatih Tosyalı Caddesi No: 3 Toprakkale OsmaniyeDetaylı Bilgi</t>
  </si>
  <si>
    <t>OSTEOİD SAĞLIK TEKNOLOJİLERİ A.Ş.</t>
  </si>
  <si>
    <t>Adres : REŞİTPAŞA Mah. KATAR Cad. TEKNOKENT ARI 1 Sit. No: 2 /5 / 19 SARIYER / İSTANBULDetaylı Bilgi</t>
  </si>
  <si>
    <t>OSTİM TEKNOPARK TEKNOLOJİ GELİŞTİRME BÖLGESİ YÖNETİCİ A.Ş.</t>
  </si>
  <si>
    <t>Adres : Ostim OSB Mahallesi Cevat Dündar Caddesi No: 1/1/1 06370 Yenimahalle/AnkaraDetaylı Bilgi</t>
  </si>
  <si>
    <t>OTAM OTOMOTİV TEKNOLOJİLERİ ARAŞTIRMA GELİŞTİRME SAN. VE TİC. A.Ş.</t>
  </si>
  <si>
    <t>Adres : REŞİTPAŞA Mah. KATAR Cad. MOTORLU TAŞITLAR LAB. Sit. No: 2 /10 / 3 SARIYER / İSTANBULDetaylı Bilgi</t>
  </si>
  <si>
    <t>OTEK TEKNOLOJI SANAYI VE TICARET ANONIM SIRKETI</t>
  </si>
  <si>
    <t>Adres : Büyükdere Mah. Gençlik Bulvarı No:4 Osmangazi Üniversitesi Meşelik Kampusu Eskişehir Teknoloji Geliştirme Bölgesi Osmangazi Teknoparkı Binası No:44 / 304 Odunpazarı/ESKİŞEHİRDetaylı Bilgi</t>
  </si>
  <si>
    <t>OTONOM TEKNOLOJİ ROBOTİK ELEKTRONİK VE YAZILIM SAN. LTD. ŞTİ.</t>
  </si>
  <si>
    <t>Adres : Ankara Teknoloji Geliştirme Bölgesi, Beytepe Lodumlu Köyü Yolu Kapı No: 5, Cyberpark Tepe Binası, 3. Kat No: 307-310-311-312/A-312/B-312/C-315-316 06800 Bilkent Çankaya/AnkaraDetaylı Bilgi</t>
  </si>
  <si>
    <t>OXIT BİLİŞİM TEKNOLOJİLERİ LİMİTED ŞİRKETİ</t>
  </si>
  <si>
    <t>Adres : Ankara Teknopark TGB Yerleşkesi 2224.cad.no:1/116 B Blok Üst Zemin Kat Yenimahalle/ANKARADetaylı Bilgi</t>
  </si>
  <si>
    <t>Ozan Soydan</t>
  </si>
  <si>
    <t>Adres : Yeşiltepe Mahallesi ETGB Anadolu Üniversitesi İsmet İnönü 2 Caddesi Teknopark No: 2/57-16 Tepebaşı/ ESKİŞEHİRDetaylı Bilgi</t>
  </si>
  <si>
    <t>ÖZAY DÖKÜM İMALAT SAN. VE TİC. A.Ş CELAL BAYAR ÜNİVERSİTESİ TEKNOLOJİ GELİŞTİRME BÖLGESİ ŞUBESİ</t>
  </si>
  <si>
    <t>Adres : MURADİYE MAH. CELAL BAYAR ÜNİVERSİTESİ KAMPÜSÜ KÜME EVLERİ NO:22 İÇ KAPI NO: Z34 YUNUSEMRE/MANİSADetaylı Bilgi</t>
  </si>
  <si>
    <t>ÖZEKİN PVC KOLLEKTÖR SAN. VE TİC. LTD. ŞTİ.</t>
  </si>
  <si>
    <t>Adres : Bulgurlu Mah. Kanyon Cad. No.89 A101 Battalgazi/MalatyaDetaylı Bilgi</t>
  </si>
  <si>
    <t>Özer Melih Yücedağ</t>
  </si>
  <si>
    <t>Adres : Zafer Mh. Üniversite Varyantı Cad. No:88 EFELER/AYDINDetaylı Bilgi</t>
  </si>
  <si>
    <t>ÖZER YAYINLARI LTD. ŞTİ.</t>
  </si>
  <si>
    <t>ÖZGÜR BİLİŞİM YAK.İNŞ.SİG.TEM.HİZ.SAN. VE TİC.LTD.ŞTİ.</t>
  </si>
  <si>
    <t>Adres : Aksu Mah. OMÜ Cad. NO:165/30-31-32-33-37 Atakum SAMSUNDetaylı Bilgi</t>
  </si>
  <si>
    <t>ÖZGÜR ERDAL</t>
  </si>
  <si>
    <t>Adres : Pınarbaşı Mahallesi Hürriyet Caddesi Akdeniz Üniversitesi AR-GE Binası Bodrum Katno:3A/B14 Konyaaltı / AntalyaDetaylı Bilgi</t>
  </si>
  <si>
    <t>ÖZGÜR OTOMASYON PROJE TAAH.SAN.TİC.LTD.ŞTİ.</t>
  </si>
  <si>
    <t>Adres : İSTANBUL TEKNOKENT İ.Ü.AVCILAR YERL.ARGEM BİNASI OFİS NO:307 AVCILAR/İSTANBULDetaylı Bilgi</t>
  </si>
  <si>
    <t>ÖZLER TEKNOLOJİ HİZMETLERİ LİMİTED ŞİRKETİ</t>
  </si>
  <si>
    <t>Adres : İSTANBUL TEKNOKENTİ İ.Ü. AVCILAR YERLEŞKESİ ARGEM BİNASI NO:223-224 34320 AVCILAR İSTANBULDetaylı Bilgi</t>
  </si>
  <si>
    <t>ÖZYAPAR ORMAN ÜRÜNLERİ HIRDAVAT NAKLİYAT SAN. VE TİC. LTD. ŞTİ.</t>
  </si>
  <si>
    <t>Adres : Atatürk Üniversitesi Yerleşkesi Teknoloji Geliştirme Bölgesi B Blok Pk. 25240 Zemin Kat Yakutiye ERZURUMDetaylı Bilgi</t>
  </si>
  <si>
    <t>PAMUKKALE TEKNOKENT YÖNETİCİ A.Ş.</t>
  </si>
  <si>
    <t>Adres : Çamlaraltı Mahç. Hüseyin Yılmaz Cad. No: 67 Pamukkale Teknokent C Blok DENİZLİDetaylı Bilgi</t>
  </si>
  <si>
    <t>PAMUKKALE ÜNİVERSİTESİ TEKNOLOJİ GELİŞTİRME BÖLGESİ PAMUKKALE TEKNOKENT YÖNETİCİ A.Ş.</t>
  </si>
  <si>
    <t>Adres : ÇAMLARALTI MAHALLESİ HÜSEYİN YILMAZ CADDESİ NO:67 PAMUKKALE TEKNOKENT C BLOKDetaylı Bilgi</t>
  </si>
  <si>
    <t>PANERATECH BİLİŞİM TEKNOLOJİLERİ TİCARET LTD. ŞTİ.</t>
  </si>
  <si>
    <t>Adres : Ankara Teknoloji Geliştirme Bölgesi, Beytepe Lodumlu Köyü Yolu No:5, Cyberpark Tepe Binası, 4.Kat No: 432-436, 06800 Bilkent Çankaya/AnkaraDetaylı Bilgi</t>
  </si>
  <si>
    <t>Papatyasoft Yazılım Bilişim Eğitim Danışmanlık Otomasyon Sanayi ve Ticaret Limited Şirketi</t>
  </si>
  <si>
    <t>Adres : Çayda Çıra Mah. Hacı Ömer Bilginoğlu Cad. Fırat Teknokent TGB Ek Bina No 63Detaylı Bilgi</t>
  </si>
  <si>
    <t>PAPERBACK TEKNOLOJİ A.Ş.</t>
  </si>
  <si>
    <t>Adres : Reşitpaşa Mah. Katar Cad. Teknokent Arı 3 Sit. No: 4 / B204 Sarıyer / İstanbulDetaylı Bilgi</t>
  </si>
  <si>
    <t>PAPİRÜS BİLİŞİM VE YAZILIM HİZMETLERİ</t>
  </si>
  <si>
    <t>PARADOKS YAZILIM VE BİLGİ TEKNOLOJİLERİ SAN. LTD. ŞTİ.</t>
  </si>
  <si>
    <t>Adres : ÇİFTE HAVUZLAR MAH ESKİ LONDRA ASFALTI CD KULUÇKA MRK A1 BLK NO:151/1C/1B20Detaylı Bilgi</t>
  </si>
  <si>
    <t>PARGE Yazılım Danışmanlık Ticaret Anonim Şirketi</t>
  </si>
  <si>
    <t>Adres : Trakya Üniversitesi Edirne Teknoloji Geliştirme Bölgesi İdari Bina ve KUluçka Merkezi Nı:45-EDİRNEDetaylı Bilgi</t>
  </si>
  <si>
    <t>PARLAYAN TARIM MAKİNALARI VE TARIMSAL ÜRÜNLER SANAYİ TİCARET LİMİTED ŞİRKETİ TEKNOKENT MANİSA ŞUBESİ</t>
  </si>
  <si>
    <t>Adres : MURADİYE MAH. CELAL BAYAR ÜNİVERSİTESİ KAMPÜSÜ KÜME EVLERİ NO:22 İÇ KAPI NO:129 YUNUSEMRE/MANİSADetaylı Bilgi</t>
  </si>
  <si>
    <t>PAS YAZILIM BİLİŞİM TEKNOLOJİLERİ SANAYİ DIŞ TİCARET LTD. ŞTİ.</t>
  </si>
  <si>
    <t>Adres : İkitelli OSB Mah. YTÜ İkitelli TEKNOPARK Sokak YTÜ TEKNOPARK Apt. No:1/107Detaylı Bilgi</t>
  </si>
  <si>
    <t>PASYONİS MEDYA VE BİLİŞİM TİCARET A.Ş.</t>
  </si>
  <si>
    <t>Adres : Ankara Teknoloji Geliştirme Bölgesi,Beytepe Lodumlu Köyü Yolu Kapı No: 5 Cyberpark Tepe Binası, Bodrum Kat Ofis No:B10 Masa No:M01 06800 Bilkent Çankaya /ANKARADetaylı Bilgi</t>
  </si>
  <si>
    <t>PATRON GLOBAL YAZILIM A.Ş.</t>
  </si>
  <si>
    <t>Adres : Yıldız Teknik Üniversitesi Davutpaşa Kampüsü TGB B2 Blok No:301Detaylı Bilgi</t>
  </si>
  <si>
    <t>PAXİMUM YAZILIM BİLİŞİM HİZM.A.Ş.</t>
  </si>
  <si>
    <t>Adres : Pınarbaşı Mahallesi Hürriyet Caddesi Akdeniz Üniversitesi Antalya Teknokent Ar-ge 1 Binası No:3B/Z6 Konyaaltı/ ANTALYADetaylı Bilgi</t>
  </si>
  <si>
    <t>PayGate Yazılım Limited Şirketi</t>
  </si>
  <si>
    <t>PDMTECH SAVUNMA ARAŞTIRMA GELİŞTİRME LTD.ŞTİ</t>
  </si>
  <si>
    <t>Adres : Ankara Teknopark TGB Yerleşkesi 2224.cad.no:1 B-Blok 1.Kat.Kapı No:B-129Detaylı Bilgi</t>
  </si>
  <si>
    <t>PERADOR BİLİŞİM VE YAZILIM HİZMETLERİ A.Ş.</t>
  </si>
  <si>
    <t>Adres : İSTANBUL ÜNV.AVCILAR YER.ARGEM BİN.OFİS NO:Z 17Detaylı Bilgi</t>
  </si>
  <si>
    <t>PERAPORT BİLİŞİM SAN. VE TİC. LTD. ŞTİ.</t>
  </si>
  <si>
    <t>Adres : YTÜ TEKNOLOJİ GELİŞTİRME BÖLGESİ İKİTELLİ ORGANİZE SANAYİ MAH. YTÜ İKİTELLİ TEKNOPARK SOK.DIŞ KAPI NO:1 OFİS NO.1B05Detaylı Bilgi</t>
  </si>
  <si>
    <t>PERASİS BİLİŞİM TEKNOLOJİLERİ LTD.ŞTİ.</t>
  </si>
  <si>
    <t>Adres : Çamlıtepe Mah.Mahmut Tevfik Atay Bulvarı Gaziantep Teknopark C Blok No:205 Şahinbey/ GaziantepDetaylı Bilgi</t>
  </si>
  <si>
    <t>PERGEN BİYOTEKNOLOJİ SANAYİ VE TİCARET LİMİTED ŞİRKETİ</t>
  </si>
  <si>
    <t>Adres : Erzene Mahallesi Ankara Caddesi No:172/14Detaylı Bilgi</t>
  </si>
  <si>
    <t>PETRONET OTO.BİLG.SİST.PET.SAN.TİC.A.Ş.</t>
  </si>
  <si>
    <t>Adres : Pınarbaşı Mahallesi Hürriyet Caddesi Akdeniz Üniversitesi Antalya Teknokent Ar-ge 1 Binası No:3B/205 ANTALYADetaylı Bilgi</t>
  </si>
  <si>
    <t>PGITR Bilişim Hizmetleri A.Ş.</t>
  </si>
  <si>
    <t>Adres : Palladium Tower Barbaros M. Kardelen S.N.:2 K.:10Detaylı Bilgi</t>
  </si>
  <si>
    <t>PHİ ELEKTRİK SANAYİ TİCARET LİMİTED ŞİRKETİ</t>
  </si>
  <si>
    <t>Adres : TEKNOLOJİ GELİŞTİRME BÖLGESİ TÜBİTAK MAM KAMPÜSÜ GEBZE YERLEŞKESİDetaylı Bilgi</t>
  </si>
  <si>
    <t>Phi Software Yazılım ve Danışmanlık Hizmetleri TİC. LTD. ŞTİ.</t>
  </si>
  <si>
    <t>Adres : Üniversite Mah. Hastane Cad. No:33/3203, 61080 Trabzon Teknoloji Geliştirme Bölgesi(Teknokent) Ortahisar/TRABZONDetaylı Bilgi</t>
  </si>
  <si>
    <t>Phycogen/Berat Zeki Haznedaroğlu</t>
  </si>
  <si>
    <t>Adres : boğaziçi ünv.Detaylı Bilgi</t>
  </si>
  <si>
    <t>Pievision Teknoloji Eğitim Sağlık Yazılım İnşaat Anonim Şirketi</t>
  </si>
  <si>
    <t>Adres : Dudullu OSB Des 2.Cadde No:8/79 Ümraniye/İstanbulDetaylı Bilgi</t>
  </si>
  <si>
    <t>Piezo Elektrik Elektronik Yazılım Mühendislik Araştırma Geliştirme San. ve Tic. Ltd. Şti.</t>
  </si>
  <si>
    <t>Adres : İzmir Bilim ve Teknoloji Parkı Teknoloji Geliştirme Bölgesi, İTOB Organize Sanayi Bölgesi, 10032 Sokak, Işık Binası No:2/1, B209, 35471, Tekeli, Menderes, İzmir, TürkiyeDetaylı Bilgi</t>
  </si>
  <si>
    <t>PİKSEL BİLİŞİM (YELİZ BAĞCI)</t>
  </si>
  <si>
    <t>Adres : Bahçelievler Mahallesi, Ankara Ünv. Teknoloji Geliştirme Bölgesi, 06830 Gölbaşı/Ankara D BLOK ZEMİN KAT İÇ KAPI NO: 03Detaylı Bilgi</t>
  </si>
  <si>
    <t>PİKSEL TEKNOLOJİ SANAYİ VE TİCARET A.Ş.</t>
  </si>
  <si>
    <t>Adres : YTÜ TEKNOLOJİ GELİŞTİRME BÖLGESİ DAVUTPAŞA KAMPÜSÜ ÇİFTE HAVUZLAR MAH. ESKİ LONDRA ASFALTI CD. NO:151/1B (B1 BlOK) KAPI NO: 204Detaylı Bilgi</t>
  </si>
  <si>
    <t>PİLOT TR HOBBY BİLİŞİM DIŞ TİCARET VE SANAYİ LİMİTED ŞİRKETİ</t>
  </si>
  <si>
    <t>Adres : ÇALATLI KÖYÜ ALACA YOL AYRIMI MERKEZ YOZGATDetaylı Bilgi</t>
  </si>
  <si>
    <t>PİNEASOFT YAZILIM SAN. TİC. A.Ş.</t>
  </si>
  <si>
    <t>Adres : Muallimköy Mah. Deniz Cad. No: 143/5Detaylı Bilgi</t>
  </si>
  <si>
    <t>Pinorma Bilişim Teknolojileri Ltd. Şti.</t>
  </si>
  <si>
    <t>Adres : TALATPAŞA MAH. 1022 SK. No: 2-H A1 Blok Daire: 16 Esenyurt / İSTANBULDetaylı Bilgi</t>
  </si>
  <si>
    <t>PITCHER YAZILIM VE BİLGİ TEK. LTD . ŞTİ.</t>
  </si>
  <si>
    <t>Adres : Ankara Teknoloji Geliştirme Bölgesi, Cyberpark, A Blok 1. Kat No: A104 06800 Bilkent Çankaya/AnkaraDetaylı Bilgi</t>
  </si>
  <si>
    <t>PİTCHER YAZILIM VE BİLGİ TEKNOLOJİLERİ LTD. ŞTİ.</t>
  </si>
  <si>
    <t>PİTON Bilgisayar Teknolojileri Eğitim ve Danışmanlık Ltd. Şti</t>
  </si>
  <si>
    <t>PLASTOMEGA TEKNOLOJİ SAN. VE TİC. A.Ş.</t>
  </si>
  <si>
    <t>Adres : MURADİYE MAH. CELAL BAYAR ÜNİVERSİTESİ KAMPÜSÜ KÜME EVLERİ NO:22 İÇ KAPI NO:226 YUNUSEMRE/MANİSADetaylı Bilgi</t>
  </si>
  <si>
    <t>PLAYERSDB İNTERNET HİZMETLERİ SANAYİ VE TİCARET LİMİTED ŞİRKETİ</t>
  </si>
  <si>
    <t>Adres : Ankara Teknoloji Geliştirme Bölgesi, Beytepe Lodumlu Köyü Yolu No:5, Cyberpark Tepe Binası, 4.Kat No: 425-426, 06800 Bilkent Çankaya/AnkaraDetaylı Bilgi</t>
  </si>
  <si>
    <t>PLEKSUS BİLİŞİM TEKNOLOJİLERİ DANIŞMANLIK TEMSİLCİLİK VE ORGANİZASYON A.Ş.</t>
  </si>
  <si>
    <t>Adres : Ankara Teknoloji Geliştirme Bölgesi, 1606. Cad. Kapı No:4, Cyberpark Cyberplaza A Blok 2. Kat No: A208 06800 Bilkent Çankaya / AnkaraDetaylı Bilgi</t>
  </si>
  <si>
    <t>PMA Bilişim ve Ticaret Ltd.Şti</t>
  </si>
  <si>
    <t>Adres : Dudullu OSB Des 2.Cadde No:8/42 Ümraniye/İstanbulDetaylı Bilgi</t>
  </si>
  <si>
    <t>POD MEKANSAL SİSTEMLER PROJE TİCARET SANAYİ ANONİM ŞİRKETİ</t>
  </si>
  <si>
    <t>Poi Bilgi Teknolojileri Ltd. Şti.</t>
  </si>
  <si>
    <t>Adres : Sanayi Mah. Havaalanı İç Yolu Cad. 4. Blok No:3/227Detaylı Bilgi</t>
  </si>
  <si>
    <t>POINTO YAZILIM TEKNOLOJİLERİ TİCARET ANONİM ŞİRKETİ</t>
  </si>
  <si>
    <t>Adres : Üniversiteler Mahallesi Beytepe Lodumlu Köyü Yolu Cad. No:5/B07 Çankaya/AnkaraDetaylı Bilgi</t>
  </si>
  <si>
    <t>POLARAN YAZILIM BİLİŞİM DANIŞMANLIK İTHALAT İHRACAT SANAYİ TİCARET LİMİTED ŞİRKETİ</t>
  </si>
  <si>
    <t>Adres : Ankara Teknoloji Geliştirme Bölgesi Cyberpark Cyberplaza A Blok 2.Kat No:A201 06800 Bilkent Çankaya/AnkaraDetaylı Bilgi</t>
  </si>
  <si>
    <t>POLAT SAVUNMA SANAYİ LTD. ŞTİ.</t>
  </si>
  <si>
    <t>Adres : Ankara Teknoloji Geliştirme Bölgesi Cyberpark, Cyberplaza B Blok Zemin Kat No: BZ08a 06800 Bilkent Çankaya/AnkaraDetaylı Bilgi</t>
  </si>
  <si>
    <t>POLİGON MÜHENDİSLİK ÜRÜN GELİŞTİRME VE İMALAT TEKNOLOJİLERİ ANONİM ŞİRKETİ</t>
  </si>
  <si>
    <t>Adres : MURADİYE MAHALLESİ CELAL BAYAR ÜNİVERSİTESİ KAMPÜSÜ (KÜME EVLER) TEKNOLOJİ GELİŞTİRME (BÖLGESİ İÇİ) NO:22 YUNUSEMRE/MANİSADetaylı Bilgi</t>
  </si>
  <si>
    <t>POLİMENT İNOVASYON FİLAMENT VE HAMMADDELERİ ÜRETİM TEKNOLOJİLERİ MÜHENDİSLİK SANAYİ VE TİCARET LTD. ŞTİ.</t>
  </si>
  <si>
    <t>Adres : Ankara Teknoloji Geliştirme Bölgesi, Beytepe Lodumlu Köyü Yolu No:5, Cyberpark Tepe Binası, 4.Kat No:423-424, 06800 Bilkent Çankaya/AnkaraDetaylı Bilgi</t>
  </si>
  <si>
    <t>Polisoft Yazılım Ticaret ve Sanayi Ltd. Şti.</t>
  </si>
  <si>
    <t>Adres : Esentepe Mah. Akademiyolu Sok. No: 10 / A 102Detaylı Bilgi</t>
  </si>
  <si>
    <t>POLYSHIELD MÜHENDİSLİK DANIŞMANLIK VE ARGE SAN. TİC. LTD. ŞTİ.</t>
  </si>
  <si>
    <t>PONA TEKNOLOJİ BİLİŞİM SANAYİ VE TİCARET LTD.ŞTİ.</t>
  </si>
  <si>
    <t>Adres : Çamlıtepe Mah.Mahmut Tevfik Atay bulvarı Gaziantep teknopark 4/A blok no:207 Şahinbey-GaziantepDetaylı Bilgi</t>
  </si>
  <si>
    <t>PONY EXPRESS BİLİŞİM TEKNOLOJİLERİ LTD. ŞTİ.</t>
  </si>
  <si>
    <t>Adres : Ankara Teknoloji Geliştirme Bölgesi, 1606.Cadde, Kapı No: 4/A, Cyberpark Cyperplaza A Blok, Zemin Kat No: Z10, 06800 Bilkent Çankaya/AnkaraDetaylı Bilgi</t>
  </si>
  <si>
    <t>PORTAKAL RENKLİ ÇİZGİ FİLİM STÜDYOSU VE BİLİŞİM SAN. VE TİC. LTD. ŞTİ.</t>
  </si>
  <si>
    <t>Adres : Teknopark kuluçka merkeziDetaylı Bilgi</t>
  </si>
  <si>
    <t>POSPAY FİNANSAL TEKNOLOJİ HİZMETLERİ ANONİM ŞİRKETİ</t>
  </si>
  <si>
    <t>Adres : Kireçhane Caddesi Çeşmeçınar Sokak No. 22 KuruçeşmeDetaylı Bilgi</t>
  </si>
  <si>
    <t>POTAMİA Meyve Islah ve ArGe San. Tic. Ltd. Şti.</t>
  </si>
  <si>
    <t>Adres : Büyükdere Mah. Gençlik Bulv. No: 4/44/Z1-102Detaylı Bilgi</t>
  </si>
  <si>
    <t>PRAGMACRAFT YAZILIM LTD. ŞTİ.</t>
  </si>
  <si>
    <t>Adres : Reşitpaşa Mah. Katar Cad. Teknokent ARI 4 Binası No: 2 / 50 / 6 Sarıyer / İstanbulDetaylı Bilgi</t>
  </si>
  <si>
    <t>PRATİKİZ MİMARLIK MÜH.TAS. ARGE DAN.İNŞ.TUR.TİC.VE SAN.LTD.ŞTİ.</t>
  </si>
  <si>
    <t>Adres : PINARBAŞI MAHALLESİ HÜRRİYET CAD. NO: 3 A/B56 KONYAALTI ANTALYADetaylı Bilgi</t>
  </si>
  <si>
    <t>PRİBAS YAZ.ARAŞ.GEL.BİLG.MÜH.LTD.ŞTİ</t>
  </si>
  <si>
    <t>Adres : Pınarbaşı Mahallesi Hürriyet Caddesi Akdeniz Üniversitesi Antalya Teknkent Uluğbey Ar-ge 2 Binası No:3A/111 Konyaaltı/ ANTALYADetaylı Bilgi</t>
  </si>
  <si>
    <t>PRINCIPAI</t>
  </si>
  <si>
    <t>Adres : RUMELİHİSARI MAH BEBEK YOLU SK BÜN TEKNOPARK A.Ş SİT NO:'/5 202 SARIYER-İSTDetaylı Bilgi</t>
  </si>
  <si>
    <t>PRİSMA BİLİŞİM DANIŞMANLIK SANAYİ VE TİCARET ANONİM ŞİRKETİ</t>
  </si>
  <si>
    <t>Adres : Ankara Teknoloji Geliştirme Bölgesi, Beytepe Lodumlu Köyü Yolu No:5, Cyberpark Tepe Binası, Zemin Kat No: Z47, 06800 Bilkent Çankaya/AnkaraDetaylı Bilgi</t>
  </si>
  <si>
    <t>Privia Security Bilişim ve Danışmanlık Hizmetleri Ltd. Şti.</t>
  </si>
  <si>
    <t>Adres : Yenişehir Mh. Kardeşler Cd No:7/2 Ofis No: Z-23 SivasDetaylı Bilgi</t>
  </si>
  <si>
    <t>PRİZMA ARGE HAYVANCILIK EĞİTİM DANIŞMANLIK VE VETERİNER HİZMETLERİ SAN.TİC.LTD.ŞTİ.</t>
  </si>
  <si>
    <t>Adres : İstanbul Teknokenti İstanbul Üniversitesi Avcılar Yerleşkesi Argem Binası Ofis No:Z05 Avcılar/İstanbulDetaylı Bilgi</t>
  </si>
  <si>
    <t>PRODA Endüstriyel Tasarım Bilişim Danışmanlık San. Tic.Ltd. Şti</t>
  </si>
  <si>
    <t>Adres : 100. Yıl Bulvarı OFİM İş Merkezi No:99/21 Kat:5 Ostim / AnkaraDetaylı Bilgi</t>
  </si>
  <si>
    <t>Prodrom Bilişim Teknolojileri Ltd. Şti.</t>
  </si>
  <si>
    <t>Adres : Fırat Teknokent TGB İnovasyon Binası No 114Detaylı Bilgi</t>
  </si>
  <si>
    <t>PROE AKILLI SISTEMLER YAZILIM VE OTOMASYON TEKNOLOJILERI SANAYI VE TICARET LIMITED SIRKETI</t>
  </si>
  <si>
    <t>Adres : ETGB Eskişehir Osmangazi Üniversitesi YerleşkesiDetaylı Bilgi</t>
  </si>
  <si>
    <t>PROEM ENERJİ MEDİKAL SAN. TİC. AŞ</t>
  </si>
  <si>
    <t>Adres : Ulubağ Mah. Recep T. Erdoğan Bulvarı No: 283 haliliye-şanlıurfaDetaylı Bilgi</t>
  </si>
  <si>
    <t>Prof.Dr.Murat Turhan</t>
  </si>
  <si>
    <t>Adres : -Detaylı Bilgi</t>
  </si>
  <si>
    <t>PROGİM Yalın Dönüşüm ve Yazılım Sanayi Ticaret Limited Şirketi</t>
  </si>
  <si>
    <t>Adres : Büyükdere Mah. Gençlik Bulv. Osmangazi Üniversitesi Meşelik Kampüsü ETGB Osmangazi Teknoparkı No:4/59-Z02Detaylı Bilgi</t>
  </si>
  <si>
    <t>Progino İnovatif Proje Geliştirme</t>
  </si>
  <si>
    <t>Adres : OSB TEKNOLOJİ BULVARI Yazılımkule 5/1 ESKİŞEHİRDetaylı Bilgi</t>
  </si>
  <si>
    <t>PROİNO MÜHENDİSLİK DANIŞMANLIK SANAYİ VE TİCARET LİMİTED ŞİRKETİ</t>
  </si>
  <si>
    <t>Adres : ÜNİVERSİTELER MAH. 1605. CAD. CYBERPARK VAKIF BİNASI KAT/3 NO/214:215 BİLKENT/ÇANKAYADetaylı Bilgi</t>
  </si>
  <si>
    <t>PROJE BİLGİSAYAR YAZ. VE DAN. HİZM. SAN. TİC. LTD. ŞTİ.</t>
  </si>
  <si>
    <t>Adres : YTÜ TEKNOLOJİ GELİŞTİRME BÖLGESİ DAVUTPAŞA KAMPÜSÜ C1 BLOK C205Detaylı Bilgi</t>
  </si>
  <si>
    <t>PROJESOFT YAZILIM A.Ş.</t>
  </si>
  <si>
    <t>Adres : Çamlıtepe Mah./Semt Mahmut Tevfik Atay Bulvarı Gaizantep Teknopark 4/A Blok No:104 Şahinbey/GaziantepDetaylı Bilgi</t>
  </si>
  <si>
    <t>PROMETRİK TEKNOLOJİ ARGE ANONİM ŞİRKETİ</t>
  </si>
  <si>
    <t>Adres : teknopark beta b25Detaylı Bilgi</t>
  </si>
  <si>
    <t>PROS BİYOTEKNOLOJİ TİCARET LİMİTED ŞİRKETİ</t>
  </si>
  <si>
    <t>Adres : ÜNİVERSİTE MAHALLESİ HASTANE CADDESİ NO:33 İŞLİK:1110 TRABZONDetaylı Bilgi</t>
  </si>
  <si>
    <t>PROSCON MÜHENDİSLİK SANAYİ VE TİCARET ANONİM ŞİRKETİ</t>
  </si>
  <si>
    <t>Adres : Bahçelievler Mahallesi 320. Sokak No:3/B GölbaşıDetaylı Bilgi</t>
  </si>
  <si>
    <t>PROTECT Tarımsal Danışmanlık İç ve Dış Tic. Ltd. Şti.</t>
  </si>
  <si>
    <t>Adres : Emir Beyazıt Mahallesi, Recai Güreli caddesi, No: 32 / 203 Menteşe / MuğlaDetaylı Bilgi</t>
  </si>
  <si>
    <t>Pro-Tek Enerji Hizmetleri Tic. San. Ltd. Şti.</t>
  </si>
  <si>
    <t>Adres : Yenişehir Mah. Kardeşler Cad. No:7/2 Cumhuriyet Teknokent Kuluçka Merkezi ve İdari Binası 226 Nolu Ofis SİVASDetaylı Bilgi</t>
  </si>
  <si>
    <t>PROTEZ Özel Sağlık Hizmetleri Bilişim İnşaat Tarım San.Tic.A.Ş.</t>
  </si>
  <si>
    <t>Prova Bilişim Teknolojileri ve Mühendislik San. ve Tic. Ltd. Şti</t>
  </si>
  <si>
    <t>Adres : Ankara Teknopark TGB Yerleşkesi 2224.cad.no:1 B Blok Kuluçka Merkezi No:6-BDetaylı Bilgi</t>
  </si>
  <si>
    <t>PROWHITE TEKNOLOJİ ANONİM ŞİRKETİ</t>
  </si>
  <si>
    <t>Adres : ÜNİVERSİTE MAHALLESİ SARIGÜL SOKAK TEKNOKENT A-BLOK 37 PARSEL 2. KAT OFİS NO:211Detaylı Bilgi</t>
  </si>
  <si>
    <t>PRUVASOFT BİLİŞİM TEKNOLOJİLERİ YAZILIM DANIŞMANLIK VE EĞİTİM A.Ş.</t>
  </si>
  <si>
    <t>Adres : Ankara Teknoloji Geliştirme Bölgesi, 1606.Cadde, Kapı No: 4/A, Cyberpark Cyperplaza A Blok, 3.Kat No: A305, 06800 Bilkent Çankaya/AnkaraDetaylı Bilgi</t>
  </si>
  <si>
    <t>PST NANO Teknoloji Ürünleri Ar-Ge Dan. San. Tic. Ltd. Şti.</t>
  </si>
  <si>
    <t>Adres : Büyükdere Mah. Gençlik Bulvarı Osmangazi Üniversitesi Meşelik Kampusu ETGB Osmangazi Teknoparkı BinasıDetaylı Bilgi</t>
  </si>
  <si>
    <t>PULSECRAFT TEKNOLOJİ ELEKTRİK ELEKTRONİK SANAYİ TİCARET A.Ş.</t>
  </si>
  <si>
    <t>Adres : Ankara Teknoloji Geliştirme Bölgesi, 1605.Cadde, Cyberpark Vakıf Binası Bodrum Kat No: B01 Masa No: M14 06800 Bilkent Çankaya/AnkaraDetaylı Bilgi</t>
  </si>
  <si>
    <t>PURETECH ENERJİ ÇÖZÜMLERİ A.Ş.</t>
  </si>
  <si>
    <t>Adres : Çifte Havuzlar Mah. Eski Londra Asf. Cad. 151/1B B1 Blok No:212Detaylı Bilgi</t>
  </si>
  <si>
    <t>QUALPOS BİLGİ TEKNOLOJİLERİ VE İNOVASYON A.Ş.</t>
  </si>
  <si>
    <t>Quantag Nanotechnologies</t>
  </si>
  <si>
    <t>Adres : Dudullu OSB Des 2. Cadde No:8/34 Ümraniye/ İstanbulDetaylı Bilgi</t>
  </si>
  <si>
    <t>RADİD BİLGİ TEKNOLOJİLERİ SAN. VE TİC. LTD. ŞTİ.</t>
  </si>
  <si>
    <t>RADULA TEKNOLOJİ EĞİTİM İNSAN KAYNAKLARI DANIŞMANLIK SAN. TİC. LTD.ŞTİ.</t>
  </si>
  <si>
    <t>Adres : Bulgurlu Mah. Kanyon Cad. No.89 Z1 Battalgazi MalatyaDetaylı Bilgi</t>
  </si>
  <si>
    <t>Ramosis Teknoloji Tasarım San. Tic. Ltd. Şti.</t>
  </si>
  <si>
    <t>Adres : Çalca 2. OSB Mah. 1. Cad. Tasarım Teknokent AŞ. No:1/30Detaylı Bilgi</t>
  </si>
  <si>
    <t>Raos Yazılım Hizmetleri Limited Şirketi</t>
  </si>
  <si>
    <t>Adres : Çamlıtepe Mah./Semt Mahmut Tevfik atay Bulvarı Gaziantep Teknopark 4/A Blok No :224 Şahinbey/GaziantepDetaylı Bilgi</t>
  </si>
  <si>
    <t>Raptor 7</t>
  </si>
  <si>
    <t>Adres : Çamlıtepe Mah./Semt Mahmut Tevfik ATAY Bulvarı Gaziantep Teknopark A/ Blok No : 117 Şahinbey/GAZİANTEPDetaylı Bilgi</t>
  </si>
  <si>
    <t>RASYOTEK İNSAN KAYNAKLARI BİLİŞİM A.Ş.</t>
  </si>
  <si>
    <t>Adres : Orhangazi Mahallesi Teknopark Sokak No:2 / Z8 Merkez/DÜZCEDetaylı Bilgi</t>
  </si>
  <si>
    <t>Ratemarkt Bilişim Teknoloji Turizm Ticaret Limited Şirketi</t>
  </si>
  <si>
    <t>Adres : Meltem mah. İsmail Baha Sürelsan Cad. No: 14B/1 Muratpaşa Antalya TurkeyDetaylı Bilgi</t>
  </si>
  <si>
    <t>RDS DENEY VE KALİBRASYON HİZMETLERİ İTH.İHR.SAN.TİC.LTD.ŞTİ</t>
  </si>
  <si>
    <t>Adres : YYÜ TEKNOKENT BARDAKÇI MAH. TEKNOKENT SK. NO :1/23 TUŞBA / VANDetaylı Bilgi</t>
  </si>
  <si>
    <t>RDT TEKNOLOJİ SANAYİ VE TİCARET LİMİTED ŞİRKETİ</t>
  </si>
  <si>
    <t>Adres : Çiftlikköy Mahallesi, Mersin Ünv., 33110 Yenişehir/MersinDetaylı Bilgi</t>
  </si>
  <si>
    <t>READY TEKNOLOJİ HİZMETLERİ ANONİM ŞİRKETİ</t>
  </si>
  <si>
    <t>Adres : Teknopark İstanbulDetaylı Bilgi</t>
  </si>
  <si>
    <t>REALİST BİLİŞİM DANIŞMANLIK VE EĞİTİM HİZMETLERİ ADİ ORTAKLIĞI</t>
  </si>
  <si>
    <t>Adres : Aksu Mah. Omü Cad. No: 165/60 Atakum/SamsunDetaylı Bilgi</t>
  </si>
  <si>
    <t>REC ULUSLARARASI MÜH ARGE San.ve Tic.Ltd.Şti.</t>
  </si>
  <si>
    <t>Adres : BÜN Teknopark A.Ş. Rumelihisarı Mahallesi, Bebek Yolu Sokak No:2/5 Ofis No: 301Detaylı Bilgi</t>
  </si>
  <si>
    <t>RED ROCK AGRICULTURAL PASTORAL TARIM LTD. ŞTİ.</t>
  </si>
  <si>
    <t>Adres : BALCALI MAH. Ç.Ü. BALCALI KAMP. BLV. TEKNOKENT SİT. B BLOK APT. NO. 17/201 (B BLOK 2. KAT 201/A – ADRES KODU: 5426469770 BİNA KODU: 30058351) NOLU OFİS SARIÇAM/ADANADetaylı Bilgi</t>
  </si>
  <si>
    <t>Redoks Mühendislik Bilgisayar Kalıp Makina Tasarım Aparat Sanayi Tic. Ltd. Şti. Teknopark İstanbul Şubesi</t>
  </si>
  <si>
    <t>Adres : Sanayi Mah. Teknopark Blv. 3. Blok. 2. Bodrum Kat Cad. Z04Detaylı Bilgi</t>
  </si>
  <si>
    <t>REEL FİNANSAL TEKNOLOJİ YAZILIMLARI ALİ EMRE BALLI VE MUSTAFA YAZICI KOLEKTİF ŞİRKETİ</t>
  </si>
  <si>
    <t>Adres : Sanayi Mah. Teknopark blv. teknopark 1/1C kat 3 daire 1304Detaylı Bilgi</t>
  </si>
  <si>
    <t>REENGEN ENERJİ TEKNOLOJİLERİ A.Ş.</t>
  </si>
  <si>
    <t>Adres : Reşitpaşa Mah. Katar Cad. Teknokent ARI 3 Sit. No: 4 / B110 - 8 Sarıyer/İstanbulDetaylı Bilgi</t>
  </si>
  <si>
    <t>REHBER GRUP BİLGİ TEKNOLOJİLERİ VE DANIŞMANLIK HİZMETLERİ LİMİTED ŞİRKETİ</t>
  </si>
  <si>
    <t>Adres : Ankara Teknoloji Geliştirme Bölgesi Üniversiteler Mahallesi 1605 cad.Kapı No: 3 Cyberpark VAKIF Binası 1.Kat No: 106 Bilkent Çankaya/AnkaraDetaylı Bilgi</t>
  </si>
  <si>
    <t>REKROM OPTOELEKTRONİK MÜHENDİSLİK SİSTEM TEKN. LTD. ŞTİ.</t>
  </si>
  <si>
    <t>Adres : Üniversıteler Mah. Beytepe Lodumlu Köy Yolu Cad.No: 5 Iç Kapı No: Z34 Çankaya/ AnkaraDetaylı Bilgi</t>
  </si>
  <si>
    <t>REMEDIUM TEŞHİS VE TEDAVİ ÜRÜNLERİ SANAYİ TİCARET LİMİTED ŞİRKETİ</t>
  </si>
  <si>
    <t>Adres : Ege Üniversitesi Kampüsü, Erzene Mah. Ankara Cad. No:172/67, BornovaDetaylı Bilgi</t>
  </si>
  <si>
    <t>Rena Enerji ve Otomasyon(SAMİ ABAMOR)</t>
  </si>
  <si>
    <t>Adres : ULUBAĞ MAH. RECEP TAYYİP ERDOĞAN BULVARI NO:283/116Detaylı Bilgi</t>
  </si>
  <si>
    <t>REPG ENERJİ SİSTEMLERİ SANAYİ VE TİCARET A.Ş.</t>
  </si>
  <si>
    <t>REŞAT MENDİ OTELCİLİK SİS. BİLG.SAN.TİC.A.Ş</t>
  </si>
  <si>
    <t>Adres : Pınarbaşı Mahallesi Hürriyet Caddesi Akdeniz Üniversitesi Antalya Teknokent Ar-ge 1 Binası No:3B/101 Konyaaltı/ ANTALYADetaylı Bilgi</t>
  </si>
  <si>
    <t>RESCIENCE Teknoloji Dan. San. Tic. Ltd. Şti.</t>
  </si>
  <si>
    <t>Adres : 75. Yıl OSB Mah. Bilim cad. No:3/9 Odunpazarı / EskişehirDetaylı Bilgi</t>
  </si>
  <si>
    <t>Resimli Filim Prodüksiyon San. ve Tic. Ltd. Şti.</t>
  </si>
  <si>
    <t>Adres : YEŞİLTEPE MAH. İSMET İNÖNÜ 2 CADDESİ Anadolu Üni. Yunusemre Kampüsü Teknopark No:211 TEPEBAŞI ESKİŞEHİRDetaylı Bilgi</t>
  </si>
  <si>
    <t>Restroid Yazılım ve Donanım Sanayi Ticaret A.Ş.</t>
  </si>
  <si>
    <t>Adres : SÜLEYMANİYE MAH.KANUNİ MEDRESESİ SOK.NO.10 FATİH/İSTANBULDetaylı Bilgi</t>
  </si>
  <si>
    <t>RETİNA ARGE YAZILIM BİLİŞİM MÜHENDİSLİK HİZ. SAN. TİC. LTD. ŞTİ.</t>
  </si>
  <si>
    <t>Adres : Üniversite Mahallesi Hastane Caddesi No:33 İşlik:2106Detaylı Bilgi</t>
  </si>
  <si>
    <t>REVIVOTECH TIBBİ CİHAZLAR VE DIŞ TİC. LTD. ŞTİ.</t>
  </si>
  <si>
    <t>Adres : YTÜ İKİTELLİ TEKNOPARK 12B6 BAŞAKŞEHİRDetaylı Bilgi</t>
  </si>
  <si>
    <t>Revolvind Teknoloji AŞ.</t>
  </si>
  <si>
    <t>Adres : Sanayi Mahallesi, Teknopark Bulvarı, Teknopark No:1/4A/101Detaylı Bilgi</t>
  </si>
  <si>
    <t>REYSAŞ TEKNOLOJİ DEPOLAMA TAŞIMACILIK VE TİCARET ANONİM ŞİRKETİ</t>
  </si>
  <si>
    <t>Adres : Ankara Teknoloji Geliştirme Bölgesi Bilkent Cyberpark Tepe Binası Kat:1 No:121 bodrum Kat No: B15 06800 Bilkent Çankaya/AnkaraDetaylı Bilgi</t>
  </si>
  <si>
    <t>RGS Yazılım ve Bilişim Sistemleri Ltd. Şti.</t>
  </si>
  <si>
    <t>Adres : Yenişehir Mah. Kardeşler cad. No: 5 Ofis No: BZ15 Merkez /SİVASDetaylı Bilgi</t>
  </si>
  <si>
    <t>RHT Otomasyon Mak. San. ve Tic. Ltd. Şti.</t>
  </si>
  <si>
    <t>Adres : 75.YIL OSB MH. BİLİM CD. NO 3/1 ODUNPAZARI / ESKİŞEHİRDetaylı Bilgi</t>
  </si>
  <si>
    <t>RIDVAN YİĞİT MİNDLAB TEKNOLOJİ</t>
  </si>
  <si>
    <t>Adres : YTÜ TEKNOLOJİ GELİŞTİRME BÖLGESİ DAVUTPAŞA KAMPÜSÜ ÇİFTE HAVUZLAR MAH. ESKİ LONDRA ASFALTI CD. BİNA NO.151/1L (C1 BLOK) NO.404-405Detaylı Bilgi</t>
  </si>
  <si>
    <t>RİGEL TEKNOLOJİ VE YAZILIM DANIŞMANLIK A.Ş.</t>
  </si>
  <si>
    <t>Adres : RESITPASA MAH. KATAR CAD. TEKNOKENT ARI 3 4 B206 SARIYER/ ISTANBULDetaylı Bilgi</t>
  </si>
  <si>
    <t>RMS ARGE MÜH. DAN. SAN. VE TİC. LTD. ŞTİ.</t>
  </si>
  <si>
    <t>Adres : Üniversite Mahallesi, No:, İstanbul Ünv. Avcılar Kampüsü No:2, 34320 Avcılar/İstanbulDetaylı Bilgi</t>
  </si>
  <si>
    <t>Robimek Bilişim Teknolojileri A.Ş.</t>
  </si>
  <si>
    <t>Adres : Üniversiteler mah. İhsan Doğramacı Bulvarı Arge ve Eğitim Merkezi No: 13 - 2 / 43Detaylı Bilgi</t>
  </si>
  <si>
    <t>Robo Maker Mühendislik San. ve Tic. Ltd. Şti.</t>
  </si>
  <si>
    <t>Adres : Muradiye Mh. Manisa Celal Bayar Üniversitesi Teknoloji Geliştirme Bölgesi Dış Kapı No:22 İç Kapı No:B9 Yunusemre/MANİSADetaylı Bilgi</t>
  </si>
  <si>
    <t>Robosav Mühendislik Savunma Sanayi Dan. İnş. Tur. San. Tic. Ltd. Şti</t>
  </si>
  <si>
    <t>Adres : Çayda Çıra Mah. Hacı Ömer Bilginoğlu Cad. Fırat Teknokent TGB Ar-Ge 2 Binası No 65 ElazığDetaylı Bilgi</t>
  </si>
  <si>
    <t>ROBOTECH YAZILIM EĞİTİM ARGE DANIŞMANLIK İTHALAT İHRACAT SANAYİ VE TİCARET ANONİM ŞİRKETİ</t>
  </si>
  <si>
    <t>Adres : YILDIRIM BEYAZIT MAHALLESİ AŞIKVEYSEL BULVARI E.Ü.TGB İDARE VE KULUÇKA -4.BİNASI DIŞ KAPI NO:67/3 İÇ KAPI NO:83 MELİKGAZİ//KAYSERİ/TÜRKİYE 38039Detaylı Bilgi</t>
  </si>
  <si>
    <t>ROBUSTA YAZILIM OTOMASYON DANIŞMANLIK SANAYİ VE TİC. A.Ş.</t>
  </si>
  <si>
    <t>Adres : Barbaros Mahallesi Kardelen Sokak Palladium Tower No:2/41 K:10 Ataşehir /İstanbulDetaylı Bilgi</t>
  </si>
  <si>
    <t>RODOS ELEKTRİK VE OTOMASYON SİS. MÜH. TAAH. SAN. TİC. LTD.ŞTİ</t>
  </si>
  <si>
    <t>Adres : Ankara Teknopark TGB Yerleşkesi 2224.cad.no:1 C blok 10.Kat Kapı No: C-1017Detaylı Bilgi</t>
  </si>
  <si>
    <t>ROKETSAN ROKET SANAYİ VE TİCARET A.Ş.</t>
  </si>
  <si>
    <t>Adres : Ankara Teknoloji Geliştirme Bölgesi Cyberpark C Blok 1. Kat No: 112-133 arası 2. Kat No: 202-210 arası 231-232-233 06800 Bilkent Çankaya/AnkaraDetaylı Bilgi</t>
  </si>
  <si>
    <t>ROKSİT YAZILIM ARGE A.Ş.</t>
  </si>
  <si>
    <t>Adres : YYÜ TEKNOKENT BARDAKÇI MAH. TEKNOKENT SK. NO :1/14 TUŞBA / VANDetaylı Bilgi</t>
  </si>
  <si>
    <t>ROMIOT BİLGİ TEKNOLOJİLERİ SANAYİ VE TİCARET ANONİM ŞİRKETİ</t>
  </si>
  <si>
    <t>Adres : Kocaeli Üniversitesi Teknoloji Geliştirme Bölgesi Vatan Cad. No : 83/B-29 41275 Yeniköy/Başiskele/KocaeliDetaylı Bilgi</t>
  </si>
  <si>
    <t>ROS GIDA ARGE DANIŞMANLIK TARIM HAYV. TEKSTİL MED. ELK. BİLG. İNŞ.BEYAZ EŞYA TAAH. İTH. İHR. SAN. TİC. LTD. ŞTİ.</t>
  </si>
  <si>
    <t>Adres : 00Detaylı Bilgi</t>
  </si>
  <si>
    <t>ROYO BİLİŞİM TEKNOLOJİLERİ A.Ş.</t>
  </si>
  <si>
    <t>RS ARAŞTIRMA EĞİTİM DANIŞMANLIK İLAÇ SANAYİ TİCARET A.Ş.</t>
  </si>
  <si>
    <t>Adres : Teknopark İstanbul Kuluçka Merkezi Sanayi Mahallesi Teknopark Bulvarı No:1/4A 101 Pendik İstanbulDetaylı Bilgi</t>
  </si>
  <si>
    <t>RS Araştırma Eğitim Danışmanlık İlaç Sanayi Ticaret A.Ş.</t>
  </si>
  <si>
    <t>Adres : Teknopark Kuluçka Merkezi Sanayi Mahallesi Teknopark Bulvarı No:1/4A 101 Pendik İstanbulDetaylı Bilgi</t>
  </si>
  <si>
    <t>RUNİBEX YAZILIM TEKNOLOJİ LTD. ŞTİ.</t>
  </si>
  <si>
    <t>Adres : Bulgurlu Mah. Kanyon Ç. Yolu Doğu Cad. No:89 C Blok Z/2-3 MalatyaDetaylı Bilgi</t>
  </si>
  <si>
    <t>RUT YAZILIM SAN. TİC. A.Ş.</t>
  </si>
  <si>
    <t>Adres : TÜBİTAK GEBZE YERLEŞKESİ TEKNOLOJİ GELİŞTİRME BÖLGESİ KULUÇKA MERKEZİDetaylı Bilgi</t>
  </si>
  <si>
    <t>S.K.TEKNOLOJİ ARAŞTIRMA GELİŞTİRME SAN.VE TİC.LTD.ŞTİ.</t>
  </si>
  <si>
    <t>Adres : TEKELİ İTOB OSB 10032 SOK. NO: 2/1 (B005) MENDERES-İZMİRDetaylı Bilgi</t>
  </si>
  <si>
    <t>S.K.Y BİLİŞİM ARAŞTIRMA GELİŞTİRME EĞİTİM DANIŞMANLIK SAN. VE TİC. LTD.ŞTİ.</t>
  </si>
  <si>
    <t>S4IN YAZILIM ANONİM ŞİRKETİ</t>
  </si>
  <si>
    <t>Adres : Muradiye Mh. Celal Bayar Üniversitesi Kampüsü Küme Evler Teknoloji Geliştirme Bölgesi No:22 İç Kapı No: Z28 45140 Yunusemre/MANİSADetaylı Bilgi</t>
  </si>
  <si>
    <t>SABANCI ÜNİVERSİTESİ INOVENT FİKRİ MÜLKİYET HAKLARI YÖNETİM TİCARET VE YATIRIM ANONİM ŞİRKETİ</t>
  </si>
  <si>
    <t>Adres : SANAYİ MAH. TEKNOPARK BULVARI 1C-2C NO:1/2C/2001 PENDİKDetaylı Bilgi</t>
  </si>
  <si>
    <t>Sabim Bilişim ve Teknoloji San. Tic. Ltd. Şti.-Sakarya Şubesi</t>
  </si>
  <si>
    <t>Adres : Sakarya Üniversitesi Teknoloji Geliştirme Bölgeleri A Blok B05Detaylı Bilgi</t>
  </si>
  <si>
    <t>Sadi ÖZZEYBEK</t>
  </si>
  <si>
    <t>Adres : Çamlıtepe mah.Mahmut Tevfik Atay Bulvarı 4/A blok No:121 Teknopark/Gaziantep Şahinbey/GaziantepDetaylı Bilgi</t>
  </si>
  <si>
    <t>SAG TEK Biyomedikal Bilişim Ar-ge ve Danışmanlık Ltd. Şti</t>
  </si>
  <si>
    <t>SAGİM SAĞLIK EĞİTİM YÖNETİM VE BİLİŞİM TEKNOLOJİLERİ ARAŞTIRMA GELİŞTİRME İNOVASYON MERKEZİ LİMİTED ŞİRKETİ</t>
  </si>
  <si>
    <t>Adres : İstanbul Üniversitesi - Cerrahpaşa Argem Binası Kat:2 Ofis No:206Detaylı Bilgi</t>
  </si>
  <si>
    <t>SAĞLAMLAR AĞIR SANAYİ ANONİM ŞİRKETİ</t>
  </si>
  <si>
    <t>Adres : Trabzon Teknoloji Geliştirme Bölgesi Üniversite Mah.Hastane Cad. No:33 3-202 TRABZONDetaylı Bilgi</t>
  </si>
  <si>
    <t>SAĞLIK BİLİMLERİ ÜNİVERSİTESİ TEKNOLOJİ GELİŞTİRME BÖLGESİ SAĞLIK TEKNOKENTİ ANONİM ŞİRKETİ</t>
  </si>
  <si>
    <t>Adres : Ahmet Yesevi Mh. Kerem Sk. Bina No: 9/1 Pendik-İSTANBULDetaylı Bilgi</t>
  </si>
  <si>
    <t>Sagrotech Bilişim Teknolojileri A.Ş.</t>
  </si>
  <si>
    <t>Adres : Gazi Teknopark B Blok No: 202Detaylı Bilgi</t>
  </si>
  <si>
    <t>SAKARYA TEKNOKENT A.Ş.</t>
  </si>
  <si>
    <t>Adres : Sakarya Üniversitesi Teknoloji Geliştirme Bölgeleri Esentepe Mah. Akademiyolu Sok. Teknoloji Geliştirme Bölgesi A BLOK No: 10 A / 116 Serdivan / SAKARYADetaylı Bilgi</t>
  </si>
  <si>
    <t>Şakir ÇATALTEPE 396 Animasyon</t>
  </si>
  <si>
    <t>Adres : Yeşiltepe Mah. İsmet İnönü 2 Cad. No: 2/57Detaylı Bilgi</t>
  </si>
  <si>
    <t>Salim Gürsoy</t>
  </si>
  <si>
    <t>Adres : İzmir Bilim ve Teknoloji Parkı Teknoloji Geliştirme Bölgesi, İTOB Organize Sanayi Bölgesi, 10032 Sokak, Işık Binası No:2/1, B105, 35471, Tekeli, Menderes, İzmir, TürkiyeDetaylı Bilgi</t>
  </si>
  <si>
    <t>SALİX DİJİTAL PAZARLAMA A.Ş.</t>
  </si>
  <si>
    <t>Adres : ÇİFTE HAVUZLAR MAH. ESKİ LONDRA ASFALTI CD. D2 BLOK 151/1F/1B08Detaylı Bilgi</t>
  </si>
  <si>
    <t>SAMET ERSOY</t>
  </si>
  <si>
    <t>Adres : Aksu Mah.Omü Cad.No:165/18-3 Atakum/SamsunDetaylı Bilgi</t>
  </si>
  <si>
    <t>SAMSUN AVDAN ENERJİ ÜRETİM VE TİCARET A.Ş.</t>
  </si>
  <si>
    <t>Adres : Aksu Mah. OMÜ Cad. No: 165/40 Atakum/ SamsunDetaylı Bilgi</t>
  </si>
  <si>
    <t>SAMSUN TEKNOLOJİ GELİŞTİRME BÖLGESİ YÖNETİCİ A.Ş.</t>
  </si>
  <si>
    <t>Adres : Aksu Mah.Omü Cad.No:165 Atakum/SamsunDetaylı Bilgi</t>
  </si>
  <si>
    <t>San Bilgisayar Tic. Turizm İth. ve İhr. A.Ş.</t>
  </si>
  <si>
    <t>Adres : Sanayi Mah. Teknopark Bulvarı İstanbul TeknoPark C1 Blok No:1207 Kurtköy Pendik İstanbulDetaylı Bilgi</t>
  </si>
  <si>
    <t>Sanalist Yazılım Animasyon Sağlık Hizmetleri Ar-Ge Danışmanlık Anonim Şirketi</t>
  </si>
  <si>
    <t>Adres : Çayda Çıra Mah. Hacı Ömer Bilginoğlu Cad. Fırat TGB Ar-Ge 2 Binası No 65/22Detaylı Bilgi</t>
  </si>
  <si>
    <t>SANLAB SİMÜLASYON ARAŞTIRMA GELİŞTİRME SANAYİ TİCARET LİMİTED ŞİRKETİ</t>
  </si>
  <si>
    <t>Adres : HÜRRİYET MAH. SOĞANLIK D-100 KUZEY YANYOL 49/1 KARTAL/İSTANBULDetaylı Bilgi</t>
  </si>
  <si>
    <t>Şanlıurfa Teknoloji Geliştirme Bölgesi Kurucu Ve İşletici Anonim Şirketi</t>
  </si>
  <si>
    <t>Adres : Ulubağ Mahallesi Recep Tayyip Erdoğan Bulvarı No: 283 Haliliye/ŞANLIURFADetaylı Bilgi</t>
  </si>
  <si>
    <t>SANROBO BİLİŞİM DANIŞMANLIK OTOMASYON EĞİTİM SAN. VE TİC. LTD.ŞTİ.</t>
  </si>
  <si>
    <t>Adres : Fırat Teknokent TGB Fırat Teknokent Ek Binası No:207Detaylı Bilgi</t>
  </si>
  <si>
    <t>SARGE SİSTEM ARAŞTIRMA GELİŞTİRME LTD.ŞTİ.</t>
  </si>
  <si>
    <t>Adres : 1467.CAD. 1465.SOK. NO:43 İVOGSANDetaylı Bilgi</t>
  </si>
  <si>
    <t>SARGE TIP TEKN. ARŞ.GEL. ÖZEL SAĞ.HİZ.MED.SAN.VE TİC.LTD.ŞTİ.</t>
  </si>
  <si>
    <t>Adres : Antalya Teknokent. Pınarbaşı Mah. Hürriyet Cad. No: 3E, 07070 Konyaaltı, AntalyaDetaylı Bilgi</t>
  </si>
  <si>
    <t>ŞATANA TEKNOLOJİ SİSTEMLERİ LİMİTED ŞİRKETİ</t>
  </si>
  <si>
    <t>Adres : YILDIRIM BEYAZIT MAHALLESİ AŞIKVEYSEL BULVARI E.Ü.TGB İDARE VE KULUÇKA -4.BİNASI DIŞ KAPI NO:67/3 İÇ KAPI NO:82 MELİKGAZİ//KAYSERİ/TÜRKİYE 38039Detaylı Bilgi</t>
  </si>
  <si>
    <t>SATEK ARGE SAVUNMA TEKNOLOJILERI ARASTIRMA GELISTIRME ANONIM SIRKETI</t>
  </si>
  <si>
    <t>Adres : Sanayi Mah. Teknopark Bulvarı No:1 4. Blok Giriş Katı Pendik İstanbulDetaylı Bilgi</t>
  </si>
  <si>
    <t>SATEL ELEKTRONİK SİSTEMLER</t>
  </si>
  <si>
    <t>Adres : Çınartepe Mahallesi Adnan Menderes Cd. No.91/C-24 Merkez ZonguldakDetaylı Bilgi</t>
  </si>
  <si>
    <t>SATTA BİLGİ TEKNOLOJİLERİ ANONİM ŞİRKETİ</t>
  </si>
  <si>
    <t>Adres : BALCALI MAH. Ç.Ü. BALCALI KAMP. BLV. TEKNOKENT SİT. B BLOK APT. NO. 17/203 (B BLOK 2. KAT 203/B – ADRES KODU: 5459975149 BİNA KODU: 30058351) NOLU OFİS SARIÇAM/ADANADetaylı Bilgi</t>
  </si>
  <si>
    <t>SAV GRUP YAZILIM SANAYİ LTD. ŞTİ.</t>
  </si>
  <si>
    <t>SavHaTek Savunma Sanayi Ticaret A.Ş</t>
  </si>
  <si>
    <t>Adres : Pınarbaşı Mh. Hürriyet Cd. Teknokent Arge-2 Uluğbey Binası No:3A/B91 KonyaaltıDetaylı Bilgi</t>
  </si>
  <si>
    <t>SAVOTEK SAVUNMA SANAYİ VE TİCARET ANONİM ŞİRKETİ</t>
  </si>
  <si>
    <t>Adres : YILDIRIM BEYAZIT MAHALLE AŞIKVEYSEL BULVARI E.Ü.TGB İDARE VE KULUÇKA -5.BİNASI DIŞ KAPI NO:67/4 İÇ KAPI NO:73 MELİKGAZİ//KAYSERİ/TÜRKİYE 38039Detaylı Bilgi</t>
  </si>
  <si>
    <t>SAYISAL TEKNOLOJİLER BİLİŞİM ÇÖZÜMLERİ LTD. ŞTİ.</t>
  </si>
  <si>
    <t>Adres : YILDIZ TEKNİK ÜNİVERSİTESİ DAVUTPAŞA KAMPÜSÜ TEKNOLOJİ GELİŞTİRME BÖLGESİ 1. FAZ. A BLOK A-106-FDetaylı Bilgi</t>
  </si>
  <si>
    <t>SC3 ELEKTRONİK SANAYİ TİCARET A.Ş.</t>
  </si>
  <si>
    <t>Adres : İ.T.Ü AYAZAĞA KAMPÜSÜ KATAR CAD. UYBHM BİNASI NO:2/60/1 34469 SARIYER/İSTANBULDetaylı Bilgi</t>
  </si>
  <si>
    <t>SCHENGEN İLAÇ SAN.VE TİC.LTD.ŞTİ.</t>
  </si>
  <si>
    <t>Adres : Çamlıtepe Mah.Mahmut Tevfik Atay Bulvarı Gaziantep Teknopark 4/A Blok No: 122 Şahinbey/GaziantepDetaylı Bilgi</t>
  </si>
  <si>
    <t>SCIECA EKOSISTEM IKLIM ARASTIRMALARI ENERJI DANISMANLIK VE INSAAT SANAYI LIMITED ŞİRKT.</t>
  </si>
  <si>
    <t>Adres : Çamlıtepe Mah.Mahmut Tevfik atay Bulvarı Gaziantep Teknopark 4/A Blok NO: Z-11 F Şahinbey / GaziantepDetaylı Bilgi</t>
  </si>
  <si>
    <t>SCİENCUS BİLİMSEL ARAŞTIRMALAR VE BİLİŞİM TEKNOLOJİLERİ ANONİM ŞİRKETİ</t>
  </si>
  <si>
    <t>SCOPY YAZILIM ANONİM ŞİRKETİ</t>
  </si>
  <si>
    <t>Adres : Ankara Teknoloji Geliştirme Bölgesi, Beytepe Lodumlu Köyü Yolu No:5, Cyberpark Tepe Binası, Bodrum Kat No: B10 Masa No: M08,Detaylı Bilgi</t>
  </si>
  <si>
    <t>SCOUTIUM FUTBOL TEKNOLOJİLERİ A.Ş.</t>
  </si>
  <si>
    <t>Adres : Reşitpaşa Mah. Katar Cad. Teknokent Arı 2 Sarıyer / İstanbulDetaylı Bilgi</t>
  </si>
  <si>
    <t>SDATAM BİLİŞİM TEKN.VE GÜVENLİĞİ LTD. ŞTİ</t>
  </si>
  <si>
    <t>Adres : Aksu Mah.Omü Cad.No:165/19-1 Atakum/SamsunDetaylı Bilgi</t>
  </si>
  <si>
    <t>Sdm Sıradışı Ar-Ge ve Mühendislik San. Tic. A.Ş.</t>
  </si>
  <si>
    <t>Adres : Teknopark İstanbul Sanayi mah. Havaalanı iç yolu cad. No3 3.Blok Zemin Kat Z23 Pendik/İstanbul/TürkiyeDetaylı Bilgi</t>
  </si>
  <si>
    <t>SEAROVER ELEKTRİK ELEKTRONİK DANIŞMANLIK MAKİNA İNŞAAT TURİZM SANAYİ VE TİCARET LİMİTED ŞİRKETİ</t>
  </si>
  <si>
    <t>Adres : İTOB Organize Sanayi Bölgesi 10032 sk. no 2 Kuluçka Merkezi Menderes İzmirDetaylı Bilgi</t>
  </si>
  <si>
    <t>SECANT Teknoloji Geliştirme Sanayi ve Ticaret A.Ş.</t>
  </si>
  <si>
    <t>Adres : Büyükdere Mah. Gençlik Bulvarı ESOGÜ Meşelik Kampüsü ETGB Teknoparkı No:4/59-218 Odunpazarı/EskişehirDetaylı Bilgi</t>
  </si>
  <si>
    <t>SECTECH BİLİŞİM LTD.ŞTİ.</t>
  </si>
  <si>
    <t>ŞEHİR TEKNOLOJİLERİ YAZILIM A.Ş.</t>
  </si>
  <si>
    <t>Adres : Ankara Teknoloji Geliştirme Bölgesi, 1605.Cadde, Kapı No:3, Cyberpark Vakıf Binası,1.Kat No: 108, 06800 Bilkent Çankaya/AnkaraDetaylı Bilgi</t>
  </si>
  <si>
    <t>Şehremini Şehir Kurumları Siyaseti ve Yönetim Hiz. A.Ş.</t>
  </si>
  <si>
    <t>Adres : BÜYÜKDERE MAH. GENÇLİK BULVARI ESOGÜ - ETGB OSMANGAZİ TEKNOPARKI 4/59 Kat: 2 Ofis No: 208Detaylı Bilgi</t>
  </si>
  <si>
    <t>ŞEKÜRE ŞEBNEM ELLİALTIOĞLU</t>
  </si>
  <si>
    <t>Adres : Ankara Üniversitesi Teknokent Bahçelievler Mah. 319 Cad. No: 35, B Blok Zemin Kat İç Kapı No: 5/A1 Gölbaşı / ANKARADetaylı Bilgi</t>
  </si>
  <si>
    <t>SELAHATTİN EMRAH DİNÇER</t>
  </si>
  <si>
    <t>SELAHATTİN SERİN</t>
  </si>
  <si>
    <t>Adres : Balcalı Mah. Çukurova Üniversitesi Balcalı Kampüsü No: 19 208/B nolu ofis Sarıçam/ADANADetaylı Bilgi</t>
  </si>
  <si>
    <t>Selçuklu Veteriner Hayvancılık İth. İhr. Tic. San. Ltd. Şti.</t>
  </si>
  <si>
    <t>Adres : cumhuriyet teknokent B blok/ Ofis No: 201 sivasDetaylı Bilgi</t>
  </si>
  <si>
    <t>SELEKT BİLGİSAYAR İLETİŞİM ÜRÜN İNŞ. TİC. LTD. ŞTİ</t>
  </si>
  <si>
    <t>Adres : Aksu Mah.OMU Cad. No.165/21-3Detaylı Bilgi</t>
  </si>
  <si>
    <t>SELMA ÖLEŞ</t>
  </si>
  <si>
    <t>Adres : Bulgurlu Mah. Kanyon Cad. No:89 Z5 Battalgazi MalatyaDetaylı Bilgi</t>
  </si>
  <si>
    <t>SELVİ YAZILIM VE DONANIM TEKNOLOJİLERİ LİMİTED ŞİRKETİ</t>
  </si>
  <si>
    <t>Adres : Ankara Teknoloji Geliştirme Bölgesi, 1606.Cadde, Kapı No: 4/C, Cyberpark Cyperplaza C Blok, Zemin Kat No: Z06-Z07, 06800 Bilkent Çankaya/AnkaraDetaylı Bilgi</t>
  </si>
  <si>
    <t>Semper Teknoloji Araştırma ve Geliştirme Dan. San. ve Tic. A.Ş.</t>
  </si>
  <si>
    <t>Adres : SANAYİ MAH. TEKNOPARK BULVARI NO :1/3 A DK :203 PENDIK -ISTANBULDetaylı Bilgi</t>
  </si>
  <si>
    <t>SENBATEK AKÜ ELEKTRONİK VE YAZILIM SANAYİ ANONİM ŞİRKETİ</t>
  </si>
  <si>
    <t>Adres : PINARBAŞI MAHALLESİ HÜRRİYET CAD. TEKNOKENT ULUĞBEY Apt. NO:3 A/B29 KONYAALTI ANTALYADetaylı Bilgi</t>
  </si>
  <si>
    <t>SEND BİLİŞİM İLETİŞİM EĞİTİM TEKNOLOJİLERİ SANAYİ VE TİCARET LİMİTED ŞİRKETİ</t>
  </si>
  <si>
    <t>Adres : Tasarım Teknokent A.Ş. 2.Organize Sanayi Bölgesi Eskişehir Karayolu 5.Km. KÜTAHYADetaylı Bilgi</t>
  </si>
  <si>
    <t>SENEKA YAZILIM DONANIM BİLİŞİM TİCARET TAAHHÜT VE SANAYİ LTD.ŞTİ.</t>
  </si>
  <si>
    <t>Adres : Ankara Teknoloji Geliştirme Bölgesi, 1606.Cadde Kapı No:4 Cyberpark Cyberplaza C Blok Zemin Kat, No: Z50-51-52-53-54-55-56 06800 Bilkent Çankaya/ANKARADetaylı Bilgi</t>
  </si>
  <si>
    <t>SENKRONDATA YAZILIM VE DANIŞMANLIK HİZMETLERİ SAN. LTD.ŞTİ</t>
  </si>
  <si>
    <t>Adres : Ç.HAVUZLAR MAH ESKİ LONDRA ASFALTI CAD KULUÇKA MRK A1 BLOK NO:151/1C/1B20Detaylı Bilgi</t>
  </si>
  <si>
    <t>SENTEBİOLAB BİYOTEKNOLOJİK ÜRÜNLER VE HİZMETLERİ AR-GE İMALAT İTHALAT İHRACAT SANAYİ VE TİCARET LİMİTED ŞİRKETİ</t>
  </si>
  <si>
    <t>Adres : Ankara Teknoloji Geliştirme Bölgesi, Kapı No: 4/C Cyberpark C Blok -1.Kat No: 1B7-1B8-1B9 06800 Bilkent Çankaya/AnkaraDetaylı Bilgi</t>
  </si>
  <si>
    <t>SENTEZ BİLGİSAYAR YAZILIM SAN.TİC.LTD.ŞTİ.</t>
  </si>
  <si>
    <t>Adres : Pınarbaşı Mahallesi Hürriyet Caddesi Akdeniz Üniversitesi Antalya Teknokent Ar-ge 1 Binası No:3B/108 Konyaaltı/ ANTALYADetaylı Bilgi</t>
  </si>
  <si>
    <t>SENTİO TEKNOLOJİ VEYAZILIM HİZ.A.Ş.</t>
  </si>
  <si>
    <t>Adres : BOĞAZİÇİ ÜNİVERSİTESİ KUZEY KAMPÜS BEBEK İSTANBULDetaylı Bilgi</t>
  </si>
  <si>
    <t>Sentis Yazılım Bilgisayar Bilişim Ar-Ge Sanayi Limited Şirketi</t>
  </si>
  <si>
    <t>Adres : Çaydaçıra Mah. Hacı Ömer Bilginoğlu Cad. Fırat Teknokent TGB - No 63/102-ADetaylı Bilgi</t>
  </si>
  <si>
    <t>SeramDent Diş Seramikleri ve Nanomalzemeler San. Tic. Ltd. Şti</t>
  </si>
  <si>
    <t>Seramik Araştırma Merkezi A.Ş.</t>
  </si>
  <si>
    <t>Adres : Anadolu Üniversitesi Yunusemre Kampusu ETGB Anadolu Teknoparkı No:107-103Detaylı Bilgi</t>
  </si>
  <si>
    <t>SERAŞ KAMU YÖNETİM BİLGİSAYAR PROGRAM BİL. İŞL. TİC. LTD. ŞTİ.</t>
  </si>
  <si>
    <t>Adres : BALCALI MAH. Ç.Ü. BALCALI KAMP. BLV. TEKNOKENT SİT. B BLOK APT. NO. 17/3 (B BLOK ZEMİN KAT Z/03 – ADRES KODU: 5239088833 BİNA KODU: 30058351) NOLU OFİS SARIÇAM/ADANADetaylı Bilgi</t>
  </si>
  <si>
    <t>SERCAN BAYAR (VOLT TEKNOLOJİ VE MÜHENDİSLİK)</t>
  </si>
  <si>
    <t>Adres : Barış Mahallesi Dr. Zeki ACAR caddesi TUBİTAK Gebze Yerleşkesi Teknoloji Geliştirme Bölgesi K1-132Detaylı Bilgi</t>
  </si>
  <si>
    <t>SERHAT DEMİR-SIP YAZILIM</t>
  </si>
  <si>
    <t>Adres : Aksu Mah. Omü Cad. No: 165/26 Atakum/SamsunDetaylı Bilgi</t>
  </si>
  <si>
    <t>SEROX İLAÇ MAKİNA KİMYASAL SANAYİ VE TİCARET LİMİTED ŞİRKETİ MANİSA ŞUBESİ</t>
  </si>
  <si>
    <t>SERRASOFT YAZILIM LİMİTED ŞİRKETİ</t>
  </si>
  <si>
    <t>Adres : Harmandere Mh. Reyhan Cd. No:54-15 Kurtköy/Pendik/İstanbulDetaylı Bilgi</t>
  </si>
  <si>
    <t>SERVİSTESİN BİLİŞİM YAZILIM SANAYİ VE TİC.A.Ş.</t>
  </si>
  <si>
    <t>Adres : Pınarbaşı Mahallesi Hürriyet Caddesi Uluğbey Ar-ge Binası No:3A/2-7 Konyaaltı/ ANTALYADetaylı Bilgi</t>
  </si>
  <si>
    <t>SET YAZILIM HİZMETLERİ SANAYİ VE TİCARET A.Ş.</t>
  </si>
  <si>
    <t>Adres : YILDIZ TEKNİK ÜNİVERSİTESİ DAVUTPAŞA KAMPUSÜ TEKNOLOJİ GELİŞTİRME BÖLGESİ 1. FAZ. B1 BLOK B-308Detaylı Bilgi</t>
  </si>
  <si>
    <t>SEVİL BARDAKÇI İSGDATA İŞ GÜVENLİĞİ YAZILIMLARI</t>
  </si>
  <si>
    <t>Adres : PINARBAŞI MAH. HÜRRİYET CAD. AKDENİZ ÜNİVERSİTESİ ULUĞBEY AR-GE BİNASI BODRUM KAT NO:3A/B62 KONYAALTI/ANTALYADetaylı Bilgi</t>
  </si>
  <si>
    <t>Seyf Ar-Ge Otomasyon Mühendislik Danışmanlık San. Tic. Ltd. Şti.</t>
  </si>
  <si>
    <t>Adres : Çamlıtepe Mah./Semt Mahmut Tevfik Atay Bulvarı Gaziantep/Teknopark 4/A Blok No: 102 Şahinbey/GaizantepDetaylı Bilgi</t>
  </si>
  <si>
    <t>SGF Endüstriyel Kimya</t>
  </si>
  <si>
    <t>Adres : Organize Sanayi Bölgesi Kavlaklı mh. 20. Cad. No:1 Onikişubat / KahramanmaraşDetaylı Bilgi</t>
  </si>
  <si>
    <t>SHAREDMİND BİLİŞİM A.Ş.</t>
  </si>
  <si>
    <t>Adres : FENERYOLU MH. YAZICIBAŞI SK. MANOLYA APT. NO:28/17Detaylı Bilgi</t>
  </si>
  <si>
    <t>SHK BİLİŞİM TEKNOLOJİLERİ LTD. ŞTİ.</t>
  </si>
  <si>
    <t>Adres : Ankara Teknoloji Geliştirme Bölgesi, 1605.Cadde, Cyberpark Vakıf Binası Bodrum Kat No: B01 Masa No: M12 06800 Bilkent Çankaya/AnkaraDetaylı Bilgi</t>
  </si>
  <si>
    <t>SHS Teknoloji ve İnovasyon Yazılım Eğitim ve Danışmanlık Hizmetleri Ltd. Şti.</t>
  </si>
  <si>
    <t>Adres : Bahçelievler mah. 320. sok. No 3B Gazi Teknopark C Blok No:207Detaylı Bilgi</t>
  </si>
  <si>
    <t>SİA TEKNOLOJİ YAZILIM ARGE DANIŞMANLIK VE GÜVENLİK LTD. ŞTİ.</t>
  </si>
  <si>
    <t>Adres : Fırat Teknokent Arge-2 Binası No:19 ELAZIĞDetaylı Bilgi</t>
  </si>
  <si>
    <t>SİBERCOM YAZILIM &amp; BİLGİSAYAR ve OTOMASYON SİSTEMLERİ LTD. ŞTİ.</t>
  </si>
  <si>
    <t>Adres : Ankara Üniversitesi Teknokent Binası C Blok No:15-16Detaylı Bilgi</t>
  </si>
  <si>
    <t>SİBERTEK DANIŞMANLIK,EĞİTİM VE YATIRIM A.Ş.</t>
  </si>
  <si>
    <t>Adres : Ankara Teknoloji Geliştirme Bölgesi, Beytepe Lodumlu Köyü Yolu Kapı No:5, Cyberpark Tepe Binası, 2.Kat No: 234 06800 Bilkent Çankaya/ANKARADetaylı Bilgi</t>
  </si>
  <si>
    <t>SİBERUZAY TEKNOLOJİLERİ A.Ş.</t>
  </si>
  <si>
    <t>Adres : Üniversite Mahallesi Hastane Caddesi No:33 /1302 TRABZONDetaylı Bilgi</t>
  </si>
  <si>
    <t>ŞİKAYETVAR BİLİŞİM A.Ş.</t>
  </si>
  <si>
    <t>Adres : Yenişehir Mah.Kardeşler Mah. No: 7/2 No:215 SİVASDetaylı Bilgi</t>
  </si>
  <si>
    <t>Simbio Endüstriyel Geri Kazanım San. ve Tic. Ltd. Şti.</t>
  </si>
  <si>
    <t>Adres : Yeşiltepe Mah. İsmetinönü Cad. 2-57 Tepebaşı /ESKİŞEHİRDetaylı Bilgi</t>
  </si>
  <si>
    <t>SİMSOFT BİLGİSAYAR TEKNOLOJİLERİ LTD. ŞTİ.</t>
  </si>
  <si>
    <t>Adres : Ankara Teknoloji Geliştirme Bölgesi, 1606. Cad. Kapı No:4, CYBERPARK Cyberplaza A Blok, 5.Kat No: A501a-A501b-A504 06800 Bilkent Çankaya/AnkaraDetaylı Bilgi</t>
  </si>
  <si>
    <t>SİMSOFT Bilgisayar Teknolojileri Ltd. Şti. İstanbul Şubesi</t>
  </si>
  <si>
    <t>Adres : Sanayi Mah. Teknopark Bulvarı No:1/3A 208Detaylı Bilgi</t>
  </si>
  <si>
    <t>SİMULARGE BİLİŞİM VE MÜHENDİSLİK TEKNOLOJİLERİ A.Ş.</t>
  </si>
  <si>
    <t>Adres : ARI 4-İTÜ MagnetDetaylı Bilgi</t>
  </si>
  <si>
    <t>Simulmed Simulasyan San. Tic. Ltd. Şti.</t>
  </si>
  <si>
    <t>Adres : Büyükkayacık Mah. 101. Cad. No:2/112 Selçuklu/KonyaDetaylı Bilgi</t>
  </si>
  <si>
    <t>SİNERJİ TEKNOLOJİ GELİŞTİRME YAZILIM BİLİŞİM MÜHENDİSLİK MÜŞAVİRLİK AR-GE VE ORGANİZASYON HİZMETLERİ ENERJİ MAKİNE SANAYİ TİCARET LTD ŞTİ.</t>
  </si>
  <si>
    <t>Adres : Trabzon Teknoloji Geliştirme Bölgesi Üniversite Mah. Hastane Cad No:33 İşlik C 104 TRABZONDetaylı Bilgi</t>
  </si>
  <si>
    <t>Sinerjik Yönetim Danışmanlığı ve Bilişim Hizmetleri Limited Şirketi</t>
  </si>
  <si>
    <t>Adres : Çaydaçıra Mah. Hacı Ömer Bilginoğlu Cad. Fırat Teknokent TGB Ek Bina No 63/106 ElazığDetaylı Bilgi</t>
  </si>
  <si>
    <t>SİPİL TEKNOLOJİ ANONİM ŞİRKETİ</t>
  </si>
  <si>
    <t>Adres : MURADİYE MAH. CELAL BAYAR ÜNİVERSİTESİ KAMPÜSÜ KÜME EVLERİ NO:22 İÇ KAPI NO:132 YUNUSEMRE/MANİSADetaylı Bilgi</t>
  </si>
  <si>
    <t>Sirius Bilişim Danışmanlık Ltd. Şti.</t>
  </si>
  <si>
    <t>Adres : Bahçeşehir 1.Kısım Mah. Akçam Sok. Badem 08 Villa 02 No:6/ADetaylı Bilgi</t>
  </si>
  <si>
    <t>Sirius Yazılım (Erdinç Çalışıcı)</t>
  </si>
  <si>
    <t>Adres : Çamlıtepe Mah.Mahmut Tevfik Atay Bulvarı Gaziantep/Teknopark 4/A Blok No: 118 Şahikbey/GaziantepDetaylı Bilgi</t>
  </si>
  <si>
    <t>SİSTEK BİLGİSAYAR YAZILIM VE DAN. A.Ş.</t>
  </si>
  <si>
    <t>Adres : YTÜ, Davutpaşa Kampüsü Teknopark D2 Blok No:106Detaylı Bilgi</t>
  </si>
  <si>
    <t>SİSTEM 9 MEDYA A.Ş.</t>
  </si>
  <si>
    <t>Adres : iSTANBUL TEKNOKENTİ İSTANBUL ÜNİVERSİTESİ AVCILAR YERLEŞKESİ ARGEM BİNASI OFİS NO:Z-01-Z02-Z03-Z04 AVCILAR İSTANBULDetaylı Bilgi</t>
  </si>
  <si>
    <t>SİSTEM BİLGİSAYAR YAZILIM DONANIM SAN. VE TİC. LTD. ŞTİ</t>
  </si>
  <si>
    <t>Adres : Emek Mah. Cemil Alevli Cad. 26 Nolu sok. No:3 Şehitkamil / GaziantepDetaylı Bilgi</t>
  </si>
  <si>
    <t>Sistem Yazılım ve Danışmanlık Sanayi ve Ticararet Ltd.Şti.</t>
  </si>
  <si>
    <t>Adres : Çamlıtepe Mah./Semt Mahmut Tevfik Atay Bulvarı Gaziantep Teknopark 4/A Blok No:202 Şahinbey/GaziantepDetaylı Bilgi</t>
  </si>
  <si>
    <t>SİSTEMATİK İNOVASYON YÖNETİMİ ARGE YAZILIM EĞİTİM VE DANIŞMANLIK TİC. LTD. ŞTİ.</t>
  </si>
  <si>
    <t>Adres : Ankara Teknoloji Geliştirme Bölgesi, 1605.Cadde, Kapı No:3, Cyberpark Vakıf Binası, Bodrum Kat No: B06-B07, 06800 Bilkent Çankaya/AnkaraDetaylı Bilgi</t>
  </si>
  <si>
    <t>Siu Dijital Prodüksiyon ve Teknoloji Anonim Şirketi</t>
  </si>
  <si>
    <t>Adres : BİLİM CO-ZONE 1223-1234-1240 A (...) Mustafa Kemal mahallesi Dumlupınar bulvarı No:280/G Çankaya/ANKARADetaylı Bilgi</t>
  </si>
  <si>
    <t>Sivas Organik Tarım Hay. San. Tic. A.Ş.</t>
  </si>
  <si>
    <t>Adres : Yenişehir mh. Kardeşler cd. 7/2 229 SivasDetaylı Bilgi</t>
  </si>
  <si>
    <t>Sivas Soft Bilişim Proje Danışmanlık Eğitim Tic. Ve San. Ltd. Şti.</t>
  </si>
  <si>
    <t>Adres : Yenişehir mh. Kardeşler cd. No:7/2 Z-11/Z-13 Merkez/SİVASDetaylı Bilgi</t>
  </si>
  <si>
    <t>Sivas Teknoloji Geliştirme Bölgesi Kurucu ve İşletici A.Ş.</t>
  </si>
  <si>
    <t>Adres : Yenişehir Mahallesi Kardeşler Cad. No: 7/2 MERKEZ/ SİVASDetaylı Bilgi</t>
  </si>
  <si>
    <t>SİYAH BİLİŞİM REKLAMCILIK YAZILIM TURİZM MÜHENDİSLİK SERVİS HİZ. TİC. LTD. ŞTİ.</t>
  </si>
  <si>
    <t>Adres : TRABZON TGB Üniversite Mah. Hastane Cad. No: 33 İşlik No: C-205 TrabzonDetaylı Bilgi</t>
  </si>
  <si>
    <t>Si-Yu Tekstil Sanayi ve TİC. LTD. ŞTİ.</t>
  </si>
  <si>
    <t>Adres : İTOB organize sanayi bölgesi 10032 sokak no 2 A-108 TEKELİ -MENDERES - İZMİRDetaylı Bilgi</t>
  </si>
  <si>
    <t>SK Robotik San. ve Tic. Ltd. Şti.</t>
  </si>
  <si>
    <t>Adres : Dudullu OSB Des 2.Cadde No:8/41 Ümraniye/İstanbulDetaylı Bilgi</t>
  </si>
  <si>
    <t>SK ROBOTİK SAN. ve TİC. LTD. ŞTİ.</t>
  </si>
  <si>
    <t>Adres : Dudullu OSB Des Sanayi Sit. 111. Sk. No:3Detaylı Bilgi</t>
  </si>
  <si>
    <t>SK Teknoloji - Sinan Kuşdoğan</t>
  </si>
  <si>
    <t>Adres : Dudullu OSB Des 2.Cadde No:8/40 Ümraniye/İstanbulDetaylı Bilgi</t>
  </si>
  <si>
    <t>SK TEKNOLOJİ SİNAN KUŞDOĞAN</t>
  </si>
  <si>
    <t>Adres : Boğaziçi Üniversitesi Kuzey Kampüs Teknopark Binası No:306Detaylı Bilgi</t>
  </si>
  <si>
    <t>SKOPTEK YAZILIM TEKNOLOJİLERİ MÜHENDİSLİK DANIŞMANLIK VE BİLİŞİM SAN.A.Ş.</t>
  </si>
  <si>
    <t>Adres : GEBZE ORGANİZE SANAYİ BÖLGESİ KEMAL NEHROZOĞLU CAD.2.ÜRETİM BİNASI 5.ÜNİTE 1.KISIM 10 m2 41480 GEBZE – KOCAELİDetaylı Bilgi</t>
  </si>
  <si>
    <t>SKYGEN MEDİKAL VE YAZILIM LİMİTED ŞİRKETİ</t>
  </si>
  <si>
    <t>Adres : ÜNİVERSİTELER MAH. İHSAN DOĞRAMACI BLV. ARGE VE EĞİTİM MERKEZİ APT. NO:13 ÇANKAYA/ANKARADetaylı Bilgi</t>
  </si>
  <si>
    <t>SLS BİLGİSAYAR YAZILIM GAYRİMENKUL DANIŞMANLIK SAN.VE TİC.LTD.ŞTİ</t>
  </si>
  <si>
    <t>Adres : Aksu Mah.Omü Cad.No:165/ 62 Atakum/SamsunDetaylı Bilgi</t>
  </si>
  <si>
    <t>SM MARİNE MEKATRONİK MÜH. DAN.VE ARGE HİZ. TİC. LTD. ŞTİ.</t>
  </si>
  <si>
    <t>Adres : Üniversite Mahallesi Hastane Caddesi No:33 İşlik: 1110 ORTAHİSAR/TRABZONDetaylı Bilgi</t>
  </si>
  <si>
    <t>SMART ADVICE FİNANSAL TEKNOLOJİLER A.Ş</t>
  </si>
  <si>
    <t>Adres : Reşitpaşa Mah. Katar Cad. İTU Teknokent Arı 1 No:19 34467 Maslak İstanbulDetaylı Bilgi</t>
  </si>
  <si>
    <t>Smart Eğitim Çözümleri San. Ve Tic A.Ş.</t>
  </si>
  <si>
    <t>Adres : Sakarya Üniversitesi Teknoloji Geliştirme Bölgeleri B Blok B01Detaylı Bilgi</t>
  </si>
  <si>
    <t>Smart Sistem Müh. Araş.Ran. Tan. Ltd. Şti.</t>
  </si>
  <si>
    <t>Smartbee Bilişim Teknolojileri Sanayi ve Ticaret Limited Şirketi</t>
  </si>
  <si>
    <t>Adres : Çaydaçıra Mah. Hacı Ömer ilginoğlu Cad. Fırat Teknokent İnovasyon Binası No 61/217 ElazığDetaylı Bilgi</t>
  </si>
  <si>
    <t>SMARTBİZ BİLİŞİM TEKNOLOJİLERİ A.Ş.</t>
  </si>
  <si>
    <t>Adres : Ankara Teknoloji Geliştirme Bölgesi, 1606.Cadde, Kapı No: 4/C, Cyberpark Cyperplaza C Blok, 3.Kat No: 19, 06800 Bilkent Çankaya/AnkaraDetaylı Bilgi</t>
  </si>
  <si>
    <t>SMARTE TEKNOLOJİ VE ENERJİ SAN. TİC. A.Ş.</t>
  </si>
  <si>
    <t>Adres : Reşitpaşa Mah. Katar Cad. ARI 4 Binası Magnet Sarıyer İSTANBULDetaylı Bilgi</t>
  </si>
  <si>
    <t>SMARTICT BİLİŞİM ANONİM ŞİRKETİ</t>
  </si>
  <si>
    <t>Adres : Ankara Teknoloji Geliştirme Bölgesi, 1606.Cadde, Kapı No: 4/C, Cyberpark Cyperplaza C Blok, 3.Kat No: 322-323-324-325-326-327-328, 06800 Bilkent Çankaya/AnkaraDetaylı Bilgi</t>
  </si>
  <si>
    <t>SMARTİKS YAZILIM A.Ş.</t>
  </si>
  <si>
    <t>Adres : YTÜ TEKNOLOJİ GELİŞTİRME BÖLGESİ DAVUTPAŞA KAMPÜSÜ ÇİFTE HAVUZLAR MAH. ESKİ LONDRA ASFALTI CD. BİNA NO.151/1E (D2 BLOK) NO.Z06Detaylı Bilgi</t>
  </si>
  <si>
    <t>SMARTPHOTONICS ARGE SANAYİ VE TİCARET LTD.ŞTİ.</t>
  </si>
  <si>
    <t>SMARTSOFT BİLİŞİM TEKNOLOJİLERİ VE EĞİTİM DANIŞMANLIĞI TİCARET LTD.ŞTİ.</t>
  </si>
  <si>
    <t>Adres : Ankara Teknoloji Geliştirme Bölgesi, Cyberpark, Cyberplaza A Blok 3. Kat No:A301 06800 Bilkent Çankaya/AnkaraDetaylı Bilgi</t>
  </si>
  <si>
    <t>SMARTTECH DENİZCİLİK ARGE VE BİLİŞİM A.Ş.</t>
  </si>
  <si>
    <t>Adres : REŞİTPAŞA Mah. KATAR Cad. ARI 3 Binası No: 4 / B106 SARIYER / İSTANBULDetaylı Bilgi</t>
  </si>
  <si>
    <t>SMARTZONE TEKNOLOJİ ANONİM ŞİRKETİ</t>
  </si>
  <si>
    <t>Adres : Teknopark Istanbul, Sanayi Mah. Teknopark Blv. Teknopark 4a No:1/4A 101Detaylı Bilgi</t>
  </si>
  <si>
    <t>SMAYD EMC ENERJİ YÖNETİM DANIŞMANLIĞI A.Ş.</t>
  </si>
  <si>
    <t>Adres : Ankara Teknoloji Geliştirme Bölgesi Cyberpark, Tepe Binası, Zemin Kat, No:Z36 06800 Bilkent, Çankaya/ANKARADetaylı Bilgi</t>
  </si>
  <si>
    <t>SMG MULTİMEDYA VE PROJE HİZMETLERİ TİCARET A.Ş.</t>
  </si>
  <si>
    <t>Adres : REŞİTPAŞA MAH. KATAR CAD. ÖĞRENCİ OTOMASYON SİT. NO: 2 /11/3 SARIYER / İSTANBULDetaylı Bilgi</t>
  </si>
  <si>
    <t>Snapbytes Bilgi Teknolojileri Limited Şirketi</t>
  </si>
  <si>
    <t>Adres : Dudullu OSB Des 2.Cadde No:8/44 Ümraniye/İstanbulDetaylı Bilgi</t>
  </si>
  <si>
    <t>SNG BİLİŞİM YAZILIM DANIŞMANLIK VE PAZARLAMA DIŞ TİCARET LİMİTED ŞİRKETİ</t>
  </si>
  <si>
    <t>Adres : Üniversiteler Mah. İhsan Doğramacı Bulvarı Gümüş Blok No:29 K1-13 ODTÜ Teknokent Çankaya AnkaraDetaylı Bilgi</t>
  </si>
  <si>
    <t>SNI BİLİŞİM TEKNOLOJİ SAN. A.Ş.</t>
  </si>
  <si>
    <t>Adres : YTU Davutpaşa Kampüsü Teknopark C1 Blok No:405 K:2Detaylı Bilgi</t>
  </si>
  <si>
    <t>SNK İnşaat ve Malzemeleri Taahhüt San. ve Tic. Ltd.Şti.</t>
  </si>
  <si>
    <t>Adres : Evka 3 Mh.129/3 Sk.8 D Bornova/İzmirDetaylı Bilgi</t>
  </si>
  <si>
    <t>Softalya Yazılım Limited Şirketi</t>
  </si>
  <si>
    <t>Adres : Pınarbaşı Mh. Hürriyet Cd. Akdeniz Üni. Antalya Tekonkent Uluğbey Ar-Ge 2 Binası Numara 3A/B71 KonyaaltıDetaylı Bilgi</t>
  </si>
  <si>
    <t>SOFTPRO BİLİŞİM DANIŞMANLIK ELEKTRONİK İTHALAT İHRACAT SANAYİ VE TİCARET LTD. ŞTİ.</t>
  </si>
  <si>
    <t>Adres : Ankara Teknoloji Geliştirme Bölgesi, 1606.Cad Kapı No:4, Cyberpark Cyberplaza C Blok 3. Kat No:17 06800 Bilkent Çankaya /ANKARADetaylı Bilgi</t>
  </si>
  <si>
    <t>SOGLAB BİLİŞİM TEK. LTD. ŞTİ.</t>
  </si>
  <si>
    <t>Adres : tübitak gebze yerleşkesi teknoloji geliştirme bölgesi kuluçka merkezi gebze/kocaeliDetaylı Bilgi</t>
  </si>
  <si>
    <t>SOLAR TEKNO YENİLENEBİLİR ENERJİ SANAYİ VE TİCARET LİMİTED ŞİRKETİ</t>
  </si>
  <si>
    <t>Adres : ULUBAĞ MAH. RECEP TAYYİP ERDOĞAN BULVARI NO:283/215Detaylı Bilgi</t>
  </si>
  <si>
    <t>Solitsan Mühendislik Enerji San. Tic. Ltd</t>
  </si>
  <si>
    <t>Adres : PINARBAŞI MAH. HÜRRİYET CAD. ULUĞBEY ARGE BİNASI NO:3/A / B46 KONYAALTI ANTALYADetaylı Bilgi</t>
  </si>
  <si>
    <t>SOLVEKA YAZILIM TELEKOMÜNİKASYON BİLGİ VE İLETİŞİM EĞİTİM TEKNOLOJİLERİ VE HİZMETLERİ ELEKTRONİK SANAYİ VE TİCARET LTD. ŞTİ.</t>
  </si>
  <si>
    <t>Adres : Ankara Teknoloji Geliştirme Bölgesi, 1606.cadde Kapı No:4/A, Cyberpark Cyberplaza A Blok Zemin Kat No:AZ04b(c) 06800 Bilkent Çankaya/AnkaraDetaylı Bilgi</t>
  </si>
  <si>
    <t>Soru AI Yazılım Anonim Şirketi</t>
  </si>
  <si>
    <t>SOSYAL AĞLAR ELEKTRONİK TİC. A.Ş.</t>
  </si>
  <si>
    <t>Adres : Reşitpaşa Mah. Katar Cad. Arı Teknokent 2 Sit. No: 4 /2 / 501 Sarıyer / İstanbulDetaylı Bilgi</t>
  </si>
  <si>
    <t>Soundlabai Yazılım ve Bilişim Teknolojileri Ltd.</t>
  </si>
  <si>
    <t>Adres : ÜNIVERSITELER MAH. IHSAN DOGRAMACI BLV. ARGE VE EGITIM MERKEZI 13 ÇANKAYA/ ANKARADetaylı Bilgi</t>
  </si>
  <si>
    <t>SOYERPEK Mühendislik Mak. İnş. San. ve Tic. Ltd. Şti.</t>
  </si>
  <si>
    <t>Adres : 75. yıl OSB Mah. , Teknoloji Bulvarı, Bilim Cad. No: 3 / 12 P.K.26110 Odunpazarı /ESKİŞEHİRDetaylı Bilgi</t>
  </si>
  <si>
    <t>SÖZLÜ GENETİK AR-GE HAYV. İTH. İHR. SAN. VE TİC. LTD. ŞTİ.</t>
  </si>
  <si>
    <t>Sözüm Doğan</t>
  </si>
  <si>
    <t>Adres : 100.YIL BULVARI NO:99/21 OFİM 5.KAT OSTİMDetaylı Bilgi</t>
  </si>
  <si>
    <t>SPECTRON BİYOTEKNOLOJİK ÜRÜNLER MÜHENDİSLİK DANIŞMANLIK ARAŞTIRMA GELİŞTİRME SANAYİ VE TİCARET LİMİTED ŞİRKETİ</t>
  </si>
  <si>
    <t>Adres : Erzene Mah., Ankara Cad., Ege Üniversitesi, No:172/14, Bornova/İzmirDetaylı Bilgi</t>
  </si>
  <si>
    <t>SPOORCU YAZILIM BİLİŞİM VE TEKNOLOJİ HİZMETLERİ SAN. VE TİC. A.Ş.</t>
  </si>
  <si>
    <t>Adres : Mimarsinan Mah. Adnan Menderes 1. Kısım Bulvarı Cafe Home Sitesi No:229 Atakum/SamsunDetaylı Bilgi</t>
  </si>
  <si>
    <t>SSN MAKİNA SAN. VE TİC. LTD. ŞTİ. MANİSA ŞUBESİ</t>
  </si>
  <si>
    <t>Adres : Muradiye Mahallesi Manisa Celal Bayar Ünivesritesi Teknoloji Geliştirme Bölgesi Dış Kapı No.:22 İç Kapı No.:208 Yunusemre/MANİSADetaylı Bilgi</t>
  </si>
  <si>
    <t>STAIRWAY MEDİKAL</t>
  </si>
  <si>
    <t>Adres : Üniversiteler Mah. İhsan Doğramacı Blv. Arge ve Eğitim Merkezi No:13Detaylı Bilgi</t>
  </si>
  <si>
    <t>STM Savunma Teknolojileri Mühendislik ve Tic. A.Ş. İstanbul Şubesi</t>
  </si>
  <si>
    <t>Adres : Teknopark İstanbul, Sanayi Mah. Havaalanı İç Yolu Cad. No:3 2.Blok Kat 1 Pendik- İSTANBULDetaylı Bilgi</t>
  </si>
  <si>
    <t>STM SAVUNMA TEKNOLOJİLERİ MÜHENDİSLİK VE TİCARET AŞ</t>
  </si>
  <si>
    <t>STRATEJİK YENİLİKÇİ GİRİŞİMLER ARGE MÜH.VE SAĞ.SAN.TİC.LTD.ŞTİ</t>
  </si>
  <si>
    <t>Adres : Sanayi mah. Teknopark Bul. Teknopark 4A 1/4A/101Detaylı Bilgi</t>
  </si>
  <si>
    <t>STRIKER TEKNOLOJİ YAZILIM BİLİŞİM EĞİTİM DANIŞMANLIK ARAŞTIRMA GELİŞTİRME SANAYİ TİCARET LTD. ŞTİ.</t>
  </si>
  <si>
    <t>Adres : Ankara Teknoloji Geliştirme Bölgesi, 1605.Cadde, Kapı No:3, Cyberpark Vakıf Binası, Bodrum Kat No: B01 Masa No: M04 , 06800 Bilkent Çankaya/AnkaraDetaylı Bilgi</t>
  </si>
  <si>
    <t>STROMA TEKNOLOJİ SAN. VE TİC. LTD. ŞTİ.</t>
  </si>
  <si>
    <t>STT YAZILIM VE OTOMASYON A.Ş.</t>
  </si>
  <si>
    <t>Adres : Çifte Havuzlar Mah. Eski Londra Asfaltı Cad. No:151/1C İç Kapı No:1B20Detaylı Bilgi</t>
  </si>
  <si>
    <t>STUDIO GAMEBIT YAZILIM VE TEKNOLOJİ LTD. ŞTİ.</t>
  </si>
  <si>
    <t>Şükrü ÖMÜR</t>
  </si>
  <si>
    <t>Adres : Adnan Menderes Teknoloji Geliştirme Bölgesi Zafer Mahallesi Üniversite Varyantı No:86, Aydın.Detaylı Bilgi</t>
  </si>
  <si>
    <t>Sun4tech Teknoloji A.Ş</t>
  </si>
  <si>
    <t>Adres : REŞİTPAŞA Mah. KATAR Cad. ARI TEKNOKENT 3 Sit. No: 4 SARIYER / İSTANBULDetaylı Bilgi</t>
  </si>
  <si>
    <t>SUNGUR SAVUNMA HAVACILIK</t>
  </si>
  <si>
    <t>Adres : Üniversite Mah. Hastane Cad. No: 33 İşlik:2203 ORTAHİSAR/TRABZONDetaylı Bilgi</t>
  </si>
  <si>
    <t>SÜPER NOVA REKLAM TANITIM YAYIN ELEKTRONİK HİZMETLER VE TİCARET ANONİM ŞİRKETİ</t>
  </si>
  <si>
    <t>SURGINA MEDİKAL TEKNOLOJİ A.Ş.</t>
  </si>
  <si>
    <t>SUSTECH ARGE EĞİTİM DANIŞMANLIK LTD. ŞTİ.</t>
  </si>
  <si>
    <t>Adres : Bulgurlu mah. kanyon cad. no:89 C2/2 Battalgazi/MalatyaDetaylı Bilgi</t>
  </si>
  <si>
    <t>SYM YAZILIM VE BİLİŞİM HİZMETLERİ SAN. VE TİC.LTD. ŞTİ.</t>
  </si>
  <si>
    <t>Adres : Eskişehir Osmangazi Üniversitesi Meşelik Kampusu ETGB Teknopark Binası No:104Detaylı Bilgi</t>
  </si>
  <si>
    <t>SYMPLER YAZILIM SANAYİ VE TİCARET ANONİM ŞİRKETİ</t>
  </si>
  <si>
    <t>Adres : Üniversite Mah. Teknokent 37/1-2 Blv. Sarıgül Sok. Kuluçka Merkezi No: 15/23 Avcılar/İstanbulDetaylı Bilgi</t>
  </si>
  <si>
    <t>T2 YAZILIM A.Ş.</t>
  </si>
  <si>
    <t>Adres : Ankara Teknoloji Geliştirme Bölgesi, Cyberpark Vakıf Binası Zemin Kat No: Z2 -11-12 06800 Bilkent Çankaya/AnkaraDetaylı Bilgi</t>
  </si>
  <si>
    <t>TABİM BİLİŞİM EĞİTİM DANIŞMANLIK SANAYİ TİCARET A.Ş</t>
  </si>
  <si>
    <t>Adres : Ankara Teknoloji Geliştirme Bölgesi Cyberpark, Cyberplaza B Blok Zemin Kat No: BZ06-BZ07-BZ08a Bilkent Çankaya/ANKARADetaylı Bilgi</t>
  </si>
  <si>
    <t>TAG BİLİŞİM TİCARET VE PAZARLAMA LTD. ŞTİ.</t>
  </si>
  <si>
    <t>Adres : Reşitpaşa Mahallesi Katar Caddesi İTÜ Ayazağa Kampüsü Teknokent ARI-4 Binası No:2/50/6 İTÜ Magnet Kat: -2Detaylı Bilgi</t>
  </si>
  <si>
    <t>TAKII TURKEY TOHUM A.Ş.</t>
  </si>
  <si>
    <t>Adres : Antalya Teknokenti, Akdeniz Üniversitesi Kampüsü, Pınarbaşı Mah. Dumlupınar Bul No:722 Konyaaltı AntalyaDetaylı Bilgi</t>
  </si>
  <si>
    <t>Talensoft Yazılım</t>
  </si>
  <si>
    <t>Adres : Çaydaçıra Mah. Hacı Ömer Bilginoğlu Cad. No 67 ElazığDetaylı Bilgi</t>
  </si>
  <si>
    <t>TALENTSYS DANIŞMANLIK ENFORMASYON TEKNOLOJİ SAN. A.Ş.</t>
  </si>
  <si>
    <t>Adres : YTÜ TEKNOLOJİ GELİŞTİRME BÖLGESİ İKİTELLİ ORGANİZE SANAYİ MAH. YTÜ İKİTELLİ TEKNOPARK SOK.DIŞ KAPI NO:1 OFİS NO:104Detaylı Bilgi</t>
  </si>
  <si>
    <t>TALGEM TEKNOLOJİ ARGE LAB. HİZ. GELİŞTİRME TİC. LTD. ŞTİ.</t>
  </si>
  <si>
    <t>Adres : Reşitpaşa Mah. Katar Cad. Arı Teknokent 2 Sit. No: 4 /2 / 1 Sarıyer / İstanbulDetaylı Bilgi</t>
  </si>
  <si>
    <t>TALYA BİLİŞİM TİC.LTD.ŞTİ.</t>
  </si>
  <si>
    <t>Adres : PINARBAŞI MAHALLESİ DUMLUPINAR BULVARI ARGE BİNASI 2.KAT ANTALYADetaylı Bilgi</t>
  </si>
  <si>
    <t>TAMER GÜLKAYA ORİON YAŞAM TEKNOLOJİLERİ</t>
  </si>
  <si>
    <t>Adres : PINARBAŞI MAHALLESİ HÜRRİYET CADDESİ AKDENİZ ÜNİVERSİTESİ KAMPÜSÜ ANTALYA TEKNOKENTİ ULUĞBEY ARGE BİNASI 3/A BODRUM KAT OFİS NO:B-59 KONYAALTIDetaylı Bilgi</t>
  </si>
  <si>
    <t>Tan Çelik Döküm Makine Sanayi ve Ticaret A.Ş.</t>
  </si>
  <si>
    <t>Adres : Çayda Çıra Mah. Hacı Ömer Bilginoğlu Cad. Fırat Teknokent TGB No 61/102 Merkez ElazığDetaylı Bilgi</t>
  </si>
  <si>
    <t>TANPERA TEKNOLOJİ VE ENDÜSTRİYEL ÜRÜNLER SAN. VE TİC. A.Ş. TEKNOPARK ŞUBESİ</t>
  </si>
  <si>
    <t>TAP DESIGN</t>
  </si>
  <si>
    <t>Adres : ERCİYES TEKNOPARK TEKNO4 BİNASI NO:53 KAYSERİDetaylı Bilgi</t>
  </si>
  <si>
    <t>TAREL TEKNOLOJİK ARAŞTIRMA SANAYİ VE TİC.A.Ş.</t>
  </si>
  <si>
    <t>Adres : Muradiye Mahallesi Manisa Celal Bayar Üniversitesi Teknoloji Geliştrime Bölgesi Dış Kapı No:22 İç Kapı No:Z10 Yunusemre/MANİSADetaylı Bilgi</t>
  </si>
  <si>
    <t>TARENTUM YAZILIM VE DANIŞMANLIK A.Ş.</t>
  </si>
  <si>
    <t>Adres : Reşitpaşa Mahallesi Katar Caddesi Teknokent ARI 3 Sitesi No:4 Z101 Maslak-Sarıyer/İSTANBULDetaylı Bilgi</t>
  </si>
  <si>
    <t>TarLab Biyoteknoloji</t>
  </si>
  <si>
    <t>Adres : Rumelihisarı Mh. Bebek Yolu Sk. No:2/5 202 SarıyerDetaylı Bilgi</t>
  </si>
  <si>
    <t>TARLAIO İKLİM VE TARIM TEKNOLOJİLERİ ANONİM ŞİRKETİ</t>
  </si>
  <si>
    <t>Adres : Ankara Teknoloji Geliştirme Bölgesi, 1606.Cadde, Kapı No: 4/A, Cyberpark Cyperplaza A Blok,2.Kat No: A202b, 06800 Bilkent Çankaya/AnkaraDetaylı Bilgi</t>
  </si>
  <si>
    <t>TARSUS TEKNOLOJİ A.Ş.</t>
  </si>
  <si>
    <t>TARTEKSAN TARIM TEKNOLOJİ SANAYİ VE TİCARET ANONİM ŞİRKETİ</t>
  </si>
  <si>
    <t>Adres : PINARBAŞI MAH. HÜRRİYET CAD. ULUĞBEY AR-GE BİNASI NO:3A/Z9 KONYAALTI ANTALYADetaylı Bilgi</t>
  </si>
  <si>
    <t>Tarya Yazılım</t>
  </si>
  <si>
    <t>Adres : Çaydaçıra Mah. Hacı Ömer Bilginoğlu Cad. Fırat Teknokent TGB İnovasyon Binası No 61/201 ElazığDetaylı Bilgi</t>
  </si>
  <si>
    <t>TARZ YAZILIM TEKNOLOJİK SİSTEMLER ELEKTRONİK EĞİTİM DANIŞMANLIK SANAYİ DIŞ TİCARET ANONİM ŞİRKETİ</t>
  </si>
  <si>
    <t>Adres : ŞAZİBEY MAH. 64004 SK. ÇİĞDEM-4 APT ALTI NO:16/BDetaylı Bilgi</t>
  </si>
  <si>
    <t>Taşar Kimya Biyomedikal Mühendislik Danışmanlık Sanayi ve Ticaret Limited Şirketi</t>
  </si>
  <si>
    <t>Adres : Çaydaçıra Mah. Hacı Ömer Bilginoğlu Cad. No 65/3 ElazığDetaylı Bilgi</t>
  </si>
  <si>
    <t>TAŞPINAR YAZILIM VE BİLGİ TEK.GIDA İNŞ. SAN. PAZ. TRZ. TİC. LTD. ŞTİ.</t>
  </si>
  <si>
    <t>Adres : Üniversite Mah. Hastane Cad. No: 33/ 3208-3209-3210 TrabzonDetaylı Bilgi</t>
  </si>
  <si>
    <t>TAYFA GRUP BİLİŞİM TURİZM VE TİCARET LTD. ŞTİ.</t>
  </si>
  <si>
    <t>Adres : Bulgurlu Mah. Kanyon Ç. Yolu Doğu Cad. No:89 C1/3Detaylı Bilgi</t>
  </si>
  <si>
    <t>TAZİ BİLİŞİM TEKNOLOJİLERİ A.Ş.</t>
  </si>
  <si>
    <t>Adres : REŞİTPAŞA Mah. KATAR Cad. ARI 8 Binası No: 2/11/3 SARIYER / İSTANBULDetaylı Bilgi</t>
  </si>
  <si>
    <t>TCHEALTH BİLGİ TEKNOLOJİLERİ A.Ş.</t>
  </si>
  <si>
    <t>Adres : Ankara Teknoloji Geliştirme Bölgesi Beytepe Köyü Yolu Kapı No:5/A Cyberpark 1. Kat No: 111A-112-113-114-106 06800 Bilkent Çankaya/ANKARADetaylı Bilgi</t>
  </si>
  <si>
    <t>TE Sistem Elektronik San.Tic. A.Ş.</t>
  </si>
  <si>
    <t>Adres : Organize Sanayi Bölgesi Bilim Cad. II Nolu Piramit No: 3/6 26110 ESKİŞEHİRDetaylı Bilgi</t>
  </si>
  <si>
    <t>Teamsan Teknoloji Endüstriyel Ar-Ge ve Mühendislik Hizmetleri Tic. San. Ltd. Şti.</t>
  </si>
  <si>
    <t>Adres : Sakarya Üniversitesi Teknopark Esentepe kampüsü A Blok B11Detaylı Bilgi</t>
  </si>
  <si>
    <t>Techno Plus Yazılım _ Teoman Ünlü Kollektif Şirketi</t>
  </si>
  <si>
    <t>TECHNOMİNİ ELEKTRONİK SANAYİ VE TİCARET A.Ş.</t>
  </si>
  <si>
    <t>Adres : Üniversiteler Mahallesi 1606.Cad. B Blok 4/B No:210 Çankaya/AnkaraDetaylı Bilgi</t>
  </si>
  <si>
    <t>TECHSİN YAZILIM DONANIM BİLİŞİM ARGE DANIŞMANLIK SAN. VE TİC. LTD. ŞTİ.</t>
  </si>
  <si>
    <t>Adres : İKİTELLİ OSB MAH. YTÜ İKİTELLİ TEKNOPARK SK. YTÜ TEKNOPARK AP. NO:1/129Detaylı Bilgi</t>
  </si>
  <si>
    <t>TECHY Bilişim Teknolojileri Dan. San. ve Tic. Ltd. Şti.</t>
  </si>
  <si>
    <t>Adres : Büyükdere Mah. Gençlik Bulvarı Osmangazi Üniversitesi Meşelik Kampüsü Eskişehir Teknoloji Geliştirme Bölg. Osmangazi Teknoparkı No: 4/59-Z1 Odunpazarı/ESKİŞEHİRDetaylı Bilgi</t>
  </si>
  <si>
    <t>TECNOVA YAZILIM LİMİTED ŞİRKETİ</t>
  </si>
  <si>
    <t>Adres : Ankara Teknoloji Geliştirme Bölgesi, Beytepe Lodumlu Köyü Yolu No:5, Cyberpark Tepe Binası, Bodrum Kat No: B10 Masa No: M02 , 06800 Bilkent Çankaya/AnkaraDetaylı Bilgi</t>
  </si>
  <si>
    <t>TEGEME Teknoloji Geliştirme Merkezi San. ve Tic. Ltd. Şti.</t>
  </si>
  <si>
    <t>Adres : Trakya Üniversitesi Edirne Teknoloji Geliştirme Bölgesi İdari Bina ve Kuluçka Merkezi No: 6 Merkez EDİRNEDetaylı Bilgi</t>
  </si>
  <si>
    <t>TEKKARBON KİMYA TEKN.MED.ARAŞ.GEL.DAN.SAN.TİC.LTD.ŞTİ.</t>
  </si>
  <si>
    <t>Adres : PINARBAŞI MAH. HÜRRİYET CAD. ULUĞBEY ARGE BİNASI NO:3/A BODRUM KAT / OFİS NO:B-54 KONYAALTI ANTALYADetaylı Bilgi</t>
  </si>
  <si>
    <t>TEKKART BİLİŞİM HİZ. TİC. A.Ş.</t>
  </si>
  <si>
    <t>Adres : İkitelli OSB Mah. YTÜ İkitelli Teknopark Sok. No: 1/214Detaylı Bilgi</t>
  </si>
  <si>
    <t>TEKLİNK TELEKOM A.Ş.</t>
  </si>
  <si>
    <t>Adres : Bardakçı Mah. Teknokent Sk No :1/25 Tusba / VanDetaylı Bilgi</t>
  </si>
  <si>
    <t>TEKNAR TEKNOLOJİ, YAZILIM, DANIŞMANLIK, PROJE, MÜHENDİSLİK SAN. ve TİC. LTD. ŞTİ</t>
  </si>
  <si>
    <t>Adres : Trabzon Teknoloji Geliştirme Bölgesi Üniversite Mah. Hastane Caddesi No:33 İşlik: 3102 TRABZONDetaylı Bilgi</t>
  </si>
  <si>
    <t>Teknart Sağlık Hizmetleri Ar-Ge Medikal Cihazlar San. ve Tic. Ltd. Şti.</t>
  </si>
  <si>
    <t>Adres : Büyükdere Mah. Gençlik Bulvarı Osmangazi Üniversitesi Meşelik Kampusu ETGB Osmangazi Teknoparkı Binası 4/44 (Z1) No: 205Detaylı Bilgi</t>
  </si>
  <si>
    <t>TEKNİK GRUP MÜH. VE ORG. SAN. VE TİC. LTD. ŞTİ.</t>
  </si>
  <si>
    <t>Adres : Ankara Teknoloji Geliştirme Bölgesi, 1606. Cadde Kapı No:4/A, Cyberpark Cyberplaza A Blok Zemin Kat No: AZ04b(d) 06800 Bilkent Çankaya/AnkaraDetaylı Bilgi</t>
  </si>
  <si>
    <t>TEKNOBİLTAR TARIM VE HAYVANCILIK GIDA ÇEVRE ÖZEL EĞT. ENERJİ SAN. VE TİC. A.Ş.</t>
  </si>
  <si>
    <t>Adres : SİLVAN YOLU 6. KM DİCLE TEKNOKENT BİNASIDetaylı Bilgi</t>
  </si>
  <si>
    <t>TeknoCeram İleri Tekonoloji ve Karakterizasyon Ürünleri Ar-Ge Üretim Danışmanlık Madencilik Sanayi ve Ticaret Limited Şirketi</t>
  </si>
  <si>
    <t>TEKNODEV BİLGİSAYAR SİSTEMLERİ YAZILIM HİZMETLERİ SANAYİ VE TİCARET LİMİTED ŞİRKETİ</t>
  </si>
  <si>
    <t>Adres : Pınarbaşı Mahallesi Hürriyet Caddesi Akdeniz Üniversitesi Antalya Teknokent Uluğbey Ar-ge 2 Binası No:3A/12 Konyaaltı/ ANTALYADetaylı Bilgi</t>
  </si>
  <si>
    <t>TEKNOKAR SAVUNMA VE HAVACILIK ANONİM ŞİRKETİ</t>
  </si>
  <si>
    <t>Adres : Ankara Teknoloji Geliştirme Bölgesi, 1606. Cad. Kapı No:4/C, Cyberpark Cyberplaza C Blok 3.Kat No: 317-318-319 06800 Bilkent/AnkaraDetaylı Bilgi</t>
  </si>
  <si>
    <t>TEKNOLOG BİLGİ TEKNOLOJİLERİ VE SİSTEMLERİ A.Ş.</t>
  </si>
  <si>
    <t>Adres : Yıldız teknik üniversitesi davutpaşa kampusu - Teknopark - D2 Blok Z01 Esenler İstanbulDetaylı Bilgi</t>
  </si>
  <si>
    <t>TEKNOMOD METALÜRJİ İNŞAAT BİLİŞİM TEKNOLOJİ TURİZM GIDA SAN. TİC. LTD. ŞTİ.</t>
  </si>
  <si>
    <t>Adres : Sakarya Üniversitesi Teknoloji Geliştirme Bölgeleri Yönetici A.Ş. Esentepe Mah. Akademiyolu Sok. D Blok B01Detaylı Bilgi</t>
  </si>
  <si>
    <t>Teknoparkhatay A.Ş.</t>
  </si>
  <si>
    <t>Adres : Hatay Mustafa Kemal Üniversitesi Tayfur Sökmen Kampüsü Sokak Kapı No: 11 Antakya/HATAYDetaylı Bilgi</t>
  </si>
  <si>
    <t>TEKNORJİN YAZILIM TİC. LTD. ŞTİ.</t>
  </si>
  <si>
    <t>Adres : Üniversite Mahallesi Hastane Caddesi No:33 İşlik:3201 TRABZONDetaylı Bilgi</t>
  </si>
  <si>
    <t>TEKNOTAM TEKNOLOJİ ARAŞTIRMA VE GELİŞTİRME MERKEZİ SAN. TİC. LTD. ŞTİ.</t>
  </si>
  <si>
    <t>Adres : Büyükdere Mah. Gençlik Bulvarı No:4 Osmangazi Üniversitesi Meşelik Kampusu Eskişehir Teknoloji Geliştirme Bölgesi Osmangazi Teknoparkı Binası No:44 / 301 Odunpazarı/ESKİŞEHİRDetaylı Bilgi</t>
  </si>
  <si>
    <t>TEKNOVA YAZILIM DAN. BİLG. TUR.REK. ORG.TİC. LTD. ŞTİ.</t>
  </si>
  <si>
    <t>Adres : Tübitak Gebze Yerleşkesi Teknoloji Geliştirme Bölgesi No:9Detaylı Bilgi</t>
  </si>
  <si>
    <t>TEKSDATA YAZILIM VE OTOMASYON SİSTEMLERİ LTD. ŞTİ.</t>
  </si>
  <si>
    <t>Adres : YTÜ TEKNOLOJİ GELİŞTİRME BÖLGESİ İKİTELLİ ORGANİZE SANAYİ MAH. YTÜ İKİTELLİ TEKNOPARK SOK.DIŞ KAPI NO:1 OFİS NO.202Detaylı Bilgi</t>
  </si>
  <si>
    <t>TEKTRONİK MÜHENDİSLİK VE TİCARET A.Ş.</t>
  </si>
  <si>
    <t>Adres : Ankara Teknoloji Geliştirme Bölgesi, 1606. Cad. Kapı No:4/B, Cyberpark, Cyberplaza B Blok 7.Kat No:B702-b1, B702-b2, B702b-3 06800 Bilkent Çankaya/AnkaraDetaylı Bilgi</t>
  </si>
  <si>
    <t>TEKTROSOFT YAZILIM BİLİŞİM VE TİCARET LİMİTED ŞİRKETİ</t>
  </si>
  <si>
    <t>Adres : Ankara Teknoloji Geliştirme Bölgesi, 1606.Cadde, Kapı No: 4/B, Cyberpark Cyperplaza B Blok, 7.Kat No: B703, 06800 Bilkent Çankaya/AnkaraDetaylı Bilgi</t>
  </si>
  <si>
    <t>Tekvar Teknoloji Araştırma Bilgisayar Eğitim Danışmanlık Ve Tur. Org. San. Tic. Ltd. Şti.</t>
  </si>
  <si>
    <t>Adres : Kültür Mah. 1. Sk. Aibü-Şehir Kampüsü YanıTeknokent Binası Oda No:7Detaylı Bilgi</t>
  </si>
  <si>
    <t>Telemed Bilişim Elektronik San.ve Tic. A.Ş.</t>
  </si>
  <si>
    <t>Adres : Rumeli Hisarı Bebek Yolu no:2/5 iç kapı no 207 Bün Teknopark Sarıyer İstanbulDetaylı Bilgi</t>
  </si>
  <si>
    <t>TELEPORTER TEKNOLOJİ VE MEDYA ANONİM ŞİRKETİ</t>
  </si>
  <si>
    <t>Adres : REŞİTPAŞA Mah. KATAR Cad. ARI TEKNOKENT 2 Sit. No: 4 /1 / 1 SARIYER / İSTANBULDetaylı Bilgi</t>
  </si>
  <si>
    <t>TEL-POST ORTAK KULLANIM TELSİZ HİZ.VE FREK.İŞL.TİC.VE SAN.LTD.ŞTİ.</t>
  </si>
  <si>
    <t>Adres : Pınarbaşı Mah. Hürriyet Caddesi Akdeniz Üniversitesi Antalya Teknokent Ar-Ge 1 Binası No: 3B/Z1 Konyaaltı / ANTALYADetaylı Bilgi</t>
  </si>
  <si>
    <t>TEMİZ YARATICI TEKNOLOJİLER MÜHENDİSLİK VE DANIŞMANLIK A.Ş.</t>
  </si>
  <si>
    <t>Adres : REŞİTPAŞA Mah. KATAR Cad. ARI 6 Sit. ENERJİ TEKNOKENTİ Apt. No: 2 /49 / 101 SARIYER / İSTANBULDetaylı Bilgi</t>
  </si>
  <si>
    <t>TEMSA ARAŞTIRMA GELİŞTİRME TEKNOLOJİLERİ A.Ş.</t>
  </si>
  <si>
    <t>Adres : TEKNOLOJİ SERBEST BÖLGESİ TÜBİTAK MAM KAMPÜSÜ GEBZE YERLEŞKESİDetaylı Bilgi</t>
  </si>
  <si>
    <t>TEOSOFT YAZILIM DONANIM BİLGİSAYAR EĞİTİM DANIŞMANLIK SANAYİ VE TİCARET LİMİTED ŞİRKETİ</t>
  </si>
  <si>
    <t>Adres : Ankara Teknoloji Geliştirme Bölgesi, 1606.Cadde, Kapı No: 4/C, Cyberpark Cyperplaza C Blok, 3.Kat No: 25, 06800 Bilkent Çankaya/AnkaraDetaylı Bilgi</t>
  </si>
  <si>
    <t>TEQFLOW Ar-Ge ve Müh. San. Tic. A.Ş.</t>
  </si>
  <si>
    <t>Adres : 75. yıl mah. bilim cad. 3/8 Odunpazarı ESKİŞEHİRDetaylı Bilgi</t>
  </si>
  <si>
    <t>TER YAZILIM LTD.ŞTİ</t>
  </si>
  <si>
    <t>Adres : SDÜ DOĞU YERLEŞKESİ TEKNOKENT BİNASI OFİS NO.202Detaylı Bilgi</t>
  </si>
  <si>
    <t>TERMOSONİK MAKİNA MÜH.ARŞ.GEL.DAN.SAN.TİC.LTD.ŞTİ.</t>
  </si>
  <si>
    <t>Adres : PINARBAŞI MAH. HÜRRİYET CAD. AKDENİZ ÜNİVERSİTESİ ULUĞBEY ARGE BİNASI BODRUM KAT NO: 3A/B33KONYAALTI ANTALYADetaylı Bilgi</t>
  </si>
  <si>
    <t>Terra Elementum TR</t>
  </si>
  <si>
    <t>Adres : ÇANAKKALE TEKNOPARK YERLEŞKESİ, ÇANAKKALE TEKNOLOJİ GELİŞTİRME BÖLGESİ Dış Kapı No: 276/1 İç Kapı No: 72 Merkez-Sarıcaeli/ÇANAKKALEDetaylı Bilgi</t>
  </si>
  <si>
    <t>TERRA YAZILIM BİLİŞİM HİZMETLERİ ELEKTRONİK DANIŞMANLIK OTOMOTİV VE LOJİSTİK TİCARET LİMİTED ŞİRKETİ</t>
  </si>
  <si>
    <t>Adres : Akademi Mahallesi. Yeni İstanbul Caddesi. No:355c/1. Selçuklu/KonyaDetaylı Bilgi</t>
  </si>
  <si>
    <t>TERRALABS İLETİŞİM HİZMETLERİ ANONİM ŞİRKETİ</t>
  </si>
  <si>
    <t>Adres : YILDIZ TEKNİK ÜNİVERSİTESİ DAVUTPAŞA KAMPÜSÜ TEKNOLOJİ GELİŞTİRME BÖLGESİ 2. FAZ. C1 BLOK C-107 ESENLER - İSTANBULDetaylı Bilgi</t>
  </si>
  <si>
    <t>TERRAMEDUSA BİLİŞİM GÜVENLİĞİ ÇÖZÜMLERİ LTD. ŞTİ.</t>
  </si>
  <si>
    <t>Adres : İkitelli OSB Mah. YTÜ Teknopark Kat:1 No:126Detaylı Bilgi</t>
  </si>
  <si>
    <t>TESLA TEKNİK BİLİŞİM ELEKTRİK ELEKTRONİK İNŞAAT SAN. ve TİC. LTD. ŞTİ.</t>
  </si>
  <si>
    <t>Adres : İTOB OSB Mah. 10032 Sok. No:2 (Kuluçka Merkezi) Menderes-İzmirDetaylı Bilgi</t>
  </si>
  <si>
    <t>TESLAKOM BİLİŞİM VE TELEKOMÜNİKASYON A.Ş.</t>
  </si>
  <si>
    <t>Adres : Ankara Teknoloji Geliştirme Bölgesi, 1606.Cadde, Kapı No: 4/A, Cyberpark Cyperplaza A Blok, 2.Kat No: A207, 06800 Bilkent Çankaya/AnkaraDetaylı Bilgi</t>
  </si>
  <si>
    <t>test tgb</t>
  </si>
  <si>
    <t>Adres : çankayaDetaylı Bilgi</t>
  </si>
  <si>
    <t>TESTSAN TEKNOLOJİ LİMİTED ŞİRKETİ</t>
  </si>
  <si>
    <t>Adres : BOĞAZİÇİ ÜNİVERSİTESİ KUZEY KAMPÜS BEBEK BEŞİKTAŞ İSTANBULDetaylı Bilgi</t>
  </si>
  <si>
    <t>TestTGBTestFirma</t>
  </si>
  <si>
    <t>Adres : sdsffdsd12121Detaylı Bilgi</t>
  </si>
  <si>
    <t>TGS ELEKTRONİK MÜHENDİSLİK YAZILIM SAN. VE TİC. LTD. ŞTİ.</t>
  </si>
  <si>
    <t>Adres : AVCILARDetaylı Bilgi</t>
  </si>
  <si>
    <t>The Excellence Group Bilişim Teknolojileri Dış Tic. Ltd. Şti.</t>
  </si>
  <si>
    <t>Adres : Çayda Çıra Mah. Hacı Ömer Bilginoğlu Cad. No 61/107Detaylı Bilgi</t>
  </si>
  <si>
    <t>Theta Taahhüt İnş. Medikal İsmail Can Ören</t>
  </si>
  <si>
    <t>Adres : Bulgurlu Mah. Kanyon Ç.Yolu Doğu Cad. No:89/4 MalatyaDetaylı Bilgi</t>
  </si>
  <si>
    <t>TİFİKA BİLGİ İLETİŞİM DANIŞMANLIK TİC. LTD. ŞTİ.</t>
  </si>
  <si>
    <t>Timur Ar-Ge Danışmanlık İnşaat San.Tic.Ltd.Şti.</t>
  </si>
  <si>
    <t>Adres : Çamlıtepe Mah. Mahmut Tevfik Atay Bulvarı Gaziantep Teknopark 4/A Blok No: 215 Şahinbey GaziantepDetaylı Bilgi</t>
  </si>
  <si>
    <t>TINDIE GAME STÜDYO YAZILIM BİLİŞİM ARGE SAN. VE TİC. LTD .ŞTİ</t>
  </si>
  <si>
    <t>Adres : Aksu Mah. OMÜ Cad. No:165/34 Atakum/SamsunDetaylı Bilgi</t>
  </si>
  <si>
    <t>TOBE Enerji Danışmanlık San. Tic. Ltd. Şti</t>
  </si>
  <si>
    <t>Adres : Çalca 2. OSB Mah. 1. Cad. NO: 1/13 KÜTAHYADetaylı Bilgi</t>
  </si>
  <si>
    <t>TOKART MEDİKAL ÇİZİM LTD.ŞTİ.</t>
  </si>
  <si>
    <t>Adres : Büyükdere Mah. Gençlik Bulvarı, Eskişehir Osmangazi Üniversitesi ETGB Osmangazi Teknopark Binası No:4/59/110 Odunpazarı/EskişehirDetaylı Bilgi</t>
  </si>
  <si>
    <t>TOKAT TEKNOPARK A.Ş.</t>
  </si>
  <si>
    <t>Adres : Tokat Teknoloji Geliştirme Bölgesi Gaziosmanpaşa Üniversitesi Taşlıçiftlik Kampüsü,Detaylı Bilgi</t>
  </si>
  <si>
    <t>Token Finansal Teknolojiler A.Ş.</t>
  </si>
  <si>
    <t>Tolasoft Yazılım A.Ş</t>
  </si>
  <si>
    <t>Adres : Çamlıtepe Mahallesi Mahmut Tevfik Atay Bulvarı 4/C blok No 208Detaylı Bilgi</t>
  </si>
  <si>
    <t>TOMURCUK TEKNOLOJİ BİLİŞİM DANIŞMANLIK TİCARET A.Ş.</t>
  </si>
  <si>
    <t>Adres : Ankara Teknoloji Geliştirme Bölgesi, Beytepe Lodumlu Köyü Yolu No:5, Cyberpark Tepe Binası, 3.Kat No: 324, 06800 Bilkent Çankaya/AnkaraDetaylı Bilgi</t>
  </si>
  <si>
    <t>TOPRAK ENERJİ SİS. YAZ. ELEKT. ELEKTR. MAK. MÜH. TAAH. PAZ. İTH. İHR. TİC. LTD. ŞTİ.</t>
  </si>
  <si>
    <t>Adres : ANKARA ÜNİVERSİTESİ TEKNOKENT C BLOK ZEMİN KAT NO: 3 GölbaşıDetaylı Bilgi</t>
  </si>
  <si>
    <t>TORO MÜHENDİSLİK DANIŞMANLIK REKLAMCILIK SAN. VE TİC. LTD. ŞTİ.</t>
  </si>
  <si>
    <t>TOTG2165 TARIM ÜRÜNLERİ İTH. İHR. LTD. ŞTİ.</t>
  </si>
  <si>
    <t>Adres : Bardakçı Mah. Teknoknet Sk No :1 22 Tuşba / VanDetaylı Bilgi</t>
  </si>
  <si>
    <t>TOYA YAZILIM DANIŞ, BİLİŞİM HİZ. İNŞ. TAR.HAYV. YENİLENEBİLİR ENERJİ SAN. VE TİC. LTD. ŞTİ.</t>
  </si>
  <si>
    <t>Adres : BARDAKÇI MAH. TEKNOKENT SK. NO :1/26 TUŞBA / VANDetaylı Bilgi</t>
  </si>
  <si>
    <t>Trabzon Teknoloji Geliştirme Bölgesi Yönetici A.Ş.</t>
  </si>
  <si>
    <t>Adres : Üniversite Mahallesi Hastane Caddesi No: 33 61080 TRABZONDetaylı Bilgi</t>
  </si>
  <si>
    <t>TRACER BİLİŞİM EĞLENCE ELEKTRONİK SPORLAR SAN. VE TİC.LTD.ŞTİ.</t>
  </si>
  <si>
    <t>Adres : Çamlıtepe Mahallesi Mahmut Tevfik Atay bulvarı 4 -A blok 107 Şahinbey/GaziantepDetaylı Bilgi</t>
  </si>
  <si>
    <t>Trakya Teknoloji Transfer Ofisi</t>
  </si>
  <si>
    <t>TRAKYA TEKNOPARK</t>
  </si>
  <si>
    <t>Adres : Trakya Üniversitesi Ayşekadın YerleşkesiDetaylı Bilgi</t>
  </si>
  <si>
    <t>TRAKYA TOHUM A.Ş.</t>
  </si>
  <si>
    <t>Adres : Silahtarağa Mh.Üniversite 1.sk.No:13-1Detaylı Bilgi</t>
  </si>
  <si>
    <t>TRC MÜHENDİSLİK ARGE DANIŞMANLIK YAZILIM TARIM VE İTHALAT İHRACAT TİCARET SANAYİ A.Ş.</t>
  </si>
  <si>
    <t>Adres : GAZİ TEKNOPARK C BLOK Z-24/ADetaylı Bilgi</t>
  </si>
  <si>
    <t>TREXO İNOVASYON A.Ş.</t>
  </si>
  <si>
    <t>Adres : Sanayi Mahallesi Teknopark Bulvarı No: 1/2C 2109, 34906 Pendik – İstanbulDetaylı Bilgi</t>
  </si>
  <si>
    <t>TRİMAİL BİYOLOJİK TARIM GIDA EĞİTİM HİZMETLERİ TURİZM HAYVANCILIK SAN. ve TİC. LTD. ŞTİ.</t>
  </si>
  <si>
    <t>Adres : Ankara Üniversitesi Teknokent Bahçelievler Mah. 319 Cad. No: 35, E Blok Alt Bodrum Kat İç Kapı No: 51 Gölbaşı / ANKARADetaylı Bilgi</t>
  </si>
  <si>
    <t>TRIO MECH MEKATRONİK MÜHENDİSLİK SANAYİ VE TİCARET LTD. ŞTİ.</t>
  </si>
  <si>
    <t>TRİPTEK YAZILIM VE BİLİŞİM HİZMETLERİ ANONİM ŞİRKETİ</t>
  </si>
  <si>
    <t>Adres : İTÜ Ayazağa Kampüsü Kuzey Yolu ARI 1 Binası No:18-1 Maslak, Sarıyer/İstanbul 34469Detaylı Bilgi</t>
  </si>
  <si>
    <t>TRNET BİLGİ VE İLETİŞİM HİZMETLERİ A.Ş.</t>
  </si>
  <si>
    <t>Adres : REŞİTPAŞA Mah. KATAR Cad. No: 2 /61 / 4 SARIYER / İSTANBULDetaylı Bilgi</t>
  </si>
  <si>
    <t>TRS LCD ELEKTRONİK GIDA İNŞAAT SANAYİ İTL. İHR. LTD.ŞTİ</t>
  </si>
  <si>
    <t>Adres : bulgurlu mahallesi kanyon caddesi 89/b1 malatyaDetaylı Bilgi</t>
  </si>
  <si>
    <t>TRUVA YAZILIM VE DANIŞMANLIK HİZMETLERİ SANAYİ TİCARET LİMİTED ŞİRKETİ</t>
  </si>
  <si>
    <t>Adres : ÇANAKKALE TEKNOPARK YERLEŞKESİ, ÇANAKKALE TEKNOLOJİ GELİŞTİRME BÖLGESİ Dış Kapı No: 276/1 İç Kapı No: 38 Merkez-Sarıcaeli/ÇANAKKALEDetaylı Bilgi</t>
  </si>
  <si>
    <t>TTL Teknoloji Proje Taah. San. ve Tic. Ltd. Şti.</t>
  </si>
  <si>
    <t>Adres : Organize Sanayi Mah. Bilim Cad. ETGB 1 Nolu Piramit No: 1/2 26110 ESKİŞEHİRDetaylı Bilgi</t>
  </si>
  <si>
    <t>Tuga Teknoloji Bilişim ve Dan. Ltd. Şti.</t>
  </si>
  <si>
    <t>Adres : Bulgurlu Mah. Kanyon Çevreyolu Doğu Cad. No:89 MalatyaDetaylı Bilgi</t>
  </si>
  <si>
    <t>TUĞBA ARSLAN</t>
  </si>
  <si>
    <t>Adres : Çamlıtepe mah.Mahmut Tevfik Atay Bulvarı 4-A blok B-05 Şahinbey / GaziantepDetaylı Bilgi</t>
  </si>
  <si>
    <t>TÜMER MÜHENDİSLİK İTH. İHR. SAN. VE TİC. LTD. ŞTİ.</t>
  </si>
  <si>
    <t>Adres : ODTÜ TEKNOKENT GALYUM BLOK B08 ANKARA Galyum BlokDetaylı Bilgi</t>
  </si>
  <si>
    <t>TUMURLY AKILLI TEKNOLOJİ SİSTEMLERİ LİMİTED ŞİRKETİ</t>
  </si>
  <si>
    <t>TUNASOFT Bilgisayar Yazılım Danışmanlık Hizmetleri Enerji Sistemleri ve Arge Yatırım Sanayi ve Ticaret Ltd. Şti.</t>
  </si>
  <si>
    <t>Adres : Silvan Yolu 6. km. Dicle Üniversitesi Kampusu Dicle Teknokent BinasıDetaylı Bilgi</t>
  </si>
  <si>
    <t>Tuncay Bilge Tasarım Mobilya San. ve Tic. Ltd. Şti.</t>
  </si>
  <si>
    <t>Adres : ÇANAKKALE TEKNOPARK YERLEŞKESİ, ÇANAKKALE TEKNOLOJİ GELİŞTİRME BÖLGESİ Dış Kapı No: 276/1 İç Kapı No: 15 Merkez-Sarıcaeli/ÇANAKKALEDetaylı Bilgi</t>
  </si>
  <si>
    <t>TUNGASOFT Yazılım Eğitim ve Dan. A.Ş.</t>
  </si>
  <si>
    <t>Adres : BAHÇELIEVLER MAH. ABDÜLHAMIT HAN BLV. BILECIK ÜNIVERSITESI REKTÖRLÜK NO: 115 IÇ KAPI NO: 1 MERKEZ/ BILECIKDetaylı Bilgi</t>
  </si>
  <si>
    <t>TUNGSTEN ARGE DANIŞMANLIK KORAY SEÇKİN</t>
  </si>
  <si>
    <t>Adres : bulgurlu mah. kanyon cad. no89, Z-5 Battalgazi/malatyaDetaylı Bilgi</t>
  </si>
  <si>
    <t>Türbin ArGe ve Mühendislik A. Ş.</t>
  </si>
  <si>
    <t>Adres : İstanbul Teknopark, Teknoloji Geliştirme Merkezi Sanayi Mah. Havaalanı iç Yolu Cad. Kapı No:3, 3. Blok, Zemin Kat, Z23Detaylı Bilgi</t>
  </si>
  <si>
    <t>TURCASOFT YAZILIM SAN.TİC.LTD.ŞTİ</t>
  </si>
  <si>
    <t>Adres : Aksu Mah. Omü Cad. No:165/1 Atakum/SamsunDetaylı Bilgi</t>
  </si>
  <si>
    <t>TURK AI YAPAY ZEKA BİLİŞİM VE YAZILIM SİSTEMLERİ A.Ş.</t>
  </si>
  <si>
    <t>Adres : Üniversiteler Mahallesi 1606.Cad. No:5/A Çankaya/AnkaraDetaylı Bilgi</t>
  </si>
  <si>
    <t>Türk Ekonomi Bankası A.Ş.</t>
  </si>
  <si>
    <t>Adres : Dudullu OSB Des 2.Cadde No:8/90 Ümraniye/İstanbulDetaylı Bilgi</t>
  </si>
  <si>
    <t>TURKGEN YAZILIM SANAYİ VE TİCARET A.Ş.</t>
  </si>
  <si>
    <t>Adres : ÜNİVERSİTE MAH. SARIGÜL SK. 37 /1 3 İSTANBUL ÜNİVERSİTESİ AVCILAR YERLEŞKESİ TEKNOKENT ARGEM BİNASI NO:204Detaylı Bilgi</t>
  </si>
  <si>
    <t>TÜRKİYE ÇİMENTO MÜSTAHSİLLERİ BİRLİĞİ EÇKA</t>
  </si>
  <si>
    <t>Adres : Ankara Teknoloji Geliştirme Bölgesi 1605. Cadde Cyberpark Dilek Binası Zemin Kat 1. Kat 2. Kat 06800 Bilkent Çankaya/AnkaraDetaylı Bilgi</t>
  </si>
  <si>
    <t>TÜRKİYE HAZIR BETON ÜRETİCİLERİ BİRLİĞİ DERNEĞİ İKTİSADİ İŞLETMESİ</t>
  </si>
  <si>
    <t>Adres : YTÜ TEKNOLOJİ GELİŞTİRME BÖLGESİ DAVUTPAŞA KAMPUSÜ ÇİFTE HAVUZLAR MAH. ESKİ LONDRA ASFALTI CD. BİNA NO.151/1G (B2 BLOK) NO.101Detaylı Bilgi</t>
  </si>
  <si>
    <t>TÜRKİYE PETROL RAFİNELERİ ANONİM ŞİRKETİ</t>
  </si>
  <si>
    <t>Adres : Reşitpaşa Mah. Katar Cad. Arı 2 Binası No: 4 /2 / 502 Sarıyer / İstanbulDetaylı Bilgi</t>
  </si>
  <si>
    <t>TÜRKSAT UYDU HABERLEŞME KABLO TV ve İŞLETME A.Ş.</t>
  </si>
  <si>
    <t>Adres : Ankara Üniversitesi Teknoloji Geliştirme Bölgesi Bahçelievler Mahallesi 319.Sokak No:35 E Blok 1.Kat Gölbaşı / ANKARADetaylı Bilgi</t>
  </si>
  <si>
    <t>Turkuaz Mühendislik-Eğitim ve Danışmanlık Hizmetleri Önder UYSAL</t>
  </si>
  <si>
    <t>TURQUOISE RESTORASYON SAN. VE TİC. LTD. ŞTİ.</t>
  </si>
  <si>
    <t>Adres : Akademi Mah. Gürbulut Sok. S.Ü. Teknoloji Geliştirme Bölgesi No:67/f217Detaylı Bilgi</t>
  </si>
  <si>
    <t>Tutku Yazılım</t>
  </si>
  <si>
    <t>TUVİS YAZILIM MÜHENDİSLİK SAN. TİC. A.Ş.</t>
  </si>
  <si>
    <t>Adres : Muallimköy Mah. Deniz Cd. A7 Blok 143/5 No :28Detaylı Bilgi</t>
  </si>
  <si>
    <t>TUVIUS ARGE FAALİYETLERİ VE TEKNOLOJİ SİSTEMLERİ TİCARET LTD. ŞTİ.</t>
  </si>
  <si>
    <t>Adres : :İkitelli Osb Mah Ytü İkitelli Teknopark Sok No:1 / 1B15 Başakşehir/İstanbulDetaylı Bilgi</t>
  </si>
  <si>
    <t>TVARC Ar-Ge Savunma Makine Mühendislik Eğitim Danışmanlık Sanayi ve Ticaret Ltd. Şti.</t>
  </si>
  <si>
    <t>Adres : Büyükdere Mh. Gençlik Bulvarı No:4/59-104 OdunpazarıDetaylı Bilgi</t>
  </si>
  <si>
    <t>TWIN ARGE MÜHENDİSLİK TİC. LTD. ŞTİ.</t>
  </si>
  <si>
    <t>Adres : MURADİYE MAH. CELAL BAYAR ÜNİVERSİTESİ KAMPÜSÜ KÜME EVLERİ NO:22 İÇ KAPI NO:217 YUNUSEMRE/MANİSADetaylı Bilgi</t>
  </si>
  <si>
    <t>TWIN YAZILIM MÜHENDİSLİK SAN. VE TİC. A.Ş.</t>
  </si>
  <si>
    <t>Adres : Reşitpaşa Mahallesi Katar Caddesi İTÜ Arı Teknokent ARI-4 Binası No:2/50/6 İTÜ Magnet Kat: -2 Sarıyer / İstanbulDetaylı Bilgi</t>
  </si>
  <si>
    <t>TYTOVISION TEKNOLOJİ LİMİTED ŞİRKETİ</t>
  </si>
  <si>
    <t>Adres : REŞİTPAŞA MAH. KAYAT CAD. TEKNOKENT ARI 1 SİT. NO:2/5/19 SARIYERDetaylı Bilgi</t>
  </si>
  <si>
    <t>TZ Araştırma Geliştirme San. Tic. A.Ş.</t>
  </si>
  <si>
    <t>Adres : Organize Sanayi Bölgesi Mah. Bilim Cad. (Yazılımkule) No: 5/205 26110 Odunpazarı / ESKİŞEHİRDetaylı Bilgi</t>
  </si>
  <si>
    <t>Uçannet Telekom İnternet Bilişim ve İletişim Hizmetleri Ticaret Limited Şirketi</t>
  </si>
  <si>
    <t>Adres : CAMİKEBİR MH. AKDOĞAN PASAJI NO :125Detaylı Bilgi</t>
  </si>
  <si>
    <t>ÜÇBOYUTLU YAZILIM BİLGİ VE İLETİŞİM SİSTEMLERİ LTD. ŞTİ.</t>
  </si>
  <si>
    <t>Adres : YILDIZ TEKNİK ÜNİVERSİTESİ DAVUTPAŞA KAMPÜSÜ TEKNOLOJİ GELİŞTİRME BÖLGESİ 2. FAZ. C1 BLOK C-311ADetaylı Bilgi</t>
  </si>
  <si>
    <t>Üçersoft Elektronik İnşaat İş Güvenliği Ar-Ge Dan. San ve Tic. Ltd. Şti.</t>
  </si>
  <si>
    <t>Adres : Fırat Teknokent TGB İnovasyon Binası No 61/207Detaylı Bilgi</t>
  </si>
  <si>
    <t>UÇUŞDÜNYASI BİLG. TEKSTİL TURİZM İNŞ. VE TİC. LTD. ŞTİ.</t>
  </si>
  <si>
    <t>Adres : Pınarbaşı Mahallesi Hürriyet Caddesi Akdeniz Üniversitesi Antalya Teknokent Uluğbey Ar-ge 2 Binası No:3A/102 Konyaaltı/ ANTALYADetaylı Bilgi</t>
  </si>
  <si>
    <t>UFUK ÇETİNKAYA</t>
  </si>
  <si>
    <t>UFUK ÇIRACIOĞLU</t>
  </si>
  <si>
    <t>Adres : Barış mahallesi DR.Zeki Acar Caddesi No:1/4 Gebze/KOCAELİ ( Tübitak Gebze Yerleşkesi Teknoloji Geliştirme Bölgesi Kuluçka Merkezi Kat 1 No 105 )Detaylı Bilgi</t>
  </si>
  <si>
    <t>UĞUR GÖLGEDAR RH YAZILIM</t>
  </si>
  <si>
    <t>Adres : Pınarbaşı Mahallesi Hürriyet Caddesi Akdeniz Üniversitesi Antalya Teknokent Ar-ge 2 Uluğbey Binası No:3A/104 Konyaaltı/ ANTALYADetaylı Bilgi</t>
  </si>
  <si>
    <t>UĞUR YARDIM İNOVA ARGE</t>
  </si>
  <si>
    <t>Adres : MURADİYE MAH. CELAL BAYAR ÜNİVERSİTESİ KAMPÜSÜ KÜME EVLERİ NO:22 İÇ KAPI NO:214 YUNUSEMRE/MANİSADetaylı Bilgi</t>
  </si>
  <si>
    <t>Uğur YILDIRIM Değer İnşaat</t>
  </si>
  <si>
    <t>Adres : Mesudiye Mah.Batı Gazi Bulvarı No:162/14 Efeler/AYDINDetaylı Bilgi</t>
  </si>
  <si>
    <t>ULAKFIN FİNANSAL TEKNOLOJİ HİZMETLERİ ANONİM ŞİRKETİ</t>
  </si>
  <si>
    <t>ULTRALAB ELEKTRONİK YAZILIM İMALAT İTHALAT İHR. SAN. VE TİC. LTD. ŞTİ.</t>
  </si>
  <si>
    <t>ULTRON Kimya Sağlık Kozmetik</t>
  </si>
  <si>
    <t>ULUSAL HARP TEKNOLOJİLERİ SAVUNMA SİSTEMLERİ ANONİM ŞİRKETİ</t>
  </si>
  <si>
    <t>Adres : Duraliler Mh, 4583 Sk, Hamzaoglu Sit, A Blok, 10/19 Kepez, 07220, AntalyaDetaylı Bilgi</t>
  </si>
  <si>
    <t>ULUTEK TEKNOLOJİ GELİŞTİRME BÖLGESİ YÖNETİCİ A.Ş.</t>
  </si>
  <si>
    <t>Adres : ULUTEK TEKNOLOJİ GELİŞTİRME BÖLGESİ, Uludağ Üniversitesi Görükle Mahallesi Üniversite-1 Cadde No:933 Nilüfer BURSADetaylı Bilgi</t>
  </si>
  <si>
    <t>Umay Müze Tasarım ve Teknolojileri Sanatsal Proje Reklamcılık Basım ve Yayıncılık Hizmetleri Ltd. Şti.</t>
  </si>
  <si>
    <t>Adres : Yeşiltepe Mah. İsmet İnönü 2 Cad. Anadolu Üniversitesi Yunusemre Kampusu ETGB Anadolu Teknoparkı No: 2/-57 / -22ESKİŞEHİRDetaylı Bilgi</t>
  </si>
  <si>
    <t>UMAY YAZILIM BİLİŞİM AR-GE ORGANİZASYON SAN VE TİC. LTD.ŞTİ.</t>
  </si>
  <si>
    <t>Adres : Yıldıztepe Mah. Çevreyolu Dogu Cad. No:161 MalatyaDetaylı Bilgi</t>
  </si>
  <si>
    <t>ÜMİT TUNÇ</t>
  </si>
  <si>
    <t>Adres : Çamlıtepe Mah.Mahmut Tevfik Atay Bulvarı Gaziantep Teknopark No:b/03 Şahinbey/GaziantepDetaylı Bilgi</t>
  </si>
  <si>
    <t>UMUT BİYOTEKNOLOJİ ARAŞTIRMA GELİŞTİRME LİMİTED ŞİRKETİ</t>
  </si>
  <si>
    <t>UMUTELL MÜHENDİSLİK SANAYİ VE TİCARET LİMİTED ŞİRKETİ</t>
  </si>
  <si>
    <t>Adres : Erzene Mah. Ankara cad. Ege Ü. Bilim Teknoloji Araştırma ve U. Apt. No:172/14Detaylı Bilgi</t>
  </si>
  <si>
    <t>ÜNAL KURT</t>
  </si>
  <si>
    <t>Adres : Aksu Mah.Omü Cad.No:165/21-1 Atakum/SamsunDetaylı Bilgi</t>
  </si>
  <si>
    <t>UNİBİKE BİLGİ TEKNOJİLERİ VE BİSİKLET PAYLAŞIM SİSTEMLERİ A.Ş.</t>
  </si>
  <si>
    <t>Adres : Bulgurlu Mah. Kanyon Cad. No:89 A2/1 (A201)Detaylı Bilgi</t>
  </si>
  <si>
    <t>UNIIO TEKNOLOJİ TİCARET LİMİTED ŞİRKETİ</t>
  </si>
  <si>
    <t>UNSCRAMBL YAZILIM BİLİŞİM İLETİŞİM EĞİTİM TEKNOLOJİLERİ VE HİZMETLERİ DANIŞMANLIK SAN. TİC. LTD. ŞTİ.</t>
  </si>
  <si>
    <t>Adres : Ankara Teknoloji Geliştirme Bölgesi, Kapı No: 4/A Cyberpark, Cyberplaza A Blok 7.Kat No: A701 06800 Bilkent Çankaya/AnkaraDetaylı Bilgi</t>
  </si>
  <si>
    <t>UP ROBOTİK HAVACILIK VE SAVUNMA SANAYİ LİMİTED ŞİRKETİ</t>
  </si>
  <si>
    <t>Adres : "ÜNİVERSİTE MAH. SARIGÜL SK. NO:37 ARGEM HİZMET BİNASI KULUÇKA MERKEZİ NO : 15/24 PK.34320 AVCILAR / İSTANBULDetaylı Bilgi</t>
  </si>
  <si>
    <t>UPTECHLABS BİLİŞİM VE ELEKTRONİK TEK.SAN.VE TİC.LTD.ŞTİ</t>
  </si>
  <si>
    <t>Adres : İTOB OSB MAH. 10032 SK. NO:2 KULUÇKA MERKEZİ MENDERES-İZMİRDetaylı Bilgi</t>
  </si>
  <si>
    <t>URSUS TEKNOLOJİ SANAYİ VE TİCARET A.Ş.</t>
  </si>
  <si>
    <t>Adres : TEKNOPARK BULVARI C1 1302Detaylı Bilgi</t>
  </si>
  <si>
    <t>USG Teknolojik Malz. Ve Çöz. San. Tic. Ltd. Şti.</t>
  </si>
  <si>
    <t>Adres : Yeşiltepe Mah. İsmet İnönü 2 Cad. Anadolu Üniversitesi Yunusemre Kampusu ETGB Anadolu Teknoparkı No: 2/-57 - 111Detaylı Bilgi</t>
  </si>
  <si>
    <t>ÜSTÜN ÖZGÜR RUGİLA TEKNOLOJİ</t>
  </si>
  <si>
    <t>UTS Yazılım Mühendsilik Hiz. San. Tic. Ltd. Şti.</t>
  </si>
  <si>
    <t>Adres : Trabzon Teknoloji Geliştirme Bölgesi Üniversite Mah. Hastane Cad. No:33 A-102 TRABZONDetaylı Bilgi</t>
  </si>
  <si>
    <t>Uyumsoft Bilgi Sistemleri ve Teknolojileri Tic.AŞ.</t>
  </si>
  <si>
    <t>Adres : Tokat Teknopark Kat :2 No :110Detaylı Bilgi</t>
  </si>
  <si>
    <t>UYUMSOFT BİLGİ SİSTEMLERİ VE TEKNOLOJİLERİ TİCARET A.Ş.</t>
  </si>
  <si>
    <t>Adres : Ankara Teknoloji Geliştirme Bölgesi, Cyberpark Tepe Binası 4.Kat No: 411-412-413-414 06800 Bilkent Çankaya/AnkaraDetaylı Bilgi</t>
  </si>
  <si>
    <t>Uzman Sistem Bilişim Teknolojileri Sanayi ve Tic. Ltd. Şti.</t>
  </si>
  <si>
    <t>Adres : Organize Sanayi Bölgesi Bilim Cad. Piramit II No:3/11 26110 Odunpazarı / ESKİŞEHİRDetaylı Bilgi</t>
  </si>
  <si>
    <t>VAGUSTİM SAĞLIK TEKNOLOJİLERİ A.Ş.</t>
  </si>
  <si>
    <t>VALS ELEKTRONİK SANAYİ VE TİCARET ANONİM ŞİRKETİ TEKNOKENT ŞUBESİ</t>
  </si>
  <si>
    <t>Adres : Muradiye Mh. Manisa Celal Bayar Üniversitesi Teknoloji Geliştirme Bölgesi No:22 Yunusemre/MANİSADetaylı Bilgi</t>
  </si>
  <si>
    <t>VASITA ELEKTRONİK ELEKTRİK SİSTEMLERİ ENDÜSTRİSİ SAN. VE TİC. A.Ş.</t>
  </si>
  <si>
    <t>Adres : Reşitpaşa Mah. Katar Cad. Teknokent ARI 3 Sit. No:4/B108 Sarıyer /İstanbulDetaylı Bilgi</t>
  </si>
  <si>
    <t>VAVİEN ELEKTRONİK LTD.ŞTİ.</t>
  </si>
  <si>
    <t>Adres : ARI 2Detaylı Bilgi</t>
  </si>
  <si>
    <t>VAWTTURK ENERJİ İNŞ. MÜH. HİZ. VE TİC.LTD. ŞTİ.</t>
  </si>
  <si>
    <t>Adres : Üniversite Mahallesi Hastane Caddesi No:33 İşlik: 1108-2 ORTAHİSAR /TRABZONDetaylı Bilgi</t>
  </si>
  <si>
    <t>VBV VİNÇ MAKİNA SANAYİ VE TİCARET LİMİTED ŞİRKETİ</t>
  </si>
  <si>
    <t>Adres : FEVZİÇAKMAK MAH. 10773. SK. D BLOK /3 /1B KARATAY/KONYADetaylı Bilgi</t>
  </si>
  <si>
    <t>VE İNTERAKTİF MEDYA İNT.VE TAN.HİZ.SAN.TİC.LTD.ŞTİ.</t>
  </si>
  <si>
    <t>Adres : Çamlıtepe Mah. Mahmut Tevfik ATAY Bulvarı Gaziantep/Teknopark 4/A Blok No:201 Şahinbey/GaziantepDetaylı Bilgi</t>
  </si>
  <si>
    <t>VEBS OTOMASYON VOLKAN ERYÜKSEL</t>
  </si>
  <si>
    <t>Adres : MURADİYE MAH. MANİSA CELAL BAYAR ÜNİVERSİTESİ KAMPÜSÜ KÜME EVLERİ TEKNOLOJİ GELİŞTİRME (BÖLGESİ İÇİ) MERKEZİ APT. NO:22 YUNUSEMRE/MANİSADetaylı Bilgi</t>
  </si>
  <si>
    <t>VEGANET TEKNOLOJİLERİ VE HİZMETLERİ LTD.ŞTİ.</t>
  </si>
  <si>
    <t>Adres : Çamlıtepe Mah./Semt Mahmut Tevfik Atay Bulvarı Gaziantep Teknopark C Blok No : Z-06 Şahinbey GaziantepDetaylı Bilgi</t>
  </si>
  <si>
    <t>VEKTORA TEK YAZILIM MEHMET DEMİRBAŞ VE ÖNDER ŞAHİN KOLLEKTİF ŞİRKETİ</t>
  </si>
  <si>
    <t>Adres : Ankara Teknoloji Geliştirme Bölgesi, 1606.Cadde, Kapı No: 4/C, Cyberpark Cyperplaza C Blok, Zemin Kat No: Z03-Z04-Z05, 06800 Bilkent Çankaya/AnkaraDetaylı Bilgi</t>
  </si>
  <si>
    <t>VENOKTA BİLİŞİM HİZMETLERİ VE DANIŞMANLIK LTD. ŞTİ</t>
  </si>
  <si>
    <t>Adres : YTÜ TEKNOLOJİ GELİŞTİRME BÖLGESİ DAVUTPAŞA KAMPÜSÜ ÇİFTE HAVUZLAR MAH. ESKİ LONDRA ASFALTI CD. BİNA NO.151/1G (B2 BLOK) NO.407Detaylı Bilgi</t>
  </si>
  <si>
    <t>Verata Mekatronik Mühendislik Sanayi ve Ticaret Limited Şirketi</t>
  </si>
  <si>
    <t>VERİFİN BİLGİ TEKNOLOJİLERİ TİC. LTD. ŞTİ.</t>
  </si>
  <si>
    <t>Adres : ÇİFTE HAVUZLAR MAH. ESKİ LONDRA ASFALTI CAD. KULUÇKA MERKEZİ A1 BLOK NO:151/1C/1B20Detaylı Bilgi</t>
  </si>
  <si>
    <t>VERİSAY İLETİŞİM VE BİLGİ TEKNOLOJİLERİ SAN. TİC. LTD. ŞTİ.</t>
  </si>
  <si>
    <t>Adres : YILDIZ TEKNİK ÜNİVERSİTESİ DAVUTPAŞA KAMPÜSÜ TEKNOLOJİ GELİŞTİRME BÖLGESİ 1. A1 BLOK A-111Detaylı Bilgi</t>
  </si>
  <si>
    <t>VERTİKAL ELEKTRONİK BİYOMEDİKAL SANAYİ VE TİCARET LTD.ŞTİ.</t>
  </si>
  <si>
    <t>Adres : Ankara Teknoloji Geliştirme Bölgesi, Beytepe Lodumlu Köyü Yolu Kapı No:5, Cyberpark,Bodrum Kat No:B10 Masa No: M04 06800 Bilkent Çankaya/ANKARADetaylı Bilgi</t>
  </si>
  <si>
    <t>VESTEL ELEKTRONİK SANAYİ VE TİCARET A.Ş.</t>
  </si>
  <si>
    <t>Adres : MURADİYE MAHALLESİ MANİSA CELAL BAYAR ÜNİVERSİTESİ KAMPÜSÜ KÜME EVLERİ NO:22 YUNUSEMRE / MANİSADetaylı Bilgi</t>
  </si>
  <si>
    <t>VESTEL SAVUNMA SANAYİ A.Ş.</t>
  </si>
  <si>
    <t>Adres : Sanayi Mh Teknopark Blv 9a Apt no:1 9a/505Detaylı Bilgi</t>
  </si>
  <si>
    <t>VETİDENT KİMLİKLENDİRME VE İZLENEBİLİRLİK TEKNOLOJİLERİ BİLG. YAZ. SAN. VE TİC. LTD. ŞTİ.</t>
  </si>
  <si>
    <t>Adres : Fırat Teknokent Ek Bina No 63/209Detaylı Bilgi</t>
  </si>
  <si>
    <t>VEYSEL UĞUR DALKILIÇ</t>
  </si>
  <si>
    <t>Adres : Gebze Organize Sanayi Bölgesi Kemal Nehrozoğlu Cad. Gosb Teknopark Kuluçka Merkezi 1. Hibrid Bina 1.Ünite 9.Bölüm D Gebze/KocaeliDetaylı Bilgi</t>
  </si>
  <si>
    <t>VHS Elektronik Yazılım LTD.ŞTİ</t>
  </si>
  <si>
    <t>Adres : ivedik osb 1354 cd uyumlular sitesi no:22Detaylı Bilgi</t>
  </si>
  <si>
    <t>VİA BİLGİSAYAR SİSTEMLERİ LTD. ŞTİ.</t>
  </si>
  <si>
    <t>Adres : Ankara Teknoloji Geliştirme Bölgesi, 1606.Cad. Kapı No.4 Cyberpark, A Blok No: A707 06800 Bilkent Çankaya/AnkaraDetaylı Bilgi</t>
  </si>
  <si>
    <t>VİA PİA DANIŞMANLIK GRAFİK TAS. VE DIŞ TİC. LTD.ŞTİ</t>
  </si>
  <si>
    <t>Adres : Melih Gökçek Bulvarı Emin El iş merkezi 18/90 İvedik OSBDetaylı Bilgi</t>
  </si>
  <si>
    <t>VİALİGHT ELEKTRONİK HABERLEŞME SİSTEMLERİ A.Ş.</t>
  </si>
  <si>
    <t>Adres : Ankara Teknoloji Geliştirme Bölgesi, 1606.Cadde, Kapı No: 4/B, Cyberpark Cyperplaza B Blok, 2.Kat No: B209, 06800 Bilkent Çankaya/AnkaraDetaylı Bilgi</t>
  </si>
  <si>
    <t>VİAOPT YAZILIM A.Ş.</t>
  </si>
  <si>
    <t>Adres : Ankara Teknoloji Geliştirme Bölgesi, 1605.Cadde, Kapı No:3, Cyberpark Vakıf Binası, Zemin Kat No: Z03, 06800 Bilkent Çankaya/AnkaraDetaylı Bilgi</t>
  </si>
  <si>
    <t>VİBES YAZILIM</t>
  </si>
  <si>
    <t>Adres : Yenişehir mah. Kardeşler cd. 7/2 Ofis no: 213 SivasDetaylı Bilgi</t>
  </si>
  <si>
    <t>Video Analitik Bilişim Teknolojileri ARGE Danışmanlık San.Tic.Ltd.Şti.</t>
  </si>
  <si>
    <t>Adres : Teknopark İstanbul Sanayi Mah. Teknopark Bul. 1/4Detaylı Bilgi</t>
  </si>
  <si>
    <t>VİENTERA ELEKTROTEKNİK A.Ş.</t>
  </si>
  <si>
    <t>Adres : Ankara Teknoloji Geliştirme Bölgesi, Beytepe Lodumlu Köyü Yolu No:5, Cyberpark Tepe Binası, Zemin Kat No:Z42, 06800 Bilkent Çankaya/AnkaraDetaylı Bilgi</t>
  </si>
  <si>
    <t>VİNARCH TEKNOLOJİ LTD. ŞTİ.</t>
  </si>
  <si>
    <t>Adres : Üniversite Mah. Hastane Cad. No: 33, Ortahisar/TRABZONDetaylı Bilgi</t>
  </si>
  <si>
    <t>VİRAMES Yazılım San. Tic. A.Ş.</t>
  </si>
  <si>
    <t>Adres : yenişehir mah. kardeşler. cd. 7/2 Sivas ofis no:206Detaylı Bilgi</t>
  </si>
  <si>
    <t>VİRASOFT YAZILIM TİCARET A.Ş.</t>
  </si>
  <si>
    <t>VİRMODE YAZILIM VE EĞİTİM TEKNOLOJİLERİ SANAYİ VE TİCARET LİMİTED ŞİRKETİ</t>
  </si>
  <si>
    <t>Adres : BüyükkayacıkOSB Mah. 101. Cd. Innopark İnovasyon Merkezi Apt. No:2/219 42250 Selçuklu/KonyaDetaylı Bilgi</t>
  </si>
  <si>
    <t>VISEA INOVATIF BILGI TEKNOLOJILERI SANAYI VE TICARET LIMITED SIRKETI</t>
  </si>
  <si>
    <t>Adres : Anadolu Üniversitesi Yunusemre Kampusu ETGB Anadolu Teknoparkı No:2/57-21 Tepebaşı ESKİŞEHİRDetaylı Bilgi</t>
  </si>
  <si>
    <t>VİSİOSOFT YAZILIM SANAYİ VE TİCARET LTD. ŞTİ.</t>
  </si>
  <si>
    <t>Adres : ÇİFTE HAVUZLAR MAH. ESKİ LONDRA ASFALTI CAD. KULUÇKA MRK. A1 BLOK 151 /1C 1B37Detaylı Bilgi</t>
  </si>
  <si>
    <t>VİSOVER YAZILIM TEKNOLOJİLERİ LTD. ŞTİ.</t>
  </si>
  <si>
    <t>Adres : Ankara Teknoloji Geliştirme Bölgesi, Beytepe Lodumlu Köyü Yolu No:5, Cyberpark Tepe Binası, Zemin Kat No: Z12, 06800 Bilkent Çankaya/AnkaraDetaylı Bilgi</t>
  </si>
  <si>
    <t>VisualSoft</t>
  </si>
  <si>
    <t>VİVATEK SOLEA SAN. TİC. LTD.ŞTİ</t>
  </si>
  <si>
    <t>Adres : silvan yolu 6. km dicle teknokent binasıDetaylı Bilgi</t>
  </si>
  <si>
    <t>VİVE GAMES BERK BOZKURT ELİF GÜR ADİ ORTAKLIĞI</t>
  </si>
  <si>
    <t>Adres : Ankara Teknoloji Geliştirme Bölgesi, Beytepe Lodumlu Köyü Yolu No:5, Cyberpark Tepe Binası, Bodrum Kat No: B10 Masa No: M06 , 06800 Bilkent Çankaya/AnkaraDetaylı Bilgi</t>
  </si>
  <si>
    <t>VİVOSENS BİYOTEKNOLOJİ AR-GE SAN. &amp; TİC. LTD. ŞTİ</t>
  </si>
  <si>
    <t>Adres : Cifte Havuzlar Mah. Eski Londra Asfalti Cad. No: 151/1G 113 Esenler/IstanbulDetaylı Bilgi</t>
  </si>
  <si>
    <t>VIVOTECH HAVACILIK ARGE TASARIM HİZMETLERİ VE TİCARET A.Ş.</t>
  </si>
  <si>
    <t>VOLANTX</t>
  </si>
  <si>
    <t>Adres : ÇANAKKALE TEKNOPARK YERLEŞKESİ, ÇANAKKALE TEKNOLOJİ GELİŞTİRME BÖLGESİ Dış Kapı No: 276/1 İç Kapı No: 61 Merkez-Sarıcaeli/ÇANAKKALEDetaylı Bilgi</t>
  </si>
  <si>
    <t>VOLOSOFT BİLİŞİM LİMİTED ŞİRKETİ</t>
  </si>
  <si>
    <t>Adres : ÜNİVERSİTE MAHALLESİ SARIGÜL SOKAK TEKNOKENT SİTESİ B BLOK NO: 37/1 OFİS NO: 320 PK. 34320 AVCILAR/İSTANBULDetaylı Bilgi</t>
  </si>
  <si>
    <t>VR ÇOCUK BİLİŞİM TEKNOLOJİLERİ VE DANIŞMANLIK LTD.ŞTİ.</t>
  </si>
  <si>
    <t>VSENSE YAZILIM VE OTOMASYON SANAYİ LİMİTED ŞİRKETİ</t>
  </si>
  <si>
    <t>Vuhuv A.Ş</t>
  </si>
  <si>
    <t>Adres : teknopark c blok no 122Detaylı Bilgi</t>
  </si>
  <si>
    <t>WEARLAB TEKNOLOJİ ARGE SANAYİ VE TİCARET LİMİTED ŞİRKETİ</t>
  </si>
  <si>
    <t>Webtorn Yazılım İlkay Yücer</t>
  </si>
  <si>
    <t>WERI Eğitim Araştırma Geliştirme Bas. Yay. Org. ve Dan. San. Tic. Ltd. Şti.</t>
  </si>
  <si>
    <t>Adres : Anadolu Üniversitesi Yunus Emre Kampusü ETGB Anadolu Teknoparkı No: 2/-57/50 26470 Tepebaşı EskişehirDetaylı Bilgi</t>
  </si>
  <si>
    <t>Werner Wirth Elektronik Koruma Sistemleri San. Tic. Ltd. Şti.</t>
  </si>
  <si>
    <t>Adres : Uyumlular Sitesi 1409 Sokak No:19 İvedik OSBDetaylı Bilgi</t>
  </si>
  <si>
    <t>WHITE LINE CHEMICALS MAKİNA KİMYA SANAYİ VE TİCARET ANONİM ŞİRKETİ</t>
  </si>
  <si>
    <t>Adres : Muradiye Mah. CBÜ KAmpüsü Küme Evleri No:22 Yunusemre/MANİSADetaylı Bilgi</t>
  </si>
  <si>
    <t>Wice Solutions Danışmanlık Ve Yazılım Geliştirme Anonim Şirketi</t>
  </si>
  <si>
    <t>Adres : Yenişehir Mah. Kardeşler Cad. No:7/2 Ofis No: Z14/2 Merkez/SİVASDetaylı Bilgi</t>
  </si>
  <si>
    <t>WICODE Yazılım A.Ş.</t>
  </si>
  <si>
    <t>Win Young Bilgi ve İletişim Teknolojileri A.Ş.</t>
  </si>
  <si>
    <t>Adres : ESENTEPE MAH. AKADEMİYOLU SK. TEKNOLOJİ GELİŞTİRME BÖLGELERİ SİT. NO:2/8Detaylı Bilgi</t>
  </si>
  <si>
    <t>Wıtchcraft Video Oyun Animasyon Tasarım San. ve Tic. Ltd. Şti.</t>
  </si>
  <si>
    <t>Adres : Yeşiltepe Mah. İsmetinönü n2 Cad. 2-57 Tepebaşı/ESKİEŞHİRDetaylı Bilgi</t>
  </si>
  <si>
    <t>WMD Teknoloji Elektronik Bilişim Müh. San. Tic. Ltd. Şti.</t>
  </si>
  <si>
    <t>Adres : Yeşiltepe Mah. İsmetinönü Cad.2 - 57 Tepebaşı/Eskişehir.Detaylı Bilgi</t>
  </si>
  <si>
    <t>WOPPY TEKNOLOJİ ANONİM ŞİRKETİ</t>
  </si>
  <si>
    <t>Adres : Reşitpaşa Mah. Katar Cad. Teknokent ARI 4 Binası No: 2/50/6, Maslak, SarıyerDetaylı Bilgi</t>
  </si>
  <si>
    <t>World Biomolecular Teknoloji Sanayi ve Ticaret Limited Şirketi</t>
  </si>
  <si>
    <t>Adres : Atakent Mah. Turgut Özal Blv. Dumankaya Miks B-1 48-1B 160 Küçükçekmece / İstanbulDetaylı Bilgi</t>
  </si>
  <si>
    <t>XLOOP BİLİŞİM TEKNOLOJİLERİ SAN. TİC. LTD. ŞTİ.</t>
  </si>
  <si>
    <t>Adres : Çamlıtepe Mh. Burç Yolu Cd. Mahmut Tevfik Atay Blv. No:4 Blok:A Ofis No:Z07 Zemin Kat Şahinbey/GaziantepDetaylı Bilgi</t>
  </si>
  <si>
    <t>XOR TEKNOLOJİ A.Ş.</t>
  </si>
  <si>
    <t>Adres : Ankara Üniversitesi Teknokent - Bahçelievler Mah. 319 Cad. No: 35, E Blok Zemin Kat. İç Kapı No: 17 Gölbaşı / AnkaraDetaylı Bilgi</t>
  </si>
  <si>
    <t>XYZ TEKNOLOJİ A.Ş.</t>
  </si>
  <si>
    <t>Adres : REŞİTPAŞA MAH. KATAR CAD. İTÜ ARI TEKNOKENT 4 BİNASI NO: 2/50/6 SARIYER/ İSTANBULDetaylı Bilgi</t>
  </si>
  <si>
    <t>YALIN TASARIM MÜHENDİSLİK DANIŞMANLIK SAN. TİC. LTD. ŞTİ.</t>
  </si>
  <si>
    <t>Adres : Sanayi Mh.Teknopark Bulvarı No:1 3A Blok Kat:1 Numara 310Detaylı Bilgi</t>
  </si>
  <si>
    <t>YALTES ELEKTRONİK VE BİLGİ SİSTEMLERİ ÜRETİM VE TİC. A.Ş.</t>
  </si>
  <si>
    <t>Adres : Ankara Teknoloji Geliştirme Bölgesi Bilkent 2. Cad. Cyberplaza B Blok 4. Kat No: B403a 06800 Bilkent Çankaya/AnkaraDetaylı Bilgi</t>
  </si>
  <si>
    <t>YAPI KREDİ TEKNOLOJİ A.Ş.</t>
  </si>
  <si>
    <t>Adres : REŞİTPAŞA Mah. KATAR Cad. TEKNOKENT ARI 3 Sit. No: 4 / B201 SARIYER / İSTANBULDetaylı Bilgi</t>
  </si>
  <si>
    <t>YAPIDESTEK MÜHENDİSLİK DANIŞMANLIK YAZILIM ARGE İNŞAAT SANAYİ VE TİCARET LİMİTED ŞİRKETİ</t>
  </si>
  <si>
    <t>Adres : Üniversiteler Mahallesi İhsan Doğramacı Bulvarı ODTÜ - Teknokent KOSGEB Teknoloji Geliştirme Merkezi Binası No:102 Çankaya Ankara 06800Detaylı Bilgi</t>
  </si>
  <si>
    <t>Yapılıcan Makina Sanayi ve Tic. Ltd. Şti.</t>
  </si>
  <si>
    <t>Adres : ankara yolu 12. km organize sanayi bölgesi no:7 çorumDetaylı Bilgi</t>
  </si>
  <si>
    <t>YARTU BİLİŞİM HİZMETLERİ SAN VE TİC A.Ş.</t>
  </si>
  <si>
    <t>Adres : Büyükkayacık Mah. 101. cad. No:2/212 Selçuklu/KONYADetaylı Bilgi</t>
  </si>
  <si>
    <t>YAZGİS BİLİŞİM TİC. VE SAN. LTD. ŞTİ.</t>
  </si>
  <si>
    <t>Adres : ÜNİVERSİTE MH.SARIGÜL SK. TEKNOKENT N.37/1-2 AVCILARDetaylı Bilgi</t>
  </si>
  <si>
    <t>YAZILIM PARKI BİLİŞİM TEKNOLOJİLERİ DANIŞMANLIK OTOMASYON REKLAM PRODÜKSİYON LİMİTED ŞİRKETİ</t>
  </si>
  <si>
    <t>Adres : Ankara Teknoloji Geliştirme Bölgesi, Vakıf Binası Bilkent 5. Cadde Cyberpark 2. Kat No: 208 06800 Bilkent Çankaya/AnkaraDetaylı Bilgi</t>
  </si>
  <si>
    <t>YEDİGEN BİLGİ TEKNOLOJİLERİ A.Ş.</t>
  </si>
  <si>
    <t>Adres : 2000 EVLER MAH. ÜNİVERSİTE ALANI KÜME EVLERİ NO:13Detaylı Bilgi</t>
  </si>
  <si>
    <t>YEDİGEN ELEKTRONİK SANAYİ VE TİCARET LTD.ŞTİ.</t>
  </si>
  <si>
    <t>Adres : Bardakçı Mah. Teknokent Sk No :1/11 Tuşba / Van 65080/VANDetaylı Bilgi</t>
  </si>
  <si>
    <t>Yeni Çizgi Ajans Tas. Medya Yay. Bilgisayar İth. İhr. San. Tic. Ltd. Şti.</t>
  </si>
  <si>
    <t>Adres : Yenişehir mh. Kardeşler cd. 7/2 Ofis no: 130 SİVASDetaylı Bilgi</t>
  </si>
  <si>
    <t>Yeni Firma TEST SLV</t>
  </si>
  <si>
    <t>Adres : adresDetaylı Bilgi</t>
  </si>
  <si>
    <t>Yeni Firma TEST SLV 01</t>
  </si>
  <si>
    <t>Yeni Firma TEST SLV 02</t>
  </si>
  <si>
    <t>YENİ GELECEK BİLİŞİM TEKNOLOJİLERİ A.Ş.</t>
  </si>
  <si>
    <t>Adres : Müeyyedzade Mahallesi Tatarbeyi Sokak No:19 Kat:3 Da:7, Beyoğlu, İstanbulDetaylı Bilgi</t>
  </si>
  <si>
    <t>YENİ MODEL FİNANSAL TEKNOLOJİLER VE RİSK YÖNETİMİ YAZILIM HİZMETLERİ ANONİM ŞİRKETİ</t>
  </si>
  <si>
    <t>Adres : BOĞAZİÇİ ÜNİVERSİTESİ KUZEY KAMPÜSDetaylı Bilgi</t>
  </si>
  <si>
    <t>YENİ NESİL TANIMLANMIŞ BESİNLER ARAŞTIRMA VE GELİŞTİRME A. Ş.</t>
  </si>
  <si>
    <t>Adres : ÜNİVERSİTE MAHALLESİ SARIGÜL SOKAK TEKNOKENT A BLOK 37Detaylı Bilgi</t>
  </si>
  <si>
    <t>YENİLİKÇİ DİNAMİK YAZILIMLARI TASARIM GELİŞTİRME UYGULAMA VE DANIŞMANLIK ANONİM ŞİRKETİ</t>
  </si>
  <si>
    <t>Adres : ÜNİVERSİTE MAH. SARIGÜL SK. 0 37/1 AVCILAR İSTANBULDetaylı Bilgi</t>
  </si>
  <si>
    <t>Yerli Ar-Ge Yazılım Bilşim Danışmanlık Enerji San. Tic. Ltd. Şti.</t>
  </si>
  <si>
    <t>Adres : Bulgurlu Mah. Kanyon Ç. Yolu Doğu Cad. No:89 C2/1 MalatyaDetaylı Bilgi</t>
  </si>
  <si>
    <t>YERSIS ANALIZ MODELLEME EGITIM DANIS HIZ SAN VE TIC LTD STI</t>
  </si>
  <si>
    <t>YILDIRIM ELEKTRONİK TİCARET VE SANAYİ LİMİTED ŞİRKETİ-TEKNOKENT ŞUBESİ</t>
  </si>
  <si>
    <t>Adres : ODTÜ Teknokent Silikon Blok, Kat:1, No:6 ODTÜ/Çankaya/AnkaraDetaylı Bilgi</t>
  </si>
  <si>
    <t>YILDIZ TEKNOLOJİ GELİŞTİRME BÖLGESİ TEKNOPARK A.Ş.</t>
  </si>
  <si>
    <t>Adres : YTÜ Yıldız Teknopark Çifte Havuzlar Mah. Eski Londra Asfaltı Cad. İdari Bina Dış Kapı No:151/1L İç Kapı No:1 EsenlerDetaylı Bilgi</t>
  </si>
  <si>
    <t>YILDIZ TEKNOLOJİ TRANSFER OFİSİ ANONİM ŞİRKETİ</t>
  </si>
  <si>
    <t>Adres : YILDIZ TEKNİK ÜNİVERSİTESİ DAVUTPAŞA KAMPÜSÜ TEKNOLOJİ GELİŞTİRME BÖLGESİ 1. FAZ A1 BLOK A-107Detaylı Bilgi</t>
  </si>
  <si>
    <t>YILMAX INOVASYON MAKİNA SANAYİ VE TİCARET LTD.ŞTİ</t>
  </si>
  <si>
    <t>Adres : Çamlıtepe Mah. Mahmut Tevfik ATAY Bulvarı Gaziantep Teknopark Sitesi No :4 D/ Blok Z-03 Montaj alanı Şahinbey/GAZİANTEPDetaylı Bilgi</t>
  </si>
  <si>
    <t>YILMAZ BİLİŞİM AR-GE DAN.YAZ.MÜH.VE SER.HİZ.TİC.LTD.ŞTİ</t>
  </si>
  <si>
    <t>Adres : Trabzon Teknoloji Geliştirme Bölgesi Üniversite Mah. Hastane Cad. NO:33 3105Detaylı Bilgi</t>
  </si>
  <si>
    <t>YILMAZ ŞAHİN</t>
  </si>
  <si>
    <t>Adres : PINARBAŞI MH. HÜRRİYET CD. ULUĞBEY ARGE BİNASI NO:3A/B53 KONYAALTI / ANTALYADetaylı Bilgi</t>
  </si>
  <si>
    <t>YNC YAZILIM ve AR GE MÜHENDİSLİĞİ SAN.ve TİC.LTD.ŞTİ.</t>
  </si>
  <si>
    <t>Adres : Çamlıtepe Mah./Semt Mahmut Tevfik ATAY Bulvarı 4/A Blok No:109 Teknopark-Gaziantep Şahinbey-GaziantepDetaylı Bilgi</t>
  </si>
  <si>
    <t>YOKYER BİLİŞİM YAZILIM ARAŞTIRMA GELİŞTİRME EĞITIM VE DANIŞMANLIK SANAYİ VE TİCARET LTD. ŞTİ.</t>
  </si>
  <si>
    <t>YÖNTEM BİLGİ TEKNOLOJİLERİ ANONİM ŞİRKETİ</t>
  </si>
  <si>
    <t>Adres : Ankara Teknoloji Geliştirme Bölgesi, Cyberpark Vakıf Binası 1. Kat No: 101-101A-101B-101C-101D-101E-101F 06800 Bilkent Çankaya/AnkaraDetaylı Bilgi</t>
  </si>
  <si>
    <t>YOYO BİLGİ TEKNOLOJİLERİ VE TURİZM TİC. A.Ş.</t>
  </si>
  <si>
    <t>Adres : BEBEK MAH. YENİYOL ÇIKMAZI SOK. NO:1/5 KÜÇÜKBEBEKDetaylı Bilgi</t>
  </si>
  <si>
    <t>YUCHISOFT BİLİŞİM SİSTEM VE ÇÖZÜMLERİ SANAYİ VE TİCARET LİMİTED ŞİRKETİ</t>
  </si>
  <si>
    <t>Adres : BARIŞ MAH.DR.ZEKİ ACAR CAD.TÜBİTAK GEBZE KOCAELİDetaylı Bilgi</t>
  </si>
  <si>
    <t>YÜKSEK TEKNOLOJİ MALZEMELERİ ARAŞTIRMA VE GELİŞTİRME A.Ş.</t>
  </si>
  <si>
    <t>Adres : tübitak mam teknoloji serbest bölgesiDetaylı Bilgi</t>
  </si>
  <si>
    <t>YUNUS EMRE ERKAN (LAMA TEKNOLOJİ)</t>
  </si>
  <si>
    <t>Adres : Çamtepe Mahallesi Mahmut Tevfik Atay Bulvarı 4-A blok No 113Detaylı Bilgi</t>
  </si>
  <si>
    <t>YUSUF KÜÇÜK TEKVİYA YAZILIM VE BİLGİ TEKNOLOJİLERİ</t>
  </si>
  <si>
    <t>Adres : Pınarbaşı Mh. Hürriyet Cad. Akdeniz Üniversitesi Antalya Teknokent Arge 1 Binası 3B/104 Konyaaltı/ANTALYADetaylı Bilgi</t>
  </si>
  <si>
    <t>Yüzüncü Yıl Üniversitesi Teknokent A.Ş.</t>
  </si>
  <si>
    <t>Adres : Bardakçı Mah. Teknoknet Sk. No:1 Tuşba / VanDetaylı Bilgi</t>
  </si>
  <si>
    <t>Zaim Teknopark Anonim Şirketi</t>
  </si>
  <si>
    <t>Adres : Halkalı Merkez Mahallesi Halkalı Cad. İst. Sabahattin Zaim Üniversite Sit. No:281 Küçükçekmece/İstanbulDetaylı Bilgi</t>
  </si>
  <si>
    <t>ZEFİR ELEKTRONİK VE SANAYİ LİMİTED ŞİRKETİ</t>
  </si>
  <si>
    <t>Adres : Ankara Teknoloji Geliştirme Bölgesi 1606.Cad Kapı No:4, Cyberpark Cyberplaza B Blok 2. Kat No:B211 06800 Bilkent Çankaya/AnkaraDetaylı Bilgi</t>
  </si>
  <si>
    <t>ZEG TEKNOLOJI BILISIM SISTEMLERI YAZILIM DONANIM DANISMANLIK HIZMETLERI A. S.</t>
  </si>
  <si>
    <t>Adres : Ankara Teknoloji Geliştirme Bölgesi, 1606.Cad. Kapı No:4 Cyberpark, Cyberplaza A Blok Zemin Kat No: AZ04-AZ04-A 06800 Bilkent Çankaya/ANKARADetaylı Bilgi</t>
  </si>
  <si>
    <t>ZEMANA BİLİŞİM TEKNOLOJİLERİ SANAYİ TİCARET A.Ş.</t>
  </si>
  <si>
    <t>Adres : Ankara Teknoloji Geliştirme Bölgesi, Üniversiteler Mah., 1605. Cad. No: 3/1, Cyberpark E Blok 1.Kat No:101 06800 Bilkent/ANKARADetaylı Bilgi</t>
  </si>
  <si>
    <t>ZENKRONN</t>
  </si>
  <si>
    <t>Adres : Cevizli Mah. Mustafa Kemal Cad. Hukukçular Towers No:66 A Blok K:5 (Eofis) Kartal-İstanbulDetaylı Bilgi</t>
  </si>
  <si>
    <t>ZET Group Zöllner Eisenmann Technologie Müh. San. ve Tic. Ltd. Şti.</t>
  </si>
  <si>
    <t>Adres : Sakarya Üniversitesi Teknoloji Geliştirme Bölgesi B Blok Z07Detaylı Bilgi</t>
  </si>
  <si>
    <t>ZEUGMA TURİZM BİLGİSAYAR VE OTO. SİST. LTD. ŞTİ.</t>
  </si>
  <si>
    <t>Adres : YILDIZ TEKNİK ÜNİVERSİTESİ DAVUTPAŞA KAMPÜSÜ TEKNOLOJİ GELİŞTİRME BÖLGESİ 2. FAZ. C1 BLOK C-307Detaylı Bilgi</t>
  </si>
  <si>
    <t>ZİA UL HASAN MALIK</t>
  </si>
  <si>
    <t>Adres : Çifte Havuzlar Mah. EskiDetaylı Bilgi</t>
  </si>
  <si>
    <t>ZİNEK YAZILIM ELEKTRONİK MÜHENDİSLİK LTD. ŞTİ.</t>
  </si>
  <si>
    <t>Adres : Ankara Teknoloji Geliştirme Bölgesi, 1606.Cad Kapı No:4, Cyberpark Cyberplaza A Blok 3. Kat No: A303b 06800 Bilkent Çankaya /ANKARADetaylı Bilgi</t>
  </si>
  <si>
    <t>ZİP Prime Biyoteknoloji Ltd. Şti.</t>
  </si>
  <si>
    <t>Adres : Büyükdere Mah. Gençlik Bulvarı Eskişehir Osmangazi Üniversitesi Meşelik Kampüsü Teknoloji Geliştirme BölgesiDetaylı Bilgi</t>
  </si>
  <si>
    <t>ZİPPSİ KİRALAMA BİLİŞİM PAZARLAMA VE TİCARET A.Ş.</t>
  </si>
  <si>
    <t>ZİRAAT TEKNOLOJİ ANONİM ŞİRKETİ</t>
  </si>
  <si>
    <t>Adres : YILDIZ TEKNİK ÜNİVERSİTESİ DAVUTPAŞA KAMPÜSÜ TEKNOPARK C2 BLOK ESENLER / İSTANBULDetaylı Bilgi</t>
  </si>
  <si>
    <t>ZİRVE BİLGİ TEKNOLOJİLERİ SANAYİ TİCARET A.Ş.</t>
  </si>
  <si>
    <t>Adres : Ankara Teknoloji Geliştirme Bölgesi, Cyberpark Tepe Binası Zemin Kat No: Z14- Z15- Z16-Z17 06800 Bilkent Çankaya/AnkaraDetaylı Bilgi</t>
  </si>
  <si>
    <t>ZONGULDAK TEKNOPARK ANONİM ŞİRKETİ</t>
  </si>
  <si>
    <t>Adres : Çınartepe Mh. Adnan Menderes Cd. No:91C 67040 Merkez ZonguldakDetaylı Bilgi</t>
  </si>
  <si>
    <t>Zulu Yazılım ve Bilgi Güvenliği Teknolojileri Tic. Ltd. Şti.</t>
  </si>
  <si>
    <t>ZYRONE DYNAMICS HAVACILIK DANISMANLIK VE ARGE SANAYI TICARET ANONIM SIRKETI</t>
  </si>
  <si>
    <t>Adres : 75. Yıl Mah. Bilim Cad. No:5/307 OdunpazarıDetaylı Bilgi</t>
  </si>
  <si>
    <t>Firma</t>
  </si>
  <si>
    <t>Adress</t>
  </si>
  <si>
    <t>Link</t>
  </si>
  <si>
    <t>BARDAKÇI MAH. TEKNOKENT SK. NO:1/20 TUŞBA/VAN</t>
  </si>
  <si>
    <t>Bolu Teknokent Binası Kültür mah Çakmaklar cad. No 2/20 Bolu</t>
  </si>
  <si>
    <t>Çalca OSB Mah.1. Cad. No:1 KÜTAHYA/MERKEZ</t>
  </si>
  <si>
    <t>ÜNİVERSİTE MAH. HASTANE CAD.TEKNOKENT Dış kapı no:33 İç kapı no: 2101 Trabzon Ortahisar</t>
  </si>
  <si>
    <t>Muradiye Mh. Manisa Celal Bayar Üniversitesi Teknoloji Geliştirme Bölgesi Dış Kapı No:22 İç Kapı No:Z14 Yunusemre/MANİSA</t>
  </si>
  <si>
    <t>Muradiye Mah. CBÜ Kampüsü Küme Evleri No:22 Yunusemre/MANİSA</t>
  </si>
  <si>
    <t>BALCALI MAH. Ç.Ü. BALCALI KAMP. BLV. TEKNOKENT SİT. B BLOK APT. NO. 17/102 (B BLOK 1. KAT 102/B – ADRES KODU: 5191074375 BİNA KODU: 30058351) NOLU OFİS SARIÇAM/ADANA</t>
  </si>
  <si>
    <t>Ankara Teknoloji Geliştirme Bölgesi Cyberpark Cyberplaza B Blok 2.Kat No: B227 06800 Bilkent Çankaya/Ankara</t>
  </si>
  <si>
    <t>Yenişehir Mah. Kardeşler cd. 7/2 ofis no:228 Sivas</t>
  </si>
  <si>
    <t>Anadolu Üniversitesi Yunusemre Kampusu ETGB 2. kat no. 206 Anadolu Teknoparkı</t>
  </si>
  <si>
    <t>Ankara Teknoloji Geliştirme Bölgesi Cyberpark Vakıf Binası No: B01 Bodrum Kat No: M06 06800 Bilkent Çankaya/Ankara</t>
  </si>
  <si>
    <t>Üniversiteler Mahallesi İhsan Doğramacı Bulvarı No:13 Arge ve Eğitim Metkezi Masa:22 Odtü Teknokent</t>
  </si>
  <si>
    <t>Aksu Mah. Omü Cad. No:165/ 22-5 Atakum/Samsun</t>
  </si>
  <si>
    <t>ÇANAKKALE TEKNOPARK YERLEŞKESİ, ÇANAKKALE TEKNOLOJİ GELİŞTİRME BÖLGESİ Dış Kapı No: 276/1 İç Kapı No: 48 Merkez-Sarıcaeli/ÇANAKKALE</t>
  </si>
  <si>
    <t>REŞİTPAŞA MAHALLESİ KATAR CAD. TEKNOKENT ARI 1 SİT. NO:2/5/19 SARIYER</t>
  </si>
  <si>
    <t>Dudullu OSB Des 2.Cadde No:8/56 Ümraniye/İstanbul</t>
  </si>
  <si>
    <t>Çaydaçıra Mah. Hacı Ömer Bilginoğlu Cad. Fırat Teknokent No 61/202 Elazığ</t>
  </si>
  <si>
    <t>Ankara Teknoloji Geliştirme Bölgesi Kapı No: 4A Cyberpark Cyberplaza A Blok 6.Kat No: A604-605 06800 Bilkent Çankaya/Ankara</t>
  </si>
  <si>
    <t>TRABZON TEKNOLOJİ GELİŞTİRME BÖLGESİ Üniversite Mah. Hastane Cad. No: 33 / 1309 TRABZON</t>
  </si>
  <si>
    <t>Mustafa Kemal Mah. Dumlupınar Bulvarı No:280/G Ofis 1202 Masa 1-2 Çankaya Anakara</t>
  </si>
  <si>
    <t>Çamlıtepe Mah./Semt Mahmut Tevfik ATAY Bulvarı Gaziantep Teknopark C/ Blok No : 101B Şahinbey/GAZİANTEP</t>
  </si>
  <si>
    <t>Yıldıztepe Mah. Çevreyolu Doğu Cad. No:161 Malatya</t>
  </si>
  <si>
    <t>Çatyolu caddesi üniversite mahallesi ATA Teknokent A Blok no:72/123</t>
  </si>
  <si>
    <t>YYÜ TEKNOKENT BARDAKÇI MAH. TEKNOKENT SK. NO :1/29</t>
  </si>
  <si>
    <t>Ankara Teknoloji Geliştirme Bölgesi, Beytepe Lodumlu Köyü Yolu No:5, Cyberpark Tepe Binası, Zemin Kat No: Z13, 06800 Bilkent Çankaya/Ankara</t>
  </si>
  <si>
    <t>Ortadoğu Teknik Üniversitesi Teknoloji Geliştirme Bölgesi GÜMÜŞ BLOK Üniversiteler Mahallesi İhsan Doğramacı Bulvarı No: 29 K1-7 Çankaya / ANKARA</t>
  </si>
  <si>
    <t>Aksu Mah. OMÜ Cad. NO:165/5 Atakum/Samsun</t>
  </si>
  <si>
    <t>Silvan yolu 6.km sur DİYARBAKIR</t>
  </si>
  <si>
    <t>Çamlıtepe Mah.Mahmut Tevfik Atay Bulvarı Gaziantep Teknopark No: C/201 Şahinbey/Gaziantep</t>
  </si>
  <si>
    <t>Ege üni kamp. no:172-14 nüvEGE Kuluçka merkezi</t>
  </si>
  <si>
    <t>Aksu Mah.Omü Cad..No:165/7 Atakum/ Teknopark</t>
  </si>
  <si>
    <t>Sanayi Mahallesi Teknopark Bulvarı No: 1/5A İç Kapı No: 201 Pendik İstanbul</t>
  </si>
  <si>
    <t>Büyükdere Mah. Gençlik Bulvarı Osmangazi Üniversitesi Meşelik Kampüsü Eskişehir Teknoloji Geliştirme Bölgesi Osmangazi Teknoparkı No: 4/59 – B24-B25 Odunpazarı/ESKİŞEHİR</t>
  </si>
  <si>
    <t>Ankara Teknopark TGB Yerleşkesi 2224. cadde No:1 C Blok 5. Kat C-515</t>
  </si>
  <si>
    <t>Üniversite Mah. Sarıgül Sokak Teknokent Sitesi B-Blok No:37 Kuluçka Merkezi Ofis No:15/45 Avcılar-İstanbul</t>
  </si>
  <si>
    <t>REŞİTPAŞA Mah. KATAR Cad. TEKNOKENT ARI 4 Sit. No: 2 /50 / 6 SARIYER / İSTANBUL</t>
  </si>
  <si>
    <t>YILDIZ TEKNİK ÜNİVERSİTESİ DAVUTPAŞA KAMPÜSÜ TEKNOLOJİ GELİŞTİRME BÖLGESİ B1 BLOK 2.KAT NO:411 ESENLER/İSTANBUL</t>
  </si>
  <si>
    <t>Sakarya Teknoloji Geliştirme Bölgeleri B Blok No:B03</t>
  </si>
  <si>
    <t>Dudullu OSB Des 2. Cadde No:8/22 Ümraniye/İstanbul</t>
  </si>
  <si>
    <t>Çalca OSB Mah. 1.Cad. No:1 Kütahya-Eskişehir Karayolu 5.Km</t>
  </si>
  <si>
    <t>SANAYI MAH. TEKNOPARK BLV. TEKNOPARK 4A NO: 1 /4A IÇ KAPI NO: 101 PENDIK/ ISTANBUL</t>
  </si>
  <si>
    <t>Sakarya Üniversitesi Teknoloji Geliştirme Bölgeleri D Blok Z05</t>
  </si>
  <si>
    <t>ÜNİVERSİTE MAHALLESİ TEKNOKENT 37/1-2 BLV. SATIGÜL SK. 3. KAT OFİS NO: 313</t>
  </si>
  <si>
    <t>Kınıklı Mah. Hüseyin Yılmaz Cad. No:67 Pamukkale Teknokent D Blok Z08-09 Pamukkale /DENİZLİ</t>
  </si>
  <si>
    <t>Adnan Menderes Üniversitesi Merkez Kampüsü Kepez Mevkii PK. 09100 Efeler AYDIN</t>
  </si>
  <si>
    <t>Atatürk Mh., Çat Yolu Cd (Erzurum-Bingöl Yolu) No:74, 25240 Yakutiye/Erzurum</t>
  </si>
  <si>
    <t>Rumelihisarı Mah. Bebek Yolu Sokak No:2/5 202</t>
  </si>
  <si>
    <t>PINARBAŞI MAH. HÜRRİYET CAD. AKDENİZ ÜNİVERSİTESİ ANTALYA TEKNOKENT ARGE 2 ULUĞBEY NO: 3A/105 KONYAALTI ANTALYA</t>
  </si>
  <si>
    <t>ITU KOSGEB TEKMER B Blok 6/A 34469 Maslak Sarıyer Istanbul</t>
  </si>
  <si>
    <t>REŞİTPAŞA MAH. KATAR CAD. TEKNOKENT ARI 1 SİT. NO:2/5/19 SARIYER</t>
  </si>
  <si>
    <t>İstanbul Üniversitesi Avcılar Yerleşkesi ARGEM Binası Kuluçka Merkezii</t>
  </si>
  <si>
    <t>Battalgazi Mah. ANS Kampüsü Merkez Kütüphane Arkası 5/43 Merkez / AFYONKARAHİSAR</t>
  </si>
  <si>
    <t>Balcalı Mah. Çukurova Üniversitesi Balcalı Kampüsü B Blok Kat1 Ofis No: B109/A Sarıçam/ADANA</t>
  </si>
  <si>
    <t>Ankara Teknoloji Geliştirme Bölgesi Cyberpark Cyberplaza A Blok 4. Kat No: A406 06800 Bilkent Çankaya/Ankara</t>
  </si>
  <si>
    <t>Ankara Teknoloji Geliştirme Bölgesi Cyberpark Cyberplaza C Blok 1.Kat No: 134-135-136-137-138-139-140-141-142-143-144-145-160-161-162-167-168 06800 Bilkent Çankaya/Ankara</t>
  </si>
  <si>
    <t>ANKARA ÜNİVERSİTESİ TEKNOKENT EK ALANI (TARIM, HAYVANCILIK VE GIDA MERKEZİ)KALABA MAH. KÜTÜKÇÜ ALİBEY CAD. NO: 2, B BLOK 1. KAT İÇ KAPI NO: 103 KEÇİÖREN / ANKARA</t>
  </si>
  <si>
    <t>Fevzi Çakmak Mahallesi, Medcezir Caddesi B Blok, Apartman No: 8/127, Karatay / Konya</t>
  </si>
  <si>
    <t>Aksu Mah.Omü Cad. No: 165/22-11</t>
  </si>
  <si>
    <t>Zafer Mahallesi Üniversite Varyantı Caddesi No: 80 B Efeler/AYDIN (Dönüşümlü Ofis)</t>
  </si>
  <si>
    <t>Aksu Mah. OMÜ Cad. No:165/13</t>
  </si>
  <si>
    <t>Muradiye Mh. Manisa Celal Bayar Üniversitesi Teknoloji Geliştirme Bölgesi Dış Kapı No:22 İç Kapı No:139 Yunusemre/MANİSA</t>
  </si>
  <si>
    <t>İzmir Bilimpark Kuluçka Merkezi İTOB OSB, 10032 Sk. No:2/1, 35471, Menderes, İzmir, Türkiye</t>
  </si>
  <si>
    <t>Zafer mah. üniversite varyantı cad. no:60 Efeler/Aydın</t>
  </si>
  <si>
    <t>Üniversiteler Mah. Beytepe Lodumlu Köy Yolu Cad. No:5, İç Kapı No:Z46 Çankaya/Ankara</t>
  </si>
  <si>
    <t>Çamlıtepe Mah./Semt Mahmut Tevfik Atay Bulvarı Gaziantep Teknopark C Blok No: 118 Şahinbey/Gaziantep</t>
  </si>
  <si>
    <t>Üniversite Mah. Hastane Cad. No:33 İşlik:1312 TRABZON</t>
  </si>
  <si>
    <t>Ankara Teknoloji Geliştirme Bölgesi, 1605.Cadde, Cyberpark Vakıf Binası Bodrum Kat No: B01 Masa No: M10 06800 Bilkent Çankaya/Ankara</t>
  </si>
  <si>
    <t>İhsan Doğramacı Blv. Üniversiteler Mah., ODTÜ TEKNOKENT 06800 Çankaya / Ankara</t>
  </si>
  <si>
    <t>İSTANBUL ÜN. AVCILAR YER. ARGEM BİN.OFİS NO:Z06 AVCILAR / İST</t>
  </si>
  <si>
    <t>SAÜ Teknokent kuluçka merkezi No:2 Kapı No:4</t>
  </si>
  <si>
    <t>TGB-1 ALANI ( AÇIK ALAN.TARIM )</t>
  </si>
  <si>
    <t>Büyükkayacık Mah. 101. Cad. No:2/101 Selçuklu/KONYA</t>
  </si>
  <si>
    <t>Trakya Üniversitesi Ayşekadın Yerleşkesi Teknoloji Geliştirme Bölgesi Edirne</t>
  </si>
  <si>
    <t>Trabzon Teknoloji Geliştirme Bölgesi Üniversite Mah. Hastane Cad No:33 A201-A202-A203-A204-A205-A206--A207-A211-A212</t>
  </si>
  <si>
    <t>Üniversite Mah. Hastane Cad.No:33 A205-A209 Ortahisar/TRABZON</t>
  </si>
  <si>
    <t>ÜNİVERSİTE MAHALLESİ SARIGÜL SOKAK TEKNOKENT SİTESİ B/BLOK NO: 37/1 2. KAT OFİS NO: 218</t>
  </si>
  <si>
    <t>TÜBİTAK MAM YERLEŞKESİ TEKNOLOJİ GELİŞTİRME BÖLGESİ YENİ İDARİ VE KULUÇKA BİNASI</t>
  </si>
  <si>
    <t>Dicle Üniversitesi Tekno Kent No:222 Kat: 3-19 , Sur/Diyarbakır</t>
  </si>
  <si>
    <t>YENİŞEHİR MAH. KARDEŞLER CAD. CÜ. TEKNOKENT ARGE NO: 7 /2 İÇ KAPI NO: Z32 MERKEZ/ SİVAS</t>
  </si>
  <si>
    <t>KILAVUZLU MAH. 88006/2 SOK.GÖLKENT KONUTLARI N BLOK APT.NO:35/27 ONİKİŞUBAT/KAHRAMANMARAŞ</t>
  </si>
  <si>
    <t>Ankara yolu 12.km Organize Sanayi Bölgesi no:7 Çorum</t>
  </si>
  <si>
    <t>İTOB Organize Sanayi Bölgesi 10032 Sk. No:2 (Kuluçka MErkezi) Tekeli Menderes-İzmir</t>
  </si>
  <si>
    <t>Büyükdere Mah. Gençlik Bulvarı Osmangazi Üniversitesi Meşelik Kampüsü Eskişehir Teknoloji Geliştirme Bölgesi Osmangazi Teknoparkı No:4/59 – 222 Odunpazarı/ESKİŞEHİR</t>
  </si>
  <si>
    <t>Büyükdere Mah. Gençlik Bulvarı Teknopark Binası 4/59 Z23, Odunpazarı/ESKİŞEHİR</t>
  </si>
  <si>
    <t>Pınarbaşı Mh. Hürriyet Cd. Akdeniz Üniversitesi Antalya Teknokent Ar-Ge 1 Binası No:3B/Z4 Konyaaltı/ANTALYA</t>
  </si>
  <si>
    <t>TÜBİTAK GEBZE YERLEŞKESİ</t>
  </si>
  <si>
    <t>Bahçelievler mah. Ankara Teknokent Gölbaşı/Ankara</t>
  </si>
  <si>
    <t>Rumeli Hisarı Mah.Bebek Yolu Sok.No:2/5 208</t>
  </si>
  <si>
    <t>Büyükdere Mah. Gençlik Bulvarı No:4 Osmangazi Üniversitesi Meşelik Kampusu Eskişehir Teknoloji Geliştirme Bölgesi Osmangazi Teknoparkı Binası No:44 / 204 Odunpazarı/ESKİŞEHİR</t>
  </si>
  <si>
    <t>Bulgurlu mah. Kanyon cad. No 89 c103</t>
  </si>
  <si>
    <t>ETGB Osmangazi Teknoparkı</t>
  </si>
  <si>
    <t>Reşitpaşa Mah. Katar Cad. Teknokent Arı 3 Sit. No: 4 / B110 Sarıyer / İstanbul</t>
  </si>
  <si>
    <t>Yeşiltepe Mah. İsmetinönü Cad.2 Anadolu Üniversitesi Yunusemre Kampusu ETGB Teknoparkı No:2/57/25 Tepebaşı/ Eskişehir</t>
  </si>
  <si>
    <t>Çayda Çıra Mah. Hacı Ömer Bilginoğlu Cad. Fırat TGB Ar-Ge 2 Binası No 65/5</t>
  </si>
  <si>
    <t>OSB Bilim Cad. Yazılımkule No: 5/401</t>
  </si>
  <si>
    <t>Aksu Mah. Omü Cad.No: 165 /22-8 Samsun Teknopark</t>
  </si>
  <si>
    <t>Ankara Teknopark TGB Yerleşkesi İvedik Osb Mh. 2224. Cd No:1 YENİMAHALLE/ANKARA</t>
  </si>
  <si>
    <t>Ankara Üniversitesi Teknoloji Geliştirme Bölgesi Yönetici A.Ş. Bahçelievler Mah. 319. Sok. No: 35 A Blok İdari Bina Gölbaşı/Ankara</t>
  </si>
  <si>
    <t>ANKARA UNIVERSITESI TEKNOLOJI GELISTIRME BOLGESI B BLOK ZEMIN KAT NO:3 GOLBASI</t>
  </si>
  <si>
    <t>SANAYİ MAHALLESİ TEKNOPARK BULV. 1C-2C APT. 1/1 C/1208 PENDİK/İSTANBUL</t>
  </si>
  <si>
    <t>TÜBİTAK MAM Teknoloji Geliştirme Bölgesi C Blok No 26</t>
  </si>
  <si>
    <t>Dudullu OSB Des 2. Cadde No:8/06 Ümraniye/İstanbul</t>
  </si>
  <si>
    <t>A.Ü. TEKNOLOJİ GELİŞTİRME BÖLGESİ İDARİ BİNA A BLOK 1.KAT D:13 GÖLBAŞI / ANKARA</t>
  </si>
  <si>
    <t>Aşağı Kayabaşı Mh. Karabulut Sk. No:62/1-11</t>
  </si>
  <si>
    <t>Antalya Teknokenti Akdeniz Üniversitesi Kampüsü Pınarbaşı Mahallesi Hürriyet Caddesi Uluğbey Ar-ge 1 Binası No:3/A BODRUM KAT OFİS NO:B-25 Konyaaltı/ ANTALYA</t>
  </si>
  <si>
    <t>Erzene Mahallesi Ankara Caddesi Ege Üniversitesi Sitesi ideEGE Teknoloji Geliştirme Bölgesi A.Ş. Apt. No: 172/67 Bornova/İZMİR</t>
  </si>
  <si>
    <t>Antalya Organize Sanayi Bölgesi 1. Kısım Mah. 5. Cadde No:5 Döşemealtı / Antalya</t>
  </si>
  <si>
    <t>Akdeniz Üniversitesi Dumlupınar Blv. Ar-Ge 2 Uluğbey Binası NO:3A/31 KONYAALTI/ANTALYA</t>
  </si>
  <si>
    <t>Pınarbaşı Mah. Hürriyet Cad. Akdeniz Üniversitesi Antalya Teknokent Uluğbey Ar-Ge 2 Binası No:3A/B88 Konyaaltı/ANTALYA</t>
  </si>
  <si>
    <t>Yamaçtepe Mah.Mahmut Tevfik Atay Bulvarı Gaziantep Teknoaprk A/Blok No:Z-18 Şahinbey/Gaziantep</t>
  </si>
  <si>
    <t>Yamaçtepe Mah. Mahmut Tevfik Atay Blv. No:4/D/1 Şahinbey/Gaziantep (Gaziantep Üniversitesi Teknopark Yerleşkesi No:4/D/1 Şahinbey/Gaziantep)</t>
  </si>
  <si>
    <t>antalya teknokent uluğbey arge-2 binası no:3a/b94</t>
  </si>
  <si>
    <t>Ulubağ Mah. Recep Tayyip Erdoğan Blv. Şanlıurfa Teknokent No:283İç Kapı No:306</t>
  </si>
  <si>
    <t>Gülbahçe Mah. Gülbahçe Cad. Teknopark İzmir A8 Binası 1 / 45 / 14 URLA / İZMİR</t>
  </si>
  <si>
    <t>Ankara Teknoloji Geliştirme Bölgesi Cyberpark Cyberplaza Kapı No:4/A A Blok 3.Kat No:304 06800 Bilkent Çankaya/Ankara</t>
  </si>
  <si>
    <t>Ankara Teknoloji Geliştirme Bölgesi, Beytepe Lodumlu Köyü Yolu No:5, Cyberpark Tepe Binası, 2.Kat No: 237, 06800 Bilkent Çankaya/Ankara</t>
  </si>
  <si>
    <t>Bulgurlu Mah. Kanyon Cad. No.89 A blok 1/3 Battalgazi/Malatya</t>
  </si>
  <si>
    <t>Fırat Teknokent Teknoloji Geliştirme Bölgesi İnovasyon Binası No:105 23100 ELAZIĞ</t>
  </si>
  <si>
    <t>Pınarbaşı Mah. Hürriyet Cad. Akdeniz Üniversitesi Antalya Teknokent Ar-Ge 1 Binası No:3B/202 Konyaaltı/Antalya</t>
  </si>
  <si>
    <t>REŞİTPAŞA Mah. KATAR Cad. ÖĞRENCİ OTOMASYON Sit. No: 2 /11 / 1 SARIYER / İSTANBUL</t>
  </si>
  <si>
    <t>Teknopark İstanbul, Sanayi Mahallesi Teknopark Bulvarı No: 1/4A 101</t>
  </si>
  <si>
    <t>Bulgurlu Mah. Kanyon Ç.Yolu Doğu Cad. No:89 C Blok 2/1 Battalgazi Malatya</t>
  </si>
  <si>
    <t>M. Kemal Mah. Dumlupınar Bul. No: 280 ODTÜ MET ALANI A-1 Blok 4.Bölüm Ofis:3/D Çankaya –Ankara</t>
  </si>
  <si>
    <t>REŞİTPAŞA Mah. KATAR Cad. ARI TEKNOKENT 2 Sit. No: 4 /2 / 1 SARIYER / İSTANBUL</t>
  </si>
  <si>
    <t>TÜBİTAK TEKGEB E Blok No:42 Gebze-KOCAELİ</t>
  </si>
  <si>
    <t>Şükrüpaşa Mh. Zübeyde Hanım Cad. No:3/3 Ofis: 32</t>
  </si>
  <si>
    <t>Yenişehir mh. Kardeşler cd. No:7/2 Kapı: Z20/2 Sivas</t>
  </si>
  <si>
    <t>Bahçelievler Mahallesi, Ankara Ünv. Teknoloji Geliştirme Bölgesi, 06830 Gölbaşı/Ankara</t>
  </si>
  <si>
    <t>Ege Teknopark Geliştirme Bölgesi TGB-2 Alanı Mercan Konteyner Park No:172/70F (Ofis No:5)</t>
  </si>
  <si>
    <t>PINARBAŞI MAHALLESİ HÜRRİYET CAD. TEKNOKENT ULUĞBEY Apt. NO: 3 A/Z8 KONYAALTI ANTALYA</t>
  </si>
  <si>
    <t>TÜBİTAK GEBZA YERLEŞKESİ TEKNOLOJİ GELİŞTİRME BÖLGESİ A BLOK NO:6 GEBZE/KOCAELİ</t>
  </si>
  <si>
    <t>Sanayi Mah. Teknopark Blv. Teknopark 4A 1/4A 101</t>
  </si>
  <si>
    <t>1944.Cad. 1946.Sok. No: 1</t>
  </si>
  <si>
    <t>Ankara Teknoloji Geliştirme Bölgesi Cyberpark Cyberplaza Kapı No:4/C C Blok 3.Kat No:18 06800 Bilkent Çankaya /Ankara</t>
  </si>
  <si>
    <t>Aksu Mah.OMÜ Cad.No:165/38-39</t>
  </si>
  <si>
    <t>ULUTEK TEKNOLOJİ GELİŞTİRME BÖLGESİ YÖNETİCİ A.Ş. ULUDAĞ ÜNİVERSİTESİ GÖRÜKLE NİLÜFER BURSA</t>
  </si>
  <si>
    <t>Organize Sanayi Bölgesi No:7 Teknokent Çorum</t>
  </si>
  <si>
    <t>Çaydaçıra Mah. Hacı Ömer Bilginoğlu Cad. Fırat Teknokent TGB No 61/203</t>
  </si>
  <si>
    <t>Çamlıtepe Mah.Mahmut Tevfik Atay Bulvarı/Semt Gaziantep Teknopark 4/A Blok no: 217 Şahinbey/Gaziantep</t>
  </si>
  <si>
    <t>Osmangazi Üniversitesi Meşelik Kampüsü ETGB Osmangazi Teknoparkı No:206</t>
  </si>
  <si>
    <t>Yenişehir mh. Kardeşler cd. No:7/2 no: 211 Sivas</t>
  </si>
  <si>
    <t>REŞİTPAŞA Mah. KATAR Cad. ARI 6 Sit. ENERJİ TEKNOKENTİ Apt. No: 2 /49 / 102 SARIYER / İSTANBUL</t>
  </si>
  <si>
    <t>Bahçelievler Mahallesi 319. Cad. No:35 E Blok 1. Kat İç Kapı :103</t>
  </si>
  <si>
    <t>SDÜ DOĞU YERKLEŞKESİ TEKNOKENT BİNASI OFİS NO.103</t>
  </si>
  <si>
    <t>Aytekin Kotil Caddesi No27/7 Mecidiyeköy/Şişli/İstanbul</t>
  </si>
  <si>
    <t>Ankara Teknoloji Geliştirme Bölgesi Cyberpark Kapı No: 5 Tepe Binası Bodrum Kat No: B08 06800 Bilkent Çankaya/Ankara</t>
  </si>
  <si>
    <t>Dudullu OSB Des 2.Cadde No:8/63 Ümraniye/ İstanbul</t>
  </si>
  <si>
    <t>MUALLİMKÖY MAH DENİZ CAD NO 143/5/16</t>
  </si>
  <si>
    <t>Fırat Teknokent AR-GE 2 Bina No: 15</t>
  </si>
  <si>
    <t>Ostim Mah. 1308. Sokak No:6/ZK-8-9-17-18</t>
  </si>
  <si>
    <t>tokat teknopark 106 ofis</t>
  </si>
  <si>
    <t>Ankara Teknoloji Geliştirme Bölgesi Cyberpark Kapı No: 5 Tepe Binası 4. Kat No: 427-428 -1. Kat B26 06800 Bilkent Çankaya/Ankara</t>
  </si>
  <si>
    <t>Ankara Teknoloji Geliştirme Bölgesi, 1606.Cadde, Kapı No: 4/B, Cyberpark Cyperplaza B Blok, 2.Kat No: B220-B221, 06800 Bilkent Çankaya/Ankara</t>
  </si>
  <si>
    <t>İkitelli OSB Mah. YTÜ Teknopark Sok. No:1 Daire:119 Başakşehir / İstanbul</t>
  </si>
  <si>
    <t>Çayda Çıra Mah. Hacı Ömer Bilginoğlu Cad. No 65/14 Elazığ</t>
  </si>
  <si>
    <t>Çamlıtepe Mah.Mahmut Tevfik Atay Bulvarı Gaziantep Teknopark, A Blok, No: 211, 216 - Şahinbey / GAZİANTEP</t>
  </si>
  <si>
    <t>REŞİTPAŞA Mah. KATAR Cad. ÖĞRENCİ OTOMASYON Sit. No: 2 /11 / 3 SARIYER / İSTANBUL</t>
  </si>
  <si>
    <t>Sanayi Mah. Havaalanı İç Yolu Cad. No:3, Teknopark İstanbul, 5.Blok, No:103</t>
  </si>
  <si>
    <t>Ankara Teknoloji Geliştirme Bölgesi Kapı No: 5 Cyberpark Tepe Binası 4. Kat No: 420 06800 Bilkent Çankaya/Ankara</t>
  </si>
  <si>
    <t>Pınarbaşı Mh. Hürriyet Cd. Akdeniz Üniversitesi Antalya Teknokent Arge 1 Binası 3B/204 Konyaaltı/Antalya</t>
  </si>
  <si>
    <t>Reşitpaşa Mahallesi, Katar Cad. Teknokent Arı 8 Binası No:2/11/4 Sarıyer/ İSTANBUL</t>
  </si>
  <si>
    <t>...</t>
  </si>
  <si>
    <t>Sakarya Üniversitesi Teknoloji Geliştirme Bölgeleri Esentepe kampüsü B Blok No : 105</t>
  </si>
  <si>
    <t>hürriyet cd. Pınarbaşı Mh. Teknokent arge-2 uluğbey binası No:3a/B93 Konyaaltı</t>
  </si>
  <si>
    <t>BARIŞ SB.MAHALLESİ 5003 SK.KADİR HAS BİNASI KISIM B NO:2B/126</t>
  </si>
  <si>
    <t>1368. Cad. Hacettepe-İvedik OSB Teknokenti No:61 Kat:3 Daire:10 İvedik OSB</t>
  </si>
  <si>
    <t>Ankara Teknoloji Geliştirme Bölgesi 1598.cd. AB-Mikro Nano Binası No:31 06800 Bilkent Çankaya/Ankara</t>
  </si>
  <si>
    <t>Üniversiteler Mah. 1596. Cad.6.AR-GE A Blok Bina No 6A,Kat No:1, No:15 Beytepe 06800 Çankaya/Ankara</t>
  </si>
  <si>
    <t>Yenişehir Mah. Kardeşler Cad. No: 7 Ofis No: Z06 Merkez/SİVAS</t>
  </si>
  <si>
    <t>İSTANBUL ÜN. AVCILAR YER. ARGEM BİN.OFİS NO:111 AVCILAR</t>
  </si>
  <si>
    <t>Ostim OSB Mahallesi Cevat Dündar Caddesi 1/1/90 Yenimahalle Ankara</t>
  </si>
  <si>
    <t>Çayda Çıra Mah. Hacı Ömer Bilginoğlu Cad. Fırat TGB Ar-Ge 2 Binası No 65/2</t>
  </si>
  <si>
    <t>Aşkale Çimento Fabrikası Adres: Yeşilova Mahallesi Trabzon Yolu 3.km. AŞKALE / ERZURUM Telefon: 0 (442) 415 10 54 Faks: 0 (442) 415 15 51 Elektronik Posta : info@askalecimento.com.tr</t>
  </si>
  <si>
    <t>SANAYİ MAHALLESİ TEKNOPARK BULVARI NO:1/5A/501</t>
  </si>
  <si>
    <t>Atatürk Bulvarı No:193 Kat:10 Kavaklıdere / Çankaya / Ankara</t>
  </si>
  <si>
    <t>Çaydaçıra Mah. Hacı Ömer Bilginoğlu Cad. Fırat Teknokent Ar-GE 1 Bina No 67</t>
  </si>
  <si>
    <t>Üniversite Mahallesi Hastane Caddesi No: 33 İŞLİK 1311 ORTAHİSAR/ TRABZON</t>
  </si>
  <si>
    <t>ÜNİVERSİTE MAH. SARIGÜL SOKAK NO:37 ARGEM HİZMET BİNASI KULUÇKA MERKEZİ NO :15/52</t>
  </si>
  <si>
    <t>Çaydaçıra Mah. Hacı Ömer Bilginoğlu Cad. Fırat Teknokent TGB Ek Bina No 63 Elazığ</t>
  </si>
  <si>
    <t>YILDIZ TEKNİK ÜNİVERSİTESİ DAVUTPAŞA KAMPUSÜ TEKNOLOJİ GELİŞTİRME BÖLGESİ 1. FAZ. B1 BLOK B-211</t>
  </si>
  <si>
    <t>Trabzon Teknoloji Geliştirme Bölgesi Üniversite Mah. Hastane Cad No:33 A208-210 TRABZON</t>
  </si>
  <si>
    <t>Atatürk Üniversitesi Yerleşkesi Teknoloji Geliştirme Bölgesi Ata Teknokent B Blok No:106 Pk: 25240 Yakutiye/Erzurum</t>
  </si>
  <si>
    <t>Organize Sanayi Bölgesi Mah. Bilim Cad. (Yazılımkule) No:5/7 Odunpazarı / ESKİŞEHİR</t>
  </si>
  <si>
    <t>Ankara Teknoloji Geliştirme Bölgesi, Üniversiteler Mah., 1605. Cad. No: 3/A, CYBERPARK E Blok 2.Kat No:212 06800 Bilkent/ANKARA</t>
  </si>
  <si>
    <t>Pınarbaşı Mahallesi Hürriyet Caddesi Akdeniz Üniversitesi Antalya Teknokent Ar-ge 1 Binası No:3B/102 Konyaaltı/ ANTALYA</t>
  </si>
  <si>
    <t>Trabzon Teknoloji Geliştirme Bölgesi Hastane Cad. No:45 61080 Merkez/TRABZON</t>
  </si>
  <si>
    <t>Muradiye Mahallesi Celal Bayar Üniversitesi Kampüsü Küme Evleri No:22 Yunusemre/MANİSA</t>
  </si>
  <si>
    <t>İvedik osb 1357 sk no 24</t>
  </si>
  <si>
    <t>Üniversite Mah. Hastane Cad. No:33 İşlik: 3110 ORTAHİSAR / TRABZON</t>
  </si>
  <si>
    <t>Dicle teknokent kıtılbıl mah. silvan yolu 6.km 222 2/10</t>
  </si>
  <si>
    <t>MURADİYE MAH. CELAL BAYAR ÜNİVERSİTESİ KAMPÜSÜ KÜME EVLERİ DIŞ KAPI NO:22 İÇ KAPI NO:201 YUNUSEMRE/MANİSA</t>
  </si>
  <si>
    <t>75.Yıl OSB Mahallesi Bilim Caddesi No:3/1</t>
  </si>
  <si>
    <t>İTOB OSB Mah. 10032 sk. No:2 A106 Menderes İzmir</t>
  </si>
  <si>
    <t>ANTALYA TEKNOKENT AKDENİZ ÜNİVERSİTESİ KAMPÜSÜ PINARBAŞI MAH.HÜRRİYET CAD. ULUĞBEY BİNASI 3/A BODRUM KAT OFİS NO: B-19 ANTALYA</t>
  </si>
  <si>
    <t>Rüzğarlıbahçe Kavak sokak No:31/1 Smart Plaza B Blok kat 3 Beykoz İstanbul</t>
  </si>
  <si>
    <t>TEKNOPARK İSTANBUL SANAYİ MAH. TEKNOKENT BULVARI NO:1/2C 2111 PENDİK İSTANBUL</t>
  </si>
  <si>
    <t>Büyükdere Mah. Gençlik Blv. 4/44/Z1 Odunpazarı/ESKİŞEHİR</t>
  </si>
  <si>
    <t>Çaydaçıra Mah. Hacı Ömer Bilginoğlu Cad. Fırat Teknokent TGB Ar-Ge 2 Binası No 65/22 Elazığ</t>
  </si>
  <si>
    <t>BARDAKÇI MAH. TEKNOKNET SK NO :1/8 TUŞBA / VAN</t>
  </si>
  <si>
    <t>ÇİFTE HAVUZLAR MAH. ESKİ LONDRA ASFALTI CAD. KULUÇKA MRK. D2 BLOK 151 /1F 2B03 ESENLER/ İSTANBUL</t>
  </si>
  <si>
    <t>Yenibatı Mah. 2363. Sk. Eti Maden Loj. No:1/1 B4 Bl. D.5 Batıkent</t>
  </si>
  <si>
    <t>Teknoparkİstanbul 4A içKapı 101</t>
  </si>
  <si>
    <t>BARDAKÇI MAH TEKNOKNET SK:1/20 TUŞBA VAN</t>
  </si>
  <si>
    <t>Çayda Çıra Mah. Hacı Ömer Bilginoğlu Cad. Yeni Bina No 61/206</t>
  </si>
  <si>
    <t>Kültür Mah Çakmaklar Cad. No:2/30</t>
  </si>
  <si>
    <t>Pınarbası Mah. Hürriyet Cad. Akdeniz Üniversitesi Antalya Teknokent Arge 2 Uluğbey Binası No:3A/21 Konyaaltı / Antalya</t>
  </si>
  <si>
    <t>TEKNOKENT ULUĞBEY BİNASI Z.KAT NO:1-2-3-4-5-6-7</t>
  </si>
  <si>
    <t>Ege Üniversitesi Kampüsü, Erzene Mah., Ankara Cad. No:172/14</t>
  </si>
  <si>
    <t>Anadolu Üniversitesi Yunusemre Kampusu ETGB Anadolu Teknoparkı</t>
  </si>
  <si>
    <t>Ankara Teknoloji Geliştirme Bölgesi, Beytepe Lodumlu Köyü Yolu No:5, Cyberpark Tepe Binası, 3.Kat No: 308-309-348, 06800 Bilkent Çankaya/Ankara</t>
  </si>
  <si>
    <t>Balıkesir Üniversitesi Teknoloji Geliştirme Bölgesi Dinkçiler Mh. Soma Cd. Balıkesir Üniversitesi NEF Bahçesi B Blok İlahiyat Fakültesi Altıeylül</t>
  </si>
  <si>
    <t>REŞİTPAŞA Mah. KATAR Cad. ARI 3 Binası No: 4 / B110 SARIYER / İSTANBUL</t>
  </si>
  <si>
    <t>Ankara Teknoloji Geliştirme Bölgesi, 1606.Cadde, Kapı No: 4/A, Cyberpark Cyperplaza A Blok, 2.Kat No: A202a, 06800 Bilkent Çankaya/Ankara</t>
  </si>
  <si>
    <t>yalınayak mah.102100 sk.50 toroslar mersin</t>
  </si>
  <si>
    <t>İstanbul Teknoloji Geliştirme Bölgesi Sanayi Mah. Teknopark Bulvarı C2 Blok Zemin kat no:2006 Pendik 34906, İstanbul, TÜRKİYE</t>
  </si>
  <si>
    <t>İvedik OSB Mah. 1435 Cad. no:4 Ostim</t>
  </si>
  <si>
    <t>Ankara Teknoloji Geliştirme Bölgesi, Beytepe Lodumlu Köyü Yolu No:5, Cyberpark Tepe Binası, Zemin Kat No: Z41, 06800 Bilkent Çankaya/Ankara</t>
  </si>
  <si>
    <t>Çamlıtepe Mah./Semt Mahmut Tevfik ATAY Bulvarı A Blok No: Z/11-D Teknopark -Gaziantep Şahinbey-Gaziantep</t>
  </si>
  <si>
    <t>Ankara Teknoloji Geliştirme Bölgesi Cyberpark Cyberplaza A Blok 6. Kat No: 602 06800 Bilkent Çankaya/Ankara</t>
  </si>
  <si>
    <t>Ankara Teknoloji Geliştirme Bölgesi Cyberpark Cyberplaza A Blok No: 601 06800 Bilkent Çankaya/Ankara</t>
  </si>
  <si>
    <t>Ehlibeyt mh. Ceyhun Atuf Kansu Cd. no:114/A blok D:41 Çankaya /Ankara şube odtü adresi : üniversiteler ihsan doğramacı bulvarı no : 29 odtü Çankaya Ankara</t>
  </si>
  <si>
    <t>PINARBAŞI MAHALLESİ HÜRRİYET CAD. AKDENİZ ÜNİVERSİTESİ ULUĞBEY AR-GE BİNASI BODRUM KAT NO: 3A/B17 KONYAALTI/ANTALYA</t>
  </si>
  <si>
    <t>Reşitpaşa Mah. Katar Cad. Teknokent Arı 3 Sit. No: 4 / B105 Sarıyer / İstanbul</t>
  </si>
  <si>
    <t>REŞİTPAŞA Mah. KATAR Cad. ARI 6 Sit. ENERJİ TEKNOKENTİ Apt. No: 2 /49 / 209 SARIYER / İSTANBUL</t>
  </si>
  <si>
    <t>Batman Üniversitesi Merkez Kampüsü 72060 BATMAN</t>
  </si>
  <si>
    <t>ANTALYA TEKNOKENTI AKDENIZ UNIVERSITESI KAMPUSUPINARBASI MAH.HURRIYET CAD. ULUĞBEY ARGE BINASI 3/A ANTALYA</t>
  </si>
  <si>
    <t>YILDIZ TEKNİK ÜNİVERSİTESİ DAVUTPAŞA KAMPÜSÜ TEKNOLOJİ GELİŞTİRME BÖLGESİ 1. FAZ. A1 BLOK A-109</t>
  </si>
  <si>
    <t>Sakarya Üniversitesi Teknoloji Geliştirme Bölgeleri Esentepe Kampüsü 2/no:16</t>
  </si>
  <si>
    <t>Rosem 18</t>
  </si>
  <si>
    <t>Organize Sanayi Mah. Bilim Cad. (Yazılımkule) No: 5/501 26110 Odunpazarı / ESKİŞEHİR</t>
  </si>
  <si>
    <t>TGB-1 Marmara Üniversitesi TEKMER Binası İşlik No: 1 Göztepe/Kadıköy</t>
  </si>
  <si>
    <t>PINARBAŞI MAHALLESİ HÜRRİYET CAD. AKDENİZ ÜNİVERSİTESİ ULUĞBEY AR-GE BİNASI BODRUM KAT NO:3 A/B16 KONYAALTI /ANTALYA</t>
  </si>
  <si>
    <t>Yamaçtepe Mah.Mahmut Tevfik Atay Bulvarı Gaziantep Teknopark 4/ A Blok No: 112 Şahinbey / GAZİANTEP</t>
  </si>
  <si>
    <t>BALCALI MAH. Ç.Ü. BALCALI KAMP. BLV. TEKNOKENT SİT. B BLOK APT. NO. 17/202 (B BLOK 2. KAT 202/A – ADRES KODU: 5487341074 BİNA KODU: 30058351) NOLU OFİS SARIÇAM/ADANA</t>
  </si>
  <si>
    <t>PINARBAŞI MAHALLESİ HÜRRİYET CAD. TEKNOKENT ULUĞBEY Apt. NO:3 A/B24 KONYAALTI ANTALYA</t>
  </si>
  <si>
    <t>BULGURLU MAHALLESİ KANYON CADDESİ NO 89 c2/4 battalgazi .malatya</t>
  </si>
  <si>
    <t>BULGURLU MAH.KANYON CAD.MALATYA TEKNOKENT A/89 - 206 BATTALGAZİ/MALATYA</t>
  </si>
  <si>
    <t>Fırat Teknoloji Geliştirme Bölgesi Fırat Teknokent Ek Binası No:104 -ELAZIĞ</t>
  </si>
  <si>
    <t>MURADİYE MAH. CELAL BAYAR ÜNİVERSİTESİ KAMPÜSÜ KÜME EVLERİ NO:22 İÇ KAPI NO:212 YUNUSEMRE/MANİSA</t>
  </si>
  <si>
    <t>Rumeli Hisarı Mah.Bebek Yolu Sok.No:2/5 307</t>
  </si>
  <si>
    <t>75. Yıl OSB . mah. Teknoloji Bulvarı NO: 7</t>
  </si>
  <si>
    <t>Ankara Teknoloji Geliştirme Bölgesi, 1605.Cadde, Cyberpark Vakıf Binası Bodrum Kat No: B01 Masa No:M02 06800 Bilkent Çankaya/ANKARA</t>
  </si>
  <si>
    <t>Tokat Teknopark A.Ş. ofis : 204, Teknoloji Geliştirme Bölgesi Gaziosmanpaşa Üniversitesi Kampüsü 60240 Tokat</t>
  </si>
  <si>
    <t>Muallimköy Mahallesi Deniz Caddesi No:143 Bilişim Vadisi 4. Kat</t>
  </si>
  <si>
    <t>Balcalı mah.Çukurova Üniversitesi Balcalı Kampüsü Teknokent Binası A Blok Kat:2 No:209/B Sarıçam/ADANA</t>
  </si>
  <si>
    <t>Çiftlikköy Mah. Mersin Üniversitesi Kampus Alanı Küme Evler Tekno No:35 B/104 Yenişehir Mersin</t>
  </si>
  <si>
    <t>Orhangazi Mah. Teknopark Cad. Teknopark Apt. No:1/1</t>
  </si>
  <si>
    <t>Ankara Teknoloji Geliştirme Bölgesi, G Blok, Üniversiteler Mahallesi, Beytepe Lodumlu Köy Yolu Caddesi. No:91, 06800 Bilkent Çankaya/Ankara</t>
  </si>
  <si>
    <t>Organize Sanayi Bölgesi Teknoloji Geliştirme Bölgesi Bilim Cd. No:3/8 Odunpazarı Eskişehir</t>
  </si>
  <si>
    <t>YTÜ TEKNOLOJİ GELİŞTİRME BÖLGESİ YTÜ DAVUTPAŞA KAMPÜSÜ ÇİFTE HAVUZLAR MAH. ESKİ LONDRA ASFALTI CD. (D2 BLOK) BİNA NO.151/1E KAPI NO.Z07</t>
  </si>
  <si>
    <t>YTÜ. Davutpaşa Kam. Çiftehavuzlar Mah. Eski Londra Asfaltı Cad. Kuluçka Mrk.B1 Blok Apt. No: 151/1D/310 Esenler-İSTANBUL</t>
  </si>
  <si>
    <t>Yenigün Mah.1054 sk İnci plaza 2/ 16</t>
  </si>
  <si>
    <t>Çamlıtepe Mah.Mahmut Tevfik atay Bulvarı .Gaziantep/Teknopark 4/A Blok No: 225 Şahinbey/Gaziantep</t>
  </si>
  <si>
    <t>Çaydaçıra Mah. Hacı Ömer Bilginoğlu Cad. Fırat Tekonkent TGB Ek Bina 65/204</t>
  </si>
  <si>
    <t>Sanayi Mahallesi, Teknopark Bulvarı, No:1 1-4A 101, 34906, Pendik, İstanbul</t>
  </si>
  <si>
    <t>akdeniz üniversitesi iletişim fak.</t>
  </si>
  <si>
    <t>Ostim Merkezi ODTÜ Teknokent OSTİM Merkezi Uzay Çağı Cd. 1308. Sk. 6/1-7 OSTİM Yenimahalle 06374 Ankara</t>
  </si>
  <si>
    <t>Ankara Teknoloji Geliştirme Bölgesi, Beytepe Köyü yolu Kapı No:5/A Cyberpark Tepe Binası 4. Kat 404- 407A- 419- 434- 435- 437- 438- 440- 441- 442- 443- 444- 445- 446- 447- 448- 449- 452- 433- 416- 422 06800 Bilkent Çankaya/Ankara</t>
  </si>
  <si>
    <t>InnoPark Konya TGB. No:208 Selçuklu/Konya</t>
  </si>
  <si>
    <t>PINARBAŞI MAHALLESİ HÜRRİYET CADDESİ AKDENİZ ÜNİVERSİTESİ ANTALYA TEKNOKENT ARGE1 BİNASI NO:3B/Z8 KONYAALTI / ANTALYA</t>
  </si>
  <si>
    <t>Bilkent Üniversitesi 6.Cad. No: 6 06800 Bilkent, Ankara - Türkiye</t>
  </si>
  <si>
    <t>Bilkent Üniversitesi Aysel Sabuncu Beyin Araştırmaları Merkezi Umram Binası</t>
  </si>
  <si>
    <t>NO:35 E / B53</t>
  </si>
  <si>
    <t>KIŞLA MAHALLESİ MİLLİ EGEMENLİK CADDESİ BAKİBEY APARTMANI A BLOK NO:10 KAT:1/6 07040 MURATPAŞA/ANTALYA</t>
  </si>
  <si>
    <t>Eskişehir Osmangazi Üniversitesi Meşelik Kampusu ETGB Teknopark Binası No:105 Odunpazarı/ESKİŞEHİR</t>
  </si>
  <si>
    <t>İTOB OSB MAH. 10032 SOK NO:2 (A009) MENDERES-İZMİR</t>
  </si>
  <si>
    <t>Ankara Teknoloji Geliştirme Bölgesi, Cyberpark, Cyberplaza B Blok Zemin Kat No:BZ08 06800 Bilkent Çankaya/Ankara</t>
  </si>
  <si>
    <t>MUSTAFA KEMAL MAH. DUMLUPINAR MAH. 280/G NO:205</t>
  </si>
  <si>
    <t>Muradiye Mahallesi Manisa Celal Bayar Üniversitesi Teknoloji Geliştirme Bölgesi Dış Kapı No:22 İç Kapı No:240 Yunusemre/MANİSA</t>
  </si>
  <si>
    <t>Sakarya Üniversitesi Teknoloji Geliştirme Bölgeleri Esentepe Mahallesi Akademiyolu Sok. A Blok Z12 Serdivan/SAKARYA</t>
  </si>
  <si>
    <t>BALCALI MAH. Ç.Ü. BALCALI KAMP. BLV. TEKNOKENT SİT. A BLOK APT. NO. 19/10 (A BLOK ZEMİN KAT Z/10 – ADRES KODU: 5243932000 BİNA KODU: 37544089) NOLU OFİS SARIÇAM/ADANA</t>
  </si>
  <si>
    <t>"ÜNİVERSİTE MAH. SARIGÜL SK. NO:37 ARGEM HİZMET BİNASI KULUÇKA MERKEZİ NO : 15/42 PK.34320 AVCILAR / İSTANBUL"</t>
  </si>
  <si>
    <t>ESENTEPE MAH. AKADEMİYOLU SOK. NO.2/18</t>
  </si>
  <si>
    <t>Çünür Mah. 102 cad. SDU Teknokent No:252 Kuluçka Merkezi</t>
  </si>
  <si>
    <t>Yeşiltepe Mah İsmet İnönü 2. Cad. ETGB Anadolu Teknoparkı No:212 ESKİŞEHİR</t>
  </si>
  <si>
    <t>SARIÇAM</t>
  </si>
  <si>
    <t>Ankara Teknoloji Geliştirme Bölgesi, Kapı No:4/A Cyberpark , Cyberplaza A Blok 3. Kat No: A303c- A303d 06800 Bilkent Çankaya/Ankara</t>
  </si>
  <si>
    <t>Bioxin Teknoloji Makine İmalat Sanayi Ticaret Limited Şirketi Zafer Mahallesi Üniversite Varyantı Caddesi Numara:60 Efeler / AYDIN</t>
  </si>
  <si>
    <t>K.BAKKALKÖY MAH DEFNE SOK. FLORA RESIDENCE NO:1/365 ATAŞEHİR İSTANBUL</t>
  </si>
  <si>
    <t>REŞİTPAŞA Mah. KATAR Cad. ARI 1 Binası No: 2 /5 / 19 SARIYER / İSTANBUL</t>
  </si>
  <si>
    <t>ÜNİVERSİTE MAH. SARIGÜL SOK. 37/1 KULUÇKA</t>
  </si>
  <si>
    <t>TOKAT TEKNOPARK A.Ş. AR-GE Ofis Alanı 1. Kat No:114, Taşlıçiftlik</t>
  </si>
  <si>
    <t>Ankara Teknoloji Geliştirme Bölgesi, 1606. Cad. Kapı No:4/B, Cyberpark Cyberplaza C Blok 3.Kat No: 21 06800 Bilkent/Ankara</t>
  </si>
  <si>
    <t>Teknoloji Geliştirme Bölgeleri Rosem 06</t>
  </si>
  <si>
    <t>Çamlıtepe Mah. Mahmut Tevfik ATAY Bulvarı Gaziantep/Teknopark 4/A Blok No: 218 Şahinbey/Gaziantep</t>
  </si>
  <si>
    <t>Büyükdere Mah. Gençlik Bulv. Osmangazi Üniv. Meşelik Kampüsü Teknopark Binası No:4/44/105-A Odunpazarı Eskişehir</t>
  </si>
  <si>
    <t>Vatan cad. No:83 Yeniköy</t>
  </si>
  <si>
    <t>REŞİTPAŞA Mah. KATAR Cad. TEKNOKENT ARI 3 Sit. No: 4 / B110 SARIYER / İSTANBUL</t>
  </si>
  <si>
    <t>TÜBİTAK Gebze yerleşkesi Teknoloji Serbest Bölgesi TEKSEB Binası Kısım B 1. Kat 41470 Gebze/KOCAELİ</t>
  </si>
  <si>
    <t>İstanbul Teknoloji ve Geliştirme Bölgesi Sanayi Mah. Teknopark Bulv. No:1/4A 101</t>
  </si>
  <si>
    <t>Ankara Teknoloji Geliştirme Bölgesi, 1606.Cadde, Kapı No: 4/A, Cyberpark Cyperplaza A Blok, 4.Kat No: 404, 06800 Bilkent Çankaya/Ankara</t>
  </si>
  <si>
    <t>İVEDİK OSB MAH 2224. CAD NO 1/116</t>
  </si>
  <si>
    <t>Bogaziçi Üniversitesi, TEKNOPARK 110 Kuzey Kampus, Bebek, İstanbul, 34342 Merkez: Boğaziçi Üniversitesi, KOSGEB Hizmet Binası, Kuzey Kampus, Zemin Kat</t>
  </si>
  <si>
    <t>Boğaziçi Üniversitesi Teknoloji Transfer Ofisi Güney Kampüs</t>
  </si>
  <si>
    <t>Bolu-Teknokent: Kültür Mah. Çakmaklar Cad. No:2/1 BOLU</t>
  </si>
  <si>
    <t>Akpınar mah Aslahadin Sok No : 5/1 Merkez Bolu</t>
  </si>
  <si>
    <t>Ege Üniversitesi Sit. İdeege Tek. Geliştirme Böl. A.Ş. Erzene Mah. Ankara Cad. 172/67</t>
  </si>
  <si>
    <t>Reşitpaşa Mah. Katar Cad. ARI Teknokent 2 Sit. No:4/1/1 Sarıyer, İstanbul (2619440130)</t>
  </si>
  <si>
    <t>İkitelli OSB Mah.YTÜ İkitelli Teknopark Sk. YTÜ Teknopark Apt.: 1/219</t>
  </si>
  <si>
    <t>Üniversite Mah. Hastane Cad. No: 33 İşlik: 3205 ORTAHİSAR/ TRABZON</t>
  </si>
  <si>
    <t>Ankara Teknoloji Geliştirme Bölgesi, Cyberpark Cyberplaza Vakıf Binası 2.Kat No:206-207-207A 06800 Bilkent Çankaya/ANKARA</t>
  </si>
  <si>
    <t>MAHFESIĞMAZ MAH T. ÖZAL BULV. EGEMEN APT. NO: 35/01 ÇUKUROVA/ADANA</t>
  </si>
  <si>
    <t>OSB Mah.Bilim Cad. 2 Nolu Piramit No 3/5 Odunpazarı ESKİŞEHİR</t>
  </si>
  <si>
    <t>Akdeniz Üniversitesi Antalya Teknokent Pınarbaşı Mah. Hürriyet Cad. Uluğbey AR-GE Binası 2. kat No:3/A/22 Kampüs Konyaaltı / ANTALYA</t>
  </si>
  <si>
    <t>TÜBİTAK GEBZE YERLEŞKESİ TEKNOLOJİ GELİŞTİRME BÖLGESİ KULUÇKA MRK.K.1.15 GEBZE/KOCAELİ</t>
  </si>
  <si>
    <t>Ostim Mah 100. Yıl Bulvarı Ostim Teknopark, No:99/12, 06370 Yenimahalle/Ankara</t>
  </si>
  <si>
    <t>Çapanoğlu Mahallesi Bozok Üniversitesi Erdoğan Akdağ Kampüsü Kongre Kültür Merkezi Karşısı 66200, YOZGAT</t>
  </si>
  <si>
    <t>REŞİTPAŞA Mah. KATAR Cad. ARI 6 Sit. ENERJİ TEKNOKENTİ Apt. No: 2 /49 / 203-204 SARIYER / İSTANBUL</t>
  </si>
  <si>
    <t>Ankara Teknoloji Geliştirme Bölgesi, 1606. Cad. Kapı No:4, Cyberpark Cyberplaza C Blok 3.Kat No:302 06800 Bilkent/Ankara</t>
  </si>
  <si>
    <t>Yüzüncü Yıl Üniversitesi Teknokent No:3170830669 Van /TURKEY</t>
  </si>
  <si>
    <t>RumeliHisarı Mah. Bebekyolu Sk. BÜN Teknopark A.Ş. Sit. No:2/5 202 sarıyer/İstanbul</t>
  </si>
  <si>
    <t>REŞİTPAŞA Mah. KATAR Cad. ARI 6 Sit. ENERJİ TEKNOKENTİ Apt. No: 2 /49 / 114-115 SARIYER / İSTANBUL</t>
  </si>
  <si>
    <t>hfghgjhgj</t>
  </si>
  <si>
    <t>Çiftehavuzlar Mah. Eski Londra Asfaltı Cad. No:151 / 1C Esenler İSTANBUL</t>
  </si>
  <si>
    <t>Tübitak Gebze Yerleşkesi, Teknoloji Geliştirme Bölgesi, Kuluçka Merkezi K.1.90 (Barış Mah. Dr. Zeki Acar Cad. Tübitak Sit. No: 1/1/4)</t>
  </si>
  <si>
    <t>Büyükdere Mah. Gençlik Bulvarı Osmangazi Üniversitesi Meşelik Kampusu ETGB Osmangazi Teknoparkı Binası No: 101</t>
  </si>
  <si>
    <t>İMZİR BİLİM VE TEKNOLOJİ PARKI TGB /IŞIK BİNASI</t>
  </si>
  <si>
    <t>ANKARA ÜNİVERSİTESİ TEKNOKENT C BLOK NO: 14</t>
  </si>
  <si>
    <t>Büyükdere Mah. Gençlik Bulvarı Osmangazi Üniversitesi Meşelik Kampusu ETGB Osmangazi Teknoparkı Binası No: 202</t>
  </si>
  <si>
    <t>Pınarbaşı mah. Hürriyet Caddesi Akdeniz Üniversitesi Antalya Teknokent Uluğbey Ar-Ge 2 Binası: 3/A/110 KONYAALTI/ANTALYA</t>
  </si>
  <si>
    <t>Rumelihisarı mah.Bebek yolu sok. No:2/5 108 Sarıyer/İstanbul</t>
  </si>
  <si>
    <t>REŞİTPAŞA Mah. KATAR Cad. ARI 6 Sit. ENERJİ TEKNOKENTİ Apt. No: 2 /49 / 106 SARIYER / İSTANBUL</t>
  </si>
  <si>
    <t>Çayda Çıra Mah. Hacı Ömer Bilginoğlu Cad. Fırat Teknokent TGB Yeni Bina No 61/104</t>
  </si>
  <si>
    <t>RUMELİ HİSARI MAH.BEBEK YOLU SOKAK NO:2/5 İÇ KAPI NO:101 SARIYER-İSTANBUL</t>
  </si>
  <si>
    <t>REŞİTPAŞA Mah. KATAR Cad. TEKNOKENT ARI 3 Sit. No: 4 / B106 SARIYER / İSTANBUL</t>
  </si>
  <si>
    <t>Ankara Teknoloji Geliştirme Bölgesi Cyberpark, Cyberplaza A Blok 5. Kat No:503a-b 06800 BilkentÇ Çankaya/Ankara</t>
  </si>
  <si>
    <t>Ankara Teknoloji Geliştirme Bölgesi, Bilkent 2. Cad. Cyberpark, Cyberplaza C Blok 2. Kat No: 211 Bilkent Çankaya/Ankara</t>
  </si>
  <si>
    <t>Dudullu OSB Des 2.Cadde No:8/81 Ümraniye/İstanbul</t>
  </si>
  <si>
    <t>Ankara Teknoloji Geliştirme Bölgesi, Cyberpark Tepe Binası 2. Kat No:204-205-206-207-208-209A-209B-210-211-212-213-214-215-216-217A-219-220-221-222-223-224-225-226-227-228-229-230-231-232-233-234 06800 Bilkent Çankaya/Ankara</t>
  </si>
  <si>
    <t>Ankara Teknoloji Geliştirme Bölgesi, Cyberpark Tepe Binası Beytepe Lodumlu Köyü Yolu No:5, 3.Kat No : 307/A - 307/B - 307/C – 332 – 333 – 334 – 335 – 336 – 337 – 338 – 339 – 340 – 341 – 342 -343 – 344 – 345 -346 - 347 06800 Bilkent/Ankara</t>
  </si>
  <si>
    <t>Çamlıtepe Mah./Semt Mahmut Tevfik Atay Bulvarı Gaziantep Teknopark 4/A Blok No:Z/12 Gaziantep Şahinbey</t>
  </si>
  <si>
    <t>Ankara Teknoloji Geliştirme Bölgesi, Üniversiteler Mahallesi, 1605. Cad. Kapı No:3, Cyberpark, Vakıf Binası 1. Kat No: 103B 06800 Bilkent Çankaya/Ankara</t>
  </si>
  <si>
    <t>Şahinali Mah. Kavak Sokak No:23</t>
  </si>
  <si>
    <t>Muradiye Mahallesi Celal Bayar Üniversitesi Kampüsü Küme evleri No:22 Yunusemre/ MANİSA</t>
  </si>
  <si>
    <t>OSB. MAH. Y.T.U TEKNOPARK AP. 1/Z02</t>
  </si>
  <si>
    <t>Şükrüpaşa mah. Zübeyde Hanım Cad. No:3</t>
  </si>
  <si>
    <t>ÇOMÜ Sarıcaeli Yerleşkesi, 17100 Çanakkale/Türkiye</t>
  </si>
  <si>
    <t>dicle teknokent</t>
  </si>
  <si>
    <t>Fırat Teknokent Ek Binası No:105</t>
  </si>
  <si>
    <t>Yenimahalle kurtuluş caddesi no 38 Didim/ Aydın</t>
  </si>
  <si>
    <t>TÜBİTAK GEBZE YERLEŞKESİ TEKNOLOJİ GELİŞTİRME BÖLGESİ NO:38/D</t>
  </si>
  <si>
    <t>Kırkevler Mahallesi Kastamonu Cad. Karatekin Üniversitesi Rektörlük Binası Apt. No 244 Merkez / ÇANKIRI</t>
  </si>
  <si>
    <t>Ankara Teknoloji Geliştirme Bölgesi, 1606.Cadde, Kapı No: 4/B, Cyberpark Cyperplaza B Blok, 2.Kat No: B235, 06800 Bilkent Çankaya/Ankara</t>
  </si>
  <si>
    <t>Ekşioğlu Mah. Atabey Cad. No.12 Çekmeköy İstanbul, TR 34794</t>
  </si>
  <si>
    <t>MURADİYE MAH. CELAL BAYAR ÜNİVERSİTESİ KAMPÜSÜ KÜME EVLERİ TEKNOLOJİ GELİŞTİRME (BÖLGESİ İÇİ) MERKEZİ NO:22 YUNUSEMRE MANİSA</t>
  </si>
  <si>
    <t>Reşitpaşa Mahallesi Katar Cad. ARI 2 Binası No:4/2/3 SARIYER / İSTANBUL</t>
  </si>
  <si>
    <t>Ankara Teknoloji Geliştirme Bölgesi, 1606.Cadde, Kapı No: 4/B, Cyberpark Cyperplaza B Blok, 2.Kat No: B207, 06800 Bilkent Çankaya/Ankara</t>
  </si>
  <si>
    <t>Çamlıtepe Mah./Semt Mahmut Tevfik Atay Bulvarı Gaziantep Teknopark C-BLok No:Z-07 B Şahinbey/Gaziantep</t>
  </si>
  <si>
    <t>Ankara Teknoloji Geliştirme Bölgesi, Cyberpark Tepe Binası 4. Kat No: 417-451 06800 Bilkent Çankaya/ Ankara</t>
  </si>
  <si>
    <t>REŞİTPAŞA Mah. KATAR Cad. TEKNOKENT ARI 1 Sit. No: 2 /5 / 6 SARIYER / İSTANBUL</t>
  </si>
  <si>
    <t>Nevşehir Hacı Bektaş Veli Üniversitesi Damat İbrahim Paşa Yerleşkesi 2000 Evler Mah. Merkez/Nevşehir</t>
  </si>
  <si>
    <t>Celal Bayar Üniversitesi Teknoloji Geliştirme Bölgesi Muradiye Mahallesi Celal Bayar Üniversitesi Kampüsü Küme Evleri Teknoloji Geliştirme Merkezi Blok No:22 - 45140 - Yunusemre / MANİSA</t>
  </si>
  <si>
    <t>Çaydaçıra Mah. Hacı Ömer Bilginoğlu Cad. No.65/11A Merkez/ELAZIĞ</t>
  </si>
  <si>
    <t>Çayda Çıra Mah. Hacı Ömer Bilginoğlu Cad. Fırat TGB Ar-Ge 2 Binası No 65/12</t>
  </si>
  <si>
    <t>Hatay Teknoloji Geliştirme Bölgesi, Tayfur Sökmen Kampüsü, Konteyner Park alanı Kapı No:5, Antakya/Hatay</t>
  </si>
  <si>
    <t>Çamlıtepe Mah. Mahmut Tevfik Atay Bulvarı 4/A Blok No:119 Teknopark/Gaziantep Şahinbey Gaziantep</t>
  </si>
  <si>
    <t>GÖLLER BÖLGESİ TEKNOKENT SDÜ DOĞU YERLEŞKE ISPARTA</t>
  </si>
  <si>
    <t>MURADİYE MAHALLESİ CELAL BAYAR ÜNİVERSİTESİ KAMPÜSÜ KÜME EVLERİ TEKNOLOJİ GELŞTİRME BÖLGESİ NO:22 YUNUSEMRE /MANİSA</t>
  </si>
  <si>
    <t>Reşitpaşa Mah. Katar Cad. Teknokent ARI 1 Sitesi No:2/5/19 Sarıyer/İstanbul</t>
  </si>
  <si>
    <t>OSMANGAZİ ÜNİVERSİTESİ MEŞELİK KAMPÜSÜ TEKNOLOJİ GELİŞTİRME BÖLGESİ TEKNOPARKI 44/103-A Odunpazarı/ESKİŞEHİR</t>
  </si>
  <si>
    <t>Reşitpaşa Mah. Katar Cad. Teknokent ARI 4 Binası No: 2 / 50 / 6 34467 Sarıyer</t>
  </si>
  <si>
    <t>KÜTAHYA TEKNOKENT 2.Organize San. Bölgesi Kütahya-Eskişehir Karayolu 5.Km KÜTAHYA</t>
  </si>
  <si>
    <t>MURADİYE MAHALLESİ CELAL BAYAR ÜNİVERSİTESİ KAMPÜSÜ KÜME EVLERİ NO:22 YUNUSEMRE/MANİSA</t>
  </si>
  <si>
    <t>MURADİYE MAH. CELAL BAYAR ÜNİVERSİTESİ KAMPÜSÜ KÜME EVLERİ NO:22 İç Kapı No:101 YUNUSEMRE/MANİSA</t>
  </si>
  <si>
    <t>Reşit Paşa Mahallesi Katar Caddesi ARI 6 Binası No: 2/49 / 16, 17, 18 Sarıyer/İstanbul 34467</t>
  </si>
  <si>
    <t>BARDAKÇI MAH. TEKNOKENT SK. 1 21 TUŞBA/ VAN</t>
  </si>
  <si>
    <t>YILDIRIM BEYAZIT MAHALLESİ AŞIKVEYSEL BULVARI E.Ü.TGB İDARE VE KULUÇKA -5.BİNASI DIŞ KAPI NO:67/4 İÇ KAPI NO:29 MELİKGAZİ//KAYSERİ/TÜRKİYE 38039</t>
  </si>
  <si>
    <t>Dudullu OSB Des 2.Cadde No:8/23 Ümraniye/İstanbul</t>
  </si>
  <si>
    <t>CHEF GAME STUDİO YAZILIM TEKNOLOJİLERİ LİMİTED ŞİRKETİ ÜNİVERSİTELER MAHALLESİ İHSAN DOĞRAMACI BLV. GALYUM APT. NO:27/1 ATOM 06800 ÇANKAYA/ANKARA</t>
  </si>
  <si>
    <t>BARDAKÇI MAH. TEKNOKNET SK NO :1/1 TUŞBA / VAN</t>
  </si>
  <si>
    <t>İvedik OSB Mah. 2224. Cad. No:1/129 (Ankara Teknopark BBlok 130)</t>
  </si>
  <si>
    <t>Büyükdere Mah. Gençlik Bulvarı No:4/59-103 Odunpazarı ESKİŞEHİR</t>
  </si>
  <si>
    <t>Yeni Mah. Çimento Yolu Küme Evler Cad. No:29 Kestel/Bursa</t>
  </si>
  <si>
    <t>YYÜ TEKNOKENT BARDAKÇI MAH. TEKNOKENT SK. NO :1/17</t>
  </si>
  <si>
    <t>Çamlıtepe Mah./Semt Mahmut Trvfik ATAY Bulvarı 4/A blok No:204 Teknopark Gaziantep Şahinbey/ Gaziantep</t>
  </si>
  <si>
    <t>REŞİTPAŞA MAH. KATAR CAD. ARI 3 SİT. NO: 4/201 SARIYER, İSTANBUL</t>
  </si>
  <si>
    <t>Zonguldak Teknopark Binası Çınartepe Mah. Adnan Menderes Cad. No:91C, Ofis No :1</t>
  </si>
  <si>
    <t>Pınarbaşı Mh. Hürriyet Cd. Akdeniz Üniversitesi Antalya Teknokent Arge 2 Uluğbey Binası No:3A/Z13 Konyaaltı /ANTALYA</t>
  </si>
  <si>
    <t>REŞİTPAŞA Mah. KATAR Cad. TEKNOKENT ARI 3 Sit. No: 4 / B111 SARIYER / İSTANBUL</t>
  </si>
  <si>
    <t>Bitlis Eren Üniversitesi, Mühendislik - Mimarlık Fakültesi, Bilgisayar Mühendisliği Bölümü</t>
  </si>
  <si>
    <t>OSB Teknoloji Bulvarı ETGB Yazılımkule No:404</t>
  </si>
  <si>
    <t>OSB Mah. Deniz Feneri Sk. No: 4 34776 Dudullu Ümraniye İstanbul</t>
  </si>
  <si>
    <t>Dicle Üniversitesi kampusü Silvan yolu üzeri 6.km 1/12 Sur/Diysrbakır</t>
  </si>
  <si>
    <t>YILDIZ TEKNİK ÜNİVERSİTESİ DAVUTPAŞA KAMPÜSÜ TEKNOLOJİ GELİŞTİRME BÖLGESİ 1. FAZ. A1 BLOK C-103</t>
  </si>
  <si>
    <t>Ankara Teknoloji Geliştirme Bölgesi, 1606.Cadde, Kapı No: 4/B, Cyberpark Cyperplaza B Blok, 2.Kat No: B205, 06800 Bilkent Çankaya/Ankara</t>
  </si>
  <si>
    <t>Yıldız Teknik Üniversitesi Teknopark C1 Blok No: 304</t>
  </si>
  <si>
    <t>BARDAKÇI MAH. TEKNOKNET SK. NO :1 / 31 TUŞBA / VAN</t>
  </si>
  <si>
    <t>YENIMAHALLE MAH. 3474 SK. 3 6 ATAKUM/ SAMSUN</t>
  </si>
  <si>
    <t>Sanayi Mah. Teknopark Blv. Teknopark A1 1/1A 322 Pendik/İstanbul</t>
  </si>
  <si>
    <t>Ankara Teknoloji Geliştirme Bölgesi Bilkent 5. Cadde, Cyberpark, Vakıf Binası 1.Kat No:109 - 110 - 111 - 111A 06800 Bilkent Çankaya/ANKARA</t>
  </si>
  <si>
    <t>Reşitpaşa Mah. Katar Cad. Teknokent Arı 3 No:4 İç Kapı No:1101 Sarıyer - İstanbul</t>
  </si>
  <si>
    <t>Reşitpaşa Mah. Katar Cad. Teknokent Arı 1 Sit. No: 2 /5 / 24 Sarıyer / İstanbul</t>
  </si>
  <si>
    <t>REŞİTPAŞA Mah. KATAR Cad. Teknokent ARI 1 Binası No: 2 /5 / 19 SARIYER / İSTANBUL</t>
  </si>
  <si>
    <t>Yıldız teknik üniversitesi Davutpaşa kampüsü Teknopark C1 blok No:207 Esenler /İstanbul</t>
  </si>
  <si>
    <t>Yeşiltepe Mah. İsmet İnönü - 2 Cd. No:2/57 Tepebaşı</t>
  </si>
  <si>
    <t>Ankara Teknoloji Geliştirme Bölgesi, 1606.Cadde, Kapı No: 4/B, Cyberpark Cyperplaza B Blok, 2.Kat No: B229, 06800 Bilkent Çankaya/Ankara</t>
  </si>
  <si>
    <t>Ankara Yolu 12. Km.Organize San.Böl.Sosyal Tesisler No: 7 TEKNOKENT ÇORUM</t>
  </si>
  <si>
    <t>Muradiye Mahallesi Celal Bayar Üniversitesi Kampüsü Küme Evleri Teknoloji Geliştirme (Bölgesi İçi) Merkezi Apt. No:22 Ofis Z9 Yunusemre/MANİSA</t>
  </si>
  <si>
    <t>Büyükdere Mah. Gençlik Bulv. Osmangazi Üniversitesi Meşelik Kampüsü ETGB Teknoparkı No:4-59/202 Odunpazarı/Eskişehir</t>
  </si>
  <si>
    <t>YTÜ TEKNOLOJİ GELİŞTİRME BÖLGESİ DAVUTPAŞA KAMPÜSÜ ÇİFTE HAVUZLAR MAH. ESKİ LONDRA ASFALTI CD. BİNA NO.151/1C (C1 BLOK) NO. C211-B ESENLER/İST</t>
  </si>
  <si>
    <t>Ankara Teknoloji Geliştirme Bölgesi, Üniversiteler Mah., 1605. Cad. No: 3/A, CYBERPARK E Blok Zemin Kat No:Z12 06800 Bilkent/ANKARA</t>
  </si>
  <si>
    <t>Tübitak Gebze Yerleşkesi Teknoloji Geliştirme Bölgesi A Blok No: 4</t>
  </si>
  <si>
    <t>Sakaarya Üniversitesi Teknoloji Geliştirme Bölgeleri Yönetici A.Ş. Esentepe Mah. Akademiyolu Sok. D Blok Z03</t>
  </si>
  <si>
    <t>Büyükkayacıkosb Mah. 101.Cad. B Blok No: 4/Z08 Selçuklu/KONYA</t>
  </si>
  <si>
    <t>Ç.Ü. BALCALI KAMPÜSÜ TEKNOKENT BİNASI B BLOK 2. KAT B211/A NOLU OFİS SARIÇAM/ADANA</t>
  </si>
  <si>
    <t>ÇUKUROVA ÜNİVERSİTESİ BALCALI KAMPÜSÜ ÇUKUROVA TEKNOKENT BİNASI NO:19/A 01330 SARIÇAM/ADANA</t>
  </si>
  <si>
    <t>Binevler Mh. 80052 Nolu Sokak No:2/A</t>
  </si>
  <si>
    <t>Ankara Yolu 12.Km Organize Sanayi Bölgesi No:7 Teknokent Binası No:2K-2 Ar-Ge Ofisi</t>
  </si>
  <si>
    <t>Anadolu Üniversitesi Yunusemre Yerleşkesi ETGB Anadolu Teknoloji Parkı No:213 26470 Tepebaşı/ESKİŞEHİR</t>
  </si>
  <si>
    <t>Üniversiteler Mah. İhsan Doğramacı Bulvarı Ar-Ge ve Eğitim Merkezi No: 13/53 Çankaya Ankara</t>
  </si>
  <si>
    <t>Aksu Mah.Omü Cad.No:165/10 Atakum/Samsun</t>
  </si>
  <si>
    <t>Çalca OSB Mah. 1. Cadde, No:1/B2</t>
  </si>
  <si>
    <t>YILDIZ TEKNİK ÜNİ.DAVUTPAŞA KAMPÜSÜ TEKNOLOJİ GELİŞTİRME BÖLGESİ A1 BLOK NO:151 1C ESENLER İSTANBUL</t>
  </si>
  <si>
    <t>Murat Reis M.Yeniocak Sk.No:49 Uskudar</t>
  </si>
  <si>
    <t>TÜBİTAK GEBZE YERLEŞKESİ TEKNOLOJİ GELİŞTİRME BÖLGESİ B BLOK NO:13 GEBZE/KOCAELİ</t>
  </si>
  <si>
    <t>Ankara Teknoloji Geliştirme Bölgesi, Üniversiteler Mah., 1605. Cad. No: 3/1, Cyberpark E Blok Zemin Kat No:Z01 06800 Bilkent/ANKARA</t>
  </si>
  <si>
    <t>Pınarçay OSB Mahallesi Organize Sanayi Tesisleri Teknokent İdare Binası Apt. No:7/1 Daire:12 Merkez Çorum</t>
  </si>
  <si>
    <t>Aksu Mah. OMÜ Cad. No:165/40-41 Atakum/Samsun</t>
  </si>
  <si>
    <t>Kültür mah. Çakmaklar Cad. no 2/22 Bolu</t>
  </si>
  <si>
    <t>Yamaçtepe Mah.Mahmut Tevfik Atay Bulvarı Gaziantep Teknopark C Blok No: 103 C Şahinbey/ Gaziantep</t>
  </si>
  <si>
    <t>Trabzon Teknoloji Geliştirme Bölgesi Üniversite Mah. Hastane Cad No:33 İşlik C 211 TRABZON</t>
  </si>
  <si>
    <t>Ankara Teknoloji Geliştirme Bölgesi Üniversiteler Mah. 1606 Cad. Cyberpark A Blok No:704 06800 Bilkent/ANKARA</t>
  </si>
  <si>
    <t>Büyükdere Mah. Gençlik Bulvarı, No: 4/44 Z1- / 208</t>
  </si>
  <si>
    <t>Aksu Mah. Omü Cad. No:165/ 46-47-48-49-50-51-52-53 Atakum/Samsun</t>
  </si>
  <si>
    <t>YILDIZ TEKNİK ÜNİVERSİTESİ DAVUTPAŞA TEKNOLOJİ GELİŞTİRME MERKEZİ C-1 BLOK KAT: 2 NO:408</t>
  </si>
  <si>
    <t>Ankara Teknoloji Geliştirme Bölgesi, 1606.Cad Kapı No:4, Cyberpark, Cyberplaza A Blok 3. Kat No: A302 06800 Bilkent Çankaya/ANKARA</t>
  </si>
  <si>
    <t>Üniversite Mahallesi Hastane Caddesi No:33 İşlik:1307</t>
  </si>
  <si>
    <t>dicle üniversitesi kampüsü dicle üniversitesi teknoloji geliştirme bölgesi silvan yolu 6. km dicle teknokent binası kat: 3 no: 3-04</t>
  </si>
  <si>
    <t>Teknoplaza Bİnası</t>
  </si>
  <si>
    <t>Yelki Mah. 2725 Sk. No:3/11 Güzelbahçe İzmir</t>
  </si>
  <si>
    <t>75. yıl Mah. OSB Mah. Bilim Cad. No:3/8</t>
  </si>
  <si>
    <t>İTOB OSB 10032 Sok. NO:2 Kuluçka Merkezi Menderes - İZMİR</t>
  </si>
  <si>
    <t>SPHAN MAH. ZEVE SK. İŞGEM B BLOK 1 B 101 EDREMİT / VAN</t>
  </si>
  <si>
    <t>Sakarya Üniversitesi Teknoloji Geliştirme Bölgeleri B Blok B03</t>
  </si>
  <si>
    <t>OSB 1. Bölge 83215 Nolu Cd. No: 1A Başpınar, Şehitkamil/Gaziantep</t>
  </si>
  <si>
    <t>ANTALYA TEKNOKENTİ AKDENİZ ÜNİVERSİTESİ KAMPÜSÜ PINARBAŞI MAH. HÜRRİYET CAD. ULUĞBEY ARGE BİNASI BODRUM KAT NO: 3/A / B-47 KONYAALTI ANTALYA</t>
  </si>
  <si>
    <t>Yeşiltepe Mah. İsmet İnönü 2 Cad. Anadolu Üniversitesi Yunusemre Kampusu Eskişehir Teknoloji Geliştirme Bölgesi Anadolu Teknoparkı Binası No:2/-57</t>
  </si>
  <si>
    <t>Teknopark İstanbul Sanayi Mah. Havaalanı İçyolu Cad. Blok 3 Kat 1 No 3329</t>
  </si>
  <si>
    <t>Çamlıtepe Mahallesi Mahmut Tevfik Atay Bulvarı 4/A Blok No: 221</t>
  </si>
  <si>
    <t>Sakarya Üniversitesi Teknoloji Geliştirme Bölgeleri Esentepe Kampüsü A Blok Z14</t>
  </si>
  <si>
    <t>Üniversite Mah. Hastane Cad. No:33 İşlik:3212 Trabzon</t>
  </si>
  <si>
    <t>MURATPAŞA MAH. ÇATALKÖPRÜ CAD. YAŞAR ÇÖPELÇİ İŞMERKEZİ 11 203 MURATPAŞA</t>
  </si>
  <si>
    <t>Bulgurlu Mah. Kanyon Cad. No:89 /2-202 Battalgazi Malatya</t>
  </si>
  <si>
    <t>Tokat Teknopark Ofis 202, Tokat Teknoloji Geliştirme Bölgesi, Gaziosmanpaşa Üniversitesi Kampüsü 60240 Tokat</t>
  </si>
  <si>
    <t>Pınarbaşı Mah. Hürriyet Cd. Teknokent Uluğbey Ar-Ge Bİnası:3A/ Bodrum Kat Konyaaltı / ANTALYA</t>
  </si>
  <si>
    <t>Bulgurlu Mah. Kanyon Cad. No:89 C1/4 Malatya</t>
  </si>
  <si>
    <t>Yenişehir Mah. Kardeşler cd. 7/2 (106,107,108 No’lu Ar-Ge Ofisler) SİVAS</t>
  </si>
  <si>
    <t>YENİŞEHİR MAH. KARDEŞLER CAD. NO :7/2 101,102,103,104,105 NOLU OFİSLER</t>
  </si>
  <si>
    <t>Fertek Köyü Cumhuriyet Mevkii Ömer Halis Demir ( Küme Evler ) No: 34/213 Merkez / Niğde</t>
  </si>
  <si>
    <t>Pınarbaşı Mahallesi Hürriyet Caddesi Akdeniz Üniversitesi Antalya Teknokent Ar-ge 1 Binası No:3B/Z3 Konyaaltı/ ANTALYA</t>
  </si>
  <si>
    <t>Ankara Teknoloji Geliştirme Bölgesi, 1606.Cadde Cyberpark Cyberplaza A Blok Zemin Kat No: AZ09 Bilkent Çankaya/Ankara</t>
  </si>
  <si>
    <t>Çamtepe Mahallesi Mahmut Tevfik Atay Bulvarı A blok No 221 Şahinbey Gaziantep</t>
  </si>
  <si>
    <t>Bulgurlu Mah. Kanyon Cad. No.89 Cblok1/2 Battalgazi/Malatya</t>
  </si>
  <si>
    <t>IU Avcilar Kampusu Teknokent Entertech Binası</t>
  </si>
  <si>
    <t>Çünür mah. 102 cad. SDU TEKNOKENT NO 252 İÇ KAPI NO 0 MERKEZ / ISPARTA</t>
  </si>
  <si>
    <t>REŞİTPAŞA Mah. KATAR Cad. ARI 6 Sit. ENERJİ TEKNOKENTİ Apt. No: 2 /49 / 10-11-12-13-14-15-20-21-22 SARIYER / İSTANBUL</t>
  </si>
  <si>
    <t>Silvan Yolu 6. km Dicle Üniversitesi Kampüsü Dicle Teknoknet Binası kat 2/18</t>
  </si>
  <si>
    <t>Dudullu OSB Des 2.Cadde No:8/54 Ümraniye/İstanbul</t>
  </si>
  <si>
    <t>GOSB TEKNOPARKKEMAL NEHROZOĞLU CAD. HİBRİD 2. BINA 1.KAT A 4/1 47M2 GEBZE/KOCAELİ</t>
  </si>
  <si>
    <t>Atatürk Mah. 31100 Sk. Tt Univercity No:13/9 Mezitli/ MERSİN</t>
  </si>
  <si>
    <t>Çamlıtepe Mah./Semt Mahmut Tevfik ATAY Bulvarı Gaziantep Teknopark A/ Blok No :Z/11-E Şahinbey/GAZİANTEP</t>
  </si>
  <si>
    <t>İSTANBUL TEKNOKENTİ İSTANBUL ÜNİVERSİTESİ AVCILAR YERLEŞKESİ ARGEM BİNASI OFİS NO:1-2-3-5-6-8-Z10-Z12 34320 AVCILAR/İSTANBUL</t>
  </si>
  <si>
    <t>Sivas Teknoloji Geliştirme Bölgesi İdare ve Kuluçka Merkezi Binası Z13 Nolu Ar-Ge Alanı Yenişehir Mah. Kardeşler Cad.No:7/2 SİVAS</t>
  </si>
  <si>
    <t>Ege Teknopark Teknoloji Geliştirme Bölgesi TGB-2 Alanı, EBİLTEM Binası, No:172/14 Ofis No:OPAL (Ek Pilot Tesis-3), Erzene Mahallesi, Ankara Caddesi, Ege Üniversitesi Kampüsü</t>
  </si>
  <si>
    <t>Anadolu Üniversitesi Yunusemre Kampusu ETGB Anadolu Teknoparkı No:209</t>
  </si>
  <si>
    <t>MASA 48-50 A (FURKAN EFE DİKMEN) Üniversiteler Mahallesi, İhsan Doğramacı Bulvarı NO:13 ÇANKAYA/ANKARA</t>
  </si>
  <si>
    <t>MURADİYE MAH. CELAL BAYAR ÜNİVERSİTESİ KAMPÜSÜ KÜME EVLER TEKNOLOJİ GELİŞTİRME (BÖLGESİ İÇİ) MERKEZİ NO:22 YUNUSEMRE/MANİSA</t>
  </si>
  <si>
    <t>AKADEMİ MAHALLESİ GÜRBULUT SOKAK NO:67 SELÇUK ÜNİ. TEKNOLOJİ GELİŞTİRME BÖLGESİ H-143/B SELÇUKLU KONYA 42003</t>
  </si>
  <si>
    <t>Ostim OSB Mahallesi Cevat Dündar Caddesi No: 1/1/10 Yenimahalle ANKARA</t>
  </si>
  <si>
    <t>İTOB OSB Mah. 10032 Sok. No:2 (A105) Menderes-İzmir</t>
  </si>
  <si>
    <t>REŞİTPAŞA Mah. KATAR Cad. MOTORLU TAŞITLAR LAB. Sit. No: 2 /10 / 2 SARIYER / İSTANBUL</t>
  </si>
  <si>
    <t>Reşitpaşa Mah. Katar Cad. ARI 3 Binası No: 4 / B110 Sarıyer / İstanbul</t>
  </si>
  <si>
    <t>Fetih Mah. Libadiye Cad. Tahralı Sok. Kavakyeli B Blok D:1</t>
  </si>
  <si>
    <t>İkitelli OSB Mah. YTÜ İkitelli Teknopark Sok. Dış Kapı No:1/Z18 Ofis No:Z/08</t>
  </si>
  <si>
    <t>D1 BLOK NO:11 GÖLBAŞI ANKARA</t>
  </si>
  <si>
    <t>ROSEM DIŞ KAPI:2 NO:14</t>
  </si>
  <si>
    <t>Büyükkayacık OSB Mah.101. cad. No:2/111 Selçuklu/KONYA</t>
  </si>
  <si>
    <t>Üniversiteler Mah. Beytepe Lodumlu Köy Yolu Cad. No:5/1 Çankaya/Ankara</t>
  </si>
  <si>
    <t>Ege Üniversitesi Kampüsü Ide-EGE TGB Erzene Mah. Ankara Cad. Mercan Binası No.172-70-I Bornova – İZMİR</t>
  </si>
  <si>
    <t>Ankara Teknoloji Geliştirme Bölgesi, Cyberpark, Cyberplaza No:4/B, B Blok 7. Kat No:B702a 06800 Bilkent Çankaya/Ankara</t>
  </si>
  <si>
    <t>TÜBİTAK Gebze Yerleşkesi Teknoloji Geliştirme Bölgesi Gebze Kocaeli</t>
  </si>
  <si>
    <t>Doğuş Caddesi No: 207/Z (Ulusal Adres No: 3186718882) DEÜ Tınaztepe Yerleşkesi Buca İzmir/Turkey</t>
  </si>
  <si>
    <t>Sanayi mah. Teknopark Bulv. Teknopark 4A 1/ 4A 101</t>
  </si>
  <si>
    <t>Kültür Mah. 1. Sk. Aibü-Şehir Kampüsü YanıTeknokent Binası</t>
  </si>
  <si>
    <t>ETGB Anadolu Teknoparkı</t>
  </si>
  <si>
    <t>MİTHATPAŞA MAH. BÜLENT ECEVİT CAD. WESTALİFE REZİDANS KAT:1 D:4</t>
  </si>
  <si>
    <t>TÜBİTAK Gebze Yerleşkesi Teknoloji Serbest Bölgesi Gebze/KOCAELİ</t>
  </si>
  <si>
    <t>Pınarbaşı Mahallesi Hürriyet Caddesi Akdeniz Üniversitesi Antalya Teknokent Ar-ge 1 Binası No:3B/107 Konyaaltı/ ANTALYA</t>
  </si>
  <si>
    <t>TEKELİ İTOB OSB 10032 SOK NO: 2/1 (B201/3) MENDERES-İZMİR</t>
  </si>
  <si>
    <t>BARDAKÇI MAH. TEKNOKENT SK.NO :1/ 09 TUŞBA VAN</t>
  </si>
  <si>
    <t>Trakya Üniversitesi Edirne Teknoloji Geliştirme Bölgesi İdari Bina ve Kuluçka Merkezi No:47 Merkez / EDİRNE</t>
  </si>
  <si>
    <t>Fatih Mah. Çavuşbaşı Cumhuriyet Cad. No: 391/A Beykoz</t>
  </si>
  <si>
    <t>Büyükdere Mah. Gençlik Bulvarı Osmangazi Üniversitesi Meşelik Kampusu ETGB Osmangazi Teknoparkı Binası No: 104</t>
  </si>
  <si>
    <t>Dudullu OSB 3. Cadde No 18/2 Ümraniye İstanbul</t>
  </si>
  <si>
    <t>Çiftlikköy Mah. Mersin Üniversitesi Kampus Alanı Teknopark Sit. No: 35 A / 2. Kat 210 Yenişehir / Mersin Bina Kodu: 5683329 (Adres Kodu: 1997862394)</t>
  </si>
  <si>
    <t>PINARBAŞI MAH. HÜRRİYET CAD. AKDENİZ ÜNİVERSİTESİ ANTALYA TEKNOKENT AR-GE 2 ULUĞBEY BİNASI NO :3A/B64 KONYAALTI/ANTALYA</t>
  </si>
  <si>
    <t>yeşiltepe mahallesi inönü 2 cd. anadolu üni. yunusemre kamp. etgb anadolu teknoparkı no/2-57/28 eskişehir</t>
  </si>
  <si>
    <t>Ankara Teknoloji Geliştirme Bölgesi, Cyberpark, Cyberplaza C Blok Zemin Kat No: Z08-Z09 Bilkent Çankaya/ANKARA</t>
  </si>
  <si>
    <t>2.Organize San. Bölgesi Kütahya-Eskişehir Karayolu 5.Km</t>
  </si>
  <si>
    <t>Orhangazi Mahallesi Teknopark Caddesi No: 1 Merkez / DÜZCE</t>
  </si>
  <si>
    <t>ODTÜ TEKNOKENT MET B BLOK NO:29 A (DVM) ÇANKAYA/ANKARA</t>
  </si>
  <si>
    <t>Ankara Teknoloji Geliştirme Bölgesi, 1605.Cadde, Kapı No:3, Cyberpark Vakıf Binası, 2.Kat No: 215-215A-217, 06800 Bilkent Çankaya/Ankara</t>
  </si>
  <si>
    <t>Trabzon Teknoloji Geliştirme Bölgesi Üniversite Mah. Hastane Cad. No: 33 işlik: 3101 Ortahisar/TRABZON</t>
  </si>
  <si>
    <t>Ege Üniversitesi Kampüsü no172/14 NüvEGE Kulukça Merkezi</t>
  </si>
  <si>
    <t>Rumelihisarı Mah. Bebek Yolu Sokak BÜN Teknopark AŞ Sit. No:2/5/202</t>
  </si>
  <si>
    <t>Aksu Mah. OMÜ Cad. NO:165/3 Atakum/Samsun</t>
  </si>
  <si>
    <t>Tubitak Mam Gebze Yerleşkesi Teknoloji Geliş. Böl. A Blok No: 37</t>
  </si>
  <si>
    <t>REŞİTPAŞA MAH. KATAR CAD. ARI 6 BİNASI 2/49/19 SARIYER</t>
  </si>
  <si>
    <t>Çifte Havuzlar Mah. Eski Londra Asfaltı Caddesi YTÜ Teknopark 151/1C-A1 Blok Kat:2 No:206</t>
  </si>
  <si>
    <t>Reşitpaşa Mah. Katar Cad. Teknokent Arı 3 Sit. No: 4/B 105 Sarıyer, İstanbul</t>
  </si>
  <si>
    <t>Aksu Mah.Omü Cad.No:165/22-1 Atakum/Samsun</t>
  </si>
  <si>
    <t>75. yıl OSB Mah. Teknoloji Bulv. No:5 Odunpazarı/ESKİŞEHİR</t>
  </si>
  <si>
    <t>Ilıca Mah. Kerem Oğuz Orbay Sk. No: C-6/F Narlıdere İzmir</t>
  </si>
  <si>
    <t>Trakya Üniversitesi Edirne Teknoloji Geliştirme Bölgesi İdari Bina ve Kuluçka Merkezi No:16 Merkez / EDİRNE</t>
  </si>
  <si>
    <t>ÇİFTE HAVUZLAR MHA.ESKİLONDRA ASFALTI CAD. KULUÇKA MERKEZ A1 APT. NO:151/1C 1B20 ESENLER/İSTANBUL</t>
  </si>
  <si>
    <t>ÇİFTE HAVUZLAR Mah. ESKİ LONDRA ASFALTI Cad. KULUÇKA Merkezi A1 BLOK No: 151 /1C İç Kapı No:1B20 ESENLER / İSTANBUL</t>
  </si>
  <si>
    <t>Malatya TGB. Bulgurlu Mah. Kanyon Cad. No:89 C Blok 2. Kat 3 No'lu ofis BATALLGAZİ MALATYA</t>
  </si>
  <si>
    <t>ÇANAKKALE TEKNOPARK YERLEŞKESİ, ÇANAKKALE TEKNOLOJİ GELİŞTİRME BÖLGESİ Dış Kapı No: 276/1 İç Kapı No: 53 Merkez-Sarıcaeli/ÇANAKKALE</t>
  </si>
  <si>
    <t>İkitelli OSB Mah. YTÜ İkitelli Teknopark Sok. No:1 / 220</t>
  </si>
  <si>
    <t>Eskişehir Osmangazi Üniversitesi Meşelik Kampusu ETGB Teknopark Binası No: 203</t>
  </si>
  <si>
    <t>Yamaçtepe Mah. Dr. Mustafa Bey Cad. Zekeriyaköy 3 Blokları. 1. Blok Kat:8 No:15 Onikişubat7Kahramanmaraş</t>
  </si>
  <si>
    <t>Çamlıtepe Mah.Mahmut Tevfik Atay Bulvarı Gaziantep Teknopark 4/ A Blok No: 203 Şahinbey /Gaziantep</t>
  </si>
  <si>
    <t>15 Temmuz Mah. Bahar Cad. Nurol Park Site J Blok Apartman No:43/Z1 Bağcılar / İstanbul</t>
  </si>
  <si>
    <t>MUSALLA BAĞLARI MAH. RUHİ BADADİ SOK. NO: 14/A SELÇUKLU / KONYA</t>
  </si>
  <si>
    <t>Teknopark İstanbul Sanayi Mahallesi, Teknopark Bulvarı No:1-1C Blok Kat:3 D:1306 34906 Pendik İstanbul</t>
  </si>
  <si>
    <t>Erzene Mahallesi Ankara Caddesi Ege Üniversitesi Kampüsü ideEGE Teknoloji Geliştirme Bölgesi İNCİ Bİnası No:172/67</t>
  </si>
  <si>
    <t>Teknopark İzmir A1 Binası Apt: 1/17/43</t>
  </si>
  <si>
    <t>Kaptanpaşa mah., Piyalepaşa Blv. Memorial Center. A blok, 34384 Şişli/İstanbul</t>
  </si>
  <si>
    <t>İkitelli OSB Mah. YTÜ Teknopark Sok. No:1 İç Kapı No:113</t>
  </si>
  <si>
    <t>Ankara Teknoloji Geliştirme Bölgesi Cyberpark, Cyberplaza C Blok Zemin Kat No: Z11-Z11A-Z12-Z16-Z23-Z24-Z25-Z26-Z27-Z28-Z29 16800 Bilkent Çankaya/ANKARA</t>
  </si>
  <si>
    <t>Boğaziçi Üniversitesi Kuzey Kampüsü Bün Teknopark Kat:1 No:205 Bebek</t>
  </si>
  <si>
    <t>Dudullu OSB Des 2. Cadde No:8/100 Ümraniye/İstanbul</t>
  </si>
  <si>
    <t>Organize Sanayi Bölgesi Bilim Cad. No:5/104 Yazılımkule Odunpazarı / ESKİŞEHİR</t>
  </si>
  <si>
    <t>Cumhuriyet Cad. Kahan Apt. No:40 Kat:5 Harbiye</t>
  </si>
  <si>
    <t>pınarbaşı mh Hürriyet cd. teknokent uluğbey no:3a /b92 konyaaltı</t>
  </si>
  <si>
    <t>Rumelihisarı Mah.Bebekyolu Sok. No:2/5 - 210</t>
  </si>
  <si>
    <t>Bardakçı Mah. Teknokent Sk. No :1/35 Tuşba / Van</t>
  </si>
  <si>
    <t>19 Mayıs Mah. 19 Mayıs Cad. Novabaran Plaza 4 54 Şişli / İstanbul</t>
  </si>
  <si>
    <t>1467. Cadde, 1465. Sok., No: 43 İvedik Organize, Ostim</t>
  </si>
  <si>
    <t>Osmangazi Üniversitesi Meşelik Kampüsü ETGB Osmangazi Teknoparkı 4/44/Z1</t>
  </si>
  <si>
    <t>Zafer Mahallesi Üniversite Varyantı Caddesi No:80 E 1 - E 2 Efeler/AYDIN</t>
  </si>
  <si>
    <t>Bulgurlu Mah. Kanyon Cad. No:89/205 Battalgazi</t>
  </si>
  <si>
    <t>75. yıl OSB Mah. Bilim. Cad. No:5/203/B207</t>
  </si>
  <si>
    <t>10032 Sokak No:2/A İTOB Organize Sanayi Bölgesi Tekeli, Mendere/İzmir</t>
  </si>
  <si>
    <t>tokat tgb teknopark 111/a merkez/tokat</t>
  </si>
  <si>
    <t>YILDIZ TEKNİK ÜNİVERSİTESİ DAVUTPAŞA KAMPÜSÜ TGB ARGE 1 BİNASI B BLOK ZEMİN KAT NO:10 ESENLER/İSTANBUL</t>
  </si>
  <si>
    <t>Çayda Çıra Mah. Hacı Ömer Bilginoğlu Cad. Fırat Teknokent TGB Ar-Ge 2 Binası No 65/23</t>
  </si>
  <si>
    <t>Yeşilköy Mah. Atatürk Cad. Dtm A1blok No:10/1/195 Bakırköy/İstanbul</t>
  </si>
  <si>
    <t>Aksu Mah. Omü Cad. No: 165/ 22-9 Atakum Samsun Teknopark</t>
  </si>
  <si>
    <t>ÇANAKKALE TEKNOPARK YERLEŞKESİ, ÇANAKKALE TEKNOLOJİ GELİŞTİRME BÖLGESİ Dış Kapı No: 276/1 İç Kapı No: 74 Merkez-Sarıcaeli/ÇANAKKALE</t>
  </si>
  <si>
    <t>Ankara Teknoloji Geliştirme Bölgesi, Beytepe Lodumlu Köyü Yolu Kapı No: 5 Cyberpark Tepe Binası 3. Kat No: 325 06800 Bilkent Çankaya/Ankara</t>
  </si>
  <si>
    <t>Bulgurlu Mah. Kanyon Cad. No:89/201 Battalgazi/Malatya</t>
  </si>
  <si>
    <t>Dudullu OSB Des 2.Cadde No:8/31 Ümraniye/İstanbul</t>
  </si>
  <si>
    <t>ÇUKUROVA ÜNİ BALCALI KAMPÜSÜ TEKNOKENT BİNASI A BLOK K1. KAT 109-A NOLU OFİS01330 SARIÇAM ADANA</t>
  </si>
  <si>
    <t>Bulgurlu Mh. Kanyon Cd. No:89 A-Z-3</t>
  </si>
  <si>
    <t>Çınartepe Mahallesi Adnan Menderes Caddesi Zonguldak Teknopark Hizmet Binası No: 91 C/22 Merkez / ZONGULDAK</t>
  </si>
  <si>
    <t>İVEDİKOSB MAHALLESİ 2224 CAD. NO:1/10</t>
  </si>
  <si>
    <t>Mustafa Kemal Mahallesi, Dumlupınar Bulvarı, 280/G Çankaya/ANKARA ODTÜ BİM A BLOK K1/9</t>
  </si>
  <si>
    <t>Rumelihisarı mah. bebekyolu sok.no:2/5 - 305 B</t>
  </si>
  <si>
    <t>ÇANAKKALE TEKNOPARK YERLEŞKESİ, ÇANAKKALE TEKNOLOJİ GELİŞTİRME BÖLGESİ Dış Kapı No: 276/1 İç Kapı No: 62 Merkez-Sarıcaeli/ÇANAKKALE</t>
  </si>
  <si>
    <t>REŞİTPAŞA Mah. KATAR Cad. ARI 6 Binası No: 2 /49 / 107,108 SARIYER / İSTANBUL</t>
  </si>
  <si>
    <t>REŞİTPAŞA Mah. KATAR Cad. ARI 6 Binası No: 2 /49 / 109 SARIYER / İSTANBUL</t>
  </si>
  <si>
    <t>PINARBAŞI MAH. HÜRRİYET CAD. AKDENİZ ÜNİVERSİTESİ ULUĞBEY AR-GE BİNASI BODRUM KAT NO: 3A/B60 KONYAALTI/ANTALYA</t>
  </si>
  <si>
    <t>Çaydaçıra Mah. HAcı Ömer Bilginoğlu Cad. Fırat Teknokent Ar-Ge 2 Binası 65</t>
  </si>
  <si>
    <t>İTOB Organize Sanayi Bölgesi 10005 Sokak No:3 Tekeli Menderes İzmir</t>
  </si>
  <si>
    <t>Yesiltepe Mah. İsmetinonu-2 cad. No:2/57 Tepebasi ESKİŞEHİR</t>
  </si>
  <si>
    <t>AYDINTEPE MH. SAHIL BULVARI NO:191 /13 ALİZE İŞ MERKEZİ</t>
  </si>
  <si>
    <t>EDİRNE</t>
  </si>
  <si>
    <t>ÇANAKKALE TEKNOPARK YERLEŞKESİ, ÇANAKKALE TEKNOLOJİ GELİŞTİRME BÖLGESİ Dış Kapı No: 276/1 İç Kapı No: 21 Merkez-Sarıcaeli/ÇANAKKALE</t>
  </si>
  <si>
    <t>REŞİTPAŞA Mah. KATAR Cad. ARI 6 Sit. ENERJİ TEKNOKENTİ Apt. No: 2 /49 / 208 SARIYER / İSTANBUL</t>
  </si>
  <si>
    <t>Dudullu OSB Des 2.Cadde No:8/07 Ümraniye/İstanbul</t>
  </si>
  <si>
    <t>Abant İzzet Baysal Üniversitesi, Şehir Kampüsü Yanı Teknokent Binası No:3</t>
  </si>
  <si>
    <t>TEKNOLOJİ GELİŞTİRME BÖLGESİ KULUÇKA MERKEZİ</t>
  </si>
  <si>
    <t>Serhat Mh.2224 Cd. No:1 Ankara Teknopark Yerleşkesi C Blok Kat:11/1117</t>
  </si>
  <si>
    <t>Üniversite Mahallesi Hastane Caddesi No:33 İşlik : 2202 Ortahisar TRABZON</t>
  </si>
  <si>
    <t>Sanayi Mahallesi, Teknopark Bulvarı, 1/9A Z03</t>
  </si>
  <si>
    <t>Pınarbaşı Mh. Hürriyet Cd. Akdeniz Üniversitesi Antalya Teknokent ARGE-2 Uluğbey Binası NO:3A/B13 Konyaaltı / ANTALYA</t>
  </si>
  <si>
    <t>Yıldırım Beyazıt Mah. Aşık Veysel Bul. Erciyes Üniversitesi T.G.B İdare Binası ve Kuluçka merkezi-3 Binası No:67/28</t>
  </si>
  <si>
    <t>ODTÜ Teknokent Ostim Merkezi, Ostim Mah. 1308 Cadde No:6/1K-21 Masa: K6 Yenimahalle/Ankara</t>
  </si>
  <si>
    <t>Bulgurlu Mah. Kanyon Cad. No.89 A/106 Battalgazi Malatya</t>
  </si>
  <si>
    <t>Teknoloji Geliştirme Bölgesi 2. Piramit Bina No: 12 Organize Sanayi Bölgesi, Eskişehir 26110</t>
  </si>
  <si>
    <t>İ.Ü.AVCILAR YERL.KOSGEB TEKMER HİZ. BİN.NO:204 AVCILAR/İSTANBUL.</t>
  </si>
  <si>
    <t>Gaziantep Üniversitesi Tekhopark A Blok No : 214 Şahinbey / Gaziantep</t>
  </si>
  <si>
    <t>Ankara Teknoloji Geliştirme Bölgesi, 1606.Cadde, Kapı No: 4/C, Cyberpark Cyperplaza C Blok, 1.Kat No: 146-147-148-149-150-151-152-153-154-155-156-157-163-164-165-166, 06800 Bilkent Çankaya/Ankara</t>
  </si>
  <si>
    <t>Üniversiteler mah. ODTÜ Teknokent Galyum BLOK BK:01</t>
  </si>
  <si>
    <t>Balcalı Mahallesi Çukurova Üniversitesi, Balcalı Kampüsü, Çukurova Teknoloji Geliştirme Bölgesi A blok A103-A Sarıçam/Adana.</t>
  </si>
  <si>
    <t>Çamlıtepe Mah./Semt Mahmut Tevfik ATAY Bulvarı Gaziantep Teknopark C/ Blok No : 202 Şahinbey/GAZİANTEP</t>
  </si>
  <si>
    <t>ÇİFTEHAVUZLAR MAH.ESKİ LONDRA ASFAALTI CAD.YTÜ DAVUTPAŞA KAMP.YILDIZ TEKNOLOJİ GEL. BÖL. C1 BLOK NO: 302</t>
  </si>
  <si>
    <t>Büyükkayacık mh. 101. cad. No2/204 Selçuklu/Konya</t>
  </si>
  <si>
    <t>ANTALYA TEKNOKENT KULUÇKA BİNASI KAT2</t>
  </si>
  <si>
    <t>Ankara Teknoloji Geliştirme Bölgesi, Üniversiteler Mah., 1605. Cad. No: 3/A, CYBERPARK E Blok Zemin Kat No:Z02 06800 Bilkent/ANKARA</t>
  </si>
  <si>
    <t>Çayda Çıra Mah. Hacı Ömer Bilginoğlu Cad. Fırat Teknokent TGB No 61/111</t>
  </si>
  <si>
    <t>Çamlıtepe Mah.Mahmut Tevfik Atay Bulvarı Gaziantep Teknopark No: 101 4/A Blok Şahinbey/ Gaziantep</t>
  </si>
  <si>
    <t>Süphan Mah. Zeve Sk. İşgem A Blok 1/A</t>
  </si>
  <si>
    <t>Kazım Karabekir Paşa Mah. Musalla Cad. No: 23</t>
  </si>
  <si>
    <t>BÜYÜKKAYACIK MAH. 101. CAD. NO:2 SELCUKLU/KONYA</t>
  </si>
  <si>
    <t>Organize Sanayi Bolgesi, Teknoloji Blv, Yazilim Kule, No:5-408</t>
  </si>
  <si>
    <t>Ankara Teknopark TGB Yerleşkesi 2224.cad.no:1 C-Blok 12.Kat.Kapı No:C-1216</t>
  </si>
  <si>
    <t>Aksu Mah. OMÜ Cad. NO:165/45 Atakum/Samsun</t>
  </si>
  <si>
    <t>Büyükdere Mah. Gençlik Bulvarı Osmangazi Üni. Meşelik Kampüsü ETGB-Osmangazi Teknopark 4/59 Z3 Odunpazarı/Eskişehir</t>
  </si>
  <si>
    <t>Karakavak Mah. Fahri Kayahan Bulvarı No:16/14 Yeşilyurt/MALATYA</t>
  </si>
  <si>
    <t>Bulgurlu Mah. Kanyon Ç. Yolu Doğu Cad. No:89 Battalgazi Malatya</t>
  </si>
  <si>
    <t>Fırat Üniversitesi Fırat Teknokent Ek Binası No:101 ELAZIĞ</t>
  </si>
  <si>
    <t>Anadolu Üniversitesi Yunus Emre Kampüsü ETGB Teknopark No:2/57-27 TEPEBAŞI / ESKİŞEHİR</t>
  </si>
  <si>
    <t>Çaydaçıra Mah. Hacı Ömer Bilginoğlu Cad. Fırat Teknokent TGB Ek Bina No 63/204 Elazığ</t>
  </si>
  <si>
    <t>Reşitpaşa Mah. Katar Cad. Arı 1 Binası No: 2 /5 / 19 Sarıyer / İstanbul</t>
  </si>
  <si>
    <t>Büyükdere Mh Osmangazi Üniversitesi Meşelik Kampüsü ETGB Osmangazi teknopark binası No:103 Odunpazarı Eskişehir</t>
  </si>
  <si>
    <t>İKİTELLİ ORANİZE SANAYİ MAH.YILDIZ TEKNİK ÜNİVERSİTESİ İKİTELLİ TEKNOPARK SOK.NO:1/OFİS NO:217</t>
  </si>
  <si>
    <t>Aksu Mah. OMÜ Cad. NO:165/12 Atakum/Samsun</t>
  </si>
  <si>
    <t>İTOB OSB, 10032 Sk. No:2/1, B201/3, 35471 Menderes İzmir</t>
  </si>
  <si>
    <t>Bulgurlu Mh. Kanyon Cad. No:89 A Blok1/1 Battalgazi/Malatya</t>
  </si>
  <si>
    <t>Aksu Mah. OMÜ Cad. No: 165/56-57-58 Atakum/Samsun</t>
  </si>
  <si>
    <t>ç.ü. kampsüsü balcalı mah. teknokent b blok no:19/201</t>
  </si>
  <si>
    <t>Ankara Teknoloji Geliştirme Bölgesi, Beytepe Lodumlu Köyü Yolu No:5, Cyberpark Tepe Binası, Zemin Kat No:Z37 , 06800 Bilkent Çankaya/Ankara</t>
  </si>
  <si>
    <t>MURADİYE MAH. MANİSA CELEL BAYAR ÜNİVERSİTESİ KAMPÜSÜ KÜME EVLERİ NO:22 YUNUSEMRE/MANİSA</t>
  </si>
  <si>
    <t>Mustafa kemal mahallesi 2140.cad 3/14 çankaya ankara</t>
  </si>
  <si>
    <t>Çamlıtepe Mah.Mahmut Tevfik Atay bulvarı Gaziantep Teknopark C blok No : 122 Şahinbey/Gaziantep</t>
  </si>
  <si>
    <t>Aksu Mah. OMÜ Cad.No:165/7 Atakum/Samsun</t>
  </si>
  <si>
    <t>Aksu Mah. OMÜ Cad. NO:165/20-2</t>
  </si>
  <si>
    <t>OSB Teknoloji Bulvarı ETGB Yazılımkule No:107</t>
  </si>
  <si>
    <t>Dudullu OSB Des 2.Cadde No:8/29 Ümraniye/İstanbul</t>
  </si>
  <si>
    <t>Ankara Teknoloji Geliştirme Bölgesi 1606.Cad Kapı No:4, Cyberpark No:4/A, Cyberplaza A Blok 2. Kat No:A205b 06800 Bilkent Çankaya/Ankara</t>
  </si>
  <si>
    <t>Gülbahçe Mah. Gülbahçe Cad. Teknopark İzmir A8 Binası 1/45/22 Urla / İzmir</t>
  </si>
  <si>
    <t>Dudullu OSB Des 2.Cadde No:8/32 Ümraniye/İstanbul</t>
  </si>
  <si>
    <t>Eskişehir Osmangazi Üniversitesi Meşelik Kampüsü Teknoloji Geliştirme Bölgesi Osmangazi Teknoparkı No: 4/59 Kat 2 No: 202</t>
  </si>
  <si>
    <t>çiftehavuzlar mah. eski londra asfaltı cad. Y.T.Ü. Kuluçka Merkezi 151/1F NO:20B03</t>
  </si>
  <si>
    <t>Erzene Mahallesi Ankara Cad. Ege Üniversitesi Sit. Bilim Teknoloji Araştırma Ve U Apt. No: 172/14</t>
  </si>
  <si>
    <t>Ankara Teknoloji Geliştirme Bölgesi, Cyberpark No:4/A, Cyberplaza A Blok 1. Kat No:A109 06800 Bilkent Çankaya/Ankara</t>
  </si>
  <si>
    <t>BARDAKÇI MAH. TEKNOKENT SK.NO:1/1TUŞBA /VAN</t>
  </si>
  <si>
    <t>ÇALCA 2. OSB MAH.1. CAD. NO:1/G2</t>
  </si>
  <si>
    <t>Ankara Teknoloji Geliştirme Bölgesi, 1605.Cadde, Cyberpark Vakıf Binası Bodrum Kat No: B01 Masa No: M03 06800 Bilkent Çankaya/Ankara</t>
  </si>
  <si>
    <t>Reşitpaşa Mah. Tuncay Artun Cad. Postakodu:34467 Sarıyer İstanbul</t>
  </si>
  <si>
    <t>Sakarya Üniversitesi Teknoloji Geliştirme Bölgeleri A Blok B02</t>
  </si>
  <si>
    <t>Dudullu OSB Des 2.Cadde No:8/28 Ümraniye/İstanbul</t>
  </si>
  <si>
    <t>ÇamlıtepeMah./Semt Mahmut Tevfik ATAY Bulvarı Gaziantep/Teknopark A Blok No: 219-220 numaralı ofisler Şahinbey/Gaziantep</t>
  </si>
  <si>
    <t>Ankara Teknoloji Geliştirme Bölgesi, Bilkent 2. Cad. Cyberpark Cyberplaza A Blok 4. Kat No: A401 Bilkent Çankaya/Ankara</t>
  </si>
  <si>
    <t>Üniversiteler Mah. 1596 Cad. 4. Ar-Ge Bina No:95A Ofis No:45 06800 Beytepe / Çankaya</t>
  </si>
  <si>
    <t>FIRAT TEKNOKENT ARGE 2 BİNASI NO:18</t>
  </si>
  <si>
    <t>Pınarbaşı Mh Hürriyet cd Uluğbey AR-GE binası 3A/23 konyaaltı/ ANTALYA</t>
  </si>
  <si>
    <t>Çayda Çıra Mah. Hacı Ömer Bilginoğlu Cad. Fırat Teknokent-Teknoloji Geliştirme Bölgesi - No 61 ELAZIĞ</t>
  </si>
  <si>
    <t>Büyükkayacık mah. 101. cad. No:2/113 Selçuklu Konya</t>
  </si>
  <si>
    <t>TEKNOPARK İSTANBUL SANAYİ MAH.TEKNOPARK BULVARI NO:1 2C BLOK K:2 KAPI NO:2208 PENDİK / İSTANBUL</t>
  </si>
  <si>
    <t>teknokent</t>
  </si>
  <si>
    <t>Fizyoteknoterapi Sağlık Sistemleri Ltd. Şti. - Sanayi Mah. Teknopark Bulvarı Teknopark Istanbul 1 1 Pendik/Istanbul</t>
  </si>
  <si>
    <t>ZONGULDAK TEKNOPARK</t>
  </si>
  <si>
    <t>Masa 3-4</t>
  </si>
  <si>
    <t>Çaydaçıra Mah. Hacı Ömer Bilginoğlu Cad. Fırat Teknokent TGB Ek Bina No 63 Z06 Elazığ</t>
  </si>
  <si>
    <t>TEKNOPARK İSTANBUL Sanayi Mahallesi, Teknopark Bulvarı No:1</t>
  </si>
  <si>
    <t>MURADİYE MAH. CELAL BAYAR ÜNİVERSİTESİ KAMPÜSÜ KÜME EVLERİ NO:22 İÇ KAPI NO:137 YUNUSEMRE/MANİSA</t>
  </si>
  <si>
    <t>Ankara Teknoloji Geliştirme Bölgesi, Cyberpark Kapı No: 5 Tepe Binası Zemin Kat No:Z44-Z45 06800 Bilkent Çankaya/ANKARA</t>
  </si>
  <si>
    <t>sarıçam</t>
  </si>
  <si>
    <t>Mustafa Kemal Mah. Dumlupınar Blv. 280 G/1260 Çankaya Ankara</t>
  </si>
  <si>
    <t>YILDIRIM BEYAZIT MAHALLESİ AŞIKVEYSEL BULVARI E.Ü.TGB İDARE VE KULUÇKA -4.BİNASI DIŞ KAPI NO:67/3 İÇ KAPI NO:41 MELİKGAZİ//KAYSERİ/TÜRKİYE 38039</t>
  </si>
  <si>
    <t>Çalca OSB Mah. 1. cad. Tasarım Teknokent A.Ş.</t>
  </si>
  <si>
    <t>Organize Sanayi Bölgesi 17. Yol No: 3 ELAZIĞ</t>
  </si>
  <si>
    <t>Çaydaçıra Mah. Hacı Ömer Bilginoğlu Cad. Fırat Teknokent TGB Ar-Ge 2 Binası No 65/13 Elazığ</t>
  </si>
  <si>
    <t>MURADİYE MAHALLESİ CELAL BAYAR ÜNİVERSİTESİ KAMPÜSÜ KÜME EVLER TEKNOLOJİ GELİŞTİRME (BÖLGESİ İÇİ) MERKEZİ NO:22 YUNUSEMRE/MANİSA</t>
  </si>
  <si>
    <t>Yenişehir Mh. Kardeşler cd. No:5 Kapı:117/1 Sivas</t>
  </si>
  <si>
    <t>Muradiye Mahallesi Celal Bayar Üniversitesi Kampüsü Teknoloji Geliştirme Bölgesi No:22 İç Kapı No: Z9 Yunusemre/MANİSA</t>
  </si>
  <si>
    <t>Bahçelievler Mah. 320 sk. 3/B Gölbaşı Ankara</t>
  </si>
  <si>
    <t>Yıldız Teknik Üniversitesi Davutpaşa Kampusu.Teknoloji Geliştirme Bölgesi, B1 Blok No:309</t>
  </si>
  <si>
    <t>Ankara Üniversitesi Teknoloji Geliştirme Bölgesi D Blok 1.Kat No:12 Gölbaşı ANKARA</t>
  </si>
  <si>
    <t>ESENTEPE MAH. AKADEMİYOLU SOK. TEKNOLOJİ GELİŞTİRME BÖLGELERİ NO:10 A BLOK B07 SERDİVAN - SAKARYA</t>
  </si>
  <si>
    <t>Çayda Çıra Mah. Hacı Ömer Bilginoğlu Cad. Fırat TGB No 62 102 Elazığ</t>
  </si>
  <si>
    <t>Yenişehir Mah. Kardeşler Cad. No:7/2 Ofis:Z18 MERKEZ/SİVAS</t>
  </si>
  <si>
    <t>Ankara Teknoloji Geliştirme Bölgesi, 1606.Cadde, Kapı No: 4/B, Cyberpark Cyperplaza B Blok, 2.Kat No: B234, 06800 Bilkent Çankaya/Ankara</t>
  </si>
  <si>
    <t>MURADİYE MAHALLESİ CELAL BAYAR ÜNİVERSİTESİ KAMPÜSÜ KÜME EVLERİ NO : 22 YUNUSEMRE/MANİSA</t>
  </si>
  <si>
    <t>dicleteknokent no:222/15</t>
  </si>
  <si>
    <t>Bulgurlu Mah. Kanyon Ç. Yolu Doğu Cad. No:89 B Blok 2/3 Battalgazi/ Malatya</t>
  </si>
  <si>
    <t>ULUBAĞ MAH. RECEP TAYYİP ERDOĞAN BULV. NO 283/211</t>
  </si>
  <si>
    <t>BOZOK TEKNOPARK ÇAPANOĞLU MAH.ERDOĞAN AKDAĞ KAMPÜSÜ KONGRE KÜLTÜR MERKEZİ KARŞISI 16 NO'LU AR-GE ALANI</t>
  </si>
  <si>
    <t>Çamlıtepe Mah.Mahmut Tevfik Atay Bulvarı Gaziantep Teknopark 4/ A Blok No: B-03 Şahinbey/Gaziantep</t>
  </si>
  <si>
    <t>Kınıklı Mah. Hüseyin Yılmaz Cad. No:67 Pamukkale Teknokent B Blok G18 Pamukkale /DENİZLİ</t>
  </si>
  <si>
    <t>Çamlıtepe Mah.Mahmut Tevfik Atay Bulvarı Gaziantep Teknopark 4/A Blok No:Z/13 Şahinbey- Gaziantep</t>
  </si>
  <si>
    <t>Gazi Üniversitesi Gölbaşı Yerleşkesi Teknoplaza Binası 06830 Gölbaşı ANKARA</t>
  </si>
  <si>
    <t>1. Organize Sanayi Bölgesi 83120 Nolu Cd. No: 7 Şehitkâmil/Gaziantep</t>
  </si>
  <si>
    <t>Çamlıtepe Mahallesi Semt Mahmut Tevfik Atay Bulvarı 4 /A Blok No:Z/18 Teknopark Şahinbey- GAZİANTEP</t>
  </si>
  <si>
    <t>Yamaçtepe mah M. Tevfik Atay Blv. Gaziantep Teknopark A Blok B-06</t>
  </si>
  <si>
    <t>İzmir Bilim ve Teknoloji Parkı Teknoloji Geliştirme Bölgesi, İTOB Organize Sanayi Bölgesi, 10032 Sokak, Işık Binası No:2/1, Kuluçka Merkezi A010, 35471, Tekeli, Menderes, İzmir, Türkiye</t>
  </si>
  <si>
    <t>ÜNİVERSİTELER MAH. İHSAN DOĞRAMACI BULVARI GALYUM BLOK. NO:2-3 ODTÜ TEKNOKENT ÇANKAYA ANKARA</t>
  </si>
  <si>
    <t>CUMHURİYET MAHALLESİ ŞİŞECAM YOLU SOKAK NO:42 GEBZE/KOCAELİ</t>
  </si>
  <si>
    <t>Trabzon Teknoloji Geliştirme Bölgesi Üniversite Mah. Hastane Cad. No:33 İç Kapı No: 3106</t>
  </si>
  <si>
    <t>Ankara Teknoloji Geliştirme Bölgesi Cyberpark, Cyberplaza C Blok 3.Kat No:20 06800 Bilkent Çankaya/Ankara</t>
  </si>
  <si>
    <t>Çamlıtepe Mah.M/Semt ahmut Tevfik Atay Bulvarı Gaziantep Teknopark C/ Blok No : 102 Şahinbey/ Gaziantep</t>
  </si>
  <si>
    <t>MURADİYE MAH. CELAL BAYAR ÜNİVERSİTESİ KAMPÜSÜ KÜME EVLERİ NO:22 İÇ KAPI NO:206 YUNUSEMRE/MANİSA</t>
  </si>
  <si>
    <t>ÜNİVERSİTE MAH. SARIGÜL SK. NO:37 ARGEM HİZMET BİNASI KULUÇKA MERKEZİ NO : 15/31 PK.34320 AVCILAR / İSTANBUL</t>
  </si>
  <si>
    <t>Muradiye Mahallesi Celal Bayar Üniversitesi Kampüsü Küme Evleri No:22 Yunusemre/ Manisa</t>
  </si>
  <si>
    <t>Davutpaşa kampusu yıldız teknik üniversitsi kampüsü yıldız tekno park yıldız kuluçka</t>
  </si>
  <si>
    <t>ÇANAKKALE TEKNOPARK YERLEŞKESİ, ÇANAKKALE TEKNOLOJİ GELİŞTİRME BÖLGESİ Dış Kapı No: 276/1 İç Kapı No: 49 Merkez-Sarıcaeli/ÇANAKKALE</t>
  </si>
  <si>
    <t>Üniversite Mah. Sarıgül Sokak Teknokent Sitesi B-Blok No:37 Kuluçka Merkezi Ofis No:15/41 Avcılar-İstanbul</t>
  </si>
  <si>
    <t>Halaskargazi cad Menekse Ap 115/2 Osmanbey</t>
  </si>
  <si>
    <t>SELÇUK ÜNİVERSİTESİ TEKNOLOJİ GELİŞTİRME BÖLGESİ KONYA TEKNOKENT AKADEMİ MAH. GÜRBULUT SK. NO:67/H-143/A</t>
  </si>
  <si>
    <t>Boğaziçi Üniversitesi Teknoloji Geliştirme Bölgesi 201/4 Rumelihisarı Mah. Bebek Yolu Sok. No:2/5</t>
  </si>
  <si>
    <t>BARDAKÇI MAH. TEKNOKENT SK.NO :1/1 TUŞBA VAN</t>
  </si>
  <si>
    <t>REŞİTPAŞA Mah. KATAR Cad. TEKNOKENT ARI 1 Sit. No: 2 /5 / 1 SARIYER / İSTANBUL</t>
  </si>
  <si>
    <t>Ankara Teknoloji Geliştirme Bölgesi, 1605.Cadde, Kapı No:3/A, Cyberpark E Blok, Bodrum Kat No: B05-B06-B07-B08, 06800 Bilkent Çankaya/Ankara</t>
  </si>
  <si>
    <t>Üniversiteler Mahallesi İhsan Doğramacı Bulvarı Gümüş Blok No:29 K1-12 Çankaya - ANKARA</t>
  </si>
  <si>
    <t>Cumhuriyet Teknokent Yenişehir Mah. Kardeşler Cad. No:7/ Z21 Merkez/Sivas</t>
  </si>
  <si>
    <t>Çiftehavuzlar Mh. Eski Londra Asfaltı Cd. Kuluçka Merkez A1 Blok No: 151/1C İç Kapı No: 1B 20</t>
  </si>
  <si>
    <t>ODTÜ Teknokent Halıcı Yazılımevi Blok No:33 D.No: K1-5 Çankaya / Ankara TÜRKİYE</t>
  </si>
  <si>
    <t>Çayda Çıra Mah. Hacı Ömer Bilginoğlu Cad. Fırat Teknokent İnovasyon Binası No 61/208</t>
  </si>
  <si>
    <t>Ankara Teknoloji Geliştirme Bölgesi, 1605.Cadde, Kapı No:3, Cyberpark Vakıf Binası, 2.Kat No: 209-210-211, 06800 Bilkent Çankaya/Ankara</t>
  </si>
  <si>
    <t>CEVATPAŞA MAHALLESİ KAYSERİLİ AHMETPAŞA CADDESİ NO:26 KAT:1-2 MERKEZ/ÇANAKKALE</t>
  </si>
  <si>
    <t>İTÜ Ayazağa Kampüsü Kuzey Yolu Arı 1 Teknokent Binası No:19, 34469, Maslak, Sarıyer / İstanbul</t>
  </si>
  <si>
    <t>Muradiye Mah. CBÜ Kampüsü Küme Evleri No:22 Yunusemre/Manisa</t>
  </si>
  <si>
    <t>Yeşilce Mahallesi, Ulubaş Cd. No:23, 34418 Kağıthane/İstanbul</t>
  </si>
  <si>
    <t>Çayda Çıra Mah. Hacı Ömer Bilginoğlu Cad. Fırat Teknokent TGB Yeni Bina No 61 219 Elazığ</t>
  </si>
  <si>
    <t>Üniversite Mahallsesi Hastane Caddesi No:33 İşlik:1308 ORTAHİSAR/TRABZON</t>
  </si>
  <si>
    <t>Pınarbaşı Mahallesi Hürriyet Caddesi Akdeniz Üniversitesi Antalya Teknokent Ar-Ge 2 Uluğbey Binası No:3A/B30 Konyaaltı/ANTALYA</t>
  </si>
  <si>
    <t>Boğaziçi Üniversitesi Teknopark 306, Kuzey Kampüs, Bebek Yolu Sok. 2/5, Rumelihisarüstü Mah., Sarıyer/İstanbul</t>
  </si>
  <si>
    <t>Çınartepe Mah. Adnan Menderes Cad. No. 91/C Merkez/ Zonguldak</t>
  </si>
  <si>
    <t>SANAYİ MH. TEKNOPARK BULVARI NO:1/1C/1701 PENDİK/İSTANBUL</t>
  </si>
  <si>
    <t>Meyer Group Plaza Tatlısu Mah. Arif Ay Sok. No:13 Tem Yanyol Şerifali / Ümraniye - İSTANBUL</t>
  </si>
  <si>
    <t>Zafer Mah. Üniversite Varyantı Cad. No:66 Efeler/Aydın</t>
  </si>
  <si>
    <t>2224. Cad. No:1 C Blok Kat 2 / C220-C221</t>
  </si>
  <si>
    <t>Reşitpaşa Mahallesi, Katar Caddesi, ARI 3 Binası</t>
  </si>
  <si>
    <t>Boğaziçi Üniversitesi Kuzey Kampüs Teknopark Ofis:103B</t>
  </si>
  <si>
    <t>Kınıklı Mah. Hüseyin Yılmaz Cad. No:67 Pamukkale Teknokent B Blok 104 Pamukkale /DENİZLİ</t>
  </si>
  <si>
    <t>SANAYİ MAHALLESİ TEKNOPARK BLV.TEKNOPARK 4A APT.NO:1/4A/101</t>
  </si>
  <si>
    <t>SÜLEYMAN DEMİREL ÜNİVERSİTESİ DOĞU YERLEŞKESİ TEKNOKENT BİNASI idari kat kat:2 32260 ÇÜNÜR / ISPARTA</t>
  </si>
  <si>
    <t>Ankara Teknoloji Geliştirme Bölgesi, Üniversiteler Mahallesi, 1605. Cad. Cyberpark Kapı No:3, Vakıf Binası 1. Kat No: 104-105 06800 Bilkent Çankaya/Ankara</t>
  </si>
  <si>
    <t>Erzene mahallesi Ankara caddesi no:172/14</t>
  </si>
  <si>
    <t>KEMAL NEHROZOĞLU CAD.41480 GEBZE/KOCAELİ</t>
  </si>
  <si>
    <t>SUPHAN MAH 2730 ZEVE SK. N :8 ŞGEM EDREMIT</t>
  </si>
  <si>
    <t>İSTANBUL TEKNOKENTİ İSTANBUL ÜNİVERSİTESİ AVCILAR YERLEŞKESİ ARGEM BİNASI OFİS NO:103 34320 AVCILAR/İSTANBUL</t>
  </si>
  <si>
    <t>Aksu Mah. OMÜ Cad. No:73/9 Atakum/Samsun</t>
  </si>
  <si>
    <t>Muradiye Mh. Manisa Celal Bayar Üniversitesi Teknoloji Geliştirme Bölgesi Dış Kapı No:22/İç kapı No:106 Yunusemre/MANİSA</t>
  </si>
  <si>
    <t>REŞİTPAŞA Mah. KATAR Cad. TEKNOKENT ARI 3 Sit. No: 4 / 501 SARIYER / İSTANBUL</t>
  </si>
  <si>
    <t>Ankara Üniversitesi Gölbaşı Kampüsü Teknokent E Blok No:42-AZ03-AZ04 Gölbaşı / ANKARA</t>
  </si>
  <si>
    <t>Yenişehir Mah. Kardeşler Cad. No: 7/2 Ofis No: Z16 Merkez/SİVAS</t>
  </si>
  <si>
    <t>REŞİTPAŞA MAH. KATAR CAD. TEKNOKENT ARI3 B111 MASLAK</t>
  </si>
  <si>
    <t>75. Yıl OSB Mah. Bilim Cad. No:3/13 Odunpazarı/ESKİŞEHİR</t>
  </si>
  <si>
    <t>İTOB OSB Mahallesi 10032 Sokak No:2(A012) Menderes - İzmir</t>
  </si>
  <si>
    <t>İTOB OSB 10032 sk. No:2 A10 Menderes -İZMİR</t>
  </si>
  <si>
    <t>Bulgurlu Mah. Kanyon Cad. No:89/Z1 Batalgazi Malatya</t>
  </si>
  <si>
    <t>İnönü Cad. No:24 Malatya</t>
  </si>
  <si>
    <t>Çaydaçıra Mah. Hacı Ömer Bilginoğlu Cad. Fırat Teknokent TGB Ar-Ge 2 Binası No 65/ 7 Elazığ</t>
  </si>
  <si>
    <t>Çaydaçıra Mah. Hacı Ömer Bilginoğlu CAd. No 61/210</t>
  </si>
  <si>
    <t>MURADİYE MAH. CELAL BAYAR ÜNİVERSİTESİ KAMPÜSÜ KÜME EVLERİ NO:22 İÇ KAPI NO:Z23 YUNUSEMRE/MANİSA</t>
  </si>
  <si>
    <t>Kamil Paşa Mah. 22/1 Sok. No:4 Buharkent/Aydın</t>
  </si>
  <si>
    <t>Boğaziçi Üniversitesi BÜN Teknopark Kuzey Kampüs No 211</t>
  </si>
  <si>
    <t>ADÜ</t>
  </si>
  <si>
    <t>Reşitpaşa Mah. Katar Cad. Teknokent ARI 3 Sitesi No:B110</t>
  </si>
  <si>
    <t>Bulgurlu Mah. Kanyon Cad. No89 A2/3 Malatya</t>
  </si>
  <si>
    <t>Üniversiteler Mah. 1596. Cad. 6. Arge Blokları C Blok 12. Kat Beytepe 06800 Çankaya - ANKARA</t>
  </si>
  <si>
    <t>Üniversite Mahallesi Hastane Caddesi No:33 İşlik:1308 TRABZON</t>
  </si>
  <si>
    <t>Aksu mah OmÜ cad. No 165 Atakum/Samsun</t>
  </si>
  <si>
    <t>Göller Bölgesi Teknokenti Süleyman Demirel Üniversitesi, Doğu Yerleşkesi Bina No :252 Ofis NO:102/B</t>
  </si>
  <si>
    <t>Eğitim Mahallesi Fahrettin Kerim Gökay Caddesi No: 151/A MÜ Göztepe Kampusü TGB-1 Bölgesi TEKMER Binası İşlik: 5 Kadıköy/İstanbul</t>
  </si>
  <si>
    <t>Çünür Mahallesi 102. cadde SDÜ teknokent No: 252 Merkez</t>
  </si>
  <si>
    <t>ÇANAKKALE TEKNOPARK YERLEŞKESİ, ÇANAKKALE TEKNOLOJİ GELİŞTİRME BÖLGESİ Dış Kapı No: 276/1 İç Kapı No: 64 Merkez-Sarıcaeli/ÇANAKKALE</t>
  </si>
  <si>
    <t>Çamlıtepe mahallesi Mahmut Tevfik Atay Bulvarı no 4 c blok Z-07-F Şahinbey/Gaziantep</t>
  </si>
  <si>
    <t>Atatürk Üniversitesi Kampüsü Teknokent Sitesi A Blok 118/K3</t>
  </si>
  <si>
    <t>Bulgurlu Mah. Kanyon Cad. No:89 C2/4 Battalgazi/ Malatya</t>
  </si>
  <si>
    <t>YTÜ DAVUTPAŞA KAMPÜSÜ.YILDIZ TEKNOLOJİ GELİŞTİRME BÖLG. A2 BLOK ZEMİN KAT</t>
  </si>
  <si>
    <t>Kültür Mah Çakmaklar cad no: 2/38 Bolu</t>
  </si>
  <si>
    <t>Ankara Teknoloji Geliştirme Bölgesi, Beytepe Lodumlu Köyü Yolu No:5, Cyberpark Tepe Binası, Zemin Kat No: Z50, 06800 Bilkent Çankaya/Ankara</t>
  </si>
  <si>
    <t>Selçuk Üniversitesi Teknoloji Geliştirme Bölgesi TGB1 Alanı Teknokent Binası Safir Panorama F Blok No: F-314 Akademi Mahallesi Gürbulut Sok. 67 Selçuklu 42130 KONYA</t>
  </si>
  <si>
    <t>REŞİTPAŞA Mah. KATAR Cad. TEKNOKENT ARI 3 Sit. No: 4 / B204 SARIYER / İSTANBUL</t>
  </si>
  <si>
    <t>MURADİYE MAH. CBÜ KAMPÜSÜ KÜME EVLERİ NO:22 YUNUSEMRE/MANİSA</t>
  </si>
  <si>
    <t>Ankara Teknoloji Geliştirme Bölgesi, 1606.Cadde, Kapı No: 4/B, Cyberpark Cyperplaza B Blok, 2.Kat No: B216, 06800 Bilkent Çankaya/Ankara</t>
  </si>
  <si>
    <t>Çaydaçıra Mah. Hacı Ömer Bilginoğlu Cad. Fırat Teknokent TGB İnovasyon Binası No 61/209</t>
  </si>
  <si>
    <t>İTOB OSB Mah. 10005 Sk. No:40 Menderes İzmir</t>
  </si>
  <si>
    <t>MURADİYE MAH. CELAL BAYAR ÜNİVERSİTESİ KAMPÜSÜ KÜME EVLERİ NO:22 İÇ KAPI NO:Z22 YUNUSEMRE/MANİSA</t>
  </si>
  <si>
    <t>Ataosb mah. Denizli Blv. No :100 Efeler / Aydın</t>
  </si>
  <si>
    <t>ÇİFTE HAVUZLAR MAH. ESKİ LONDRA ASFALTI CAD. KULUÇKA MERKEZİ D2 BLOK Apt NO: 151/1F/2B03</t>
  </si>
  <si>
    <t>Yeşiltepe Mah. Anadolu Üniversitesi Yunusemre Kampüsü ETGB Anadolu Teknoparkı No:210</t>
  </si>
  <si>
    <t>TÜBİTAK GEBZE YERLEŞKESİ TEKNOLOJİ GELİŞTİRME BÖLGESİ TEKNİK OFİS NO:3</t>
  </si>
  <si>
    <t>MARMARA TEKNOKENT A.Ş. TEKNOLOJİ GELİŞTİRME BÖLGESİ TÜBİTAK MAM KAMPÜSÜ GEBZE YERLEŞKESİ</t>
  </si>
  <si>
    <t>Muradiye Mahallesi CBÜ Kampüsü Küme Evleri No:22 Yunusemre/MANİSA</t>
  </si>
  <si>
    <t>Üniversite Mah. Hastane Cad. No : 33 İşlik :1101 ORTAHİSAR / TRABZON</t>
  </si>
  <si>
    <t>Pınarbaşı Mah. Hürriyet Cd. Akdeniz Ünversitesi Antalya Teknokent. Ar-Ge 2 Uluğbey Binası No:3A/Z11 Konyaaltı/ ANTALYA</t>
  </si>
  <si>
    <t>Üniversiteler Mah. 1605.Cad. Ankara Teknoloji Geliştirme Bölgesi Kurucu ve İşletici A.Ş. No:3/1 Çankaya/Ankara</t>
  </si>
  <si>
    <t>Sakarya Üniversitesi Teknoloji Geliştirme Bölgeleri Rosem No:25</t>
  </si>
  <si>
    <t>Antalya Teknokenti Akdeniz Üniversitesi Kampusu Pınarbaşı Mah.Hürriyet Cad. Uluğbey ArGe Binası 3/A Bodrum Kat Ofis No: B-31 ANTALYA</t>
  </si>
  <si>
    <t>Boğaziçi Üniversitesi Teknopark. Kuzey Kampüs Kat:1 No:209 Bebek</t>
  </si>
  <si>
    <t>Ankara Üniversitesi Teknokent 2A/209 Keçiören/ANKARA</t>
  </si>
  <si>
    <t>Ankara Teknoloji Geliştirme Bölgesi, 1606. Cad. Cyberpark Cyberplaza Kapı No:4/B B Blok 2.Kat No: B212 06800 Bilkent Çankaya/Ankara</t>
  </si>
  <si>
    <t>Çftlikköy Mahallesi Mersin Üniversitesi Teknopark İdari Bina No:35 Kat:4/403 Yenişehir</t>
  </si>
  <si>
    <t>İSTANBUL TEKNOKENT İ.Ü.AVCILAR YERL.ARGEM BİNASI OFİS NO:24 AVCILAR/İSTANBUL</t>
  </si>
  <si>
    <t>Büyükkayacık mah. 101. cad. No:2/203 Selçuklu Konya</t>
  </si>
  <si>
    <t>Güncellenecek</t>
  </si>
  <si>
    <t>ÇİFTLİKKÖY MAH.MERSİN ÜNİV.KAMPUS ALANI MERSIN TEKNOPARK ANA BİNA SİTE 35 A 4. KAT NO.414</t>
  </si>
  <si>
    <t>Bulgurlu Mah. Kanyon Cad. No89/203 Battalgazi Malatya</t>
  </si>
  <si>
    <t>Yenişehir mh. Kardeşler cd. 7/2 212 nolu ofis SİVAS</t>
  </si>
  <si>
    <t>OSB Teknoloji Bulvarı ETGB Yazılımkule Kat:2 No:201</t>
  </si>
  <si>
    <t>REŞİTPAŞA Mah. KATAR Cad. ARI TEKNOKENT 2 Sit. No: 4 /2 / 102 SARIYER / İSTANBUL</t>
  </si>
  <si>
    <t>PINARBAŞI MAH. HÜRRİYET CAD. AKDENİZ ÜNİVERSİTESİ ULUĞBEY AR-GE BİNASI BODRUM KAT NO: 3A/B23 KONYAALTI/ANTALYA</t>
  </si>
  <si>
    <t>Çamlıtepe Mah./Semt Mahmut Tevfik ATAY Bulvarı Gaziantep Teknopark C/ Blok No : Z/07 D Şahinbey/GAZİANTEP</t>
  </si>
  <si>
    <t>Çamlıtepe Mah.Mahmut Tevfik Atay Bulvarı Gaziantep Teknopark 4/A blok No:Z-11-C Şahinbey-Gaziantep</t>
  </si>
  <si>
    <t>AKDENİZ ÜNİVERSİTESİ KAMPÜSÜ TGB-1 ALANI ANTALYA TEKNOKENT PINARBAŞI MAH. HÜRRİYET CAD. ARGE 1 BİNASI: 3/B 2-4 NO:34 KONYAALTI ANTALYA</t>
  </si>
  <si>
    <t>Trabzon Teknoloji Geliştirme Bölgesi Üniversite Mahallesi Hastane Caddesi 33 işlik: 1107 Ortahisar/ TRABZON</t>
  </si>
  <si>
    <t>REŞİTPAŞA Mah. KATAR Cad. ARI 1 Binası No: 2 / 5 / 19 SARIYER / İSTANBUL</t>
  </si>
  <si>
    <t>Büyükkayacık Mah. 101. Cad. No:2 Selçuklu/KONYA</t>
  </si>
  <si>
    <t>MURADİYE MAH. CELAL BAYAR ÜNİVERSİTESİ KAMPÜSÜ KÜME EVLERİ NO:22 İÇ KAPI NO:Z13 YUNUSEMRE/MANİSA</t>
  </si>
  <si>
    <t>Pınarbaşı Mah. Hürriyet cad. Akdeniz Üniversitesi Antalya Teknokent Uluğbey Ar-Ge 2 Binası No:3A/109 Konyaaltı/ANTALYA</t>
  </si>
  <si>
    <t>Sanayi Mah. Teknopark Bulvarı Teknopark İstanbul C1 Blok 9. Kat No:1901-1902 Pendik-İstanbul</t>
  </si>
  <si>
    <t>İlkbahar mah. Güneypark KM Evl. 3-Kule 3 110 Çankaya/Ankara</t>
  </si>
  <si>
    <t>Yeşiltepe Mah. İsmet İnönü-2 Cad. No:2/57 Tepebaşı</t>
  </si>
  <si>
    <t>ANTALYA TEKNOKENTİ AKDENİZ ÜNİVERSİTESİ KAMPÜSÜ ULUĞBEY ARGE BİNASI BODRUM KAT NO:1/K KONYAALTI ANTALYA</t>
  </si>
  <si>
    <t>Çamlıtepe Mah./Semt Mahmut Tevfik ATAY Bulvarı 4/A Blok no:213 Teknopark/Şahinbey /Gaziantep</t>
  </si>
  <si>
    <t>REŞİTPAŞA Mah. KATAR Cad. TEKNOKENT ARI 3 Sit. No: 4 / B208 SARIYER / İSTANBUL</t>
  </si>
  <si>
    <t>İstanbul Üniversitesi Avcılar Yerleşkesi ARGEM Binası Kuluçka Merkezi</t>
  </si>
  <si>
    <t>Sanayi Mahallesi, Teknopark Bulvarı,No:1/1C 1503 Pendik/İSTANBUL</t>
  </si>
  <si>
    <t>YILDIZ TEKNİK ÜNİVERSİTESİ DAVUTPAŞA KAMPÜSÜ TEKNOLOJİ GELİŞTİRME BÖLGESİ A1 BLOK No:111</t>
  </si>
  <si>
    <t>ÇANAKKALE TEKNOPARK YERLEŞKESİ, ÇANAKKALE TEKNOLOJİ GELİŞTİRME BÖLGESİ Dış Kapı No: 276/1 İç Kapı No: 75 Merkez-Sarıcaeli/ÇANAKKALE</t>
  </si>
  <si>
    <t>Dudullu OSB Des 2.Cadde No:8/52 Ümraniye/İstanbul</t>
  </si>
  <si>
    <t>Gülbahçe Mah. Gülbahçe Cad. Teknopark İzmir A8 Binası Apt. No: 1/45/13 URLA / İZMİR</t>
  </si>
  <si>
    <t>A Blok B06</t>
  </si>
  <si>
    <t>Pınarbaşı Mh. Hürriyet Cd. Akdeniz Üniversitsi Antalya Teknokent Ar-Ge 2 Ulubey Binası No:3A/B81 Konyaaltı/Antalya</t>
  </si>
  <si>
    <t>SDÜ DOĞU YERLEŞKESİ TEKNOKENT BİNASI OFİS NO.218/C SİCİL GZT:8295</t>
  </si>
  <si>
    <t>Aksu Mah. OMÜ Cad. No:165/24 Atakum/Samsun</t>
  </si>
  <si>
    <t>Camikebir Mahallesi Rıhtım Sokak Pak-Ekizceli İş Merkezi Kat: No:126 Merkez/Düzce</t>
  </si>
  <si>
    <t>Yamaçtepe Mah.Mahmut Tevfik Atay Bulvarı Gaziantep Teknopark D Blok No: Z 02 Şahinbey /Gaziantep</t>
  </si>
  <si>
    <t>Dicle Üniversitesi Teknoloji Geliştirme Bölgesi Silvan Yolu 6. km. Dicle Üniversitesi Kampusu Dicle Teknokent Binası Kat: 3 No: 3-02</t>
  </si>
  <si>
    <t>Çamlıtepe Mah./Semt Mahmut Tevfik Atay Bulvarı Gaziantep Teknopark 4/A Blok No:122 Şahinbey/Gaziantep</t>
  </si>
  <si>
    <t>Ankara Teknoloji Geliştirme Bölgesi Cyberpark, Cyberplaza B Blok No: BZ04- BZ05 06800 Bilkent Çankaya/ANKARA</t>
  </si>
  <si>
    <t>silvan bulvarı kıtılbıl mah.dicle teknokent binası no:222 1/6 sur diyarbakır</t>
  </si>
  <si>
    <t>Muradiye Mh. Manisa Celal Bayar Üniversitesi Teknoloji Geliştirme Bölgesi Dış Kapı No:22 İç Kapı No:Z15 Yunusemre/MANİSA</t>
  </si>
  <si>
    <t>Büyükdere M. OGÜ Meşelik Kampüsü ETGB Osmangazi Teknoparkı No:44/107</t>
  </si>
  <si>
    <t>Çukurova Üni. Teknokent Binası Blok Kat:1 No:110 Sarıçam /Adana</t>
  </si>
  <si>
    <t>Bulgurlu Mah. Kanyon Cad. No:89 Z6 Battalgazi/Malatya</t>
  </si>
  <si>
    <t>Teknokent B BLok Z01/B</t>
  </si>
  <si>
    <t>Anadolu Uni. Yunusemre Kampusu ETGB Anadolu Teknoparki No:2/57-18, 26470 Tepebasi Eskisehir</t>
  </si>
  <si>
    <t>Büyükkayacık mah. 101. cad. No:2/217 Selçuklu Konya</t>
  </si>
  <si>
    <t>Sanayi Mah. Teknopark Bulvarı No:1 C2 Blok 2008</t>
  </si>
  <si>
    <t>Pınarbaşı Mah. Hürriyet Caddesi Akdeniz Üniversitesi Antalya Teknokent Ar-Ge 1 Binası No: 3B/Z5 Konyaaltı / ANTALYA</t>
  </si>
  <si>
    <t>Dicle Teknokent Silvan Yolu 6. km</t>
  </si>
  <si>
    <t>Bulgurlu Mh. Kanyon Cd. NO:89 /301</t>
  </si>
  <si>
    <t>ODTÜ Teknokent Gümüş Bloklar BK1 ODTÜ Çankaya / ANKARA</t>
  </si>
  <si>
    <t>Muradiye Mh. Manisa Celal Bayar Üniversitesi Teknoloji Geliştirme Bölgesi Dış Kapı No:22 İç Kapı No:135 Yunusemre/MANİSA</t>
  </si>
  <si>
    <t>Ankara Teknoloji Geliştirme Bölgesi Bilkent 2. Cad. Cyberpark, Cyberplaza A Blok 8. Kat No: A801- A802- A803 06800 Bilkent Çankaya/Ankara</t>
  </si>
  <si>
    <t>Ankara Teknoloji Geliştirme Bölgesi, 1606. Cad. Kapı No:4/C, Cyberpark Cyberplaza C Blok 2.Kat No: 263 06800 Bilkent/Ankara</t>
  </si>
  <si>
    <t>İKİTELLİ OSB. MAH. YILDIZ TEKNİK ÜNİV. TEKNOPARK SOK. NO : 1 D: 212</t>
  </si>
  <si>
    <t>Sakarya Üniversite Teknoloji Geliştirme Bölgeleri Esentepe Kampüsü A Blok 112</t>
  </si>
  <si>
    <t>Sanayi mah. Teknopark bulvarı Kat:1 Kapı no.307 Pendik-İstanbul</t>
  </si>
  <si>
    <t>ÜNİVERSİTE MAHALLESİ SARIGÜL SOKAK TEKNOKENT SİTESİ B/BLOK NO: 37/1-2 3. KAT OFİS NO: 303</t>
  </si>
  <si>
    <t>Aksu Mah. OMÜ Cad. No:165/18-2 Atakum/Samsun</t>
  </si>
  <si>
    <t>Yenişehir Mah. Kardeşler Cad. No:7/2 no:227 Merkez/Sivas</t>
  </si>
  <si>
    <t>İTOB OSB Mahallesi 10032 sk. no:2 Menderes İzmir</t>
  </si>
  <si>
    <t>Ankara Teknoloji Geliştirme Bölgesi, 1605. Cadde, Cyberpark, E BLOK Kat: 2 No: 201 06800 Bilkent Çankaya/ANKARA</t>
  </si>
  <si>
    <t>Büyükkayacık Mahallesi 101. Cadde No: 2 Selçuklu / KONYA</t>
  </si>
  <si>
    <t>Bolu TGB Teknokent Binası No:6</t>
  </si>
  <si>
    <t>MUALLİMKÖY MAH DENİZ CAD NO:15/6</t>
  </si>
  <si>
    <t>Sakarya Üniversitesi Teknoloji Geliştirme Bölgeleri D Blok B05</t>
  </si>
  <si>
    <t>Kemal Nehrozoğlu Cad. Teknopark Üretim no 1 ,G.O.S.B Gebze Kocaeli</t>
  </si>
  <si>
    <t>Muradiye Mah. Celal Bayar Üniversitesi Kampüsü (Küme Evler) Teknoloji Geliştirme (Bölgesi İçi) Merkezi No:22 Yunusemre - MANİSA</t>
  </si>
  <si>
    <t>Boğaziçi Üniversitesi Kuzey Kampüs BÜN Teknopark No:106 Bebek Beşiktaş İstanbul</t>
  </si>
  <si>
    <t>tokat teknopark 111/b</t>
  </si>
  <si>
    <t>MURADİYE MAHALLESİ CELAL BAYAR ÜNİVERSİTESİ KAMPÜSÜ KÜME EVLERİ TEKNOLOJİ GELİŞTİRME (BÖLGESİ İÇİ) MERKEZİ NO:22 YUNUSEMRE/MANİSA</t>
  </si>
  <si>
    <t>75. yıl mah. OSB Mah. Bilim Cad. No:5/208</t>
  </si>
  <si>
    <t>Reşitpaşa Mah. Katar Cad. ARI 3 Binası No: 4 / B111 Sarıyer/İstanbul</t>
  </si>
  <si>
    <t>Bulgurlu mah. kanyon cad. no89/ b-1 Battalgazi MALATYA</t>
  </si>
  <si>
    <t>Sakarya Üniversitesi Teknoloji Geliştirme Bölgeleri Esentepe Mahallesi Akademiyolu Sok. A Blok Z13-Z14 Serdivan/SAKARYA</t>
  </si>
  <si>
    <t>Üniversite Mah. Hastane Cad. Trabzon TGB 33/1106</t>
  </si>
  <si>
    <t>Büyükdere Mh. Gençlik Blv. No:4/59 Osmangazi Teknoparkı B23 26480 Odunpazarı / Eskişehir</t>
  </si>
  <si>
    <t>Ankara Teknoloji Geliştirme Bölgesi, 1606.Cadde, Kapı No: 4/B, Cyberpark Cyperplaza B Blok, 2. Kat No: 218, 06800 Bilkent Çankaya/Ankara</t>
  </si>
  <si>
    <t>Reşitpaşa Mah. Katar Cad. İTÜ Teknokent Arı4 Magnet, Maslak, Sarıyer/İSTANBUL</t>
  </si>
  <si>
    <t>Sakarya Üniversitesi Teknoloji Geliştirme Bölgeleri B Blok Z03</t>
  </si>
  <si>
    <t>Tarabya Bayırı cad. 24, Tarabya Sitesi 16/1 Tarabya 34457 Sarıyer İstanbul</t>
  </si>
  <si>
    <t>BÜYÜKKAYACIK MAH. 101 CAD. NO:2/203</t>
  </si>
  <si>
    <t>Muradiye Mh. Manisa Celal Bayar Üniversitesi Teknoloji Geliştirme Bölgesi Dış Kapı No:22 İç Kapı No:Z5 Yunusemre/MANİSA</t>
  </si>
  <si>
    <t>İSTANBUL TEKNOKENTİ İST. ÜNV.AVCILAR YER.ARGEM BİN.OFİS NO:208 AVCILAR/İST.</t>
  </si>
  <si>
    <t>YILDIZ TEKNİK ÜNİVERSİTESİ, DAVUTPAŞA KAMPÜSÜ, TEKNOPARK ÇİFTEHAVUZLAR MH. ESKİ LONDRA ASFALTI CD. 151/1B, B1 BLOK, NO:212</t>
  </si>
  <si>
    <t>YILDIZ TEKNİK ÜNİVERSİTESİ DAVUTPAŞA KAMPÜSÜ TEKNOLOJİ GELİŞTİRME BÖLGESİ 2. FAZ. C1 BLOK C-110A</t>
  </si>
  <si>
    <t>REŞİTPAŞA Mah. KATAR Cad. Arıteknokent 2 Sitesi No 4/1/302 34467 Sarıyer/İstanbul</t>
  </si>
  <si>
    <t>R.Hisarüstü Mh. Boğaziçi Üniv. Kuzey Kampüs Teknopark K:1 No.204</t>
  </si>
  <si>
    <t>Dudullu OSB Des 2. Cadde No:8/30 Ümraniye/İstanbul</t>
  </si>
  <si>
    <t>Rumelihisarüstü Mahallesi, Boğaziçi Üniv. Kuzey Kampüsü Teknopark Binası Kat:1 No:204</t>
  </si>
  <si>
    <t>Maslak Mah. Maslak Meydan Sok. Beybi Giz Plaza Apt. No:1 / 99 Sarıyer / İstanbul</t>
  </si>
  <si>
    <t>5.Gazeteciler Sitesi 2. Söltaş Evleri Hare Sok. K:14 Akatlar/Beşiktaş -  İstanbul</t>
  </si>
  <si>
    <t>Yalı Mah. 6523 Sok. No:30/A/22</t>
  </si>
  <si>
    <t>Üniversiteler Mah. Beytepe Lodumlu Köy Yolu Cad. No:5 No:1 Çankaya/Ankara</t>
  </si>
  <si>
    <t>Büyükdere Mah. Gençlik Bulv. ESOGÜ Meşelik Kampüsü ETGB Osmangazi Teknoparkı Binası NO: 201</t>
  </si>
  <si>
    <t>kitibil mah. silvan 6.km dicleteknokent sur/diyarbakır</t>
  </si>
  <si>
    <t>RESITPASA MAH. KATAR CAD. TEKNOKENT 6 NO: 2 /49 IÇ KAPI NO: 207- SARIYER/ ISTANBUL</t>
  </si>
  <si>
    <t>BÜYÜKDERE MAH. GENÇLİK BULVARI OSMANGAZİ ÜNİVERSİTESİ MEŞELİK KAMPÜSÜ ETGB OSMANGAZİ TEKNOPARKI</t>
  </si>
  <si>
    <t>Yeşiltepe Mah. İsmet İnönü Cad.2 Tepebaşı/ESKİŞEHİR</t>
  </si>
  <si>
    <t>Yıldız Teknik Üniversitesi Davutpaşa Kampüsü Arge B/1 Blok No:11 K:-1 D.101</t>
  </si>
  <si>
    <t>PINARBAŞI MAHALLESİ HÜRRİYET CAD. TEKNOKENT ULUĞBEY Apt. NO: 3 A/42 KONYAALTI ANTALYA</t>
  </si>
  <si>
    <t>Serhat Mah. Uzay Cağı Cad. No:6 Daire:1</t>
  </si>
  <si>
    <t>Ankara Teknoloji Geliştirme Bölgesi, Üniversiteler Mahallesi, 1605. Cad. Kapı No:3, Cyberpark Vakıf Binası 1.Kat No: 109-110-111-111A 06800 Bilkent Çankaya/Ankara Öykü Hanım: 0532 160 18 35 -03122335000</t>
  </si>
  <si>
    <t>İstanbul Teknokent - İstanbul Üniversitesi Avcılar Yerleşkesi ARGEM Binası Zemin Kat Ofis No: Z18 34320 Avcılar/İSTANBUL</t>
  </si>
  <si>
    <t>Bulgurlu Mah. Kanyon Cad. no89/1 307 Battalgazi/ Malatya</t>
  </si>
  <si>
    <t>Fırat Teknokent TGB Ek Bina 63/204 Merkez Elazığ</t>
  </si>
  <si>
    <t>ÜNİVERSİTE MAH. SARIGÜL SOKAK NO:37/1 C-BLOK PK.34320</t>
  </si>
  <si>
    <t>D100 Karayolu Üzeri N:98 Dumlupınar Mahallesi Kadıköy</t>
  </si>
  <si>
    <t>Pınarbaşı Mahallesi Hürriyet Caddesi Uluğbey Ar-ge Binası No:3A/101 Konyaaltı/ ANTALYA</t>
  </si>
  <si>
    <t>Avcılar Yerleşkesi ARGEM Binası 2.Kat Avcılar/İSTANBUL</t>
  </si>
  <si>
    <t>ÇİFTE HAVUZLAR MAH. ESKİ LONDRA ASFALTI CAD. KULUÇKA MRK. C1 BLOK NO: 151 /1E İÇ KAPI NO: 312</t>
  </si>
  <si>
    <t>SANAYI MAH, TEKNOPARK BLV. TEKNOPARK 4A 1 /4A 101 PENDIK/ ISTANBUL</t>
  </si>
  <si>
    <t>Çukurova Üniversitesi Balcalı Kampüsü Teknokent No:17B/103A Sarıçam/Adana</t>
  </si>
  <si>
    <t>Yıldız Teknik Üniversitesi Teknoloji Geliştirme Bölgesi C-1 Blok No: 407 Kat:2</t>
  </si>
  <si>
    <t>Ramazanoğumah. Mekke sok. No: 4/3 Pendik - İstanbul</t>
  </si>
  <si>
    <t>Tekeli İTOB OSB 10032 Sok. No:2 Menderes-İZMİR</t>
  </si>
  <si>
    <t>Teknopark İzmir Yönetim Ofisi, İYTE Kampüsü Urla, İzmir/Türkiye</t>
  </si>
  <si>
    <t>Gürsel Mah.28.Nisan Cd.6/5 Çağlayan - İstanbul</t>
  </si>
  <si>
    <t>Ankara Teknoloji Geliştirme Bölgesi, Cyberpark Cyberplaza A Blok 4.Kat No:A402a 06800 Bilkent Çankaya/Ankara</t>
  </si>
  <si>
    <t>fertsek mah. Ömer halisdemir ( küme evler) no 34/108</t>
  </si>
  <si>
    <t>Rumelihisarı Mh. Bebek Yolu Sk. No:2/5 202 34470 Sarıyer/İstanbul</t>
  </si>
  <si>
    <t>Çukurova Üniversitesi Balcalı Kampüsü Teknokent Binası zemin kat Z-09 no'lu ofis Sarıçam / ADANA</t>
  </si>
  <si>
    <t>Bulgurlu Mah. Kanyon Cad. Malatya Teknokent No: 89 A Blok Zemin Kat 2 No lu Ofis Battalgazi/ Malatya</t>
  </si>
  <si>
    <t>Bardakçı Mah. Teknokent sk . no : 1/13 Tuşba / Van</t>
  </si>
  <si>
    <t>Kahramanmaraş Sütçü İmam Üniversitesi Avşar Yerleşkesi Kayseri Yolu 10.Km. 46050 KAHRAMANMARAŞ</t>
  </si>
  <si>
    <t>BULGURMU MAH. KANYON CAD. NO:89 203 BATTALGAZİ, MALATYA</t>
  </si>
  <si>
    <t>D2 2B03</t>
  </si>
  <si>
    <t>Orhangazi Mah Teknopark Sk. No2</t>
  </si>
  <si>
    <t>İstanbul Teknopark 8A Blok, Zemin. Kat, 8003 numaralı ofis Teknopark: Sanayi Mahallesi, Teknopark Bulvarı, No:1 , 34906 Pendik</t>
  </si>
  <si>
    <t>Balcalı Mah. Ç.Ü. Kampüsü Teknoloji Geliştirme Bölgesi İdari Bina No:19/A Sarıçam ADANA</t>
  </si>
  <si>
    <t>Ankara Teknoloji Geliştirme Bölgesi, 1606. Cad. Kapı No:4/A, Cyberpark Cyberplaza A Blok Zemin Kat No: AZ03 06800 Bilkent/Ankara</t>
  </si>
  <si>
    <t>D BLOK Z-4</t>
  </si>
  <si>
    <t>Alemdar Cad. Zambak Sok. No:1/9 Ümraniye İstanbul</t>
  </si>
  <si>
    <t>Nevşehir Hacı Bektaş Veli Üniversitesi 2000 Evler Mah. Zübeyde Hanım Cad. Üniversite alanı Rektörlük 50300/Nevşehir</t>
  </si>
  <si>
    <t>Kılavuzlar Köyü, Öte Karşı (Üniversite Kampüsü) Mevkii Karabük Üniversitesi Sit. Sosyal Tesis Apt. No: 8 Merkez/KARABÜK</t>
  </si>
  <si>
    <t>Ankara Teknopark TGB Yerleşkesi 2224.cad.no:1 B Blok Üst Zemin No:BÜZ-21 Y.mahalle /ANKARA</t>
  </si>
  <si>
    <t>Üniversite Mah. Hastane Cad. No: 33 2104 TRABZON</t>
  </si>
  <si>
    <t>ORGANİZE SANAYİ BÖLGESİ 2. CADDE A BLOK NO: 13AB 70100/MERKEZ/KARAMAN</t>
  </si>
  <si>
    <t>Bahçelievler Mah.320.sk.3/B Gazi Üniversitesi Gölbaşı Yerleşkesi Teknoplaza Binası (ABlok Zemin Kat no.01) 06830 Gölbaşı Ankara</t>
  </si>
  <si>
    <t>Pınarbaşı Mh. Hürriyet Cd. Ar-Ge1 Binası No: 3B/105 Konyaaltı/ANTALYA</t>
  </si>
  <si>
    <t>ÜNİVERSİTE MAH/SEMT SARIGÜL SK. TEKNOKENT A BLOK 37 AVCILAR/ İSTANBUL</t>
  </si>
  <si>
    <t>Ankara Teknoloji Geliştirme Bölgesi, Cyberpark, Cyberplaza B Blok 3. Kat No: 301 06800 Bilkent Çankaya/ANKARA</t>
  </si>
  <si>
    <t>OSB Bilim Cad. Piramit:2 No:2</t>
  </si>
  <si>
    <t>Yeşiltepe Mah. İsmet İnönü 2 Cad. Anadolu Üniversitesi Yunusemre Kampusu ETGB Anadolu Teknoparkı No: 2/-57–12</t>
  </si>
  <si>
    <t>Ankara Teknoloji Geliştirme Bölgesi, Cyberpark, Cyberplaza C Blok 3.Kat No: 13- 14 06800 Bilkent Çankaya/Ankara</t>
  </si>
  <si>
    <t>Aksu Mah.Omü Cad.No:165/36 Atakum/Samsun</t>
  </si>
  <si>
    <t>Çamlık Mh. Şehit Burak Kurtuluş Cd. No 78 Daire 6 Ümraniye/İstanbul</t>
  </si>
  <si>
    <t>bulgurlu mh.</t>
  </si>
  <si>
    <t>Sakarya Üniversitesi Teknoloji Geliştirme Bölgeleri Rosem 13</t>
  </si>
  <si>
    <t>Ulu Mah 6. Ulu Sk. No:47/A Osmangazi Bursa</t>
  </si>
  <si>
    <t>Çukurova TGB Çukurova Teknokent B Blok Kat:1 No:108/B 01380 Sarıçam</t>
  </si>
  <si>
    <t>Pınarbaşı Mh. Hürriyet Cd. Akdeniz Üniversitesi Antalya Teknokent Arge 1 Binası No:3B/201 Konyaaltı/Antalya</t>
  </si>
  <si>
    <t>KÜTAHYA TEKNOKENT 2.Organize Sanayi Bölgesi Kütahya-Eskişehir Karayolu 5.Km KÜTAHYA/TÜRKİYE</t>
  </si>
  <si>
    <t>İÇERENKÖY MAH.YEŞİL VADİ SOKAK NO:3 KAT.10 ATAŞEHİR-iİSTANBUL</t>
  </si>
  <si>
    <t>Vatan Cad. No:83 B-109</t>
  </si>
  <si>
    <t>Y.T.Ü. DAVUTPAŞA KAMPÜSÜ T.G.B. NO:2 2.FAZ C1 BLOK NO:103</t>
  </si>
  <si>
    <t>Sakarya Üniversitesi Teknoloji Geliştirme Bölgeleri Rosem 26</t>
  </si>
  <si>
    <t>ULUBAĞ MH. RECEP TAYYİP ERDOĞAN BLV. ŞANLIURFA TEKNOKENT NO: 283 İÇ KAPI NO: 311 HALİLİYE/ ŞANLIURFA</t>
  </si>
  <si>
    <t>Bulgurlu Mah. Kanyon Çevreyolu Doğu CAD. No:89 C Blok/K:2/4 Malatya</t>
  </si>
  <si>
    <t>Ankara teknoloji Geliştirme bölgesi, Cyberpark, Cyberplaza A Blok 3. Kat No: A308- A309- A308a 06800 Bilkent Çankaya/Ankara</t>
  </si>
  <si>
    <t>ETGB Eskişehir Organize Sanayi Bölgesi Teknoloji Bulvarı 75. Yıl OSB Mahallesi Bilim Caddesi No:5/203 /306 26110 Odunpazarı</t>
  </si>
  <si>
    <t>Zümrütevler Mah. Karayemiş Sok. No:26/9 Ref Plaza Kat:5 Maltepe/İST.</t>
  </si>
  <si>
    <t>OSTİM MAHALLESİ 1308. CADDE NO:6/13 YENİMAHALLE/ANKARA</t>
  </si>
  <si>
    <t>SANAYİ MAH. TEKNOPARK BLV. TEKNOPARK 4A 1 /4A 101 PENDİK/ İSTANBUL</t>
  </si>
  <si>
    <t>BARDAKÇI MAH. TEKNOKNET SK. NO : 1/9 TUŞBA / VAN</t>
  </si>
  <si>
    <t>Kırıkkale Üniversitesi Kampüsü Yenişehir Mah. Farabi Cad. 1. Ar-Ge Binası Kat: 1 No: 30/44 Yahşihan/Kırıkkale</t>
  </si>
  <si>
    <t>Cumhuriyet Mahallesi Üniversite Bulvarı Kırklareli Üniversitesi Rektörlüğü Apt. No: 39/3/0 Merkez KIRKLARELİ</t>
  </si>
  <si>
    <t>BAHÇELİEVLER MH. 319.CD. ANKARA ÜNİV. TEKNOKENT E BLOKZEMİN KAT NO:16</t>
  </si>
  <si>
    <t>Muallimköy Mahallesi, Deniz Caddesi, No: 143 / 5 - 28 Bilişim Vadisi - Kuluçka Binası 2. Kat GEBZE / KOCAELİ / TÜRKİYE</t>
  </si>
  <si>
    <t>FENER MAH. B.ECEVBİT BULV. NO.75 GRANDDUKE İŞ MRK K.2 D.7. MURATPAŞA/ANTALYA</t>
  </si>
  <si>
    <t>2000 Evler Mah. Üniversite Alanı, Kapadokya teknopark, No:13 Nevşehir</t>
  </si>
  <si>
    <t>Fırat Teknokent Tekmer Binası No:4 ELAZIĞ</t>
  </si>
  <si>
    <t>Ankara Teknoloji Geliştirme Bölgesi Cyberpark C Blok No:15 06800 Bilkent Çankaya/Ankara</t>
  </si>
  <si>
    <t>Bulgurlu Mah. kanyon Cad. No.89 101 Battalgazi Malatya</t>
  </si>
  <si>
    <t>ITOB OSB MAH. 10032 SK. BILIM PARK A NO: 2 /1A IÇ KAPI NO: 001 MENDERES/ IZMIR</t>
  </si>
  <si>
    <t>Fırat Teknokent Ek Bina No:109</t>
  </si>
  <si>
    <t>Çınartepe Mah. Adnan Menderes Cad. 91C/19</t>
  </si>
  <si>
    <t>PINAR BAŞI MAH.DUMLUPINAR BUL.NO ARGE 3 BİNASI GİRİŞ KAT ANTALYA</t>
  </si>
  <si>
    <t>Muallimköy Teknoloji Geliştirme Bölgesi (Bilişim Vadisi) Muallim Mah. Deniz Cad. No:143/5 A7 Blok Kat:2 No:34 Gebze, Kocaeli, TÜRKİYE</t>
  </si>
  <si>
    <t>Yenişehir Mh. Kardeşler Cd. No:7/2 Z23/2</t>
  </si>
  <si>
    <t>Ankara Teknoloji Geliştirme Bölgesi, 1605.Cadde, Kapı No:3, Cyberpark Vakıf Binası, 2.Kat No: 201-202-203-204-205, 06800 Bilkent Çankaya/Ankara</t>
  </si>
  <si>
    <t>Üniversite Mah. Sarıgül Sk. Teknokent Argem Binası Bodrum Kat No: 37/1-2 / Ofis No: 15</t>
  </si>
  <si>
    <t>Ankara Teknoloji Geliştirme Bölgesi, 1605.Cadde, Kapı No:3, Cyberpark Vakıf Binası, 1.Kat No: 112-113-114-115, 06800 Bilkent Çankaya/Ankara</t>
  </si>
  <si>
    <t>İtob OSB Mh.10032 Sk.Bilim Park Sitesi A Apt.No:2/1 a-/001 Menderes</t>
  </si>
  <si>
    <t>Sanayi Mahallesi Teknopark Bulvarı Teknopark 4A Apt. No:1/4A/101</t>
  </si>
  <si>
    <t>Ankara Teknoloji Geliştirme Bölgesi Beytepe Lodumlu Köyü Yolu Cyberpark Kapı No:5 Tepe Binası Zemin Kat No: Z19-Z20-Z21-Z22-Z23-Z24-Z25-Z26-Z27-Z28-Z29-Z30-Z31 06800 Bilkent Çankaya/ANKARA</t>
  </si>
  <si>
    <t>YTÜ TEKNOLOJİ GELİŞTİRME BÖLGESİ DAVUTPAŞA KAMPÜSÜ ÇİFTE HAVUZLAR MAH. ESKİ LONDRA ASFALTI CD. BİNA NO.151/1E D2 BLOK KAPI NO.1B07-1B08</t>
  </si>
  <si>
    <t>Selçuk Ün. Teknoloji Geliştirme Bölgesi Akademi Mah Gürbulut Sok Safir Panorama Blok No:67 Selçuklu 42003 Konya/Türkiye</t>
  </si>
  <si>
    <t>REŞİTPAŞA Mah. KATAR Cad. TEKNOKENT ARI 3 Sit. No: 4 / B105 SARIYER / İSTANBUL</t>
  </si>
  <si>
    <t>BÜYÜKDERE MAH. GENÇLİK BUL. ETGB Osmangazi Teknoparkı No:4-59/211</t>
  </si>
  <si>
    <t>ÇİFTEHAVUZLAR MH KULUCKA MERZ ESKİ LONDRA ASFALTI CD No:151/ 1D 408 ESENLER İSTANBUL</t>
  </si>
  <si>
    <t>Ankara Teknoloji Geliştirme Bölgesi, 1606. Cad. Kapı No:4, Cyberpark Cyberplaza B Blok 2.Kat No: B232 06800 Bilkent Çankaya/Ankara</t>
  </si>
  <si>
    <t>Vatan Cad. No:83 Yeniköy</t>
  </si>
  <si>
    <t>Ankara Teknoloji Geliştirme Bölgesi, Beytepe Lodumlu Köyü Yolu No:5, Cyberpark Tepe Binası, 4.Kat No: 409, 06800 Bilkent Çankaya/Ankara</t>
  </si>
  <si>
    <t>Bulgurlu Mah. Kanyon Cad. A Blok No:89/ABlok 2. Kat 4 No'lu Ofis Malatya</t>
  </si>
  <si>
    <t>Sakarya Üniversitesi Teknoloji Geliştirme Bölgeleri A Blok 101</t>
  </si>
  <si>
    <t>Teknopark Teknoloji Gelişim Bölgesi Hava Limanı yolu Dış kapı No:3 ARGE binası 5/2 Mahal No:214</t>
  </si>
  <si>
    <t>Çınartepe Mah., Adnan Menderes Cad., No: 91-C, 67040</t>
  </si>
  <si>
    <t>Ankara Teknoloji Geliştirme Bölgesi, 1606.Cadde, Kapı No: 4/B, Cyberpark Cyperplaza B Blok, 2.Kat No: B225-B226, 06800 Bilkent Çankaya/Ankara</t>
  </si>
  <si>
    <t>Melih Gökçek Bulvarı No:61</t>
  </si>
  <si>
    <t>Fulya mah. ortaklar cad. Çam apt. No:16/9</t>
  </si>
  <si>
    <t>Reşitpaşa mahallesi Katar caddesi Teknokent ARI 3 Sit. No: 4 / B105</t>
  </si>
  <si>
    <t>Aksu Mah. OMÜ Cad. No:165/21-3 Atakum Samsun</t>
  </si>
  <si>
    <t>Ankara Teknoloji Geliştirme Bölgesi, Cyberpark, B Blok 2. Kat No: B222 06800 Bilkent Çankaya/Ankara</t>
  </si>
  <si>
    <t>Galyum Blok No:1/1 ODTÜ Teknokent Ankara</t>
  </si>
  <si>
    <t>Şeker Mah. 1439 Sk. 15/10 Etimesgut Ankara</t>
  </si>
  <si>
    <t>İvedik OSB, 2277 cad., No:19</t>
  </si>
  <si>
    <t>Bahçelievler Mah. 319. Cad. No: 35 E Blok Alt Zemin Kat B25/E (AZ-25/E) Gölbaşı Ankara</t>
  </si>
  <si>
    <t>ÜNİVERSİTE MAHALLESİ SARIGÜL SOKAK TEKNOKENT SİT. B BLOK APT. NO : 37/1 ARGEM BİNASI KULUÇKA MERKEZİ NO: 15/19</t>
  </si>
  <si>
    <t>BARDAKÇI MAH. TEKNOKENT SOKAK NO :1/ 29 TUŞBA / VAN</t>
  </si>
  <si>
    <t>Muradiye Mahallesi Manisa Celal Bayar Üniversitesi Teknoloji Geliştirme Bölgesi Dış Kapı No:22 İç Kapı No:Z3 Yunusemre - MANİSA / TÜRKİYE</t>
  </si>
  <si>
    <t>ANKARA YOLU 12. KM ORGANİZE SANAYİ BÖLGESİ TESİSLERİ NO:7 TEKNOKENT ÇORUM</t>
  </si>
  <si>
    <t>Fırat Teknoloji Geliştirme Bölgesi Arge Binası 2 No:1-ELAZIĞ</t>
  </si>
  <si>
    <t>Tübitak Teknoloji Geliştirme Bölgesi D Blok No:40 Gebze Kocaeli</t>
  </si>
  <si>
    <t>Çifte Havuzlar Mahallesi, Eski Londra Asfaltı Caddesi D2 Blok/2B03 YTÜ-Davutpaşa Kampüsü,Esenler/İSTANBUL</t>
  </si>
  <si>
    <t>İTOB osb mah. 10032 sok. No:2 MENDERES-İZMİR</t>
  </si>
  <si>
    <t>Bahçelievler Mah. Abdulhamit Han Bulv. Bilecik Üniv. B Blok 115/4-1 Bilecik / Merkez</t>
  </si>
  <si>
    <t>Çamlıtepe Mah./Semt Mahmut Tevfik Atay Bulvarı Gaziantep Teknopark C Blok No:104 Şahinbey/Gazianetp</t>
  </si>
  <si>
    <t>OSB Teknoloji Bulvarı ETGB Yazılımkule No:406</t>
  </si>
  <si>
    <t>Rumelihisarı mahalleri Bebek yolu sok.no:2/5 - 202/1</t>
  </si>
  <si>
    <t>Sanayi mh. Teknopark Bulvarı No:1/2A/401</t>
  </si>
  <si>
    <t>YTÜ Teknopark B2 Blok No:404 Eseneler 34220 İSTANBUL</t>
  </si>
  <si>
    <t>İkitelli Org. San. Mah. Y.T.Ü. Teknopark Sok.Dış Kapı No:1 Ofis No: 1B17 Başakşehir/İstanbul</t>
  </si>
  <si>
    <t>Ankara Teknoloji Geliştirme Bölgesi, 1606.Cadde, Kapı No: 4/C, Cyberpark Cyperplaza C Blok, 2.Kat No: 236 06800 Bilkent Çankaya/Ankara</t>
  </si>
  <si>
    <t>Pınarbaşı Mah. Hürriyet Cad. Antalya Teknokent Uluğbey Arge 2 Binası 3A /103 Konyaaltı / ANTALYA</t>
  </si>
  <si>
    <t>Trakya Üniversitesi Ayşekadın Yerleşkesi Merkez EDİRNE</t>
  </si>
  <si>
    <t>Çaydaçıra Mah. Hacı Ömer Bilginoğlu Cad. Fırat TGB Ek Bina Elazığ</t>
  </si>
  <si>
    <t>Çaydaçıra Mah. Hacı Ömer Bilginoğlu Cad. No: 61/211</t>
  </si>
  <si>
    <t>Üniversiteler Mahallesi, İhsan Doğramacı Bulvarı NO:13 BARAKA 2 GEZİCİ MASA 24 ÇANKAYA/ANKARA</t>
  </si>
  <si>
    <t>Sanayi Mh., Teknopark Bulvarı No:1, C Blok, Kulucka Merkezi</t>
  </si>
  <si>
    <t>Ankara Teknoloji Geliştirme Bölgesi, 1605.Cadde, Cyberpark Vakıf Binası Bodrum Kat No: B01 Masa No: M08 06800 Bilkent Çankaya/Ankara</t>
  </si>
  <si>
    <t>Sakarya Üniversitesi Teknoloji Geliştirme Bölgeleri D Blok 207</t>
  </si>
  <si>
    <t>ÜNİVERSİTE MAH/SEMT SARIGÜL SOKAK NO:37/1 2 PK. 34320</t>
  </si>
  <si>
    <t>Reşitpaşa Mah Katar Cad Teknokent Arı 3 No:4/B204 Sarıyer</t>
  </si>
  <si>
    <t>silvan yolu 6.km sur diyarbakır</t>
  </si>
  <si>
    <t>YTB B BLOK 211</t>
  </si>
  <si>
    <t>Ç.Ü. Balcalı Kampüsü Teknoloji Geliştirme Bölgesi İdari Bina A /Blok Sarıçam / Adana</t>
  </si>
  <si>
    <t>YESILTEPE MAH/SEMT ISMETINÖNÜ-2 CAD. ETGB Anadolu Teknoparkı No: 2 -26 TEPEBASI/ ESKISEHIR</t>
  </si>
  <si>
    <t>PINARBAŞI MAH. HÜRRİYET CAD. AKDENİZ ÜNİVERSİTESİ ANTALYA TEKNOKENT ARGE 1 BİNASI NO: 3B/105-C KONYAALTI / ANTALYA</t>
  </si>
  <si>
    <t>Mehmet Akif Ersoy Üniversitesi, İstiklal Yerleşkesi, 15100-BURDUR</t>
  </si>
  <si>
    <t>Bulgurlu Mah. Kanyon Cad. No:89 B1/4 Battalgazi/ MALATYA</t>
  </si>
  <si>
    <t>RUMELİHİSARI MH. BEBEK YOLU SK. Dış kapı no:2 İç kapı no: 5/102 Sarıyer</t>
  </si>
  <si>
    <t>Bebek Mah.Nispetiye Cad.Günaydın Yolu Sok.İkizler Apt.No:2/3 Rumelihisarüstü</t>
  </si>
  <si>
    <t>Bostanlı Mahallesi 1813/3 Sok. No:1 D:5 Karşıyaka/İzmir</t>
  </si>
  <si>
    <t>ÇANAKKALE TEKNOPARK YERLEŞKESİ, ÇANAKKALE TEKNOLOJİ GELİŞTİRME BÖLGESİ Dış Kapı No: 276/1 İç Kapı No: 16 Merkez-Sarıcaeli/ÇANAKKALE</t>
  </si>
  <si>
    <t>Marmara Ü. Eğitim Mah. Göztepe Kampusü KOSGEB TEKMER İşlik No:6 No:151/A 34722 Kadıköy/İstanbul</t>
  </si>
  <si>
    <t>TGB-1 Marmara Üniversitesi KOSGEB TEKMER Binası No:155 Göztepe/Kadıköy</t>
  </si>
  <si>
    <t>TÜBİTAK Gebze Yerleşkesi Teknoloji Geliştirme Bölgesi 41470 Gebze / KOCAELİ</t>
  </si>
  <si>
    <t>M.Ü. Göztepe Yerleşkesi TGB-1 Bölgesi Teknopark Binası 34722 Kadıköy-İstanbul Tel/Faks: 0 216 3367251 marmaratek@marmara.edu.tr Göztepe V.D. 612 064 2380</t>
  </si>
  <si>
    <t>MURADİYE MAH. CELAL BAYAR ÜNİVERSİTESİ KAMPÜSÜ KÜME EVLERİ NO:22 İç Kapı No:116 YUNUSEMRE/MANİSA</t>
  </si>
  <si>
    <t>ÇİFTEHAVUZLAR MAH LONDRA ASFALTI CAD NO:151/1C - 105</t>
  </si>
  <si>
    <t>BALCALI MAH. Ç.Ü. BALCALI KAMP. BLV. TEKNOKENT SİT. B BLOK APT. NO. 17/109 (B BLOK 1. KAT 109/B – ADRES KODU: 5489535228 BİNA KODU: 30058351) NOLU OFİS SARIÇAM/ADANA</t>
  </si>
  <si>
    <t>Antalya Teknokenti Akdeniz Üniversitesi Kampüsü Pınarbaşı Mahallesi Hürriyet Caddesi Uluğbey Ar-ge Binası No:3/A BODRUM KAT OFİS NO:B-35 ANTALYA</t>
  </si>
  <si>
    <t>Malatya Teknokent, Bulgurlu Mah. Kanyon Cad. No: 89 A-1-2, Battalgazi/MALATYA</t>
  </si>
  <si>
    <t>SİLVAN YOLU</t>
  </si>
  <si>
    <t>ÜNİVERSİTE MAH. SARIGÜL SK. TEKNOKENT AR-GEM HİZMET BİNASI NO:37/1 K:2 NO:216</t>
  </si>
  <si>
    <t>Üniversite Mahallesi Hastane Caddesi No: 33 İşlik: 2201 ORTAHİSAR/TRABZON</t>
  </si>
  <si>
    <t>ÇANAKKALE TEKNOPARK YERLEŞKESİ, ÇANAKKALE TEKNOLOJİ GELİŞTİRME BÖLGESİ Dış Kapı No: 276/1 İç Kapı No: 63 Merkez-Sarıcaeli/ÇANAKKALE</t>
  </si>
  <si>
    <t>Yeşiltepe Mah. İsmet İnönü 2 Cad. Anadolu Üniversitesi Yunusemre Kampusu ETGB Anadolu Teknoparkı No: 2/-57 / 50 ESKİŞEHİR</t>
  </si>
  <si>
    <t>Dudullu OSB Des 2.Cadde No:8/25 Ümraniye/İstanbul</t>
  </si>
  <si>
    <t>Çamlıtepe Mah./Semt Mahmut Tevfik Atay Bulvarı Gaziantep Teknopark C Blok No:Z-06A Şahinbey/Gaziantep</t>
  </si>
  <si>
    <t>19 Mayıs Mah. 19 Mayıs Cad. No:4 Nova Baran Plaza K:6 Şişli/ İstanbul</t>
  </si>
  <si>
    <t>Reşitpaşa Mahallesi Katar Cad. Teknokent Arı 1 Sit. 2/5/19 Sarıyer - İstanbul</t>
  </si>
  <si>
    <t>Reşitpaşa Mah. Katar Cad. Teknokent ARI 1 Sitesi No:2/5/19 Sarıyer/İstanbul 34469</t>
  </si>
  <si>
    <t>Büyükdere Mh. Gençlilk Bulvarı No:4/44/Z1 Odunpazarı</t>
  </si>
  <si>
    <t>BATI AKDENİZ TEKNOLOJİ GELİŞTİRME BÖLGESİ AKDENİZ ÜNİVERSİTESİ KAMPÜSÜ PINARBAŞI MAH. HÜRRİYET CAD. ULUĞBEY ARGE BİNASI BODRUM KAT NO: 3/A / B-10 KONYAALTI ANTALYA</t>
  </si>
  <si>
    <t>Aksu Mah. OMÜ Cad. No:165/18-1 Atakum/SAMSUN</t>
  </si>
  <si>
    <t>CUMHURİYET TEKNOKENT KULUÇKA MERKEZ VE İDARİ BİNASI YENİŞEHİR MAH. Kardeşler CAD. NO:5 SİVAS</t>
  </si>
  <si>
    <t>Reşitpaşa Mah. Katar Cad. Arı 2 Binası No:102 Sarıyer/ İstanbul</t>
  </si>
  <si>
    <t>75.YIL OSB MAH. TEKNOLOJİ GELİŞTİRME BÖLGESİ ANADOLU CD. NO:2 ODUNPAZARI-ESKİŞEHİR</t>
  </si>
  <si>
    <t>silvan yolu 6.km Dicle teknokent binası kat:3-13/A</t>
  </si>
  <si>
    <t>PINARBAŞI MAHALLESİ HÜRRİYET CADDESİ AKDENİZ ÜNİVERSİTESİ ULUĞBEY AR-GE BİNASI BODRUM KAT NO:3A/B44 KONYAALTI/ ANTALYA</t>
  </si>
  <si>
    <t>GEBZE</t>
  </si>
  <si>
    <t>Bulgurlu mah. kanyon cad. no:89 A205 BATTALGAZİ MALATYA</t>
  </si>
  <si>
    <t>Yenişehir Mah. Kardeşler Cad. No: 7/2 Merkez/Sivas</t>
  </si>
  <si>
    <t>Pınarbaşı Mah. Hürriyet Cad. Akd. Ünv.Kam. Uluğbey Ar-Ge Binası Bodrum Kat No:3/A B-15 Konyaaltı/Antalya</t>
  </si>
  <si>
    <t>100. Yıl Bulvarı Ofim İş Merkezi 5. Kat No:21/E2 Ostim Ankara</t>
  </si>
  <si>
    <t>Ege Teknopark Teknoloji Geliştirme Bölgesi TGB-2 Alanı, EBiltem Binası No: 172/14, Ofis No: 309 Erzene Mah., Ankara Cad. Ege Üniversitesi Kampüsü</t>
  </si>
  <si>
    <t>Yıldız Teknopark 1B15</t>
  </si>
  <si>
    <t>BAHÇELIEVLER MAH. 319 CAD. D BLOK (TEKNOKENT) NO: 35 D IÇ KAPI NO: Z06 GÖLBASI/ ANKARA</t>
  </si>
  <si>
    <t>Çaydaçıra Mah. Hacı Ömer Bilginoğlu Cad. Fırat Teknokent TGB Yeni Bİna No 61/205 Elazığ</t>
  </si>
  <si>
    <t>bgg</t>
  </si>
  <si>
    <t>Trabzon Teknoloji Geliştirme Bölgesi Üniversite Mah. Hastane Cad No:33 İşlik A-301 TRABZON</t>
  </si>
  <si>
    <t>Aksu Mah. OMÜ Cad. NO:165/19-3 Atakum/SAMSUN</t>
  </si>
  <si>
    <t>MURADİYE MAHALLESİ CELAL BAYAR ÜNİVERSİTESİ KAMPÜSÜ KÜME EVLERİ NO:22 YUNUSEMRE / MANİSA</t>
  </si>
  <si>
    <t>bulgurlu mah.kanyon cad. no.89/2-z6 battalgazi malatya</t>
  </si>
  <si>
    <t>Yamaçtepe Mah.Mahmut Tevfik Atay Bulvarı Gaziantep Teknopark C Blok No : 121 Şahinbey/Gaziantep</t>
  </si>
  <si>
    <t>Çamlıtepe Mah. Mahmut Tevfik Atay bulvarı 4 -A blok No:223</t>
  </si>
  <si>
    <t>Pınarbaşı mahallesi Hürriyet Caddesi Akdeniz Üniversitesi Antalya Teknokent Ar-Ge 1 Binası No:3B/105-B Konyaaltı/ANTALYA</t>
  </si>
  <si>
    <t>Çamlıtepe mah.Mahmut Tevfik Atay Bulvarı Gaziantep Teknopark 4/ A Blok No: 209 Şahinbey / Gaziantep</t>
  </si>
  <si>
    <t>Bulgurlu Mah. Kanyon Çevreyolu Doğu Cad. No:89 Battalgazi Malatya</t>
  </si>
  <si>
    <t>Reşitpaşa Mah. Katar Cad. Öğrenci Otomasyon Sit. No: 2 /11 / 4 Sarıyer / İstanbul</t>
  </si>
  <si>
    <t>Kultur mah Çakmaklar cad Aibü şehir yerleşkesi Teknokent binası no:2/6 Bolu</t>
  </si>
  <si>
    <t>REŞİTPAŞA Mah. KATAR Cad. ARI TEKNOKENT 2 Sit. No: 4 /2 / 104 SARIYER / İSTANBUL</t>
  </si>
  <si>
    <t>Bulgurlu Mah. Kanyon Çevre Yolu Doğu Cad. No:89 , Malatya Teknokent C Blok Zemin Kat 5 Nolu Ofis</t>
  </si>
  <si>
    <t>Sanayi Mah. Havaalanı İç Yolu Cad. Teknopark İstanbul Arge 2 Binası No:3 Mahal No:127-128 Kurtköy</t>
  </si>
  <si>
    <t>Büyükkayacık mah. 101. cad. No:2/Z-10 Selçuklu Konya</t>
  </si>
  <si>
    <t>muratpaşa mahallesi saraybosna caddesi köşk sokak karakaş ofis plaza kat 3 daire 14</t>
  </si>
  <si>
    <t>Reşitpaşa Mah. Katar Cad. İTÜ Arı Teknokent-1 Sit. No:2/5/19, 34469, Sarıyer, İstanbul</t>
  </si>
  <si>
    <t>Ankara Teknoloji Geliştirme Bölgesi, Beytepe Lodumlu Köyü Yolu Kapı No: 5, Cyberpark Tepe Binası 4. Kat No: 431 06800 Bilkent Çankaya/Ankara</t>
  </si>
  <si>
    <t>Bulgurlu Mah. Kanyon Cad. No:89 A Blok 2/2 (A202)</t>
  </si>
  <si>
    <t>Malatya TGB</t>
  </si>
  <si>
    <t>Üniversite Mah. Sarıgül Sok. No:37/1 Arge Hizmet Binası kat:2 No: 202</t>
  </si>
  <si>
    <t>Bulgurlu Mah. Kanyon (Çevreyolu) Doğu Cad. No:89 Cblok 1/6</t>
  </si>
  <si>
    <t>Heleke Mahallesi Resadiye Sk. Alata Bahçe Kültürleri Arş.Ens Sit. A Apt. No: 127 A Tarsus/Mersin</t>
  </si>
  <si>
    <t>Mersin Teknoloji Geliştirme Bölgesi Kurum ve İşletici Ticaret A.Ş. Mersin Üniversitesi Çiftlikköy Kampüsü Teknopark İdari Binası Zemin Kat / Mersin</t>
  </si>
  <si>
    <t>Mersin Üniversitesi Çiftlikköy Kampüsü MEİTAM Binası (Teknoloji Transfer Ofisi)</t>
  </si>
  <si>
    <t>AKSU MAH. OMÜ CAD. SAMSUN TEKNOPARK SİT. TEKNOPARK APT. NO:165 ATAKUM SAMSUN</t>
  </si>
  <si>
    <t>Sakarya Üniversitesi Teknoloji Geliştirme Bölgeleri B Blok B04</t>
  </si>
  <si>
    <t>Ankara Teknoloji Geliştirme Bölgesi, Cyberpark, Cyberplaza A Blok Zemin Kat No: AZ02 06800 Bilkent Çankaya/Ankara</t>
  </si>
  <si>
    <t>Ulubağ Mah. Recep T. Erdoğan Bulvarı No: 283</t>
  </si>
  <si>
    <t>İIKITELLI OSB MAH. YTÜ IKITELLI TEKNOPARK SK. YTÜ TEKNOPARK 1 103 BASAKSEHIR/ ISTANBUL</t>
  </si>
  <si>
    <t>Organize Sanayi Bölgesi Teknoloji Geliştirme Bölgesi Bilim Cd. No:7 Metasoft Binası Odunpazarı Eskişehir</t>
  </si>
  <si>
    <t>Ankara Teknoloji Geliştirme Bölgesi, Cyberpark Meteksan Savunma Binası, Beytepe Köyü Yolu No :85/A 06800 Bilkent Çankaya/Ankara</t>
  </si>
  <si>
    <t>REŞİTPAŞA MAH. KATAR CAD. İTU TEKNOKENT ARI 3 BİNASI NO: 4/B111 SARIYER/ İSTANBUL</t>
  </si>
  <si>
    <t>Fırat Üniversitesi Fırat Teknokent Ek Binası No:103 ELAZIĞ</t>
  </si>
  <si>
    <t>Teknopark</t>
  </si>
  <si>
    <t>Yenişehir mah. Kardeşler Cad. 7/2 Sivas Ofis No: Z19</t>
  </si>
  <si>
    <t>Reşitpaşa Mah. Katar Cad. No:2/48/15 Sarıyer/İstanbul (B Blok No:15)</t>
  </si>
  <si>
    <t>Çamlıtepe Mah./Semt Mahmut Tevfik Atay Bulvarı Gaziantep Teknopark C Blok No:120 Şahinbey /Gaziantep</t>
  </si>
  <si>
    <t>Büyükdere Mah. Gençlik Bulvarı No:4 Eskişehir Osmangazi Üniversitesi Meşelik Kampüsü Eskişehir Teknoloji Geliştirme Bölgesi Eskişehir Osmangazi Üniversitesi Teknopark Binası No:44 / 303 Odunpazarı/ESKİŞEHİR</t>
  </si>
  <si>
    <t>ESOB-ETGB- yazılımkule No:5/305</t>
  </si>
  <si>
    <t>Çamtepe Mah.Mahmut Tevfik Atay Bulvarı Gaziantep Teknopark 4/A Blok No: 115 Şahinbey/Gaziantep</t>
  </si>
  <si>
    <t>TÜBİTAK Gebze Yerleşkesi Teknoloji Serbest Bölgesi</t>
  </si>
  <si>
    <t>Ostim mah. 1308 cad. No: 6 OSTIM Teknokent Binası B-16 Yenimahalle/ ANKARA</t>
  </si>
  <si>
    <t>Reşitpaşa Mahallesi Katar Caddesi Teknokent ARI 3 4 B204 SARIYER/ İSTANBUL</t>
  </si>
  <si>
    <t>Trakya Üniversitesi</t>
  </si>
  <si>
    <t>MİKROSTAR İKİTELLİ OSB MAH. YTÜ İKİTELLİ TEKNOPARK SK. NO:1/105</t>
  </si>
  <si>
    <t>NARLI BEHÇELİEVLER MAHALLESİ GAZİANTEP CAD. NO:93 A PAZARCIK / KAHRAMANMARAŞ</t>
  </si>
  <si>
    <t>Ankara Teknoloji Geliştirme Bölgesi, Beytepe Lodumlu Köyü Yolu No:5, Cyberpark Tepe Binası, Bodrum Kat No: B10 Masa No: M05 , 06800 Bilkent Çankaya/Ankara</t>
  </si>
  <si>
    <t>Ankara Teknoloji Geliştirme Bölgesi, 1606.Cadde, Kapı No: 4/B, Cyberpark Cyperplaza B Blok, 2.Kat No: B208, 06800 Bilkent Çankaya/Ankara</t>
  </si>
  <si>
    <t>Sanayi Mahallesi Teknopark Bulvarı</t>
  </si>
  <si>
    <t>Boğaziçi Üniversitesi Kuzey Kampus BÜN Teknopark, Kat :2 No:304 B Bebek Beşiktaş - İstanbul</t>
  </si>
  <si>
    <t>B BLOK NO: 280/15 ÇANKAYA</t>
  </si>
  <si>
    <t>Pınarbaşı Mahallesi Hürriyet Caddesi Akdeniz Üniversitesi Uluğbey Ar-ge Binası No:3A/1-7 Konyaaltı/ ANTALYA</t>
  </si>
  <si>
    <t>Yeşiltepe Mah. İsmet İnönü 2 Cad. No: 2-57</t>
  </si>
  <si>
    <t>Büyükkayacık mah. 101. cad. No:2/216 Selçuklu,Konya</t>
  </si>
  <si>
    <t>İstanbul Teknokenti İstanbul Üniversitesi Avcılar Yerleşkesi Argem Binası Ofis No: Z-20 Avcılar/İstanbul</t>
  </si>
  <si>
    <t>REŞİTPAŞA Mah. KATAR Cad. ARI 6 Binası No: 2 /49 / 113 SARIYER / İSTANBUL</t>
  </si>
  <si>
    <t>Sakarya Üniversitesi Teknoloji Geliştirme Bölgeleri A.Ş.</t>
  </si>
  <si>
    <t>Gazi Üni. Gölbaşı Yerleşkesi Teknoplaza Binası B119</t>
  </si>
  <si>
    <t>REŞİTPAŞA Mah. KATAR Cad. ARI TEKNOKENT 2 Sit. No: 4 /2 / 103 SARIYER / İSTANBUL</t>
  </si>
  <si>
    <t>Çamlıtepe Mah. /Semt .Mahmut Tevfik ATAY Bulvarı Gaziantep Teknopark 4/A Blok No:103 Şahinbey Gaziantep</t>
  </si>
  <si>
    <t>Merkez Mah. Vatan Cad. No:83 C-26 Yeniköy</t>
  </si>
  <si>
    <t>Büyükdere mah. Gençlik Blv. No:4/59 Z12 Osmangazi Üniversitesi Meşelik Kampüsü ETGB Teknopark Binası</t>
  </si>
  <si>
    <t>Üniversiteler Mah. İhsan Doğramacı Blv. ODTÜ TEKNOKENT ARGE ve Eğitim Merkezi, No: 13 Çankaya, Ankara 06800</t>
  </si>
  <si>
    <t>Üniversite Mah. Hastane Cad. No:33 / 1303-1304 TRABZON</t>
  </si>
  <si>
    <t>Ege Teknopark Teknoloji Geliştirme Bölgesi, Ege Üniversitesi Kampüsü, Erzene Mah., Ankara Cad., EBİLTEM Binası, No:172/14</t>
  </si>
  <si>
    <t>Anadolu Üniversitesi Yunusemre Kampusu ETGB Anadolu Teknoparkı No: 2/-57 / -27 Tepebaşı ESKİŞEHİR</t>
  </si>
  <si>
    <t>Ankara Teknoloji Geliştirme Bölgesi, Cyberpark Kapı No:5, Tepe Binası Zemin Kat No: Z37-Z38 06800 Bilkent Çankaya/ANKARA</t>
  </si>
  <si>
    <t>ÇANAKKALE TEKNOPARK YERLEŞKESİ, ÇANAKKALE TEKNOLOJİ GELİŞTİRME BÖLGESİ Dış Kapı No: 276/1 İç Kapı No: 65, 66, 67, 68 Merkez-Sarıcaeli/ÇANAKKALE</t>
  </si>
  <si>
    <t>Ankara Teknoloji Geliştirme Bölgesi, Üniversiteler Mah. 1605. Cad. No:3/A E Blok No:110 06800 Bilkent Çankaya/Ankara</t>
  </si>
  <si>
    <t>Pınarbaşı Mahallesi Hürriyet Caddesi Akdeniz Üniversitesi Antalya Teknokent Uluğbey Ar-ge 2 Binası No:3A/106 Konyaaltı/ ANTALYA</t>
  </si>
  <si>
    <t>YTÜ TeknoPark B1 Blok Kat 2 No:8 Davutpaşa Esenler İstanbul</t>
  </si>
  <si>
    <t>Reşitpaşa Mah. Katar Cad. ARI 2 Binası</t>
  </si>
  <si>
    <t>Yenişehir Mah. Kardeşler Cad. No: 5 Merkez/Sivas</t>
  </si>
  <si>
    <t>Organize Sanayi Bölgesi Mah. Bilim Cad. (Yazılımkule) No: 5/208 26110 ESKİŞEHİR</t>
  </si>
  <si>
    <t>İVEDİK OSB MAH.2224.CAD.NO1</t>
  </si>
  <si>
    <t>Mongeri Binası 19 Mayıs Mahallesi 34360 Şişli – İstanbul</t>
  </si>
  <si>
    <t>BUN TEKNOPARK No 206</t>
  </si>
  <si>
    <t>Reşitpaşa Mah.Katar Cad.Teknokent Arı 4 Sit.No:2/50/6 Sarıyer/İstanbul</t>
  </si>
  <si>
    <t>YENİŞEHİR MAH. KARDEŞLER CAD. NO: 7/2 ofis no:205 Sivas</t>
  </si>
  <si>
    <t>Anadolu Üniversitesi Yunus Emre Kampüsü ETGB Anadolu Teknoparkı No:2/57 Tepebaşı/ESKİŞEHİR</t>
  </si>
  <si>
    <t>Ankara Teknoloji Geliştirme Bölgesi, Beytepe Lodumlu Köyü Yolu No:5, Cyberpark Tepe Binası, Zemin Kat No: Z39, 06800 Bilkent Çankaya/Ankara</t>
  </si>
  <si>
    <t>Ankara Teknoloji Geliştirme Bölgesi, Cyberpark No:4/B, Cyberplaza A Blok, 7 kat No:A706 06800 Bilkent Çankaya/Ankara</t>
  </si>
  <si>
    <t>BALCALI MAH. Ç.Ü. BALCALI KAMP. BLV. TEKNOKENT SİT. B BLOK APT. NO. 17/108</t>
  </si>
  <si>
    <t>Organize Sanayi Bölgesi Teknoloji Geliştirme Bölgesi Bilim Cad. No:5/207 Yazılımkule OdunpazarıESKİŞEHİR</t>
  </si>
  <si>
    <t>Ankara Teknoloji Geliştirme Bölgesi, Cyberpark No:5, Tepe Binası 3.Kat No:317-318-319-320-321-322-323 06800 Bilkent Çankaya/Ankara</t>
  </si>
  <si>
    <t>İzmir Bilimpark TGB İTOB OSB Mah 10032 Sok. No:2 (A007) Menderes-İZMİR</t>
  </si>
  <si>
    <t>YTÜ Teknoloji Geliştirme Bölgesi Çifte Havuzlar Mah. Eski Londra Asfaltı Cad. Kuluçka Merkezi A1 Blok No: 151/1c İç Kapı No:1b20</t>
  </si>
  <si>
    <t>YTÜ TEKNOLOJİ GELİŞTİRME BÖLGESİ YTÜ DAVUTPAŞA KAMPÜSÜ ÇİFTE HAVUZLAR MAH. ESKİ LONDRA ASFALTI CD. (B2 BLOK) BİNA NO.151/1G /204</t>
  </si>
  <si>
    <t>Muallimköy Mah. Deniz Cad. No: 143/5 Kapı No:87 Gebze / KOCAELİ</t>
  </si>
  <si>
    <t>Kötekli Mahallesi 43 Sokak Muğla Sıtkı Koçman Üniversitesi Kötekli Kampüsü Araştırma Laboratuvarları Merkezi Üniversite Sanayi İşbirliği Koordinatörlüğü No: 231A 1-07 48000 Menteşe- MUĞLA</t>
  </si>
  <si>
    <t>Aksu Mah..OMÜ Cad.. No:165/59 Atakum/Samsun</t>
  </si>
  <si>
    <t>Pınarbaşı Mah. Hürriyet Cad. Akdeniz Üniversitesi Antalya Teknokent Arge 2 Uluğbey Binası No:3A/Z10 Konyaaltı/ANTALYA</t>
  </si>
  <si>
    <t>Erzene Mah. Ankara Cad. Ege Üniversitesi İdeEGE Teknoloji Geliştirme Bölgesi No:172/67 Bornova/İzmir</t>
  </si>
  <si>
    <t>Reşitpaşa Mah. Katar Cad. Teknokent Arı 1 No:2/5 İç Kapı No:19 Sarıyer / İstanbul</t>
  </si>
  <si>
    <t>Ankara Teknoloji Geliştirme Bölgesi, 1605.Cadde, Kapı No:3, Cyberpark Vakıf Binası, Zemin Kat No: Z10, 06800 Bilkent Çankaya/Ankara</t>
  </si>
  <si>
    <t>BARDAKÇI MAH. TEKNOKENT.SK. NO :1/11</t>
  </si>
  <si>
    <t>Kütahya Tasarım Teknokent A.Ş. 2.Organize Sanayi Bölgesi Kütahya Eskişehir Karayolu 5.Km Merkez KÜTAHYA</t>
  </si>
  <si>
    <t>PINARCAY OSB ORGANİZE SANAYİ TESİSLERİ TEKNOKENT BİNASI NO.7/6 MERKEZ ÇORUM</t>
  </si>
  <si>
    <t>Gaziosmanpaşa üniversitesi Tokat Teknoloji Geliştirme Bölgesi Tokat Teknopark Kat:1 TOKAT</t>
  </si>
  <si>
    <t>Teknokent B Blok no.17/203</t>
  </si>
  <si>
    <t>Anadolu Üni. Yunusemre Kampüsü Teknopark No:211</t>
  </si>
  <si>
    <t>Boğaziçi Üniversitesi Kuzey Kampüs Bün Teknopark Kat:1 no:203 Bebek Beşiktaş İstanbul</t>
  </si>
  <si>
    <t>Çifte Havuzlar Mh. Eski Londra Asfaltı Cd. YTÜ Davutpaşa Kampüsü Yıldız Teknopark D2 Blok Kapı No: Z05 Esenler</t>
  </si>
  <si>
    <t>ÜNGÜT MAH. 71065. SK MERİNAY PARK STS. A BLOK NO:86 İÇ KAPI NO : 16 ONİKİŞUBAT/KAHRAMANMARAŞ</t>
  </si>
  <si>
    <t>Yenişehir mah. Kardeşler. cd. 7/2 Z17 Sivas</t>
  </si>
  <si>
    <t>İzmir Bilim ve Teknoloji Parkı Teknoloji Geliştirme Bölgesi, İTOB Organize Sanayi Bölgesi, 10032 Sokak, Işık Binası No:2/1, 35471, Tekeli, Menderes, İzmir, Türkiye</t>
  </si>
  <si>
    <t>PINARBAŞI MAHALLESİ HÜRRİYET CAD. AKDENİZ ÜNİVERSİTESİ ANTALYA TEKNOKENT ARGE-1 BİNASI NO: 3B/Z9 KONYAALTI/ ANTALYA</t>
  </si>
  <si>
    <t>EBİLTEM Binası</t>
  </si>
  <si>
    <t>Ankara Teknoloji Geliştirme Bölgesi, Cyberpark, Vakıf Binası Bodrum Kat Atölye No: B01 Masa No: M11 06800 Bilkent Çankaya/ANKARA</t>
  </si>
  <si>
    <t>Ankara Teknoloji Geliştirme Bölgesi Cyberpark Vakıf Binası B01-M13 06800 Bilkent Çankaya/Ankara</t>
  </si>
  <si>
    <t>AKDENİZ ÜNİVERSİTESİ PINARBAŞI MAH. HÜRRİYET CAD. ULUĞBEY ARGE BİNASI BODRUM KAT NO: 3/A / B-66 KONYAALTI ANTALYA</t>
  </si>
  <si>
    <t>Ankara Teknopark TGB Yerleşkesi 2224.cad.no:1 G Blok No:G-006</t>
  </si>
  <si>
    <t>ODTÜ MET YERLEŞKESİ MUSTAFA KEMAL MAH. DUMLUPINAR BULVARI NO:280 B BLOK NO:31 ÇANKAYA ANKARA</t>
  </si>
  <si>
    <t>Çayda Çıra Mah. Hacı Ömer Bilginoğlu Cad. Fırat Teknokent TGB No 61 Elazığ</t>
  </si>
  <si>
    <t>Ostim OSB Mahallesi Abdülkadir Geylani Caddesi No: 17/3-4-5-6 Bronz Bina Ostim - Yenimahalle - Ankara</t>
  </si>
  <si>
    <t>ITOB OSB MAH: 10032 SK. 2 (B209) Menderes - İZMİR</t>
  </si>
  <si>
    <t>ODTÜ TEKNOKENT MET YERLEŞKESİ Mustafa Kemal Mah. Dumlupınar Bulvarı No:280 E Blok No:2/A 06510 Çankaya, Ankara</t>
  </si>
  <si>
    <t>Orhangazi Mahallesi Teknopark Sokak No:2/Z10 Merkez / Düzce</t>
  </si>
  <si>
    <t>Çamlıtepe Mah./Semt Mahmut Tevfik ATAY Bulvarı Gaziantep Teknopark A/ Blok No : 210 Şahinbey/GAZİANTEP</t>
  </si>
  <si>
    <t>Çünür mah. 102 Cad. SDÜ Teknokent NO: 103/217/A ISPARTA</t>
  </si>
  <si>
    <t>İTÜ Ayazağa Yerleşkesi Koru Yolu Arı 3 Bin</t>
  </si>
  <si>
    <t>Teknopark İstanbul Teknoloji Geliştirme Bölgesi Sanayi Mah. havaalanı İç Yolu Cad. Kapı No:3 2nci Blok 1nci Bodrum kat</t>
  </si>
  <si>
    <t>PINARBAŞI MAHALLESİ HÜRRİYET CADDESİ AKDENİZ ÜNİVERSİTESİ KAMPÜSÜ ANTALYA TEKNOKENTİ ULUĞBEY ARGE BİNASI 3/A BODRUM KAT OFİS NO:B-32 KONYAALTI</t>
  </si>
  <si>
    <t>Çamlıtepe Mah.Mahmut Tevfik Atay Bulvarı Gaziantep Teknopark A Blok No: Z-11-B Şahinbey/Gaziantep</t>
  </si>
  <si>
    <t>Pınarbaşı Mahallesi Hürriyet Caddesi Akdeniz Üniversitesi Antalya Teknokent Ar-ge 1 Binası No:3B/Z2 Konyaaltı/ ANTALYA</t>
  </si>
  <si>
    <t>Çamlıtepe Mah./Semt Mahmut Tevfik ATAY Bulvarı Gaziantep Teknopark A/ Blok No : 107 Şahinbey/GAZİANTEP</t>
  </si>
  <si>
    <t>Ankara Teknoloji Geliştirme Bölgesi 1606.Cad Kapı No:4, Cyberpark Cyberplaza A Blok 4. Kat No: A402c 06800 Bilkent Çankaya/ANKARA</t>
  </si>
  <si>
    <t>NEXT LEVEL, Kızılırmak Mah. Dumlupınar Blv. Next Level A Blok. Kat. 16 No.81, Çankaya - ANKARA</t>
  </si>
  <si>
    <t>AİBÜ ŞEHİR KAMPÜSÜ - Bolu Teknokent Kültür Mah Çakmaklar Cad. No:2/12 Bolu</t>
  </si>
  <si>
    <t>Şükrüpaşa Mh. Zübeyde Hanım Cd. No:3/3 Ofis No:48</t>
  </si>
  <si>
    <t>Ege Üniversitesi Kampüsü</t>
  </si>
  <si>
    <t>REŞİTPAŞA Mah. KATAR Cad. ARI 4 Binası No: 2 /50 / 6 SARIYER / İSTANBUL</t>
  </si>
  <si>
    <t>YTÜ TEKNOLOJİ GELİŞTİRME BÖLGESİ İKİTELLİ ORGANİZE SANAYİ MAH. YTÜ İKİTELLİ TEKNOPARK SOK.DIŞ KAPI NO:1 OFİS NO.1B08-1B10</t>
  </si>
  <si>
    <t>Ankara Teknoloji Geliştirme Bölgesi, Cyberpark, Cyberplaza B Blok 4. Kat No: B404- B405- B406- B407-B408-B409 ve 7. Kat No: B701 06800 Bilkent Çankaya/ANKARA</t>
  </si>
  <si>
    <t>ÜNİVERSİTE MAH. HASTANE CAD. NO:33 1207 ORTAHİSAR/TRABZON</t>
  </si>
  <si>
    <t>Çayda Çıra Mah. Hacı Ömer Bilginoğlu Cad. Fırat Teknokent TGB İnovasyon Binası Binası No:61 /217 ELAZIĞ</t>
  </si>
  <si>
    <t>Yenişehir mh. Kardeşler Cd. No. 7/2 Kapı: Z34 Sivas</t>
  </si>
  <si>
    <t>Çayda Çıra Mah. Hacı Ömer Bilginoğlu Cad. Fırat TGB Ek Bina No 63/Z03</t>
  </si>
  <si>
    <t>Dudullu OSB Des 2. Cadde No:8/39 Ümraniye/İstanbul</t>
  </si>
  <si>
    <t>Dudullu OSB Des 2. Cadde No:8/66 Ümraniye/İstanbul</t>
  </si>
  <si>
    <t>ERCİYES ÜNİVERSİTESİ TEKNOLOJİ GELİŞTİRME BÖLGESİ-1 YILDIRIM BEYAZIT MAHALLESİ AŞIK VEYSEL BULVARI TGB İDARİ BİNA VE İNKÜBATÖR MERKEZİ -3 NO:67 BODRUM 1</t>
  </si>
  <si>
    <t>Yenişehir Mah. Kardeşler Cad. No: 7/2 Ofis No:204 Merkez/SİVAS</t>
  </si>
  <si>
    <t>Büyükdere Mah. Gençlik Bulvarı No:4 Osmangazi teknopark Binası No:44 305 Odunpazarı Eskişehir</t>
  </si>
  <si>
    <t>İSTANBUL ÜNİVERSİTESİ AVCILAR YERLEŞKESİ TEKNOKENT BİNASI 1. KAT NO:101</t>
  </si>
  <si>
    <t>Reşitpaşa Mah. Katar Cad. Teknokent Arı 1 Sitesi No:2/5/19</t>
  </si>
  <si>
    <t>Aksu Mah. Omü Cad. No: 165/63 Atakum/Samsun</t>
  </si>
  <si>
    <t>Üniversite Mahallesi Hastane Caddesi No: 33 İşlik:1306 TRABZON</t>
  </si>
  <si>
    <t>Niğde Ömer Halisdemir Üniversitesi Teknopark A.Ş. Merkez Yerleşke, Bor Yolu Üzeri</t>
  </si>
  <si>
    <t>Seramik Mahallesi Aydemir Sokak No:1 Daire:21 17400 Çan/ÇANAKKALE</t>
  </si>
  <si>
    <t>Rumelihisarı mah. Bebek Yolu Sok. Boğaziçi Üniversitesi Teknopark No:2/5/108 SARIYER İSTANBUL</t>
  </si>
  <si>
    <t>BARDAKÇI MAH. TEKNOKENT SK. 1/28 TUŞBA /VAN</t>
  </si>
  <si>
    <t>PINARBAŞI MAH. HÜRRİYET CAD. ULUĞBEY ARGE BİNASI NO:3/A BODRUM KAT OFİS NO:B-48 KONYAALTI</t>
  </si>
  <si>
    <t>Ankara Teknoloji Geliştirme Bölgesi, Cyberpark Tepe Binası 1.Kat No: 104-105-123-124-125-126-127-128-129-130-131-132-133-134-135-136 06800 Bilkent Çankaya/Ankara</t>
  </si>
  <si>
    <t>NAMIK KEMAL ÜNİVERSİTESİ REKTÖRLÜĞÜ NAMIK KEMAL MAH. KAMPÜS CAD. NO:1 Adres kodu:2635323997</t>
  </si>
  <si>
    <t>MURADİYE MH. C.B.Ü. KAMPÜSÜ KÜME EVLERİ TEKNOLOJİ GELİŞTİRME (BÖLGESİ İÇİ) MERKEZİ APT. NO:22 YUNUSEMRE/MANİSA</t>
  </si>
  <si>
    <t>Aksu Mah. Omü Cad. No:165</t>
  </si>
  <si>
    <t>REŞİTPAŞA Mah. KATAR Cad. ARI 6 Sit. ENERJİ TEKNOKENTİ Apt. No: 2 /49 / 201-202 SARIYER / İSTANBUL</t>
  </si>
  <si>
    <t>ÇALCA 2. OSB MAH. 1. CAD. NO:1/21 KÜTAHYA</t>
  </si>
  <si>
    <t>Kultur mah Çakmaklar cad Teknokent Binası no: 2/14 Bolu</t>
  </si>
  <si>
    <t>Mustafa Kemal Mahallesi Dumlupınar Bulvarı No:280/G/1202</t>
  </si>
  <si>
    <t>Çayda Çıra Mah. Hacı Ömer Bilginoğlu Cad. Fırat TGB Ek Bina No 63/206 Elazığ</t>
  </si>
  <si>
    <t>Orhangazi Mah. Teknopark Cad. No:1</t>
  </si>
  <si>
    <t>Ç.Ü. BALCALI KAMPÜSÜ TEKNOKENT BİNASI B BLOK 1. KAT B101 NOLU OFİS SARIÇAM/ADANA</t>
  </si>
  <si>
    <t>Trabzon Teknoloji Geliştirme Bölgesi Üniversite Mahallesi Hastane Caddesi 33 işlik: 3104 Ortahisar/TRABZON</t>
  </si>
  <si>
    <t>BÜN Teknopark, No:107 BÜ Kuzey Kampus, Rumelihisarüstü-İstanbul</t>
  </si>
  <si>
    <t>Eskişehir osmangazi üniversitesi teknoparkı Büyük dere mah. Gençlik bulv. No:4/59/B02</t>
  </si>
  <si>
    <t>ÇİFTEHAVUZLAR MAHALLESİ YILDIZ TEKNİK ÜNİVERSİTESİ TEKNOLOJİ GELİŞTİRME BÖLGESİ ARGE-2 DAVUTPAŞA</t>
  </si>
  <si>
    <t>ORHANGAZİ MAHALLESİ TEKNOPARK CAD. TEKNOPARK Apt. NO: 1/1 MERKEZ/DÜZCE</t>
  </si>
  <si>
    <t>Bardakçı Mah. Teknoknet SK. No :1/19 Tuşba Van</t>
  </si>
  <si>
    <t>Bardakçı Mah. Teknokent Sk No :1 /29 Tuşba / Van 65080/VAN</t>
  </si>
  <si>
    <t>Ankara Üniversitesi Teknokent Bahçelievler Mah. 319. Cad. No:35 E Blok No:B11 Gölbaşı / ANKARA</t>
  </si>
  <si>
    <t>Palladium Ofis ve Residans Binası Barbaros Mah. Halk Cad. Kat: 2 No:8A Ofis# 215J Ataşehir 34746 - Istanbul</t>
  </si>
  <si>
    <t>• Büyükkayacık Mah. 101. Cad. No:2/219 42250 Selçuklu/KONYA</t>
  </si>
  <si>
    <t>Fertek mah. Ömer Halisdemir üni. kamp. Teknopark kat 1 OBCTEK Eğitim, Yazılım, Danışmanlık. San. Tic. LTD.ŞTİ</t>
  </si>
  <si>
    <t>Kültür mah. Çakmaklar Cad no : 2/9 BOLU</t>
  </si>
  <si>
    <t>Ankara Teknoloji Geliştirme Bölgesi, 1606.Cadde, Kapı No: 4/C, Cyberpark Cyperplaza C Blok, 3.Kat No: 305-306-307-308-309-310-311-312-313-314-315-316-332-335-336A-336B, 06800 Bilkent Çankaya/Ankara</t>
  </si>
  <si>
    <t>Çamlıtepe Mah./Semt Mahmut Tevfik Atay Bulvarı 4/ A Blok No:110 Teknopark Gaziantep Şahinbey /Gaziantep</t>
  </si>
  <si>
    <t>Zafer Mahallesi Üniverrsite varyantı cad. No:80 EFELER/AYDIN</t>
  </si>
  <si>
    <t>Ankara Teknoloji Geliştirme Bölgesi, 1606.Cad No:4/A Cyberpark, Cyberplaza A Blok 7.Kat No:A708 06800 Bilkent Çankaya /ANKARA</t>
  </si>
  <si>
    <t>REŞİTPAŞA Mah. KATAR Cad. TEKNOKENT ARI 3 Sit. No: 4 / Z102-Z103-Z104 SARIYER / İSTANBUL</t>
  </si>
  <si>
    <t>Yenişehir mah. Kardeşler cd. 7/2 Sivas ofis no :220</t>
  </si>
  <si>
    <t>ODTÜ Teknokent İkizler Binası B Blok No: ZK-01 ODTÜ Yerleşkesi Çankaya- ANKARA</t>
  </si>
  <si>
    <t>MUALLİMKÖY MAHALLESİ DENİZ CADDESİ NO:143/5/20</t>
  </si>
  <si>
    <t>ÇİFTE HAVUZLAR MAHALLESİ ESKİ LONDRA ASFALTI CAD KULUÇKA MERK.B2 BLOK APT No:151/1G-418 /0</t>
  </si>
  <si>
    <t>ANKARA ÜNİVERSİTESİ TEKNOKENT BAHÇELİEVLER MH. 319. CADDE E BLOK ZEMİN KAT NO:19-20-21 GÖLBAŞI ANKARA</t>
  </si>
  <si>
    <t>MURADİYE MAHALLESİ CELAL BAYAR ÜNİVERSİTESİ KAMPÜSÜ KÜME VLERİ NO:22 KAPI NO: 203 YUNUSEMRE / MANİSA</t>
  </si>
  <si>
    <t>Tubitak Gebze Yerleskesi - TEKGEB C Blok No:25 Gebze Kocaeli Turkey</t>
  </si>
  <si>
    <t>İKİTELLİ ORGANİZE SANAYİ BÖLGESİ MAH YILDIZ TEKNİK ÜNİVERSİTESİ İKİTELLİ TEKNOPARK SK No:1B /1B Başakşehir/ İSTANBUL</t>
  </si>
  <si>
    <t>ÜNİVERSİTE MAHALLESİ HASTANE CAD. TRABZON TEKN. GEL.A.Ş. NO: 33/31031 ORTAHİSAR/TRABZON</t>
  </si>
  <si>
    <t>Üniversiteler Mah. 1606. Cad. A Blok No:4A/Z03 Çankaya/Ankara</t>
  </si>
  <si>
    <t>Güzeloba Mah. Havaalanı Cad. No 102/A Muratpaşa/Antalya</t>
  </si>
  <si>
    <t>REŞİTPAŞA Mah. KATAR Cad. TEKNOKENT ARI 3 Sit. No: 4 / B104 SARIYER / İSTANBUL</t>
  </si>
  <si>
    <t>D Blok Kat:1 No:3</t>
  </si>
  <si>
    <t>Ankara Teknoloji Geliştirme Bölgesi, Cyberpark A Blok Kat:1 No: 103 06800 Bilkent Çankaya/Ankara</t>
  </si>
  <si>
    <t>Ankara Teknoloji Geliştirme Bölgesi Cyberpark C Blok 3. Kat No:22 06800 Bilkent Çankaya/Ankara</t>
  </si>
  <si>
    <t>Çifte Havuzlar Mah. Eski Londra Asfaltı Cad. Kuluçka Merkezi A1 Blok 151/1C 1B11</t>
  </si>
  <si>
    <t>Bardakçı Mah. Teknokent Sk No :1/9 Tuşba / Van 65080/VAN</t>
  </si>
  <si>
    <t>Ankara Teknoloji Geliştirme Bölgesi, 1606.Cadde, Kapı No: 4/C, Cyberpark Cyperplaza C Blok, 3.Kat No: 24, 06800 Bilkent Çankaya/Ankara</t>
  </si>
  <si>
    <t>Trabzon Teknoloji Geliştirme Bölgesi Üniversite Mah. Hastane Cad. No:33 A-108 B TRABZON</t>
  </si>
  <si>
    <t>LEVENT MAH. ORTANCA SOK. NO4 LEVENT - BEŞİKTAŞ 34330 İSTANBUL</t>
  </si>
  <si>
    <t>REŞİTPAŞA Mah. KATAR Cad. ARI 1 Binası No: 2 /5 / 7 SARIYER / İSTANBUL</t>
  </si>
  <si>
    <t>Üniversiteler Mah., 1605. Cad. No: 3/1-Z04 06800 Çankaya/ANKARA</t>
  </si>
  <si>
    <t>Ankara Teknoloji Geliştirme Bölgesi Kapı No:5 Cyberpark Tepe Binası 1.Kat No: 122A -1. Kat B15 06800 Bilkent Çankaya/Ankara</t>
  </si>
  <si>
    <t>Muradiye Mahallesi Celal Bayar Üniversitesi Kampüsü Küme Evleri No:22 Yunusemre/Manisa</t>
  </si>
  <si>
    <t>ÇUKUROVA ÜNİ BALCALI KAMPÜSÜ TEKNOKENT BİNASI A BLOK 1. KAT 109-B NOLU OFİS SARIÇAM ADANA</t>
  </si>
  <si>
    <t>Üniversiteler Mah. Beytepe Lodumlu Köy Yolu Cad.No: 5/418 Çankaya/ Ankara</t>
  </si>
  <si>
    <t>Ankara Teknopark TGB Yerleşkesi 2224.cad.no:1 B Blok Kuluçka Merkezi No:4/a</t>
  </si>
  <si>
    <t>YTÜ TEKNOLOJİ GELİŞTİRME BÖLGESİ DAVUTPAŞA KAMPÜSÜ ÇİFTE HAVUZLAR MAH. ESKİ LONDRA ASFALTI CD. BİNA NO.151/1C (C1 BLOK) NO.C207</t>
  </si>
  <si>
    <t>Silahtarağa mh. Üniversite 1. sk. No:13-1</t>
  </si>
  <si>
    <t>İTOB OSB Mah. 10032 Sk. No:2 (B205) Menderes İzmir</t>
  </si>
  <si>
    <t>Aşağı Öveçler Mah. 1330 Sok. 5/6</t>
  </si>
  <si>
    <t>İstanbul Teknoloji Geliştirme Bölgesi Sanayi Mah. Teknopark Bulvarı No: 1 Blok:4</t>
  </si>
  <si>
    <t>REŞİTPAŞA MAH. KATAR CAD. NO: 4/B 106 SARIYER/İSTANBUL</t>
  </si>
  <si>
    <t>Eskişehir Osmangazi Üniversitesi Meşelik Kampüsü ETGB Osmangazi Teknoparkı No:4/59/Z 24 Odunpazarı Eskişehir</t>
  </si>
  <si>
    <t>Büyükdere Mah. Gençlik Bulvarı No:4 Osmangazi Üniversitesi Meşelik Kampusu Eskişehir Teknoloji Geliştirme Bölgesi Osmangazi Teknoparkı Binası No:44 / 302 Odunpazarı/ESKİŞEHİR</t>
  </si>
  <si>
    <t>Bardakçı Mah. Teknopark Sk no :1/1 Tuşba / Van</t>
  </si>
  <si>
    <t>b 204</t>
  </si>
  <si>
    <t>Büyüktüysüz Mh. Fatih Tosyalı Caddesi No: 3 Toprakkale Osmaniye</t>
  </si>
  <si>
    <t>REŞİTPAŞA Mah. KATAR Cad. TEKNOKENT ARI 1 Sit. No: 2 /5 / 19 SARIYER / İSTANBUL</t>
  </si>
  <si>
    <t>Ostim OSB Mahallesi Cevat Dündar Caddesi No: 1/1/1 06370 Yenimahalle/Ankara</t>
  </si>
  <si>
    <t>REŞİTPAŞA Mah. KATAR Cad. MOTORLU TAŞITLAR LAB. Sit. No: 2 /10 / 3 SARIYER / İSTANBUL</t>
  </si>
  <si>
    <t>Büyükdere Mah. Gençlik Bulvarı No:4 Osmangazi Üniversitesi Meşelik Kampusu Eskişehir Teknoloji Geliştirme Bölgesi Osmangazi Teknoparkı Binası No:44 / 304 Odunpazarı/ESKİŞEHİR</t>
  </si>
  <si>
    <t>Ankara Teknoloji Geliştirme Bölgesi, Beytepe Lodumlu Köyü Yolu Kapı No: 5, Cyberpark Tepe Binası, 3. Kat No: 307-310-311-312/A-312/B-312/C-315-316 06800 Bilkent Çankaya/Ankara</t>
  </si>
  <si>
    <t>Ankara Teknopark TGB Yerleşkesi 2224.cad.no:1/116 B Blok Üst Zemin Kat Yenimahalle/ANKARA</t>
  </si>
  <si>
    <t>Yeşiltepe Mahallesi ETGB Anadolu Üniversitesi İsmet İnönü 2 Caddesi Teknopark No: 2/57-16 Tepebaşı/ ESKİŞEHİR</t>
  </si>
  <si>
    <t>MURADİYE MAH. CELAL BAYAR ÜNİVERSİTESİ KAMPÜSÜ KÜME EVLERİ NO:22 İÇ KAPI NO: Z34 YUNUSEMRE/MANİSA</t>
  </si>
  <si>
    <t>Bulgurlu Mah. Kanyon Cad. No.89 A101 Battalgazi/Malatya</t>
  </si>
  <si>
    <t>Zafer Mh. Üniversite Varyantı Cad. No:88 EFELER/AYDIN</t>
  </si>
  <si>
    <t>Aksu Mah. OMÜ Cad. NO:165/30-31-32-33-37 Atakum SAMSUN</t>
  </si>
  <si>
    <t>Pınarbaşı Mahallesi Hürriyet Caddesi Akdeniz Üniversitesi AR-GE Binası Bodrum Katno:3A/B14 Konyaaltı / Antalya</t>
  </si>
  <si>
    <t>İSTANBUL TEKNOKENT İ.Ü.AVCILAR YERL.ARGEM BİNASI OFİS NO:307 AVCILAR/İSTANBUL</t>
  </si>
  <si>
    <t>İSTANBUL TEKNOKENTİ İ.Ü. AVCILAR YERLEŞKESİ ARGEM BİNASI NO:223-224 34320 AVCILAR İSTANBUL</t>
  </si>
  <si>
    <t>Atatürk Üniversitesi Yerleşkesi Teknoloji Geliştirme Bölgesi B Blok Pk. 25240 Zemin Kat Yakutiye ERZURUM</t>
  </si>
  <si>
    <t>Çamlaraltı Mahç. Hüseyin Yılmaz Cad. No: 67 Pamukkale Teknokent C Blok DENİZLİ</t>
  </si>
  <si>
    <t>ÇAMLARALTI MAHALLESİ HÜSEYİN YILMAZ CADDESİ NO:67 PAMUKKALE TEKNOKENT C BLOK</t>
  </si>
  <si>
    <t>Ankara Teknoloji Geliştirme Bölgesi, Beytepe Lodumlu Köyü Yolu No:5, Cyberpark Tepe Binası, 4.Kat No: 432-436, 06800 Bilkent Çankaya/Ankara</t>
  </si>
  <si>
    <t>Çayda Çıra Mah. Hacı Ömer Bilginoğlu Cad. Fırat Teknokent TGB Ek Bina No 63</t>
  </si>
  <si>
    <t>Reşitpaşa Mah. Katar Cad. Teknokent Arı 3 Sit. No: 4 / B204 Sarıyer / İstanbul</t>
  </si>
  <si>
    <t>ÇİFTE HAVUZLAR MAH ESKİ LONDRA ASFALTI CD KULUÇKA MRK A1 BLK NO:151/1C/1B20</t>
  </si>
  <si>
    <t>Trakya Üniversitesi Edirne Teknoloji Geliştirme Bölgesi İdari Bina ve KUluçka Merkezi Nı:45-EDİRNE</t>
  </si>
  <si>
    <t>MURADİYE MAH. CELAL BAYAR ÜNİVERSİTESİ KAMPÜSÜ KÜME EVLERİ NO:22 İÇ KAPI NO:129 YUNUSEMRE/MANİSA</t>
  </si>
  <si>
    <t>İkitelli OSB Mah. YTÜ İkitelli TEKNOPARK Sokak YTÜ TEKNOPARK Apt. No:1/107</t>
  </si>
  <si>
    <t>Ankara Teknoloji Geliştirme Bölgesi,Beytepe Lodumlu Köyü Yolu Kapı No: 5 Cyberpark Tepe Binası, Bodrum Kat Ofis No:B10 Masa No:M01 06800 Bilkent Çankaya /ANKARA</t>
  </si>
  <si>
    <t>Yıldız Teknik Üniversitesi Davutpaşa Kampüsü TGB B2 Blok No:301</t>
  </si>
  <si>
    <t>Pınarbaşı Mahallesi Hürriyet Caddesi Akdeniz Üniversitesi Antalya Teknokent Ar-ge 1 Binası No:3B/Z6 Konyaaltı/ ANTALYA</t>
  </si>
  <si>
    <t>Ankara Teknopark TGB Yerleşkesi 2224.cad.no:1 B-Blok 1.Kat.Kapı No:B-129</t>
  </si>
  <si>
    <t>İSTANBUL ÜNV.AVCILAR YER.ARGEM BİN.OFİS NO:Z 17</t>
  </si>
  <si>
    <t>YTÜ TEKNOLOJİ GELİŞTİRME BÖLGESİ İKİTELLİ ORGANİZE SANAYİ MAH. YTÜ İKİTELLİ TEKNOPARK SOK.DIŞ KAPI NO:1 OFİS NO.1B05</t>
  </si>
  <si>
    <t>Çamlıtepe Mah.Mahmut Tevfik Atay Bulvarı Gaziantep Teknopark C Blok No:205 Şahinbey/ Gaziantep</t>
  </si>
  <si>
    <t>Erzene Mahallesi Ankara Caddesi No:172/14</t>
  </si>
  <si>
    <t>Pınarbaşı Mahallesi Hürriyet Caddesi Akdeniz Üniversitesi Antalya Teknokent Ar-ge 1 Binası No:3B/205 ANTALYA</t>
  </si>
  <si>
    <t>Palladium Tower Barbaros M. Kardelen S.N.:2 K.:10</t>
  </si>
  <si>
    <t>TEKNOLOJİ GELİŞTİRME BÖLGESİ TÜBİTAK MAM KAMPÜSÜ GEBZE YERLEŞKESİ</t>
  </si>
  <si>
    <t>Üniversite Mah. Hastane Cad. No:33/3203, 61080 Trabzon Teknoloji Geliştirme Bölgesi(Teknokent) Ortahisar/TRABZON</t>
  </si>
  <si>
    <t>boğaziçi ünv.</t>
  </si>
  <si>
    <t>Dudullu OSB Des 2.Cadde No:8/79 Ümraniye/İstanbul</t>
  </si>
  <si>
    <t>İzmir Bilim ve Teknoloji Parkı Teknoloji Geliştirme Bölgesi, İTOB Organize Sanayi Bölgesi, 10032 Sokak, Işık Binası No:2/1, B209, 35471, Tekeli, Menderes, İzmir, Türkiye</t>
  </si>
  <si>
    <t>Bahçelievler Mahallesi, Ankara Ünv. Teknoloji Geliştirme Bölgesi, 06830 Gölbaşı/Ankara D BLOK ZEMİN KAT İÇ KAPI NO: 03</t>
  </si>
  <si>
    <t>YTÜ TEKNOLOJİ GELİŞTİRME BÖLGESİ DAVUTPAŞA KAMPÜSÜ ÇİFTE HAVUZLAR MAH. ESKİ LONDRA ASFALTI CD. NO:151/1B (B1 BlOK) KAPI NO: 204</t>
  </si>
  <si>
    <t>ÇALATLI KÖYÜ ALACA YOL AYRIMI MERKEZ YOZGAT</t>
  </si>
  <si>
    <t>Muallimköy Mah. Deniz Cad. No: 143/5</t>
  </si>
  <si>
    <t>TALATPAŞA MAH. 1022 SK. No: 2-H A1 Blok Daire: 16 Esenyurt / İSTANBUL</t>
  </si>
  <si>
    <t>Ankara Teknoloji Geliştirme Bölgesi, Cyberpark, A Blok 1. Kat No: A104 06800 Bilkent Çankaya/Ankara</t>
  </si>
  <si>
    <t>MURADİYE MAH. CELAL BAYAR ÜNİVERSİTESİ KAMPÜSÜ KÜME EVLERİ NO:22 İÇ KAPI NO:226 YUNUSEMRE/MANİSA</t>
  </si>
  <si>
    <t>Ankara Teknoloji Geliştirme Bölgesi, Beytepe Lodumlu Köyü Yolu No:5, Cyberpark Tepe Binası, 4.Kat No: 425-426, 06800 Bilkent Çankaya/Ankara</t>
  </si>
  <si>
    <t>Ankara Teknoloji Geliştirme Bölgesi, 1606. Cad. Kapı No:4, Cyberpark Cyberplaza A Blok 2. Kat No: A208 06800 Bilkent Çankaya / Ankara</t>
  </si>
  <si>
    <t>Dudullu OSB Des 2.Cadde No:8/42 Ümraniye/İstanbul</t>
  </si>
  <si>
    <t>Sanayi Mah. Havaalanı İç Yolu Cad. 4. Blok No:3/227</t>
  </si>
  <si>
    <t>Üniversiteler Mahallesi Beytepe Lodumlu Köyü Yolu Cad. No:5/B07 Çankaya/Ankara</t>
  </si>
  <si>
    <t>Ankara Teknoloji Geliştirme Bölgesi Cyberpark Cyberplaza A Blok 2.Kat No:A201 06800 Bilkent Çankaya/Ankara</t>
  </si>
  <si>
    <t>Ankara Teknoloji Geliştirme Bölgesi Cyberpark, Cyberplaza B Blok Zemin Kat No: BZ08a 06800 Bilkent Çankaya/Ankara</t>
  </si>
  <si>
    <t>MURADİYE MAHALLESİ CELAL BAYAR ÜNİVERSİTESİ KAMPÜSÜ (KÜME EVLER) TEKNOLOJİ GELİŞTİRME (BÖLGESİ İÇİ) NO:22 YUNUSEMRE/MANİSA</t>
  </si>
  <si>
    <t>Ankara Teknoloji Geliştirme Bölgesi, Beytepe Lodumlu Köyü Yolu No:5, Cyberpark Tepe Binası, 4.Kat No:423-424, 06800 Bilkent Çankaya/Ankara</t>
  </si>
  <si>
    <t>Esentepe Mah. Akademiyolu Sok. No: 10 / A 102</t>
  </si>
  <si>
    <t>Çamlıtepe Mah.Mahmut Tevfik Atay bulvarı Gaziantep teknopark 4/A blok no:207 Şahinbey-Gaziantep</t>
  </si>
  <si>
    <t>Ankara Teknoloji Geliştirme Bölgesi, 1606.Cadde, Kapı No: 4/A, Cyberpark Cyperplaza A Blok, Zemin Kat No: Z10, 06800 Bilkent Çankaya/Ankara</t>
  </si>
  <si>
    <t>Teknopark kuluçka merkezi</t>
  </si>
  <si>
    <t>Kireçhane Caddesi Çeşmeçınar Sokak No. 22 Kuruçeşme</t>
  </si>
  <si>
    <t>Büyükdere Mah. Gençlik Bulv. No: 4/44/Z1-102</t>
  </si>
  <si>
    <t>Reşitpaşa Mah. Katar Cad. Teknokent ARI 4 Binası No: 2 / 50 / 6 Sarıyer / İstanbul</t>
  </si>
  <si>
    <t>PINARBAŞI MAHALLESİ HÜRRİYET CAD. NO: 3 A/B56 KONYAALTI ANTALYA</t>
  </si>
  <si>
    <t>Pınarbaşı Mahallesi Hürriyet Caddesi Akdeniz Üniversitesi Antalya Teknkent Uluğbey Ar-ge 2 Binası No:3A/111 Konyaaltı/ ANTALYA</t>
  </si>
  <si>
    <t>RUMELİHİSARI MAH BEBEK YOLU SK BÜN TEKNOPARK A.Ş SİT NO:'/5 202 SARIYER-İST</t>
  </si>
  <si>
    <t>Ankara Teknoloji Geliştirme Bölgesi, Beytepe Lodumlu Köyü Yolu No:5, Cyberpark Tepe Binası, Zemin Kat No: Z47, 06800 Bilkent Çankaya/Ankara</t>
  </si>
  <si>
    <t>Yenişehir Mh. Kardeşler Cd No:7/2 Ofis No: Z-23 Sivas</t>
  </si>
  <si>
    <t>İstanbul Teknokenti İstanbul Üniversitesi Avcılar Yerleşkesi Argem Binası Ofis No:Z05 Avcılar/İstanbul</t>
  </si>
  <si>
    <t>100. Yıl Bulvarı OFİM İş Merkezi No:99/21 Kat:5 Ostim / Ankara</t>
  </si>
  <si>
    <t>Fırat Teknokent TGB İnovasyon Binası No 114</t>
  </si>
  <si>
    <t>ETGB Eskişehir Osmangazi Üniversitesi Yerleşkesi</t>
  </si>
  <si>
    <t>Ulubağ Mah. Recep T. Erdoğan Bulvarı No: 283 haliliye-şanlıurfa</t>
  </si>
  <si>
    <t>-</t>
  </si>
  <si>
    <t>Büyükdere Mah. Gençlik Bulv. Osmangazi Üniversitesi Meşelik Kampüsü ETGB Osmangazi Teknoparkı No:4/59-Z02</t>
  </si>
  <si>
    <t>OSB TEKNOLOJİ BULVARI Yazılımkule 5/1 ESKİŞEHİR</t>
  </si>
  <si>
    <t>ÜNİVERSİTELER MAH. 1605. CAD. CYBERPARK VAKIF BİNASI KAT/3 NO/214:215 BİLKENT/ÇANKAYA</t>
  </si>
  <si>
    <t>YTÜ TEKNOLOJİ GELİŞTİRME BÖLGESİ DAVUTPAŞA KAMPÜSÜ C1 BLOK C205</t>
  </si>
  <si>
    <t>Çamlıtepe Mah./Semt Mahmut Tevfik Atay Bulvarı Gaizantep Teknopark 4/A Blok No:104 Şahinbey/Gaziantep</t>
  </si>
  <si>
    <t>teknopark beta b25</t>
  </si>
  <si>
    <t>ÜNİVERSİTE MAHALLESİ HASTANE CADDESİ NO:33 İŞLİK:1110 TRABZON</t>
  </si>
  <si>
    <t>Bahçelievler Mahallesi 320. Sokak No:3/B Gölbaşı</t>
  </si>
  <si>
    <t>Emir Beyazıt Mahallesi, Recai Güreli caddesi, No: 32 / 203 Menteşe / Muğla</t>
  </si>
  <si>
    <t>Yenişehir Mah. Kardeşler Cad. No:7/2 Cumhuriyet Teknokent Kuluçka Merkezi ve İdari Binası 226 Nolu Ofis SİVAS</t>
  </si>
  <si>
    <t>Ankara Teknopark TGB Yerleşkesi 2224.cad.no:1 B Blok Kuluçka Merkezi No:6-B</t>
  </si>
  <si>
    <t>ÜNİVERSİTE MAHALLESİ SARIGÜL SOKAK TEKNOKENT A-BLOK 37 PARSEL 2. KAT OFİS NO:211</t>
  </si>
  <si>
    <t>Ankara Teknoloji Geliştirme Bölgesi, 1606.Cadde, Kapı No: 4/A, Cyberpark Cyperplaza A Blok, 3.Kat No: A305, 06800 Bilkent Çankaya/Ankara</t>
  </si>
  <si>
    <t>Büyükdere Mah. Gençlik Bulvarı Osmangazi Üniversitesi Meşelik Kampusu ETGB Osmangazi Teknoparkı Binası</t>
  </si>
  <si>
    <t>Ankara Teknoloji Geliştirme Bölgesi, 1605.Cadde, Cyberpark Vakıf Binası Bodrum Kat No: B01 Masa No: M14 06800 Bilkent Çankaya/Ankara</t>
  </si>
  <si>
    <t>Çifte Havuzlar Mah. Eski Londra Asf. Cad. 151/1B B1 Blok No:212</t>
  </si>
  <si>
    <t>Dudullu OSB Des 2. Cadde No:8/34 Ümraniye/ İstanbul</t>
  </si>
  <si>
    <t>Bulgurlu Mah. Kanyon Cad. No.89 Z1 Battalgazi Malatya</t>
  </si>
  <si>
    <t>Çalca 2. OSB Mah. 1. Cad. Tasarım Teknokent AŞ. No:1/30</t>
  </si>
  <si>
    <t>Çamlıtepe Mah./Semt Mahmut Tevfik atay Bulvarı Gaziantep Teknopark 4/A Blok No :224 Şahinbey/Gaziantep</t>
  </si>
  <si>
    <t>Çamlıtepe Mah./Semt Mahmut Tevfik ATAY Bulvarı Gaziantep Teknopark A/ Blok No : 117 Şahinbey/GAZİANTEP</t>
  </si>
  <si>
    <t>Orhangazi Mahallesi Teknopark Sokak No:2 / Z8 Merkez/DÜZCE</t>
  </si>
  <si>
    <t>Meltem mah. İsmail Baha Sürelsan Cad. No: 14B/1 Muratpaşa Antalya Turkey</t>
  </si>
  <si>
    <t>YYÜ TEKNOKENT BARDAKÇI MAH. TEKNOKENT SK. NO :1/23 TUŞBA / VAN</t>
  </si>
  <si>
    <t>Çiftlikköy Mahallesi, Mersin Ünv., 33110 Yenişehir/Mersin</t>
  </si>
  <si>
    <t>Teknopark İstanbul</t>
  </si>
  <si>
    <t>Aksu Mah. Omü Cad. No: 165/60 Atakum/Samsun</t>
  </si>
  <si>
    <t>BÜN Teknopark A.Ş. Rumelihisarı Mahallesi, Bebek Yolu Sokak No:2/5 Ofis No: 301</t>
  </si>
  <si>
    <t>BALCALI MAH. Ç.Ü. BALCALI KAMP. BLV. TEKNOKENT SİT. B BLOK APT. NO. 17/201 (B BLOK 2. KAT 201/A – ADRES KODU: 5426469770 BİNA KODU: 30058351) NOLU OFİS SARIÇAM/ADANA</t>
  </si>
  <si>
    <t>Sanayi Mah. Teknopark Blv. 3. Blok. 2. Bodrum Kat Cad. Z04</t>
  </si>
  <si>
    <t>Sanayi Mah. Teknopark blv. teknopark 1/1C kat 3 daire 1304</t>
  </si>
  <si>
    <t>Reşitpaşa Mah. Katar Cad. Teknokent ARI 3 Sit. No: 4 / B110 - 8 Sarıyer/İstanbul</t>
  </si>
  <si>
    <t>Ankara Teknoloji Geliştirme Bölgesi Üniversiteler Mahallesi 1605 cad.Kapı No: 3 Cyberpark VAKIF Binası 1.Kat No: 106 Bilkent Çankaya/Ankara</t>
  </si>
  <si>
    <t>Üniversıteler Mah. Beytepe Lodumlu Köy Yolu Cad.No: 5 Iç Kapı No: Z34 Çankaya/ Ankara</t>
  </si>
  <si>
    <t>Ege Üniversitesi Kampüsü, Erzene Mah. Ankara Cad. No:172/67, Bornova</t>
  </si>
  <si>
    <t>ULUBAĞ MAH. RECEP TAYYİP ERDOĞAN BULVARI NO:283/116</t>
  </si>
  <si>
    <t>Pınarbaşı Mahallesi Hürriyet Caddesi Akdeniz Üniversitesi Antalya Teknokent Ar-ge 1 Binası No:3B/101 Konyaaltı/ ANTALYA</t>
  </si>
  <si>
    <t>75. Yıl OSB Mah. Bilim cad. No:3/9 Odunpazarı / Eskişehir</t>
  </si>
  <si>
    <t>YEŞİLTEPE MAH. İSMET İNÖNÜ 2 CADDESİ Anadolu Üni. Yunusemre Kampüsü Teknopark No:211 TEPEBAŞI ESKİŞEHİR</t>
  </si>
  <si>
    <t>SÜLEYMANİYE MAH.KANUNİ MEDRESESİ SOK.NO.10 FATİH/İSTANBUL</t>
  </si>
  <si>
    <t>Üniversite Mahallesi Hastane Caddesi No:33 İşlik:2106</t>
  </si>
  <si>
    <t>YTÜ İKİTELLİ TEKNOPARK 12B6 BAŞAKŞEHİR</t>
  </si>
  <si>
    <t>Sanayi Mahallesi, Teknopark Bulvarı, Teknopark No:1/4A/101</t>
  </si>
  <si>
    <t>Ankara Teknoloji Geliştirme Bölgesi Bilkent Cyberpark Tepe Binası Kat:1 No:121 bodrum Kat No: B15 06800 Bilkent Çankaya/Ankara</t>
  </si>
  <si>
    <t>Yenişehir Mah. Kardeşler cad. No: 5 Ofis No: BZ15 Merkez /SİVAS</t>
  </si>
  <si>
    <t>75.YIL OSB MH. BİLİM CD. NO 3/1 ODUNPAZARI / ESKİŞEHİR</t>
  </si>
  <si>
    <t>YTÜ TEKNOLOJİ GELİŞTİRME BÖLGESİ DAVUTPAŞA KAMPÜSÜ ÇİFTE HAVUZLAR MAH. ESKİ LONDRA ASFALTI CD. BİNA NO.151/1L (C1 BLOK) NO.404-405</t>
  </si>
  <si>
    <t>RESITPASA MAH. KATAR CAD. TEKNOKENT ARI 3 4 B206 SARIYER/ ISTANBUL</t>
  </si>
  <si>
    <t>Üniversite Mahallesi, No:, İstanbul Ünv. Avcılar Kampüsü No:2, 34320 Avcılar/İstanbul</t>
  </si>
  <si>
    <t>Üniversiteler mah. İhsan Doğramacı Bulvarı Arge ve Eğitim Merkezi No: 13 - 2 / 43</t>
  </si>
  <si>
    <t>Muradiye Mh. Manisa Celal Bayar Üniversitesi Teknoloji Geliştirme Bölgesi Dış Kapı No:22 İç Kapı No:B9 Yunusemre/MANİSA</t>
  </si>
  <si>
    <t>Çayda Çıra Mah. Hacı Ömer Bilginoğlu Cad. Fırat Teknokent TGB Ar-Ge 2 Binası No 65 Elazığ</t>
  </si>
  <si>
    <t>YILDIRIM BEYAZIT MAHALLESİ AŞIKVEYSEL BULVARI E.Ü.TGB İDARE VE KULUÇKA -4.BİNASI DIŞ KAPI NO:67/3 İÇ KAPI NO:83 MELİKGAZİ//KAYSERİ/TÜRKİYE 38039</t>
  </si>
  <si>
    <t>Barbaros Mahallesi Kardelen Sokak Palladium Tower No:2/41 K:10 Ataşehir /İstanbul</t>
  </si>
  <si>
    <t>Ankara Teknopark TGB Yerleşkesi 2224.cad.no:1 C blok 10.Kat Kapı No: C-1017</t>
  </si>
  <si>
    <t>Ankara Teknoloji Geliştirme Bölgesi Cyberpark C Blok 1. Kat No: 112-133 arası 2. Kat No: 202-210 arası 231-232-233 06800 Bilkent Çankaya/Ankara</t>
  </si>
  <si>
    <t>YYÜ TEKNOKENT BARDAKÇI MAH. TEKNOKENT SK. NO :1/14 TUŞBA / VAN</t>
  </si>
  <si>
    <t>Kocaeli Üniversitesi Teknoloji Geliştirme Bölgesi Vatan Cad. No : 83/B-29 41275 Yeniköy/Başiskele/Kocaeli</t>
  </si>
  <si>
    <t>Teknopark İstanbul Kuluçka Merkezi Sanayi Mahallesi Teknopark Bulvarı No:1/4A 101 Pendik İstanbul</t>
  </si>
  <si>
    <t>Teknopark Kuluçka Merkezi Sanayi Mahallesi Teknopark Bulvarı No:1/4A 101 Pendik İstanbul</t>
  </si>
  <si>
    <t>Bulgurlu Mah. Kanyon Ç. Yolu Doğu Cad. No:89 C Blok Z/2-3 Malatya</t>
  </si>
  <si>
    <t>TÜBİTAK GEBZE YERLEŞKESİ TEKNOLOJİ GELİŞTİRME BÖLGESİ KULUÇKA MERKEZİ</t>
  </si>
  <si>
    <t>TEKELİ İTOB OSB 10032 SOK. NO: 2/1 (B005) MENDERES-İZMİR</t>
  </si>
  <si>
    <t>Muradiye Mh. Celal Bayar Üniversitesi Kampüsü Küme Evler Teknoloji Geliştirme Bölgesi No:22 İç Kapı No: Z28 45140 Yunusemre/MANİSA</t>
  </si>
  <si>
    <t>SANAYİ MAH. TEKNOPARK BULVARI 1C-2C NO:1/2C/2001 PENDİK</t>
  </si>
  <si>
    <t>Sakarya Üniversitesi Teknoloji Geliştirme Bölgeleri A Blok B05</t>
  </si>
  <si>
    <t>Çamlıtepe mah.Mahmut Tevfik Atay Bulvarı 4/A blok No:121 Teknopark/Gaziantep Şahinbey/Gaziantep</t>
  </si>
  <si>
    <t>İstanbul Üniversitesi - Cerrahpaşa Argem Binası Kat:2 Ofis No:206</t>
  </si>
  <si>
    <t>Trabzon Teknoloji Geliştirme Bölgesi Üniversite Mah.Hastane Cad. No:33 3-202 TRABZON</t>
  </si>
  <si>
    <t>Ahmet Yesevi Mh. Kerem Sk. Bina No: 9/1 Pendik-İSTANBUL</t>
  </si>
  <si>
    <t>Gazi Teknopark B Blok No: 202</t>
  </si>
  <si>
    <t>Sakarya Üniversitesi Teknoloji Geliştirme Bölgeleri Esentepe Mah. Akademiyolu Sok. Teknoloji Geliştirme Bölgesi A BLOK No: 10 A / 116 Serdivan / SAKARYA</t>
  </si>
  <si>
    <t>Yeşiltepe Mah. İsmet İnönü 2 Cad. No: 2/57</t>
  </si>
  <si>
    <t>İzmir Bilim ve Teknoloji Parkı Teknoloji Geliştirme Bölgesi, İTOB Organize Sanayi Bölgesi, 10032 Sokak, Işık Binası No:2/1, B105, 35471, Tekeli, Menderes, İzmir, Türkiye</t>
  </si>
  <si>
    <t>ÇİFTE HAVUZLAR MAH. ESKİ LONDRA ASFALTI CD. D2 BLOK 151/1F/1B08</t>
  </si>
  <si>
    <t>Aksu Mah.Omü Cad.No:165/18-3 Atakum/Samsun</t>
  </si>
  <si>
    <t>Aksu Mah. OMÜ Cad. No: 165/40 Atakum/ Samsun</t>
  </si>
  <si>
    <t>Aksu Mah.Omü Cad.No:165 Atakum/Samsun</t>
  </si>
  <si>
    <t>Sanayi Mah. Teknopark Bulvarı İstanbul TeknoPark C1 Blok No:1207 Kurtköy Pendik İstanbul</t>
  </si>
  <si>
    <t>Çayda Çıra Mah. Hacı Ömer Bilginoğlu Cad. Fırat TGB Ar-Ge 2 Binası No 65/22</t>
  </si>
  <si>
    <t>HÜRRİYET MAH. SOĞANLIK D-100 KUZEY YANYOL 49/1 KARTAL/İSTANBUL</t>
  </si>
  <si>
    <t>Ulubağ Mahallesi Recep Tayyip Erdoğan Bulvarı No: 283 Haliliye/ŞANLIURFA</t>
  </si>
  <si>
    <t>Fırat Teknokent TGB Fırat Teknokent Ek Binası No:207</t>
  </si>
  <si>
    <t>1467.CAD. 1465.SOK. NO:43 İVOGSAN</t>
  </si>
  <si>
    <t>Antalya Teknokent. Pınarbaşı Mah. Hürriyet Cad. No: 3E, 07070 Konyaaltı, Antalya</t>
  </si>
  <si>
    <t>YILDIRIM BEYAZIT MAHALLESİ AŞIKVEYSEL BULVARI E.Ü.TGB İDARE VE KULUÇKA -4.BİNASI DIŞ KAPI NO:67/3 İÇ KAPI NO:82 MELİKGAZİ//KAYSERİ/TÜRKİYE 38039</t>
  </si>
  <si>
    <t>Sanayi Mah. Teknopark Bulvarı No:1 4. Blok Giriş Katı Pendik İstanbul</t>
  </si>
  <si>
    <t>Çınartepe Mahallesi Adnan Menderes Cd. No.91/C-24 Merkez Zonguldak</t>
  </si>
  <si>
    <t>BALCALI MAH. Ç.Ü. BALCALI KAMP. BLV. TEKNOKENT SİT. B BLOK APT. NO. 17/203 (B BLOK 2. KAT 203/B – ADRES KODU: 5459975149 BİNA KODU: 30058351) NOLU OFİS SARIÇAM/ADANA</t>
  </si>
  <si>
    <t>Pınarbaşı Mh. Hürriyet Cd. Teknokent Arge-2 Uluğbey Binası No:3A/B91 Konyaaltı</t>
  </si>
  <si>
    <t>YILDIRIM BEYAZIT MAHALLE AŞIKVEYSEL BULVARI E.Ü.TGB İDARE VE KULUÇKA -5.BİNASI DIŞ KAPI NO:67/4 İÇ KAPI NO:73 MELİKGAZİ//KAYSERİ/TÜRKİYE 38039</t>
  </si>
  <si>
    <t>YILDIZ TEKNİK ÜNİVERSİTESİ DAVUTPAŞA KAMPÜSÜ TEKNOLOJİ GELİŞTİRME BÖLGESİ 1. FAZ. A BLOK A-106-F</t>
  </si>
  <si>
    <t>İ.T.Ü AYAZAĞA KAMPÜSÜ KATAR CAD. UYBHM BİNASI NO:2/60/1 34469 SARIYER/İSTANBUL</t>
  </si>
  <si>
    <t>Çamlıtepe Mah.Mahmut Tevfik Atay Bulvarı Gaziantep Teknopark 4/A Blok No: 122 Şahinbey/Gaziantep</t>
  </si>
  <si>
    <t>Çamlıtepe Mah.Mahmut Tevfik atay Bulvarı Gaziantep Teknopark 4/A Blok NO: Z-11 F Şahinbey / Gaziantep</t>
  </si>
  <si>
    <t>Ankara Teknoloji Geliştirme Bölgesi, Beytepe Lodumlu Köyü Yolu No:5, Cyberpark Tepe Binası, Bodrum Kat No: B10 Masa No: M08,</t>
  </si>
  <si>
    <t>Reşitpaşa Mah. Katar Cad. Teknokent Arı 2 Sarıyer / İstanbul</t>
  </si>
  <si>
    <t>Aksu Mah.Omü Cad.No:165/19-1 Atakum/Samsun</t>
  </si>
  <si>
    <t>Teknopark İstanbul Sanayi mah. Havaalanı iç yolu cad. No3 3.Blok Zemin Kat Z23 Pendik/İstanbul/Türkiye</t>
  </si>
  <si>
    <t>İTOB Organize Sanayi Bölgesi 10032 sk. no 2 Kuluçka Merkezi Menderes İzmir</t>
  </si>
  <si>
    <t>Büyükdere Mah. Gençlik Bulvarı ESOGÜ Meşelik Kampüsü ETGB Teknoparkı No:4/59-218 Odunpazarı/Eskişehir</t>
  </si>
  <si>
    <t>Ankara Teknoloji Geliştirme Bölgesi, 1605.Cadde, Kapı No:3, Cyberpark Vakıf Binası,1.Kat No: 108, 06800 Bilkent Çankaya/Ankara</t>
  </si>
  <si>
    <t>BÜYÜKDERE MAH. GENÇLİK BULVARI ESOGÜ - ETGB OSMANGAZİ TEKNOPARKI 4/59 Kat: 2 Ofis No: 208</t>
  </si>
  <si>
    <t>Ankara Üniversitesi Teknokent Bahçelievler Mah. 319 Cad. No: 35, B Blok Zemin Kat İç Kapı No: 5/A1 Gölbaşı / ANKARA</t>
  </si>
  <si>
    <t>Balcalı Mah. Çukurova Üniversitesi Balcalı Kampüsü No: 19 208/B nolu ofis Sarıçam/ADANA</t>
  </si>
  <si>
    <t>cumhuriyet teknokent B blok/ Ofis No: 201 sivas</t>
  </si>
  <si>
    <t>Aksu Mah.OMU Cad. No.165/21-3</t>
  </si>
  <si>
    <t>Bulgurlu Mah. Kanyon Cad. No:89 Z5 Battalgazi Malatya</t>
  </si>
  <si>
    <t>Ankara Teknoloji Geliştirme Bölgesi, 1606.Cadde, Kapı No: 4/C, Cyberpark Cyperplaza C Blok, Zemin Kat No: Z06-Z07, 06800 Bilkent Çankaya/Ankara</t>
  </si>
  <si>
    <t>SANAYİ MAH. TEKNOPARK BULVARI NO :1/3 A DK :203 PENDIK -ISTANBUL</t>
  </si>
  <si>
    <t>PINARBAŞI MAHALLESİ HÜRRİYET CAD. TEKNOKENT ULUĞBEY Apt. NO:3 A/B29 KONYAALTI ANTALYA</t>
  </si>
  <si>
    <t>Tasarım Teknokent A.Ş. 2.Organize Sanayi Bölgesi Eskişehir Karayolu 5.Km. KÜTAHYA</t>
  </si>
  <si>
    <t>Ankara Teknoloji Geliştirme Bölgesi, 1606.Cadde Kapı No:4 Cyberpark Cyberplaza C Blok Zemin Kat, No: Z50-51-52-53-54-55-56 06800 Bilkent Çankaya/ANKARA</t>
  </si>
  <si>
    <t>Ç.HAVUZLAR MAH ESKİ LONDRA ASFALTI CAD KULUÇKA MRK A1 BLOK NO:151/1C/1B20</t>
  </si>
  <si>
    <t>Ankara Teknoloji Geliştirme Bölgesi, Kapı No: 4/C Cyberpark C Blok -1.Kat No: 1B7-1B8-1B9 06800 Bilkent Çankaya/Ankara</t>
  </si>
  <si>
    <t>Pınarbaşı Mahallesi Hürriyet Caddesi Akdeniz Üniversitesi Antalya Teknokent Ar-ge 1 Binası No:3B/108 Konyaaltı/ ANTALYA</t>
  </si>
  <si>
    <t>BOĞAZİÇİ ÜNİVERSİTESİ KUZEY KAMPÜS BEBEK İSTANBUL</t>
  </si>
  <si>
    <t>Çaydaçıra Mah. Hacı Ömer Bilginoğlu Cad. Fırat Teknokent TGB - No 63/102-A</t>
  </si>
  <si>
    <t>Anadolu Üniversitesi Yunusemre Kampusu ETGB Anadolu Teknoparkı No:107-103</t>
  </si>
  <si>
    <t>BALCALI MAH. Ç.Ü. BALCALI KAMP. BLV. TEKNOKENT SİT. B BLOK APT. NO. 17/3 (B BLOK ZEMİN KAT Z/03 – ADRES KODU: 5239088833 BİNA KODU: 30058351) NOLU OFİS SARIÇAM/ADANA</t>
  </si>
  <si>
    <t>Barış Mahallesi Dr. Zeki ACAR caddesi TUBİTAK Gebze Yerleşkesi Teknoloji Geliştirme Bölgesi K1-132</t>
  </si>
  <si>
    <t>Aksu Mah. Omü Cad. No: 165/26 Atakum/Samsun</t>
  </si>
  <si>
    <t>Harmandere Mh. Reyhan Cd. No:54-15 Kurtköy/Pendik/İstanbul</t>
  </si>
  <si>
    <t>Pınarbaşı Mahallesi Hürriyet Caddesi Uluğbey Ar-ge Binası No:3A/2-7 Konyaaltı/ ANTALYA</t>
  </si>
  <si>
    <t>YILDIZ TEKNİK ÜNİVERSİTESİ DAVUTPAŞA KAMPUSÜ TEKNOLOJİ GELİŞTİRME BÖLGESİ 1. FAZ. B1 BLOK B-308</t>
  </si>
  <si>
    <t>PINARBAŞI MAH. HÜRRİYET CAD. AKDENİZ ÜNİVERSİTESİ ULUĞBEY AR-GE BİNASI BODRUM KAT NO:3A/B62 KONYAALTI/ANTALYA</t>
  </si>
  <si>
    <t>Çamlıtepe Mah./Semt Mahmut Tevfik Atay Bulvarı Gaziantep/Teknopark 4/A Blok No: 102 Şahinbey/Gaizantep</t>
  </si>
  <si>
    <t>Organize Sanayi Bölgesi Kavlaklı mh. 20. Cad. No:1 Onikişubat / Kahramanmaraş</t>
  </si>
  <si>
    <t>FENERYOLU MH. YAZICIBAŞI SK. MANOLYA APT. NO:28/17</t>
  </si>
  <si>
    <t>Ankara Teknoloji Geliştirme Bölgesi, 1605.Cadde, Cyberpark Vakıf Binası Bodrum Kat No: B01 Masa No: M12 06800 Bilkent Çankaya/Ankara</t>
  </si>
  <si>
    <t>Bahçelievler mah. 320. sok. No 3B Gazi Teknopark C Blok No:207</t>
  </si>
  <si>
    <t>Fırat Teknokent Arge-2 Binası No:19 ELAZIĞ</t>
  </si>
  <si>
    <t>Ankara Üniversitesi Teknokent Binası C Blok No:15-16</t>
  </si>
  <si>
    <t>Ankara Teknoloji Geliştirme Bölgesi, Beytepe Lodumlu Köyü Yolu Kapı No:5, Cyberpark Tepe Binası, 2.Kat No: 234 06800 Bilkent Çankaya/ANKARA</t>
  </si>
  <si>
    <t>Üniversite Mahallesi Hastane Caddesi No:33 /1302 TRABZON</t>
  </si>
  <si>
    <t>Yenişehir Mah.Kardeşler Mah. No: 7/2 No:215 SİVAS</t>
  </si>
  <si>
    <t>Yeşiltepe Mah. İsmetinönü Cad. 2-57 Tepebaşı /ESKİŞEHİR</t>
  </si>
  <si>
    <t>Ankara Teknoloji Geliştirme Bölgesi, 1606. Cad. Kapı No:4, CYBERPARK Cyberplaza A Blok, 5.Kat No: A501a-A501b-A504 06800 Bilkent Çankaya/Ankara</t>
  </si>
  <si>
    <t>Sanayi Mah. Teknopark Bulvarı No:1/3A 208</t>
  </si>
  <si>
    <t>ARI 4-İTÜ Magnet</t>
  </si>
  <si>
    <t>Büyükkayacık Mah. 101. Cad. No:2/112 Selçuklu/Konya</t>
  </si>
  <si>
    <t>Trabzon Teknoloji Geliştirme Bölgesi Üniversite Mah. Hastane Cad No:33 İşlik C 104 TRABZON</t>
  </si>
  <si>
    <t>Çaydaçıra Mah. Hacı Ömer Bilginoğlu Cad. Fırat Teknokent TGB Ek Bina No 63/106 Elazığ</t>
  </si>
  <si>
    <t>MURADİYE MAH. CELAL BAYAR ÜNİVERSİTESİ KAMPÜSÜ KÜME EVLERİ NO:22 İÇ KAPI NO:132 YUNUSEMRE/MANİSA</t>
  </si>
  <si>
    <t>Bahçeşehir 1.Kısım Mah. Akçam Sok. Badem 08 Villa 02 No:6/A</t>
  </si>
  <si>
    <t>Çamlıtepe Mah.Mahmut Tevfik Atay Bulvarı Gaziantep/Teknopark 4/A Blok No: 118 Şahikbey/Gaziantep</t>
  </si>
  <si>
    <t>YTÜ, Davutpaşa Kampüsü Teknopark D2 Blok No:106</t>
  </si>
  <si>
    <t>iSTANBUL TEKNOKENTİ İSTANBUL ÜNİVERSİTESİ AVCILAR YERLEŞKESİ ARGEM BİNASI OFİS NO:Z-01-Z02-Z03-Z04 AVCILAR İSTANBUL</t>
  </si>
  <si>
    <t>Emek Mah. Cemil Alevli Cad. 26 Nolu sok. No:3 Şehitkamil / Gaziantep</t>
  </si>
  <si>
    <t>Çamlıtepe Mah./Semt Mahmut Tevfik Atay Bulvarı Gaziantep Teknopark 4/A Blok No:202 Şahinbey/Gaziantep</t>
  </si>
  <si>
    <t>Ankara Teknoloji Geliştirme Bölgesi, 1605.Cadde, Kapı No:3, Cyberpark Vakıf Binası, Bodrum Kat No: B06-B07, 06800 Bilkent Çankaya/Ankara</t>
  </si>
  <si>
    <t>BİLİM CO-ZONE 1223-1234-1240 A (...) Mustafa Kemal mahallesi Dumlupınar bulvarı No:280/G Çankaya/ANKARA</t>
  </si>
  <si>
    <t>Yenişehir mh. Kardeşler cd. 7/2 229 Sivas</t>
  </si>
  <si>
    <t>Yenişehir mh. Kardeşler cd. No:7/2 Z-11/Z-13 Merkez/SİVAS</t>
  </si>
  <si>
    <t>Yenişehir Mahallesi Kardeşler Cad. No: 7/2 MERKEZ/ SİVAS</t>
  </si>
  <si>
    <t>TRABZON TGB Üniversite Mah. Hastane Cad. No: 33 İşlik No: C-205 Trabzon</t>
  </si>
  <si>
    <t>İTOB organize sanayi bölgesi 10032 sokak no 2 A-108 TEKELİ -MENDERES - İZMİR</t>
  </si>
  <si>
    <t>Dudullu OSB Des 2.Cadde No:8/41 Ümraniye/İstanbul</t>
  </si>
  <si>
    <t>Dudullu OSB Des Sanayi Sit. 111. Sk. No:3</t>
  </si>
  <si>
    <t>Dudullu OSB Des 2.Cadde No:8/40 Ümraniye/İstanbul</t>
  </si>
  <si>
    <t>Boğaziçi Üniversitesi Kuzey Kampüs Teknopark Binası No:306</t>
  </si>
  <si>
    <t>GEBZE ORGANİZE SANAYİ BÖLGESİ KEMAL NEHROZOĞLU CAD.2.ÜRETİM BİNASI 5.ÜNİTE 1.KISIM 10 m2 41480 GEBZE – KOCAELİ</t>
  </si>
  <si>
    <t>ÜNİVERSİTELER MAH. İHSAN DOĞRAMACI BLV. ARGE VE EĞİTİM MERKEZİ APT. NO:13 ÇANKAYA/ANKARA</t>
  </si>
  <si>
    <t>Aksu Mah.Omü Cad.No:165/ 62 Atakum/Samsun</t>
  </si>
  <si>
    <t>Üniversite Mahallesi Hastane Caddesi No:33 İşlik: 1110 ORTAHİSAR/TRABZON</t>
  </si>
  <si>
    <t>Reşitpaşa Mah. Katar Cad. İTU Teknokent Arı 1 No:19 34467 Maslak İstanbul</t>
  </si>
  <si>
    <t>Sakarya Üniversitesi Teknoloji Geliştirme Bölgeleri B Blok B01</t>
  </si>
  <si>
    <t>Çaydaçıra Mah. Hacı Ömer ilginoğlu Cad. Fırat Teknokent İnovasyon Binası No 61/217 Elazığ</t>
  </si>
  <si>
    <t>Ankara Teknoloji Geliştirme Bölgesi, 1606.Cadde, Kapı No: 4/C, Cyberpark Cyperplaza C Blok, 3.Kat No: 19, 06800 Bilkent Çankaya/Ankara</t>
  </si>
  <si>
    <t>Reşitpaşa Mah. Katar Cad. ARI 4 Binası Magnet Sarıyer İSTANBUL</t>
  </si>
  <si>
    <t>Ankara Teknoloji Geliştirme Bölgesi, 1606.Cadde, Kapı No: 4/C, Cyberpark Cyperplaza C Blok, 3.Kat No: 322-323-324-325-326-327-328, 06800 Bilkent Çankaya/Ankara</t>
  </si>
  <si>
    <t>YTÜ TEKNOLOJİ GELİŞTİRME BÖLGESİ DAVUTPAŞA KAMPÜSÜ ÇİFTE HAVUZLAR MAH. ESKİ LONDRA ASFALTI CD. BİNA NO.151/1E (D2 BLOK) NO.Z06</t>
  </si>
  <si>
    <t>Ankara Teknoloji Geliştirme Bölgesi, Cyberpark, Cyberplaza A Blok 3. Kat No:A301 06800 Bilkent Çankaya/Ankara</t>
  </si>
  <si>
    <t>REŞİTPAŞA Mah. KATAR Cad. ARI 3 Binası No: 4 / B106 SARIYER / İSTANBUL</t>
  </si>
  <si>
    <t>Teknopark Istanbul, Sanayi Mah. Teknopark Blv. Teknopark 4a No:1/4A 101</t>
  </si>
  <si>
    <t>Ankara Teknoloji Geliştirme Bölgesi Cyberpark, Tepe Binası, Zemin Kat, No:Z36 06800 Bilkent, Çankaya/ANKARA</t>
  </si>
  <si>
    <t>REŞİTPAŞA MAH. KATAR CAD. ÖĞRENCİ OTOMASYON SİT. NO: 2 /11/3 SARIYER / İSTANBUL</t>
  </si>
  <si>
    <t>Dudullu OSB Des 2.Cadde No:8/44 Ümraniye/İstanbul</t>
  </si>
  <si>
    <t>Üniversiteler Mah. İhsan Doğramacı Bulvarı Gümüş Blok No:29 K1-13 ODTÜ Teknokent Çankaya Ankara</t>
  </si>
  <si>
    <t>YTU Davutpaşa Kampüsü Teknopark C1 Blok No:405 K:2</t>
  </si>
  <si>
    <t>Evka 3 Mh.129/3 Sk.8 D Bornova/İzmir</t>
  </si>
  <si>
    <t>Pınarbaşı Mh. Hürriyet Cd. Akdeniz Üni. Antalya Tekonkent Uluğbey Ar-Ge 2 Binası Numara 3A/B71 Konyaaltı</t>
  </si>
  <si>
    <t>Ankara Teknoloji Geliştirme Bölgesi, 1606.Cad Kapı No:4, Cyberpark Cyberplaza C Blok 3. Kat No:17 06800 Bilkent Çankaya /ANKARA</t>
  </si>
  <si>
    <t>tübitak gebze yerleşkesi teknoloji geliştirme bölgesi kuluçka merkezi gebze/kocaeli</t>
  </si>
  <si>
    <t>ULUBAĞ MAH. RECEP TAYYİP ERDOĞAN BULVARI NO:283/215</t>
  </si>
  <si>
    <t>PINARBAŞI MAH. HÜRRİYET CAD. ULUĞBEY ARGE BİNASI NO:3/A / B46 KONYAALTI ANTALYA</t>
  </si>
  <si>
    <t>Ankara Teknoloji Geliştirme Bölgesi, 1606.cadde Kapı No:4/A, Cyberpark Cyberplaza A Blok Zemin Kat No:AZ04b(c) 06800 Bilkent Çankaya/Ankara</t>
  </si>
  <si>
    <t>Reşitpaşa Mah. Katar Cad. Arı Teknokent 2 Sit. No: 4 /2 / 501 Sarıyer / İstanbul</t>
  </si>
  <si>
    <t>ÜNIVERSITELER MAH. IHSAN DOGRAMACI BLV. ARGE VE EGITIM MERKEZI 13 ÇANKAYA/ ANKARA</t>
  </si>
  <si>
    <t>75. yıl OSB Mah. , Teknoloji Bulvarı, Bilim Cad. No: 3 / 12 P.K.26110 Odunpazarı /ESKİŞEHİR</t>
  </si>
  <si>
    <t>100.YIL BULVARI NO:99/21 OFİM 5.KAT OSTİM</t>
  </si>
  <si>
    <t>Erzene Mah., Ankara Cad., Ege Üniversitesi, No:172/14, Bornova/İzmir</t>
  </si>
  <si>
    <t>Mimarsinan Mah. Adnan Menderes 1. Kısım Bulvarı Cafe Home Sitesi No:229 Atakum/Samsun</t>
  </si>
  <si>
    <t>Muradiye Mahallesi Manisa Celal Bayar Ünivesritesi Teknoloji Geliştirme Bölgesi Dış Kapı No.:22 İç Kapı No.:208 Yunusemre/MANİSA</t>
  </si>
  <si>
    <t>Üniversiteler Mah. İhsan Doğramacı Blv. Arge ve Eğitim Merkezi No:13</t>
  </si>
  <si>
    <t>Teknopark İstanbul, Sanayi Mah. Havaalanı İç Yolu Cad. No:3 2.Blok Kat 1 Pendik- İSTANBUL</t>
  </si>
  <si>
    <t>Sanayi mah. Teknopark Bul. Teknopark 4A 1/4A/101</t>
  </si>
  <si>
    <t>Ankara Teknoloji Geliştirme Bölgesi, 1605.Cadde, Kapı No:3, Cyberpark Vakıf Binası, Bodrum Kat No: B01 Masa No: M04 , 06800 Bilkent Çankaya/Ankara</t>
  </si>
  <si>
    <t>Çifte Havuzlar Mah. Eski Londra Asfaltı Cad. No:151/1C İç Kapı No:1B20</t>
  </si>
  <si>
    <t>Adnan Menderes Teknoloji Geliştirme Bölgesi Zafer Mahallesi Üniversite Varyantı No:86, Aydın.</t>
  </si>
  <si>
    <t>REŞİTPAŞA Mah. KATAR Cad. ARI TEKNOKENT 3 Sit. No: 4 SARIYER / İSTANBUL</t>
  </si>
  <si>
    <t>Üniversite Mah. Hastane Cad. No: 33 İşlik:2203 ORTAHİSAR/TRABZON</t>
  </si>
  <si>
    <t>Bulgurlu mah. kanyon cad. no:89 C2/2 Battalgazi/Malatya</t>
  </si>
  <si>
    <t>Eskişehir Osmangazi Üniversitesi Meşelik Kampusu ETGB Teknopark Binası No:104</t>
  </si>
  <si>
    <t>Üniversite Mah. Teknokent 37/1-2 Blv. Sarıgül Sok. Kuluçka Merkezi No: 15/23 Avcılar/İstanbul</t>
  </si>
  <si>
    <t>Ankara Teknoloji Geliştirme Bölgesi, Cyberpark Vakıf Binası Zemin Kat No: Z2 -11-12 06800 Bilkent Çankaya/Ankara</t>
  </si>
  <si>
    <t>Ankara Teknoloji Geliştirme Bölgesi Cyberpark, Cyberplaza B Blok Zemin Kat No: BZ06-BZ07-BZ08a Bilkent Çankaya/ANKARA</t>
  </si>
  <si>
    <t>Reşitpaşa Mahallesi Katar Caddesi İTÜ Ayazağa Kampüsü Teknokent ARI-4 Binası No:2/50/6 İTÜ Magnet Kat: -2</t>
  </si>
  <si>
    <t>Antalya Teknokenti, Akdeniz Üniversitesi Kampüsü, Pınarbaşı Mah. Dumlupınar Bul No:722 Konyaaltı Antalya</t>
  </si>
  <si>
    <t>Çaydaçıra Mah. Hacı Ömer Bilginoğlu Cad. No 67 Elazığ</t>
  </si>
  <si>
    <t>YTÜ TEKNOLOJİ GELİŞTİRME BÖLGESİ İKİTELLİ ORGANİZE SANAYİ MAH. YTÜ İKİTELLİ TEKNOPARK SOK.DIŞ KAPI NO:1 OFİS NO:104</t>
  </si>
  <si>
    <t>Reşitpaşa Mah. Katar Cad. Arı Teknokent 2 Sit. No: 4 /2 / 1 Sarıyer / İstanbul</t>
  </si>
  <si>
    <t>PINARBAŞI MAHALLESİ DUMLUPINAR BULVARI ARGE BİNASI 2.KAT ANTALYA</t>
  </si>
  <si>
    <t>PINARBAŞI MAHALLESİ HÜRRİYET CADDESİ AKDENİZ ÜNİVERSİTESİ KAMPÜSÜ ANTALYA TEKNOKENTİ ULUĞBEY ARGE BİNASI 3/A BODRUM KAT OFİS NO:B-59 KONYAALTI</t>
  </si>
  <si>
    <t>Çayda Çıra Mah. Hacı Ömer Bilginoğlu Cad. Fırat Teknokent TGB No 61/102 Merkez Elazığ</t>
  </si>
  <si>
    <t>ERCİYES TEKNOPARK TEKNO4 BİNASI NO:53 KAYSERİ</t>
  </si>
  <si>
    <t>Muradiye Mahallesi Manisa Celal Bayar Üniversitesi Teknoloji Geliştrime Bölgesi Dış Kapı No:22 İç Kapı No:Z10 Yunusemre/MANİSA</t>
  </si>
  <si>
    <t>Reşitpaşa Mahallesi Katar Caddesi Teknokent ARI 3 Sitesi No:4 Z101 Maslak-Sarıyer/İSTANBUL</t>
  </si>
  <si>
    <t>Rumelihisarı Mh. Bebek Yolu Sk. No:2/5 202 Sarıyer</t>
  </si>
  <si>
    <t>Ankara Teknoloji Geliştirme Bölgesi, 1606.Cadde, Kapı No: 4/A, Cyberpark Cyperplaza A Blok,2.Kat No: A202b, 06800 Bilkent Çankaya/Ankara</t>
  </si>
  <si>
    <t>PINARBAŞI MAH. HÜRRİYET CAD. ULUĞBEY AR-GE BİNASI NO:3A/Z9 KONYAALTI ANTALYA</t>
  </si>
  <si>
    <t>Çaydaçıra Mah. Hacı Ömer Bilginoğlu Cad. Fırat Teknokent TGB İnovasyon Binası No 61/201 Elazığ</t>
  </si>
  <si>
    <t>ŞAZİBEY MAH. 64004 SK. ÇİĞDEM-4 APT ALTI NO:16/B</t>
  </si>
  <si>
    <t>Çaydaçıra Mah. Hacı Ömer Bilginoğlu Cad. No 65/3 Elazığ</t>
  </si>
  <si>
    <t>Üniversite Mah. Hastane Cad. No: 33/ 3208-3209-3210 Trabzon</t>
  </si>
  <si>
    <t>Bulgurlu Mah. Kanyon Ç. Yolu Doğu Cad. No:89 C1/3</t>
  </si>
  <si>
    <t>REŞİTPAŞA Mah. KATAR Cad. ARI 8 Binası No: 2/11/3 SARIYER / İSTANBUL</t>
  </si>
  <si>
    <t>Ankara Teknoloji Geliştirme Bölgesi Beytepe Köyü Yolu Kapı No:5/A Cyberpark 1. Kat No: 111A-112-113-114-106 06800 Bilkent Çankaya/ANKARA</t>
  </si>
  <si>
    <t>Organize Sanayi Bölgesi Bilim Cad. II Nolu Piramit No: 3/6 26110 ESKİŞEHİR</t>
  </si>
  <si>
    <t>Sakarya Üniversitesi Teknopark Esentepe kampüsü A Blok B11</t>
  </si>
  <si>
    <t>Üniversiteler Mahallesi 1606.Cad. B Blok 4/B No:210 Çankaya/Ankara</t>
  </si>
  <si>
    <t>İKİTELLİ OSB MAH. YTÜ İKİTELLİ TEKNOPARK SK. YTÜ TEKNOPARK AP. NO:1/129</t>
  </si>
  <si>
    <t>Büyükdere Mah. Gençlik Bulvarı Osmangazi Üniversitesi Meşelik Kampüsü Eskişehir Teknoloji Geliştirme Bölg. Osmangazi Teknoparkı No: 4/59-Z1 Odunpazarı/ESKİŞEHİR</t>
  </si>
  <si>
    <t>Ankara Teknoloji Geliştirme Bölgesi, Beytepe Lodumlu Köyü Yolu No:5, Cyberpark Tepe Binası, Bodrum Kat No: B10 Masa No: M02 , 06800 Bilkent Çankaya/Ankara</t>
  </si>
  <si>
    <t>Trakya Üniversitesi Edirne Teknoloji Geliştirme Bölgesi İdari Bina ve Kuluçka Merkezi No: 6 Merkez EDİRNE</t>
  </si>
  <si>
    <t>PINARBAŞI MAH. HÜRRİYET CAD. ULUĞBEY ARGE BİNASI NO:3/A BODRUM KAT / OFİS NO:B-54 KONYAALTI ANTALYA</t>
  </si>
  <si>
    <t>İkitelli OSB Mah. YTÜ İkitelli Teknopark Sok. No: 1/214</t>
  </si>
  <si>
    <t>Bardakçı Mah. Teknokent Sk No :1/25 Tusba / Van</t>
  </si>
  <si>
    <t>Trabzon Teknoloji Geliştirme Bölgesi Üniversite Mah. Hastane Caddesi No:33 İşlik: 3102 TRABZON</t>
  </si>
  <si>
    <t>Büyükdere Mah. Gençlik Bulvarı Osmangazi Üniversitesi Meşelik Kampusu ETGB Osmangazi Teknoparkı Binası 4/44 (Z1) No: 205</t>
  </si>
  <si>
    <t>Ankara Teknoloji Geliştirme Bölgesi, 1606. Cadde Kapı No:4/A, Cyberpark Cyberplaza A Blok Zemin Kat No: AZ04b(d) 06800 Bilkent Çankaya/Ankara</t>
  </si>
  <si>
    <t>SİLVAN YOLU 6. KM DİCLE TEKNOKENT BİNASI</t>
  </si>
  <si>
    <t>Pınarbaşı Mahallesi Hürriyet Caddesi Akdeniz Üniversitesi Antalya Teknokent Uluğbey Ar-ge 2 Binası No:3A/12 Konyaaltı/ ANTALYA</t>
  </si>
  <si>
    <t>Ankara Teknoloji Geliştirme Bölgesi, 1606. Cad. Kapı No:4/C, Cyberpark Cyberplaza C Blok 3.Kat No: 317-318-319 06800 Bilkent/Ankara</t>
  </si>
  <si>
    <t>Yıldız teknik üniversitesi davutpaşa kampusu - Teknopark - D2 Blok Z01 Esenler İstanbul</t>
  </si>
  <si>
    <t>Sakarya Üniversitesi Teknoloji Geliştirme Bölgeleri Yönetici A.Ş. Esentepe Mah. Akademiyolu Sok. D Blok B01</t>
  </si>
  <si>
    <t>Hatay Mustafa Kemal Üniversitesi Tayfur Sökmen Kampüsü Sokak Kapı No: 11 Antakya/HATAY</t>
  </si>
  <si>
    <t>Üniversite Mahallesi Hastane Caddesi No:33 İşlik:3201 TRABZON</t>
  </si>
  <si>
    <t>Büyükdere Mah. Gençlik Bulvarı No:4 Osmangazi Üniversitesi Meşelik Kampusu Eskişehir Teknoloji Geliştirme Bölgesi Osmangazi Teknoparkı Binası No:44 / 301 Odunpazarı/ESKİŞEHİR</t>
  </si>
  <si>
    <t>Tübitak Gebze Yerleşkesi Teknoloji Geliştirme Bölgesi No:9</t>
  </si>
  <si>
    <t>YTÜ TEKNOLOJİ GELİŞTİRME BÖLGESİ İKİTELLİ ORGANİZE SANAYİ MAH. YTÜ İKİTELLİ TEKNOPARK SOK.DIŞ KAPI NO:1 OFİS NO.202</t>
  </si>
  <si>
    <t>Ankara Teknoloji Geliştirme Bölgesi, 1606. Cad. Kapı No:4/B, Cyberpark, Cyberplaza B Blok 7.Kat No:B702-b1, B702-b2, B702b-3 06800 Bilkent Çankaya/Ankara</t>
  </si>
  <si>
    <t>Ankara Teknoloji Geliştirme Bölgesi, 1606.Cadde, Kapı No: 4/B, Cyberpark Cyperplaza B Blok, 7.Kat No: B703, 06800 Bilkent Çankaya/Ankara</t>
  </si>
  <si>
    <t>Kültür Mah. 1. Sk. Aibü-Şehir Kampüsü YanıTeknokent Binası Oda No:7</t>
  </si>
  <si>
    <t>Rumeli Hisarı Bebek Yolu no:2/5 iç kapı no 207 Bün Teknopark Sarıyer İstanbul</t>
  </si>
  <si>
    <t>REŞİTPAŞA Mah. KATAR Cad. ARI TEKNOKENT 2 Sit. No: 4 /1 / 1 SARIYER / İSTANBUL</t>
  </si>
  <si>
    <t>Pınarbaşı Mah. Hürriyet Caddesi Akdeniz Üniversitesi Antalya Teknokent Ar-Ge 1 Binası No: 3B/Z1 Konyaaltı / ANTALYA</t>
  </si>
  <si>
    <t>REŞİTPAŞA Mah. KATAR Cad. ARI 6 Sit. ENERJİ TEKNOKENTİ Apt. No: 2 /49 / 101 SARIYER / İSTANBUL</t>
  </si>
  <si>
    <t>TEKNOLOJİ SERBEST BÖLGESİ TÜBİTAK MAM KAMPÜSÜ GEBZE YERLEŞKESİ</t>
  </si>
  <si>
    <t>Ankara Teknoloji Geliştirme Bölgesi, 1606.Cadde, Kapı No: 4/C, Cyberpark Cyperplaza C Blok, 3.Kat No: 25, 06800 Bilkent Çankaya/Ankara</t>
  </si>
  <si>
    <t>75. yıl mah. bilim cad. 3/8 Odunpazarı ESKİŞEHİR</t>
  </si>
  <si>
    <t>SDÜ DOĞU YERLEŞKESİ TEKNOKENT BİNASI OFİS NO.202</t>
  </si>
  <si>
    <t>PINARBAŞI MAH. HÜRRİYET CAD. AKDENİZ ÜNİVERSİTESİ ULUĞBEY ARGE BİNASI BODRUM KAT NO: 3A/B33KONYAALTI ANTALYA</t>
  </si>
  <si>
    <t>ÇANAKKALE TEKNOPARK YERLEŞKESİ, ÇANAKKALE TEKNOLOJİ GELİŞTİRME BÖLGESİ Dış Kapı No: 276/1 İç Kapı No: 72 Merkez-Sarıcaeli/ÇANAKKALE</t>
  </si>
  <si>
    <t>Akademi Mahallesi. Yeni İstanbul Caddesi. No:355c/1. Selçuklu/Konya</t>
  </si>
  <si>
    <t>YILDIZ TEKNİK ÜNİVERSİTESİ DAVUTPAŞA KAMPÜSÜ TEKNOLOJİ GELİŞTİRME BÖLGESİ 2. FAZ. C1 BLOK C-107 ESENLER - İSTANBUL</t>
  </si>
  <si>
    <t>İkitelli OSB Mah. YTÜ Teknopark Kat:1 No:126</t>
  </si>
  <si>
    <t>İTOB OSB Mah. 10032 Sok. No:2 (Kuluçka Merkezi) Menderes-İzmir</t>
  </si>
  <si>
    <t>Ankara Teknoloji Geliştirme Bölgesi, 1606.Cadde, Kapı No: 4/A, Cyberpark Cyperplaza A Blok, 2.Kat No: A207, 06800 Bilkent Çankaya/Ankara</t>
  </si>
  <si>
    <t>çankaya</t>
  </si>
  <si>
    <t>BOĞAZİÇİ ÜNİVERSİTESİ KUZEY KAMPÜS BEBEK BEŞİKTAŞ İSTANBUL</t>
  </si>
  <si>
    <t>sdsffdsd12121</t>
  </si>
  <si>
    <t>AVCILAR</t>
  </si>
  <si>
    <t>Çayda Çıra Mah. Hacı Ömer Bilginoğlu Cad. No 61/107</t>
  </si>
  <si>
    <t>Bulgurlu Mah. Kanyon Ç.Yolu Doğu Cad. No:89/4 Malatya</t>
  </si>
  <si>
    <t>Çamlıtepe Mah. Mahmut Tevfik Atay Bulvarı Gaziantep Teknopark 4/A Blok No: 215 Şahinbey Gaziantep</t>
  </si>
  <si>
    <t>Aksu Mah. OMÜ Cad. No:165/34 Atakum/Samsun</t>
  </si>
  <si>
    <t>Çalca 2. OSB Mah. 1. Cad. NO: 1/13 KÜTAHYA</t>
  </si>
  <si>
    <t>Büyükdere Mah. Gençlik Bulvarı, Eskişehir Osmangazi Üniversitesi ETGB Osmangazi Teknopark Binası No:4/59/110 Odunpazarı/Eskişehir</t>
  </si>
  <si>
    <t>Tokat Teknoloji Geliştirme Bölgesi Gaziosmanpaşa Üniversitesi Taşlıçiftlik Kampüsü,</t>
  </si>
  <si>
    <t>Çamlıtepe Mahallesi Mahmut Tevfik Atay Bulvarı 4/C blok No 208</t>
  </si>
  <si>
    <t>Ankara Teknoloji Geliştirme Bölgesi, Beytepe Lodumlu Köyü Yolu No:5, Cyberpark Tepe Binası, 3.Kat No: 324, 06800 Bilkent Çankaya/Ankara</t>
  </si>
  <si>
    <t>ANKARA ÜNİVERSİTESİ TEKNOKENT C BLOK ZEMİN KAT NO: 3 Gölbaşı</t>
  </si>
  <si>
    <t>Bardakçı Mah. Teknoknet Sk No :1 22 Tuşba / Van</t>
  </si>
  <si>
    <t>BARDAKÇI MAH. TEKNOKENT SK. NO :1/26 TUŞBA / VAN</t>
  </si>
  <si>
    <t>Üniversite Mahallesi Hastane Caddesi No: 33 61080 TRABZON</t>
  </si>
  <si>
    <t>Çamlıtepe Mahallesi Mahmut Tevfik Atay bulvarı 4 -A blok 107 Şahinbey/Gaziantep</t>
  </si>
  <si>
    <t>Trakya Üniversitesi Ayşekadın Yerleşkesi</t>
  </si>
  <si>
    <t>Silahtarağa Mh.Üniversite 1.sk.No:13-1</t>
  </si>
  <si>
    <t>GAZİ TEKNOPARK C BLOK Z-24/A</t>
  </si>
  <si>
    <t>Sanayi Mahallesi Teknopark Bulvarı No: 1/2C 2109, 34906 Pendik – İstanbul</t>
  </si>
  <si>
    <t>Ankara Üniversitesi Teknokent Bahçelievler Mah. 319 Cad. No: 35, E Blok Alt Bodrum Kat İç Kapı No: 51 Gölbaşı / ANKARA</t>
  </si>
  <si>
    <t>İTÜ Ayazağa Kampüsü Kuzey Yolu ARI 1 Binası No:18-1 Maslak, Sarıyer/İstanbul 34469</t>
  </si>
  <si>
    <t>REŞİTPAŞA Mah. KATAR Cad. No: 2 /61 / 4 SARIYER / İSTANBUL</t>
  </si>
  <si>
    <t>bulgurlu mahallesi kanyon caddesi 89/b1 malatya</t>
  </si>
  <si>
    <t>ÇANAKKALE TEKNOPARK YERLEŞKESİ, ÇANAKKALE TEKNOLOJİ GELİŞTİRME BÖLGESİ Dış Kapı No: 276/1 İç Kapı No: 38 Merkez-Sarıcaeli/ÇANAKKALE</t>
  </si>
  <si>
    <t>Organize Sanayi Mah. Bilim Cad. ETGB 1 Nolu Piramit No: 1/2 26110 ESKİŞEHİR</t>
  </si>
  <si>
    <t>Bulgurlu Mah. Kanyon Çevreyolu Doğu Cad. No:89 Malatya</t>
  </si>
  <si>
    <t>Çamlıtepe mah.Mahmut Tevfik Atay Bulvarı 4-A blok B-05 Şahinbey / Gaziantep</t>
  </si>
  <si>
    <t>ODTÜ TEKNOKENT GALYUM BLOK B08 ANKARA Galyum Blok</t>
  </si>
  <si>
    <t>Silvan Yolu 6. km. Dicle Üniversitesi Kampusu Dicle Teknokent Binası</t>
  </si>
  <si>
    <t>ÇANAKKALE TEKNOPARK YERLEŞKESİ, ÇANAKKALE TEKNOLOJİ GELİŞTİRME BÖLGESİ Dış Kapı No: 276/1 İç Kapı No: 15 Merkez-Sarıcaeli/ÇANAKKALE</t>
  </si>
  <si>
    <t>BAHÇELIEVLER MAH. ABDÜLHAMIT HAN BLV. BILECIK ÜNIVERSITESI REKTÖRLÜK NO: 115 IÇ KAPI NO: 1 MERKEZ/ BILECIK</t>
  </si>
  <si>
    <t>bulgurlu mah. kanyon cad. no89, Z-5 Battalgazi/malatya</t>
  </si>
  <si>
    <t>İstanbul Teknopark, Teknoloji Geliştirme Merkezi Sanayi Mah. Havaalanı iç Yolu Cad. Kapı No:3, 3. Blok, Zemin Kat, Z23</t>
  </si>
  <si>
    <t>Aksu Mah. Omü Cad. No:165/1 Atakum/Samsun</t>
  </si>
  <si>
    <t>Üniversiteler Mahallesi 1606.Cad. No:5/A Çankaya/Ankara</t>
  </si>
  <si>
    <t>Dudullu OSB Des 2.Cadde No:8/90 Ümraniye/İstanbul</t>
  </si>
  <si>
    <t>ÜNİVERSİTE MAH. SARIGÜL SK. 37 /1 3 İSTANBUL ÜNİVERSİTESİ AVCILAR YERLEŞKESİ TEKNOKENT ARGEM BİNASI NO:204</t>
  </si>
  <si>
    <t>Ankara Teknoloji Geliştirme Bölgesi 1605. Cadde Cyberpark Dilek Binası Zemin Kat 1. Kat 2. Kat 06800 Bilkent Çankaya/Ankara</t>
  </si>
  <si>
    <t>YTÜ TEKNOLOJİ GELİŞTİRME BÖLGESİ DAVUTPAŞA KAMPUSÜ ÇİFTE HAVUZLAR MAH. ESKİ LONDRA ASFALTI CD. BİNA NO.151/1G (B2 BLOK) NO.101</t>
  </si>
  <si>
    <t>Reşitpaşa Mah. Katar Cad. Arı 2 Binası No: 4 /2 / 502 Sarıyer / İstanbul</t>
  </si>
  <si>
    <t>Ankara Üniversitesi Teknoloji Geliştirme Bölgesi Bahçelievler Mahallesi 319.Sokak No:35 E Blok 1.Kat Gölbaşı / ANKARA</t>
  </si>
  <si>
    <t>Akademi Mah. Gürbulut Sok. S.Ü. Teknoloji Geliştirme Bölgesi No:67/f217</t>
  </si>
  <si>
    <t>Muallimköy Mah. Deniz Cd. A7 Blok 143/5 No :28</t>
  </si>
  <si>
    <t>:İkitelli Osb Mah Ytü İkitelli Teknopark Sok No:1 / 1B15 Başakşehir/İstanbul</t>
  </si>
  <si>
    <t>Büyükdere Mh. Gençlik Bulvarı No:4/59-104 Odunpazarı</t>
  </si>
  <si>
    <t>MURADİYE MAH. CELAL BAYAR ÜNİVERSİTESİ KAMPÜSÜ KÜME EVLERİ NO:22 İÇ KAPI NO:217 YUNUSEMRE/MANİSA</t>
  </si>
  <si>
    <t>Reşitpaşa Mahallesi Katar Caddesi İTÜ Arı Teknokent ARI-4 Binası No:2/50/6 İTÜ Magnet Kat: -2 Sarıyer / İstanbul</t>
  </si>
  <si>
    <t>REŞİTPAŞA MAH. KAYAT CAD. TEKNOKENT ARI 1 SİT. NO:2/5/19 SARIYER</t>
  </si>
  <si>
    <t>Organize Sanayi Bölgesi Mah. Bilim Cad. (Yazılımkule) No: 5/205 26110 Odunpazarı / ESKİŞEHİR</t>
  </si>
  <si>
    <t>CAMİKEBİR MH. AKDOĞAN PASAJI NO :125</t>
  </si>
  <si>
    <t>YILDIZ TEKNİK ÜNİVERSİTESİ DAVUTPAŞA KAMPÜSÜ TEKNOLOJİ GELİŞTİRME BÖLGESİ 2. FAZ. C1 BLOK C-311A</t>
  </si>
  <si>
    <t>Fırat Teknokent TGB İnovasyon Binası No 61/207</t>
  </si>
  <si>
    <t>Pınarbaşı Mahallesi Hürriyet Caddesi Akdeniz Üniversitesi Antalya Teknokent Uluğbey Ar-ge 2 Binası No:3A/102 Konyaaltı/ ANTALYA</t>
  </si>
  <si>
    <t>Barış mahallesi DR.Zeki Acar Caddesi No:1/4 Gebze/KOCAELİ ( Tübitak Gebze Yerleşkesi Teknoloji Geliştirme Bölgesi Kuluçka Merkezi Kat 1 No 105 )</t>
  </si>
  <si>
    <t>Pınarbaşı Mahallesi Hürriyet Caddesi Akdeniz Üniversitesi Antalya Teknokent Ar-ge 2 Uluğbey Binası No:3A/104 Konyaaltı/ ANTALYA</t>
  </si>
  <si>
    <t>MURADİYE MAH. CELAL BAYAR ÜNİVERSİTESİ KAMPÜSÜ KÜME EVLERİ NO:22 İÇ KAPI NO:214 YUNUSEMRE/MANİSA</t>
  </si>
  <si>
    <t>Mesudiye Mah.Batı Gazi Bulvarı No:162/14 Efeler/AYDIN</t>
  </si>
  <si>
    <t>Duraliler Mh, 4583 Sk, Hamzaoglu Sit, A Blok, 10/19 Kepez, 07220, Antalya</t>
  </si>
  <si>
    <t>ULUTEK TEKNOLOJİ GELİŞTİRME BÖLGESİ, Uludağ Üniversitesi Görükle Mahallesi Üniversite-1 Cadde No:933 Nilüfer BURSA</t>
  </si>
  <si>
    <t>Yeşiltepe Mah. İsmet İnönü 2 Cad. Anadolu Üniversitesi Yunusemre Kampusu ETGB Anadolu Teknoparkı No: 2/-57 / -22ESKİŞEHİR</t>
  </si>
  <si>
    <t>Yıldıztepe Mah. Çevreyolu Dogu Cad. No:161 Malatya</t>
  </si>
  <si>
    <t>Çamlıtepe Mah.Mahmut Tevfik Atay Bulvarı Gaziantep Teknopark No:b/03 Şahinbey/Gaziantep</t>
  </si>
  <si>
    <t>Erzene Mah. Ankara cad. Ege Ü. Bilim Teknoloji Araştırma ve U. Apt. No:172/14</t>
  </si>
  <si>
    <t>Aksu Mah.Omü Cad.No:165/21-1 Atakum/Samsun</t>
  </si>
  <si>
    <t>Bulgurlu Mah. Kanyon Cad. No:89 A2/1 (A201)</t>
  </si>
  <si>
    <t>Ankara Teknoloji Geliştirme Bölgesi, Kapı No: 4/A Cyberpark, Cyberplaza A Blok 7.Kat No: A701 06800 Bilkent Çankaya/Ankara</t>
  </si>
  <si>
    <t>"ÜNİVERSİTE MAH. SARIGÜL SK. NO:37 ARGEM HİZMET BİNASI KULUÇKA MERKEZİ NO : 15/24 PK.34320 AVCILAR / İSTANBUL</t>
  </si>
  <si>
    <t>İTOB OSB MAH. 10032 SK. NO:2 KULUÇKA MERKEZİ MENDERES-İZMİR</t>
  </si>
  <si>
    <t>TEKNOPARK BULVARI C1 1302</t>
  </si>
  <si>
    <t>Yeşiltepe Mah. İsmet İnönü 2 Cad. Anadolu Üniversitesi Yunusemre Kampusu ETGB Anadolu Teknoparkı No: 2/-57 - 111</t>
  </si>
  <si>
    <t>Trabzon Teknoloji Geliştirme Bölgesi Üniversite Mah. Hastane Cad. No:33 A-102 TRABZON</t>
  </si>
  <si>
    <t>Tokat Teknopark Kat :2 No :110</t>
  </si>
  <si>
    <t>Ankara Teknoloji Geliştirme Bölgesi, Cyberpark Tepe Binası 4.Kat No: 411-412-413-414 06800 Bilkent Çankaya/Ankara</t>
  </si>
  <si>
    <t>Organize Sanayi Bölgesi Bilim Cad. Piramit II No:3/11 26110 Odunpazarı / ESKİŞEHİR</t>
  </si>
  <si>
    <t>Muradiye Mh. Manisa Celal Bayar Üniversitesi Teknoloji Geliştirme Bölgesi No:22 Yunusemre/MANİSA</t>
  </si>
  <si>
    <t>Reşitpaşa Mah. Katar Cad. Teknokent ARI 3 Sit. No:4/B108 Sarıyer /İstanbul</t>
  </si>
  <si>
    <t>ARI 2</t>
  </si>
  <si>
    <t>Üniversite Mahallesi Hastane Caddesi No:33 İşlik: 1108-2 ORTAHİSAR /TRABZON</t>
  </si>
  <si>
    <t>FEVZİÇAKMAK MAH. 10773. SK. D BLOK /3 /1B KARATAY/KONYA</t>
  </si>
  <si>
    <t>Çamlıtepe Mah. Mahmut Tevfik ATAY Bulvarı Gaziantep/Teknopark 4/A Blok No:201 Şahinbey/Gaziantep</t>
  </si>
  <si>
    <t>MURADİYE MAH. MANİSA CELAL BAYAR ÜNİVERSİTESİ KAMPÜSÜ KÜME EVLERİ TEKNOLOJİ GELİŞTİRME (BÖLGESİ İÇİ) MERKEZİ APT. NO:22 YUNUSEMRE/MANİSA</t>
  </si>
  <si>
    <t>Çamlıtepe Mah./Semt Mahmut Tevfik Atay Bulvarı Gaziantep Teknopark C Blok No : Z-06 Şahinbey Gaziantep</t>
  </si>
  <si>
    <t>Ankara Teknoloji Geliştirme Bölgesi, 1606.Cadde, Kapı No: 4/C, Cyberpark Cyperplaza C Blok, Zemin Kat No: Z03-Z04-Z05, 06800 Bilkent Çankaya/Ankara</t>
  </si>
  <si>
    <t>YTÜ TEKNOLOJİ GELİŞTİRME BÖLGESİ DAVUTPAŞA KAMPÜSÜ ÇİFTE HAVUZLAR MAH. ESKİ LONDRA ASFALTI CD. BİNA NO.151/1G (B2 BLOK) NO.407</t>
  </si>
  <si>
    <t>ÇİFTE HAVUZLAR MAH. ESKİ LONDRA ASFALTI CAD. KULUÇKA MERKEZİ A1 BLOK NO:151/1C/1B20</t>
  </si>
  <si>
    <t>YILDIZ TEKNİK ÜNİVERSİTESİ DAVUTPAŞA KAMPÜSÜ TEKNOLOJİ GELİŞTİRME BÖLGESİ 1. A1 BLOK A-111</t>
  </si>
  <si>
    <t>Ankara Teknoloji Geliştirme Bölgesi, Beytepe Lodumlu Köyü Yolu Kapı No:5, Cyberpark,Bodrum Kat No:B10 Masa No: M04 06800 Bilkent Çankaya/ANKARA</t>
  </si>
  <si>
    <t>MURADİYE MAHALLESİ MANİSA CELAL BAYAR ÜNİVERSİTESİ KAMPÜSÜ KÜME EVLERİ NO:22 YUNUSEMRE / MANİSA</t>
  </si>
  <si>
    <t>Sanayi Mh Teknopark Blv 9a Apt no:1 9a/505</t>
  </si>
  <si>
    <t>Fırat Teknokent Ek Bina No 63/209</t>
  </si>
  <si>
    <t>Gebze Organize Sanayi Bölgesi Kemal Nehrozoğlu Cad. Gosb Teknopark Kuluçka Merkezi 1. Hibrid Bina 1.Ünite 9.Bölüm D Gebze/Kocaeli</t>
  </si>
  <si>
    <t>ivedik osb 1354 cd uyumlular sitesi no:22</t>
  </si>
  <si>
    <t>Ankara Teknoloji Geliştirme Bölgesi, 1606.Cad. Kapı No.4 Cyberpark, A Blok No: A707 06800 Bilkent Çankaya/Ankara</t>
  </si>
  <si>
    <t>Melih Gökçek Bulvarı Emin El iş merkezi 18/90 İvedik OSB</t>
  </si>
  <si>
    <t>Ankara Teknoloji Geliştirme Bölgesi, 1606.Cadde, Kapı No: 4/B, Cyberpark Cyperplaza B Blok, 2.Kat No: B209, 06800 Bilkent Çankaya/Ankara</t>
  </si>
  <si>
    <t>Ankara Teknoloji Geliştirme Bölgesi, 1605.Cadde, Kapı No:3, Cyberpark Vakıf Binası, Zemin Kat No: Z03, 06800 Bilkent Çankaya/Ankara</t>
  </si>
  <si>
    <t>Yenişehir mah. Kardeşler cd. 7/2 Ofis no: 213 Sivas</t>
  </si>
  <si>
    <t>Teknopark İstanbul Sanayi Mah. Teknopark Bul. 1/4</t>
  </si>
  <si>
    <t>Ankara Teknoloji Geliştirme Bölgesi, Beytepe Lodumlu Köyü Yolu No:5, Cyberpark Tepe Binası, Zemin Kat No:Z42, 06800 Bilkent Çankaya/Ankara</t>
  </si>
  <si>
    <t>Üniversite Mah. Hastane Cad. No: 33, Ortahisar/TRABZON</t>
  </si>
  <si>
    <t>yenişehir mah. kardeşler. cd. 7/2 Sivas ofis no:206</t>
  </si>
  <si>
    <t>BüyükkayacıkOSB Mah. 101. Cd. Innopark İnovasyon Merkezi Apt. No:2/219 42250 Selçuklu/Konya</t>
  </si>
  <si>
    <t>Anadolu Üniversitesi Yunusemre Kampusu ETGB Anadolu Teknoparkı No:2/57-21 Tepebaşı ESKİŞEHİR</t>
  </si>
  <si>
    <t>ÇİFTE HAVUZLAR MAH. ESKİ LONDRA ASFALTI CAD. KULUÇKA MRK. A1 BLOK 151 /1C 1B37</t>
  </si>
  <si>
    <t>Ankara Teknoloji Geliştirme Bölgesi, Beytepe Lodumlu Köyü Yolu No:5, Cyberpark Tepe Binası, Zemin Kat No: Z12, 06800 Bilkent Çankaya/Ankara</t>
  </si>
  <si>
    <t>silvan yolu 6. km dicle teknokent binası</t>
  </si>
  <si>
    <t>Ankara Teknoloji Geliştirme Bölgesi, Beytepe Lodumlu Köyü Yolu No:5, Cyberpark Tepe Binası, Bodrum Kat No: B10 Masa No: M06 , 06800 Bilkent Çankaya/Ankara</t>
  </si>
  <si>
    <t>Cifte Havuzlar Mah. Eski Londra Asfalti Cad. No: 151/1G 113 Esenler/Istanbul</t>
  </si>
  <si>
    <t>ÇANAKKALE TEKNOPARK YERLEŞKESİ, ÇANAKKALE TEKNOLOJİ GELİŞTİRME BÖLGESİ Dış Kapı No: 276/1 İç Kapı No: 61 Merkez-Sarıcaeli/ÇANAKKALE</t>
  </si>
  <si>
    <t>ÜNİVERSİTE MAHALLESİ SARIGÜL SOKAK TEKNOKENT SİTESİ B BLOK NO: 37/1 OFİS NO: 320 PK. 34320 AVCILAR/İSTANBUL</t>
  </si>
  <si>
    <t>teknopark c blok no 122</t>
  </si>
  <si>
    <t>Anadolu Üniversitesi Yunus Emre Kampusü ETGB Anadolu Teknoparkı No: 2/-57/50 26470 Tepebaşı Eskişehir</t>
  </si>
  <si>
    <t>Uyumlular Sitesi 1409 Sokak No:19 İvedik OSB</t>
  </si>
  <si>
    <t>Muradiye Mah. CBÜ KAmpüsü Küme Evleri No:22 Yunusemre/MANİSA</t>
  </si>
  <si>
    <t>Yenişehir Mah. Kardeşler Cad. No:7/2 Ofis No: Z14/2 Merkez/SİVAS</t>
  </si>
  <si>
    <t>ESENTEPE MAH. AKADEMİYOLU SK. TEKNOLOJİ GELİŞTİRME BÖLGELERİ SİT. NO:2/8</t>
  </si>
  <si>
    <t>Yeşiltepe Mah. İsmetinönü n2 Cad. 2-57 Tepebaşı/ESKİEŞHİR</t>
  </si>
  <si>
    <t>Yeşiltepe Mah. İsmetinönü Cad.2 - 57 Tepebaşı/Eskişehir.</t>
  </si>
  <si>
    <t>Reşitpaşa Mah. Katar Cad. Teknokent ARI 4 Binası No: 2/50/6, Maslak, Sarıyer</t>
  </si>
  <si>
    <t>Atakent Mah. Turgut Özal Blv. Dumankaya Miks B-1 48-1B 160 Küçükçekmece / İstanbul</t>
  </si>
  <si>
    <t>Çamlıtepe Mh. Burç Yolu Cd. Mahmut Tevfik Atay Blv. No:4 Blok:A Ofis No:Z07 Zemin Kat Şahinbey/Gaziantep</t>
  </si>
  <si>
    <t>Ankara Üniversitesi Teknokent - Bahçelievler Mah. 319 Cad. No: 35, E Blok Zemin Kat. İç Kapı No: 17 Gölbaşı / Ankara</t>
  </si>
  <si>
    <t>REŞİTPAŞA MAH. KATAR CAD. İTÜ ARI TEKNOKENT 4 BİNASI NO: 2/50/6 SARIYER/ İSTANBUL</t>
  </si>
  <si>
    <t>Sanayi Mh.Teknopark Bulvarı No:1 3A Blok Kat:1 Numara 310</t>
  </si>
  <si>
    <t>Ankara Teknoloji Geliştirme Bölgesi Bilkent 2. Cad. Cyberplaza B Blok 4. Kat No: B403a 06800 Bilkent Çankaya/Ankara</t>
  </si>
  <si>
    <t>REŞİTPAŞA Mah. KATAR Cad. TEKNOKENT ARI 3 Sit. No: 4 / B201 SARIYER / İSTANBUL</t>
  </si>
  <si>
    <t>Üniversiteler Mahallesi İhsan Doğramacı Bulvarı ODTÜ - Teknokent KOSGEB Teknoloji Geliştirme Merkezi Binası No:102 Çankaya Ankara 06800</t>
  </si>
  <si>
    <t>ankara yolu 12. km organize sanayi bölgesi no:7 çorum</t>
  </si>
  <si>
    <t>Büyükkayacık Mah. 101. cad. No:2/212 Selçuklu/KONYA</t>
  </si>
  <si>
    <t>ÜNİVERSİTE MH.SARIGÜL SK. TEKNOKENT N.37/1-2 AVCILAR</t>
  </si>
  <si>
    <t>Ankara Teknoloji Geliştirme Bölgesi, Vakıf Binası Bilkent 5. Cadde Cyberpark 2. Kat No: 208 06800 Bilkent Çankaya/Ankara</t>
  </si>
  <si>
    <t>2000 EVLER MAH. ÜNİVERSİTE ALANI KÜME EVLERİ NO:13</t>
  </si>
  <si>
    <t>Bardakçı Mah. Teknokent Sk No :1/11 Tuşba / Van 65080/VAN</t>
  </si>
  <si>
    <t>Yenişehir mh. Kardeşler cd. 7/2 Ofis no: 130 SİVAS</t>
  </si>
  <si>
    <t>adres</t>
  </si>
  <si>
    <t>Müeyyedzade Mahallesi Tatarbeyi Sokak No:19 Kat:3 Da:7, Beyoğlu, İstanbul</t>
  </si>
  <si>
    <t>BOĞAZİÇİ ÜNİVERSİTESİ KUZEY KAMPÜS</t>
  </si>
  <si>
    <t>ÜNİVERSİTE MAHALLESİ SARIGÜL SOKAK TEKNOKENT A BLOK 37</t>
  </si>
  <si>
    <t>ÜNİVERSİTE MAH. SARIGÜL SK. 0 37/1 AVCILAR İSTANBUL</t>
  </si>
  <si>
    <t>Bulgurlu Mah. Kanyon Ç. Yolu Doğu Cad. No:89 C2/1 Malatya</t>
  </si>
  <si>
    <t>ODTÜ Teknokent Silikon Blok, Kat:1, No:6 ODTÜ/Çankaya/Ankara</t>
  </si>
  <si>
    <t>YTÜ Yıldız Teknopark Çifte Havuzlar Mah. Eski Londra Asfaltı Cad. İdari Bina Dış Kapı No:151/1L İç Kapı No:1 Esenler</t>
  </si>
  <si>
    <t>YILDIZ TEKNİK ÜNİVERSİTESİ DAVUTPAŞA KAMPÜSÜ TEKNOLOJİ GELİŞTİRME BÖLGESİ 1. FAZ A1 BLOK A-107</t>
  </si>
  <si>
    <t>Çamlıtepe Mah. Mahmut Tevfik ATAY Bulvarı Gaziantep Teknopark Sitesi No :4 D/ Blok Z-03 Montaj alanı Şahinbey/GAZİANTEP</t>
  </si>
  <si>
    <t>Trabzon Teknoloji Geliştirme Bölgesi Üniversite Mah. Hastane Cad. NO:33 3105</t>
  </si>
  <si>
    <t>PINARBAŞI MH. HÜRRİYET CD. ULUĞBEY ARGE BİNASI NO:3A/B53 KONYAALTI / ANTALYA</t>
  </si>
  <si>
    <t>Çamlıtepe Mah./Semt Mahmut Tevfik ATAY Bulvarı 4/A Blok No:109 Teknopark-Gaziantep Şahinbey-Gaziantep</t>
  </si>
  <si>
    <t>Ankara Teknoloji Geliştirme Bölgesi, Cyberpark Vakıf Binası 1. Kat No: 101-101A-101B-101C-101D-101E-101F 06800 Bilkent Çankaya/Ankara</t>
  </si>
  <si>
    <t>BEBEK MAH. YENİYOL ÇIKMAZI SOK. NO:1/5 KÜÇÜKBEBEK</t>
  </si>
  <si>
    <t>BARIŞ MAH.DR.ZEKİ ACAR CAD.TÜBİTAK GEBZE KOCAELİ</t>
  </si>
  <si>
    <t>tübitak mam teknoloji serbest bölgesi</t>
  </si>
  <si>
    <t>Çamtepe Mahallesi Mahmut Tevfik Atay Bulvarı 4-A blok No 113</t>
  </si>
  <si>
    <t>Pınarbaşı Mh. Hürriyet Cad. Akdeniz Üniversitesi Antalya Teknokent Arge 1 Binası 3B/104 Konyaaltı/ANTALYA</t>
  </si>
  <si>
    <t>Bardakçı Mah. Teknoknet Sk. No:1 Tuşba / Van</t>
  </si>
  <si>
    <t>Halkalı Merkez Mahallesi Halkalı Cad. İst. Sabahattin Zaim Üniversite Sit. No:281 Küçükçekmece/İstanbul</t>
  </si>
  <si>
    <t>Ankara Teknoloji Geliştirme Bölgesi 1606.Cad Kapı No:4, Cyberpark Cyberplaza B Blok 2. Kat No:B211 06800 Bilkent Çankaya/Ankara</t>
  </si>
  <si>
    <t>Ankara Teknoloji Geliştirme Bölgesi, 1606.Cad. Kapı No:4 Cyberpark, Cyberplaza A Blok Zemin Kat No: AZ04-AZ04-A 06800 Bilkent Çankaya/ANKARA</t>
  </si>
  <si>
    <t>Ankara Teknoloji Geliştirme Bölgesi, Üniversiteler Mah., 1605. Cad. No: 3/1, Cyberpark E Blok 1.Kat No:101 06800 Bilkent/ANKARA</t>
  </si>
  <si>
    <t>Cevizli Mah. Mustafa Kemal Cad. Hukukçular Towers No:66 A Blok K:5 (Eofis) Kartal-İstanbul</t>
  </si>
  <si>
    <t>Sakarya Üniversitesi Teknoloji Geliştirme Bölgesi B Blok Z07</t>
  </si>
  <si>
    <t>YILDIZ TEKNİK ÜNİVERSİTESİ DAVUTPAŞA KAMPÜSÜ TEKNOLOJİ GELİŞTİRME BÖLGESİ 2. FAZ. C1 BLOK C-307</t>
  </si>
  <si>
    <t>Çifte Havuzlar Mah. Eski</t>
  </si>
  <si>
    <t>Ankara Teknoloji Geliştirme Bölgesi, 1606.Cad Kapı No:4, Cyberpark Cyberplaza A Blok 3. Kat No: A303b 06800 Bilkent Çankaya /ANKARA</t>
  </si>
  <si>
    <t>Büyükdere Mah. Gençlik Bulvarı Eskişehir Osmangazi Üniversitesi Meşelik Kampüsü Teknoloji Geliştirme Bölgesi</t>
  </si>
  <si>
    <t>YILDIZ TEKNİK ÜNİVERSİTESİ DAVUTPAŞA KAMPÜSÜ TEKNOPARK C2 BLOK ESENLER / İSTANBUL</t>
  </si>
  <si>
    <t>Ankara Teknoloji Geliştirme Bölgesi, Cyberpark Tepe Binası Zemin Kat No: Z14- Z15- Z16-Z17 06800 Bilkent Çankaya/Ankara</t>
  </si>
  <si>
    <t>Çınartepe Mh. Adnan Menderes Cd. No:91C 67040 Merkez Zonguldak</t>
  </si>
  <si>
    <t>75. Yıl Mah. Bilim Cad. No:5/307 Odunpazarı</t>
  </si>
  <si>
    <t>Sehir</t>
  </si>
  <si>
    <t>_</t>
  </si>
  <si>
    <t>Sektor</t>
  </si>
  <si>
    <t>Ağaç, ağaç ürünleri ve mantar ürünleri imalatı (mobilya hariç); saz, saman ve benzeri malzemelerden örülerek yapılan eşyaların imalatı</t>
  </si>
  <si>
    <t>Ana metal sanayii</t>
  </si>
  <si>
    <t>Atığın toplanması, ıslahı ve bertarafı faaliyetleri; maddelerin geri kazanımı</t>
  </si>
  <si>
    <t>Balıkçılık ve su ürünleri yetiştiriciliği</t>
  </si>
  <si>
    <t>Barınacak yer sağlanmaksızın verilen sosyal hizmetler</t>
  </si>
  <si>
    <t>Başka yerde sınıflandırılmamış makine ve ekipman imalatı</t>
  </si>
  <si>
    <t>Bilgi hizmet faaliyetleri</t>
  </si>
  <si>
    <t>Bilgisayar programlama, danışmanlık ve ilgili faaliyetler</t>
  </si>
  <si>
    <t>Bilgisayarların, elektronik ve optik ürünlerin imalatı</t>
  </si>
  <si>
    <t>Bilgisayarların, kişisel eşyaların ve ev eşyalarının onarımı</t>
  </si>
  <si>
    <t>Bilimsel araştırma ve geliştirme faaliyetleri</t>
  </si>
  <si>
    <t>Bina dışı yapıların inşaatı</t>
  </si>
  <si>
    <t>Bina inşaatı</t>
  </si>
  <si>
    <t>Binalar ile ilgili hizmetler ve çevre düzenlemesi faaliyetleri</t>
  </si>
  <si>
    <t>Bitkisel ve hayvansal üretim ile avcılık ve ilgili hizmet faaliyetleri</t>
  </si>
  <si>
    <t>Büro yönetimi, büro destek ve iş destek faaliyetleri</t>
  </si>
  <si>
    <t>Deri ve ilgili ürünlerin imalatı</t>
  </si>
  <si>
    <t>Diğer hizmet faaliyetleri</t>
  </si>
  <si>
    <t>Diğer imalatlar</t>
  </si>
  <si>
    <t>Diğer madencilik ve taş ocakçılığı</t>
  </si>
  <si>
    <t>Diğer mesleki, bilimsel ve teknik faaliyetler</t>
  </si>
  <si>
    <t>Diğer metalik olmayan mineral ürünlerin imalatı</t>
  </si>
  <si>
    <t>Diğer ulaşım araçlarının imalatı</t>
  </si>
  <si>
    <t>Eğitim</t>
  </si>
  <si>
    <t>Elektrik, gaz, buhar ve havalandırma sistemi üretim ve dağıtımı</t>
  </si>
  <si>
    <t>Elektrikli teçhizat imalatı</t>
  </si>
  <si>
    <t>Ev içi çalışan personelin işverenleri olarak hanehalklarının faaliyetleri</t>
  </si>
  <si>
    <t>Fabrikasyon metal ürünleri imalatı (makine ve teçhizat hariç)</t>
  </si>
  <si>
    <t>Finansal hizmet faaliyetleri (Sigorta ve emeklilik fonları hariç)</t>
  </si>
  <si>
    <t>Finansal hizmetler ile sigorta faaliyetleri için yardımcı faaliyetler</t>
  </si>
  <si>
    <t>Gayrimenkul faaliyetleri</t>
  </si>
  <si>
    <t>Gıda ürünlerinin imalatı</t>
  </si>
  <si>
    <t>Giyim eşyalarının imalatı</t>
  </si>
  <si>
    <t>Güvenlik ve soruşturma faaliyetleri</t>
  </si>
  <si>
    <t>Ham petrol ve doğal gaz çıkarımı</t>
  </si>
  <si>
    <t>Hanehalkları tarafından kendi kullanımlarına yönelik olarak üretilen ayrım yapılmamış mal ve hizmetler</t>
  </si>
  <si>
    <t>Hava yolu taşımacılığı</t>
  </si>
  <si>
    <t>Hukuk ve muhasebe faaliyetleri</t>
  </si>
  <si>
    <t>İçeceklerin imalatı</t>
  </si>
  <si>
    <t>İdare merkezi faaliyetleri; idari danışmanlık faaliyetleri</t>
  </si>
  <si>
    <t>İnsan sağlığı hizmetleri</t>
  </si>
  <si>
    <t>İNSAN SAĞLIĞI VE SOSYAL HİZMET FAALİYETLERİ</t>
  </si>
  <si>
    <t>İstihdam faaliyetleri</t>
  </si>
  <si>
    <t>İyileştirme faaliyetleri ve diğer atık yönetimi hizmetleri</t>
  </si>
  <si>
    <t>Kağıt ve kağıt ürünlerinin imalatı</t>
  </si>
  <si>
    <t>Kamu yönetimi ve savunma; zorunlu sosyal güvenlik</t>
  </si>
  <si>
    <t>Kanalizasyon</t>
  </si>
  <si>
    <t>Kara taşımacılığı ve boru hattı taşımacılığı</t>
  </si>
  <si>
    <t>Kauçuk ve plastik ürünlerin imalatı</t>
  </si>
  <si>
    <t>Kayıtlı medyanın basılması ve çoğaltılması</t>
  </si>
  <si>
    <t>Kimyasalların ve kimyasal ürünlerin imalatı</t>
  </si>
  <si>
    <t>Kiralama ve leasing faaliyetleri</t>
  </si>
  <si>
    <t>Kok kömürü ve rafine edilmiş petrol ürünleri imalatı</t>
  </si>
  <si>
    <t>Konaklama</t>
  </si>
  <si>
    <t>Kömür ve linyit çıkartılması</t>
  </si>
  <si>
    <t>Kumar ve müşterek bahis faaliyetleri</t>
  </si>
  <si>
    <t>Kütüphaneler, arşivler, müzeler ve diğer kültürel faaliyetler</t>
  </si>
  <si>
    <t>Madenciliği destekleyici hizmet faaliyetleri</t>
  </si>
  <si>
    <t>Makine ve ekipmanların kurulumu ve onarımı</t>
  </si>
  <si>
    <t>Metal cevherleri madenciliği</t>
  </si>
  <si>
    <t>Mimarlık ve mühendislik faaliyetleri; teknik test ve analiz faaliyetleri</t>
  </si>
  <si>
    <t>Mobilya imalatı</t>
  </si>
  <si>
    <t>Motorlu kara taşıtı, treyler (römork) ve yarı treyler (yarı römork) imalatı</t>
  </si>
  <si>
    <t>Motorlu kara taşıtlarının ve motosikletlerin toptan ve perakende ticareti ile onarımı</t>
  </si>
  <si>
    <t>Ormancılık ile endüstriyel ve yakacak odun üretimi</t>
  </si>
  <si>
    <t>Özel inşaat faaliyetleri</t>
  </si>
  <si>
    <t>Perakende ticaret (Motorlu kara taşıtları ve motosikletler hariç)</t>
  </si>
  <si>
    <t>Posta ve kurye faaliyetleri</t>
  </si>
  <si>
    <t>Programcılık ve yayıncılık faaliyetleri</t>
  </si>
  <si>
    <t>Reklamcılık ve piyasa araştırması</t>
  </si>
  <si>
    <t>Seyahat acentesi, tur operatörü ve diğer rezervasyon hizmetleri ve ilgili faaliyetler</t>
  </si>
  <si>
    <t>Sigorta, reasürans ve emeklilik fonları (Zorunlu sosyal güvenlik hariç)</t>
  </si>
  <si>
    <t>Sinema filmi, video ve televizyon programları yapımcılığı, ses kaydı ve müzik yayımlama faaliyetleri</t>
  </si>
  <si>
    <t>Spor faaliyetleri, eğlence ve dinlence faaliyetleri</t>
  </si>
  <si>
    <t>Su yolu taşımacılığı</t>
  </si>
  <si>
    <t>Suyun toplanması, arıtılması ve dağıtılması</t>
  </si>
  <si>
    <t>Taşımacılık için depolama ve destekleyici faaliyetler</t>
  </si>
  <si>
    <t>Tekstil ürünlerinin imalatı</t>
  </si>
  <si>
    <t>Telekomünikasyon</t>
  </si>
  <si>
    <t>Temel eczacılık ürünlerinin ve eczacılığa ilişkin malzemelerin imalatı</t>
  </si>
  <si>
    <t>Toptan ticaret (Motorlu kara taşıtları ve motosikletler hariç)</t>
  </si>
  <si>
    <t>Tütün ürünleri imalatı</t>
  </si>
  <si>
    <t>Uluslararası örgütler ve temsilciliklerinin faaliyetleri</t>
  </si>
  <si>
    <t>Üye olunan kuruluşların faaliyetleri</t>
  </si>
  <si>
    <t>Veterinerlik hizmetleri</t>
  </si>
  <si>
    <t>Yaratıcı sanatlar, gösteri sanatları ve eğlence faaliyetleri</t>
  </si>
  <si>
    <t>Yatılı bakım faaliyetleri</t>
  </si>
  <si>
    <t>Yayımcılık faaliyetleri</t>
  </si>
  <si>
    <t>Yiyecek ve içecek hizmeti faaliyetleri</t>
  </si>
  <si>
    <t>SektorID</t>
  </si>
  <si>
    <t>Şirket Yaşı Yıl</t>
  </si>
  <si>
    <t>Girişimci ID</t>
  </si>
  <si>
    <t>Dairesel silindirik kabukların hibrid yapay zeka tekniği ile analizi</t>
  </si>
  <si>
    <t>Yapay sinir ağları ve bilişsel haritalar kullanılarak işsizlik oranı öngörü çalışması</t>
  </si>
  <si>
    <t>İlaç endüstrisinde uzman sistemler ve uygulamaları</t>
  </si>
  <si>
    <t>Yapay zeka uygulamalarında "Yapay Sinir Ağları" nın tesisat mühendisliğinde kullanımı</t>
  </si>
  <si>
    <t>Süt sığırcılığında yapay zeka teknolojisi: Bulanık mantık ve yapay sinir ağları</t>
  </si>
  <si>
    <t>Döviz Kuru Getirisinin Tahmininde ELM, ARMA ve ARMA-GARCH Modellerinin Doğruluk Performansının Karşılaştırılması</t>
  </si>
  <si>
    <t>Kalite iyileştirme sürecinde yapay zeka tekniklerinin kullanımı</t>
  </si>
  <si>
    <t>Bütçe dengesinin yapay sinir ağları yöntemiyle tahmini</t>
  </si>
  <si>
    <t>Proje Konu</t>
  </si>
  <si>
    <t>Durumu</t>
  </si>
  <si>
    <t>Mevcut Destek</t>
  </si>
  <si>
    <t>GirisimID</t>
  </si>
  <si>
    <t>Talep Tarihi</t>
  </si>
  <si>
    <t>İlceID</t>
  </si>
  <si>
    <t>Birim Adı</t>
  </si>
  <si>
    <t xml:space="preserve">Tamamlanma Oranı </t>
  </si>
  <si>
    <t>Gerçekleşen Bütçe</t>
  </si>
  <si>
    <t>Talep Eden</t>
  </si>
  <si>
    <t>Bilgi İşlem</t>
  </si>
  <si>
    <t>Maaliye</t>
  </si>
  <si>
    <t>Satın Alma</t>
  </si>
  <si>
    <t>Evrak</t>
  </si>
  <si>
    <t>Personel</t>
  </si>
  <si>
    <t>Halkla İlişkiler</t>
  </si>
  <si>
    <t>Talep Konu</t>
  </si>
  <si>
    <t>Talimat</t>
  </si>
  <si>
    <t>Taleple ilgili Yapılanlar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</si>
</sst>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7"/>
      <color rgb="FFF75755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/>
        <bgColor theme="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rgb="FFF75755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1" fontId="0" fillId="0" borderId="0" xfId="0" applyNumberFormat="1" applyAlignment="1"/>
    <xf numFmtId="0" fontId="1" fillId="0" borderId="0" xfId="0" applyFont="1"/>
    <xf numFmtId="0" fontId="0" fillId="0" borderId="0" xfId="0" applyFont="1"/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vertical="center" wrapText="1"/>
    </xf>
    <xf numFmtId="0" fontId="2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9" xfId="0" applyFont="1" applyFill="1" applyBorder="1"/>
    <xf numFmtId="0" fontId="0" fillId="0" borderId="9" xfId="0" applyFont="1" applyBorder="1"/>
    <xf numFmtId="0" fontId="0" fillId="0" borderId="0" xfId="0" applyAlignment="1">
      <alignment vertical="center"/>
    </xf>
    <xf numFmtId="9" fontId="0" fillId="0" borderId="0" xfId="2" applyFont="1"/>
    <xf numFmtId="0" fontId="3" fillId="0" borderId="0" xfId="0" applyFont="1"/>
    <xf numFmtId="1" fontId="0" fillId="2" borderId="8" xfId="0" applyNumberFormat="1" applyFont="1" applyFill="1" applyBorder="1"/>
    <xf numFmtId="1" fontId="0" fillId="0" borderId="8" xfId="0" applyNumberFormat="1" applyFont="1" applyBorder="1"/>
    <xf numFmtId="0" fontId="0" fillId="3" borderId="0" xfId="0" applyFill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4" fillId="5" borderId="10" xfId="0" applyNumberFormat="1" applyFont="1" applyFill="1" applyBorder="1" applyAlignment="1" applyProtection="1"/>
    <xf numFmtId="0" fontId="4" fillId="4" borderId="10" xfId="0" applyNumberFormat="1" applyFont="1" applyFill="1" applyBorder="1" applyAlignment="1" applyProtection="1"/>
    <xf numFmtId="0" fontId="0" fillId="0" borderId="0" xfId="0" applyNumberFormat="1" applyFill="1" applyAlignment="1" applyProtection="1"/>
    <xf numFmtId="0" fontId="0" fillId="0" borderId="9" xfId="0" applyNumberFormat="1" applyFill="1" applyBorder="1" applyAlignment="1" applyProtection="1"/>
    <xf numFmtId="14" fontId="0" fillId="0" borderId="0" xfId="0" applyNumberFormat="1" applyFill="1" applyAlignment="1" applyProtection="1"/>
    <xf numFmtId="0" fontId="0" fillId="0" borderId="10" xfId="0" applyNumberFormat="1" applyFill="1" applyBorder="1" applyAlignment="1" applyProtection="1"/>
    <xf numFmtId="0" fontId="0" fillId="0" borderId="11" xfId="0" applyNumberFormat="1" applyFill="1" applyBorder="1" applyAlignment="1" applyProtection="1"/>
    <xf numFmtId="0" fontId="0" fillId="3" borderId="0" xfId="0" applyNumberFormat="1" applyFill="1" applyAlignment="1" applyProtection="1"/>
    <xf numFmtId="0" fontId="6" fillId="0" borderId="0" xfId="0" applyNumberFormat="1" applyFont="1" applyFill="1" applyAlignment="1" applyProtection="1"/>
    <xf numFmtId="0" fontId="5" fillId="0" borderId="0" xfId="0" applyNumberFormat="1" applyFont="1" applyFill="1" applyAlignment="1" applyProtection="1"/>
    <xf numFmtId="0" fontId="8" fillId="0" borderId="0" xfId="0" applyFont="1" applyAlignment="1">
      <alignment vertical="center"/>
    </xf>
    <xf numFmtId="0" fontId="7" fillId="6" borderId="12" xfId="3" applyFill="1" applyBorder="1" applyAlignment="1">
      <alignment vertical="center"/>
    </xf>
    <xf numFmtId="0" fontId="0" fillId="0" borderId="0" xfId="0" applyNumberFormat="1" applyAlignment="1">
      <alignment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103"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1" formatCode="0"/>
      <alignment horizontal="left" vertical="center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19" formatCode="m/d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19" formatCode="m/d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D664180-F055-4EAB-8C4C-CCDF685791BD}" name="Talimatlar" displayName="Talimatlar" ref="A101:K193" totalsRowShown="0">
  <autoFilter ref="A101:K193" xr:uid="{FB7800DA-3F43-4762-9B8E-15BFB9AF0A80}"/>
  <tableColumns count="11">
    <tableColumn id="1" xr3:uid="{B85FF487-183C-4B59-9A27-4D5207A2FEF7}" name="Talimat"/>
    <tableColumn id="2" xr3:uid="{B1FB92D7-8FEB-471E-BC54-999711309147}" name="Talep Eden" dataDxfId="9">
      <calculatedColumnFormula>SUBSTITUTE(OFFSET(B$1,RANDBETWEEN(1,COUNTA(B$1:B$100))-1,0),"xxx",UPPER(Talimatlar[[#This Row],[İl]]))</calculatedColumnFormula>
    </tableColumn>
    <tableColumn id="3" xr3:uid="{D9F1C268-9B55-4310-B564-A7F593E59F8F}" name="Taleple ilgili Yapılanlar" dataDxfId="1">
      <calculatedColumnFormula>E102&amp;"-"&amp;F102&amp;" "&amp; Talimatlar[[#This Row],[Birim Adı]]&amp;"işi yapıldı. Tamamlanma oranı %"&amp;Talimatlar[[#This Row],[Tamamlanma Oranı ]]*100</calculatedColumnFormula>
    </tableColumn>
    <tableColumn id="26" xr3:uid="{09EEC0C2-6647-45C4-BC6C-6C50FD2530AD}" name="İlceID" dataDxfId="8">
      <calculatedColumnFormula>RANDBETWEEN(1,970)</calculatedColumnFormula>
    </tableColumn>
    <tableColumn id="4" xr3:uid="{F96EDE66-613A-4B44-AD2E-C626ABFEB084}" name="İl" dataDxfId="7">
      <calculatedColumnFormula>VLOOKUP(Talimatlar[[#This Row],[İlceID]],ilceler[],3,0)</calculatedColumnFormula>
    </tableColumn>
    <tableColumn id="5" xr3:uid="{B85CC872-5040-4F1D-8BE9-1D0860186B80}" name="İlçe" dataDxfId="6">
      <calculatedColumnFormula>VLOOKUP(Talimatlar[[#This Row],[İlceID]],ilceler[],2,0)</calculatedColumnFormula>
    </tableColumn>
    <tableColumn id="6" xr3:uid="{EEFAC9A9-20B4-4D0F-B03B-D2F775EF1522}" name="Talep Konu" dataDxfId="5">
      <calculatedColumnFormula>OFFSET(G$1,RANDBETWEEN(1,COUNTA(G$1:G$100))-1,0)</calculatedColumnFormula>
    </tableColumn>
    <tableColumn id="8" xr3:uid="{57AAD445-0D2E-4DAE-BA0B-826DE5F50C84}" name="Birim Adı" dataDxfId="4">
      <calculatedColumnFormula>OFFSET(H$1,RANDBETWEEN(1,COUNTA(H$1:H$100))-1,0)</calculatedColumnFormula>
    </tableColumn>
    <tableColumn id="9" xr3:uid="{986D23AA-E4BF-40AC-905B-417445B8FBF5}" name="Talep Tarihi" dataDxfId="3">
      <calculatedColumnFormula>OFFSET(I$1,RANDBETWEEN(1,COUNTA(I$1:I$100))-1,0)</calculatedColumnFormula>
    </tableColumn>
    <tableColumn id="20" xr3:uid="{32F8F7C4-4ADF-46A7-A8C6-F95DE1B74B39}" name="Gerçekleşen Bütçe" dataDxfId="0">
      <calculatedColumnFormula>RANDBETWEEN(100,4200)*100</calculatedColumnFormula>
    </tableColumn>
    <tableColumn id="24" xr3:uid="{B18C7C04-A2AF-4C49-8EB2-24978D6C6B46}" name="Tamamlanma Oranı " dataDxfId="2" dataCellStyle="Percent">
      <calculatedColumnFormula>RANDBETWEEN(20,100)/100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F94946-3A65-4939-98DD-F239EF7720E3}" name="Sehirler" displayName="Sehirler" ref="A1:I82" totalsRowShown="0" headerRowDxfId="102" dataDxfId="101">
  <autoFilter ref="A1:I82" xr:uid="{09972A10-943C-4853-BF2A-98AA97AB050E}"/>
  <tableColumns count="9">
    <tableColumn id="1" xr3:uid="{7EC932EC-2C9D-48F9-8973-55DDFF50FAC4}" name="Plaka" dataDxfId="100"/>
    <tableColumn id="9" xr3:uid="{46BB6A81-0088-4D89-8F6A-790EC9B3365B}" name="Sehir Adı" dataDxfId="99"/>
    <tableColumn id="6" xr3:uid="{CB666EB4-34A2-44FE-BD2A-CCB1A23071FB}" name="Ülke" dataDxfId="98"/>
    <tableColumn id="2" xr3:uid="{04172EDE-3B0C-4B60-9590-6F741C23B446}" name="City Name"/>
    <tableColumn id="3" xr3:uid="{3568C7F3-E452-4CEE-89DE-39CE12AFD065}" name="City" dataDxfId="97">
      <calculatedColumnFormula>D2&amp;", Turkey"</calculatedColumnFormula>
    </tableColumn>
    <tableColumn id="8" xr3:uid="{81E82359-9862-4298-A3CC-E11EE672F1EC}" name="Bölge"/>
    <tableColumn id="4" xr3:uid="{731FA1B7-E146-4DE4-B30A-52185031BBB0}" name="Yüz ölçümü" dataDxfId="96"/>
    <tableColumn id="5" xr3:uid="{929D6718-E064-4BCC-AB84-B0F489E57F39}" name="Nüfus" dataDxfId="95" dataCellStyle="Comma"/>
    <tableColumn id="10" xr3:uid="{AA758449-AA22-4D1E-B1CF-570CEEE442E0}" name="Country" dataDxfId="9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46DDE6-E239-434E-A438-FB4A93FC14E8}" name="Products" displayName="Products" ref="A1:M47" totalsRowShown="0">
  <autoFilter ref="A1:M47" xr:uid="{00000000-0009-0000-0100-000003000000}"/>
  <tableColumns count="13">
    <tableColumn id="1" xr3:uid="{4A7CBEA3-DA2A-485C-B302-A7F62F6269D9}" name="ProductID"/>
    <tableColumn id="2" xr3:uid="{9F61AB02-6D48-4987-8C2E-AFB4FC45195B}" name="Product Number"/>
    <tableColumn id="3" xr3:uid="{31681327-9A42-4481-8D07-BCAB6CF40B1E}" name="Product Title"/>
    <tableColumn id="4" xr3:uid="{CD59512C-5EF8-4FA7-8BBF-6423CA6FD953}" name="Product Category"/>
    <tableColumn id="5" xr3:uid="{2FDACFC7-285B-44A4-8BDA-7E75ED993F21}" name="Sub Category"/>
    <tableColumn id="6" xr3:uid="{E7D78060-0929-45CB-A798-59D8BBD19E9E}" name="Color"/>
    <tableColumn id="7" xr3:uid="{DB3F9003-D31D-4BA8-9BDF-B02F3FD062BA}" name="Size"/>
    <tableColumn id="8" xr3:uid="{F45BD0C2-580E-43E6-875E-DB644DAA4CB9}" name="Standart Cost"/>
    <tableColumn id="9" xr3:uid="{DCC6975B-40BE-48D2-A400-9726E259A868}" name="List Price"/>
    <tableColumn id="10" xr3:uid="{67364A80-CE9E-4ECA-925E-18FE1FCE2117}" name="Availablity Start Date"/>
    <tableColumn id="11" xr3:uid="{92B0ED63-D950-4E2E-824C-4CDA53815BF0}" name="Availability End Date"/>
    <tableColumn id="12" xr3:uid="{FCD0783F-CA5C-4124-9863-7E132D343336}" name="Product Picture"/>
    <tableColumn id="13" xr3:uid="{1DC89730-7401-442D-8076-BF14A08B6732}" name="__PowerAppsId__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AEE537D-43B3-47F8-B6C3-D564F9B88E02}" name="OrderDetails" displayName="OrderDetails" ref="A1:J1659" totalsRowShown="0">
  <autoFilter ref="A1:J1659" xr:uid="{00000000-0009-0000-0100-000002000000}"/>
  <tableColumns count="10">
    <tableColumn id="1" xr3:uid="{087155EA-7C04-43B6-A433-BAE351DD8FC8}" name="OrderDetailID"/>
    <tableColumn id="2" xr3:uid="{ACE2D35D-EE2F-4304-A3CE-9D068D03F906}" name="OrderID"/>
    <tableColumn id="3" xr3:uid="{0C0AA128-2BC9-46F8-A288-64712BA022CA}" name="Product ID"/>
    <tableColumn id="4" xr3:uid="{21A834BE-F83F-493B-B82F-A74A0AE10FB6}" name="Quantity"/>
    <tableColumn id="5" xr3:uid="{7D0F2A56-7032-4BFC-A6A6-07E94AD1013A}" name="Unit Price"/>
    <tableColumn id="6" xr3:uid="{5E0A516C-B3D3-487F-98F1-7C35652AB1C9}" name="Amount"/>
    <tableColumn id="7" xr3:uid="{D8657629-2708-4E02-A7CD-073158422C04}" name="Discount Type"/>
    <tableColumn id="8" xr3:uid="{E30FD74C-B8D8-48A4-9DE5-C134C8A3C976}" name="Special Discount"/>
    <tableColumn id="9" xr3:uid="{1ACEFC12-6E46-4C93-AB62-15D2C3CE83FD}" name="Total Net Amount"/>
    <tableColumn id="10" xr3:uid="{07F133BE-5512-439F-B671-BE529ABF0D76}" name="Tax Amou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E7AFE42-D60D-481E-9935-CA0C2823F63D}" name="Employee" displayName="Employee" ref="A1:H81" totalsRowShown="0">
  <autoFilter ref="A1:H81" xr:uid="{00000000-0009-0000-0100-000005000000}"/>
  <tableColumns count="8">
    <tableColumn id="1" xr3:uid="{9D02F5AB-33EC-4A2F-A6DA-8544B47D8D1F}" name="Employee ID"/>
    <tableColumn id="2" xr3:uid="{054CC3DF-56FC-4D8C-9A11-64846C6D8944}" name="User Principal Name"/>
    <tableColumn id="3" xr3:uid="{F9C7051C-7230-4511-B902-5130BF6AD99D}" name="Name"/>
    <tableColumn id="4" xr3:uid="{A3D844BA-CD68-46ED-8EDF-CDEF9AB87B7B}" name="Segment"/>
    <tableColumn id="5" xr3:uid="{758228A1-6308-434E-BBD9-D38D10B29157}" name="Role"/>
    <tableColumn id="6" xr3:uid="{5DE4AAC5-3C8F-4E79-BC16-594798E6EF51}" name="Defined City"/>
    <tableColumn id="7" xr3:uid="{3DE02AF6-A8AC-4AD5-B896-3656FCDC69C2}" name="Region"/>
    <tableColumn id="8" xr3:uid="{D50A622E-9E6F-43A2-B079-80DCEFDE55B9}" name="Profile Pictu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FFFE8F8-BDA0-4F16-9F98-D85DF81F1206}" name="Orders" displayName="Orders" ref="A1:H437" totalsRowShown="0">
  <autoFilter ref="A1:H437" xr:uid="{00000000-0009-0000-0100-000001000000}"/>
  <tableColumns count="8">
    <tableColumn id="1" xr3:uid="{829514D2-CB96-41CB-8ABB-6D38F0AB096C}" name="SalesOrderID"/>
    <tableColumn id="2" xr3:uid="{64C0E788-FB0F-46DF-A18E-40F05859677F}" name="Account ID"/>
    <tableColumn id="3" xr3:uid="{571A00DD-14FD-4146-AFBA-6765248F5D9F}" name="Order Date"/>
    <tableColumn id="4" xr3:uid="{52FDE4F4-81E5-4CD8-BFDA-569F1733239E}" name="Document Type"/>
    <tableColumn id="5" xr3:uid="{06351E3C-F00E-47AC-A222-12B843D88C50}" name="Document ID"/>
    <tableColumn id="6" xr3:uid="{CCF400CB-0CDF-489B-A2C6-812C5F69EA24}" name="Payment Period"/>
    <tableColumn id="7" xr3:uid="{BAC9CBEC-BDE9-4545-9172-83B87530C96E}" name="Sales Location"/>
    <tableColumn id="8" xr3:uid="{6524E102-F2BB-4EAC-9974-5D77E1D8ED20}" name="Sales Pers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810B3A7-51EE-468C-AD10-FD00E2A1C78B}" name="ilceler" displayName="ilceler" ref="A1:D971" totalsRowShown="0">
  <autoFilter ref="A1:D971" xr:uid="{CF674E59-B09A-4AFD-A32C-0CEBD26513BA}"/>
  <sortState xmlns:xlrd2="http://schemas.microsoft.com/office/spreadsheetml/2017/richdata2" ref="A2:D971">
    <sortCondition ref="C1:C971"/>
  </sortState>
  <tableColumns count="4">
    <tableColumn id="4" xr3:uid="{4A534822-975C-490D-9DC8-2A4ABACC7FCB}" name="IlceID"/>
    <tableColumn id="1" xr3:uid="{635EBA1D-1705-4D38-B003-24ECE9048700}" name="İlçe"/>
    <tableColumn id="2" xr3:uid="{4E65C359-AFC3-4799-AF48-AB1A5D1F82AB}" name="İl"/>
    <tableColumn id="3" xr3:uid="{BFF71C4E-5CEB-4DEF-AC20-83B2D2E117BA}" name="İl Plak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5ACEAF-F224-4F84-98B2-1BBEBA8D51E3}" name="Ilce_Koordinat" displayName="Ilce_Koordinat" ref="A1:H996" totalsRowShown="0" headerRowDxfId="93" dataDxfId="92">
  <autoFilter ref="A1:H996" xr:uid="{4B200429-520F-4847-A3AC-4032F88B06DE}"/>
  <tableColumns count="8">
    <tableColumn id="1" xr3:uid="{9B3C861B-0685-4AF4-8665-FE39E0615D9A}" name="İL KODU" dataDxfId="91"/>
    <tableColumn id="2" xr3:uid="{2675DF21-E8CE-4672-87F1-82A7DD418721}" name="İL ADI" dataDxfId="90"/>
    <tableColumn id="3" xr3:uid="{B52729C5-87B0-45A8-A335-83428167EF7C}" name="İLÇE KODU" dataDxfId="89"/>
    <tableColumn id="4" xr3:uid="{68CA2825-918B-4876-B2FB-C8974EA287B1}" name="İLÇE ADI" dataDxfId="88"/>
    <tableColumn id="5" xr3:uid="{47148E4A-C2BA-43E9-9481-6C3275687D18}" name="ETKİNLİK DURUMU" dataDxfId="87"/>
    <tableColumn id="6" xr3:uid="{F471325A-175B-4A7E-9A4C-258C4959151A}" name="Tam Adı" dataDxfId="86"/>
    <tableColumn id="7" xr3:uid="{D18F6A6A-8E4F-4D9B-810F-BA834152C3CD}" name="Enlem" dataDxfId="85"/>
    <tableColumn id="8" xr3:uid="{67CADAD0-F593-442A-B4AB-1331C96EE410}" name="Boylam" dataDxfId="8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BC6A2A-A39F-491E-B293-EF0F7C43415D}" name="Basvuranlar14" displayName="Basvuranlar14" ref="A1:J308" totalsRowShown="0">
  <autoFilter ref="A1:J308" xr:uid="{F8D59C03-8841-4837-A01E-F4BDECE7720F}"/>
  <tableColumns count="10">
    <tableColumn id="1" xr3:uid="{B22C320F-B46F-4D6C-A646-0A1F6B607B1F}" name="ID" dataDxfId="83"/>
    <tableColumn id="7" xr3:uid="{7456E853-E478-41CC-8042-393875853457}" name="Ad" dataDxfId="82"/>
    <tableColumn id="2" xr3:uid="{234EDE77-1447-41D6-957B-03B6AB1873C7}" name="Soyad" dataDxfId="81"/>
    <tableColumn id="10" xr3:uid="{943C51A4-AE5C-4D5C-A65B-9F6578C90BDE}" name="Doğum Tarihi" dataDxfId="80">
      <calculatedColumnFormula>TODAY()-Basvuranlar14[[#This Row],[Yaş]]*365</calculatedColumnFormula>
    </tableColumn>
    <tableColumn id="8" xr3:uid="{BC60E890-693F-47B7-9586-356814ED2C9B}" name="Yaş" dataDxfId="79">
      <calculatedColumnFormula>RANDBETWEEN(18,82)</calculatedColumnFormula>
    </tableColumn>
    <tableColumn id="12" xr3:uid="{5541D2F0-98B4-4701-98EF-8F99D972F75E}" name="Doğum Yeri Plaka" dataDxfId="78">
      <calculatedColumnFormula>RANDBETWEEN(1,81)</calculatedColumnFormula>
    </tableColumn>
    <tableColumn id="11" xr3:uid="{E9E8F99A-FEB5-4313-B392-6550A0479B59}" name="Doğum Yeri" dataDxfId="77">
      <calculatedColumnFormula>VLOOKUP(RANDBETWEEN(1,81),Sehirler[],2,0)</calculatedColumnFormula>
    </tableColumn>
    <tableColumn id="13" xr3:uid="{30AA93B8-999F-4525-BEA8-11E8C2BF1F0E}" name="TC Kimlik No" dataDxfId="76">
      <calculatedColumnFormula>RANDBETWEEN(14954316070,92354316070)</calculatedColumnFormula>
    </tableColumn>
    <tableColumn id="9" xr3:uid="{8A53623A-76DE-4933-B74E-432C1A1FD692}" name="Cinsiyet" dataDxfId="75">
      <calculatedColumnFormula>_xlfn.SWITCH(RANDBETWEEN(1,2),1,"Erkek",2,"Kadın")</calculatedColumnFormula>
    </tableColumn>
    <tableColumn id="3" xr3:uid="{F6AB65A0-8D32-4BDF-B4B0-FB797A8F7CBF}" name="Şirket Adı" dataDxfId="7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302D2C-9F31-4E4D-96D2-76CDA4F4EFB5}" name="Basvuranlar" displayName="Basvuranlar" ref="A1:I1001" totalsRowShown="0">
  <autoFilter ref="A1:I1001" xr:uid="{F8D59C03-8841-4837-A01E-F4BDECE7720F}"/>
  <tableColumns count="9">
    <tableColumn id="1" xr3:uid="{65B2564C-6C67-484A-B483-AED7EBDBCABF}" name="ID" dataDxfId="73"/>
    <tableColumn id="7" xr3:uid="{F1B9C3F6-AFA2-4A79-B937-68F1FD7198E6}" name="Ad" dataDxfId="72"/>
    <tableColumn id="2" xr3:uid="{AF81EADA-D3FE-41D5-B448-80A373DC153D}" name="Soyad" dataDxfId="71"/>
    <tableColumn id="10" xr3:uid="{9539CB3E-FC0F-44B3-BFA9-A26D3B9F6545}" name="Doğum Tarihi" dataDxfId="70">
      <calculatedColumnFormula>TODAY()-Basvuranlar[[#This Row],[Yaş]]*365</calculatedColumnFormula>
    </tableColumn>
    <tableColumn id="8" xr3:uid="{5CA47D02-D6D1-435A-962A-380AD47BC600}" name="Yaş" dataDxfId="69">
      <calculatedColumnFormula>RANDBETWEEN(18,82)</calculatedColumnFormula>
    </tableColumn>
    <tableColumn id="12" xr3:uid="{A4764FF4-D9B2-4EE6-A6FC-6557E4624649}" name="Doğum Yeri Plaka" dataDxfId="68">
      <calculatedColumnFormula>RANDBETWEEN(1,81)</calculatedColumnFormula>
    </tableColumn>
    <tableColumn id="11" xr3:uid="{11773D79-E9E3-4CF4-93F0-84D340A8D529}" name="Doğum Yeri" dataDxfId="67">
      <calculatedColumnFormula>VLOOKUP(RANDBETWEEN(1,81),Sehirler[],2,0)</calculatedColumnFormula>
    </tableColumn>
    <tableColumn id="13" xr3:uid="{8D391140-34C1-4DF0-A7F7-87F00E29FC7F}" name="TC Kimlik No" dataDxfId="66">
      <calculatedColumnFormula>RANDBETWEEN(14954316070,92354316070)</calculatedColumnFormula>
    </tableColumn>
    <tableColumn id="9" xr3:uid="{5AE65FF6-5420-4FE3-A8D7-800544ED4997}" name="Cinsiyet" dataDxfId="65">
      <calculatedColumnFormula>_xlfn.SWITCH(RANDBETWEEN(1,2),1,"Erkek",2,"Kadın")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535FBB-B7E8-47F4-8DC9-71DAA3A16037}" name="GirisimProjeler" displayName="GirisimProjeler" ref="A1:P631" totalsRowShown="0">
  <autoFilter ref="A1:P631" xr:uid="{D304A330-E3C9-4E42-9021-284EEEA95439}"/>
  <tableColumns count="16">
    <tableColumn id="1" xr3:uid="{D9BAFE81-494B-4CA7-B1D1-E7632782D744}" name="BasvuruID"/>
    <tableColumn id="2" xr3:uid="{3A500445-E24F-4E2A-A933-F2EB0290B5CA}" name="GirisimID" dataDxfId="64">
      <calculatedColumnFormula>RANDBETWEEN(1,1964)</calculatedColumnFormula>
    </tableColumn>
    <tableColumn id="15" xr3:uid="{CA3C3BFE-32B7-4675-BE42-5B51B33BDB96}" name="HızmetTuruID" dataDxfId="63">
      <calculatedColumnFormula>RANDBETWEEN(1,158)</calculatedColumnFormula>
    </tableColumn>
    <tableColumn id="3" xr3:uid="{44B9C7E0-0F17-409A-967D-6CF208BC00DC}" name="Proje Konu"/>
    <tableColumn id="8" xr3:uid="{A6F786D7-05BF-4C7F-A8D5-E7D1A14854C0}" name="Tarih" dataDxfId="62">
      <calculatedColumnFormula>TODAY()-RANDBETWEEN(1,60)</calculatedColumnFormula>
    </tableColumn>
    <tableColumn id="14" xr3:uid="{D65621D3-1F91-4437-AB49-E3C2B49F7380}" name="Başvuruyu Alan Çalışan" dataDxfId="61">
      <calculatedColumnFormula>RANDBETWEEN(1,130)</calculatedColumnFormula>
    </tableColumn>
    <tableColumn id="6" xr3:uid="{1250444E-23C4-4860-8029-E7F7BF75327F}" name="Başvuru il" dataDxfId="60">
      <calculatedColumnFormula>VLOOKUP(GirisimProjeler[[#This Row],[Başvuruyu Alan Çalışan]],Calisanlar[],6,0)</calculatedColumnFormula>
    </tableColumn>
    <tableColumn id="16" xr3:uid="{A41E6E75-795E-4C9E-9D2D-9B8E96FB3AD0}" name="Başvuru ilçe" dataDxfId="59">
      <calculatedColumnFormula>MATCH(GirisimProjeler[[#This Row],[Başvuru il]],ilceler[İl Plaka],0)+RANDBETWEEN(1,5)</calculatedColumnFormula>
    </tableColumn>
    <tableColumn id="5" xr3:uid="{5FD1385A-612A-4C49-AA54-70DF4E297314}" name="İlgili Kurum" dataDxfId="58">
      <calculatedColumnFormula>"Kurum "&amp;RANDBETWEEN(1,20)</calculatedColumnFormula>
    </tableColumn>
    <tableColumn id="10" xr3:uid="{413EF7D3-D2AC-4E83-824B-06232BFCB506}" name="Durumu" dataDxfId="57">
      <calculatedColumnFormula>IF(GirisimProjeler[[#This Row],[Aşama]]="Sonuçlandı","Kapalı","Açık")</calculatedColumnFormula>
    </tableColumn>
    <tableColumn id="7" xr3:uid="{A1DB5E60-CAC3-4712-8AE1-AAAF9866CD89}" name="Aşama" dataDxfId="56">
      <calculatedColumnFormula>_xlfn.SWITCH(RANDBETWEEN(1,5),1,"Yeni Proje",2,"İncelemede",3,"Sonuçlandı","Sonuçlandı")</calculatedColumnFormula>
    </tableColumn>
    <tableColumn id="11" xr3:uid="{1882C020-EDB8-4A13-A3A3-3BBACA90C809}" name="Beklediği Birim" dataDxfId="55">
      <calculatedColumnFormula>_xlfn.SWITCH(RANDBETWEEN(1,5),1,"Bilgi İşlem",2,"Finans",3,"İnsan Kaynakları","Arge")</calculatedColumnFormula>
    </tableColumn>
    <tableColumn id="9" xr3:uid="{11192F75-0B4B-4373-A589-A639BB7BB237}" name="Son Aşamada Bekleme Süresi" dataDxfId="54">
      <calculatedColumnFormula>ROUNDUP(RANDBETWEEN(1,TODAY()-GirisimProjeler[[#This Row],[Tarih]])/2,0)</calculatedColumnFormula>
    </tableColumn>
    <tableColumn id="13" xr3:uid="{2E9C3678-88AF-4E49-9BBE-8DD162EBD249}" name="Başvuran Memuniyet Puanı" dataDxfId="53">
      <calculatedColumnFormula>IF(GirisimProjeler[[#This Row],[Durumu]]="Açık",_xlfn.SWITCH(RANDBETWEEN(1,10),1,"",2,"",RANDBETWEEN(1,10)),"")</calculatedColumnFormula>
    </tableColumn>
    <tableColumn id="4" xr3:uid="{7D5D9C75-3044-43A5-B16D-924C6A40F1A1}" name="Mevcut Destek" dataDxfId="52">
      <calculatedColumnFormula>_xlfn.SWITCH(RANDBETWEEN(1,4),1,"Tubitak",2,"Kosgeb",3,"AB",4,"Bulunmuyor")</calculatedColumnFormula>
    </tableColumn>
    <tableColumn id="12" xr3:uid="{BF6D6752-CFAB-401D-A53C-256E6F100A45}" name="Sonuçlanma Durumu" dataDxfId="5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B32AC2-C415-4329-A838-BF50F7644E22}" name="HizmetTurleri" displayName="HizmetTurleri" ref="A1:C159" totalsRowShown="0" headerRowBorderDxfId="50" tableBorderDxfId="49" totalsRowBorderDxfId="48">
  <autoFilter ref="A1:C159" xr:uid="{3CA277CC-6CF4-4B26-89BD-15753D03CAF9}"/>
  <tableColumns count="3">
    <tableColumn id="1" xr3:uid="{2CE3B7FE-B749-40FE-AC80-C822984AE5B7}" name="Hizmet Tür ID" dataDxfId="47"/>
    <tableColumn id="2" xr3:uid="{D0FBD2C7-478B-47FB-BA23-8A6A85E6FB4D}" name="Hizmet Tür Kategorisi" dataDxfId="46"/>
    <tableColumn id="3" xr3:uid="{AE72E776-564C-416D-A764-76A810AAB1B3}" name="Hizmet Türü" dataDxfId="4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16DFD6-7AA2-478A-B2C9-D2B9C7B00739}" name="Calisanlar" displayName="Calisanlar" ref="A1:G131" totalsRowShown="0">
  <autoFilter ref="A1:G131" xr:uid="{F18A6D22-9B27-45D0-8797-0055FA62F336}"/>
  <tableColumns count="7">
    <tableColumn id="1" xr3:uid="{AC00394B-4D66-4E53-8A46-369E06366C89}" name="Employee ID"/>
    <tableColumn id="8" xr3:uid="{8709C9F7-3C1C-4BAA-A38E-D71620D5BDF2}" name="User Principal Name" dataDxfId="44">
      <calculatedColumnFormula>IFERROR(LOWER(LEFT(Calisanlar[[#This Row],[Name]],FIND(" ",C2,1)-1))&amp;"@kurum.com.tr","")</calculatedColumnFormula>
    </tableColumn>
    <tableColumn id="9" xr3:uid="{402804B1-428F-4B3C-AC14-3B93E0ADD709}" name="Name"/>
    <tableColumn id="2" xr3:uid="{7B89F8F9-F3EB-4F64-B216-244D7FF317BD}" name="Segment">
      <calculatedColumnFormula>_xlfn.SWITCH(RANDBETWEEN(1,5),1,"Bilgi İşlem",2,"Finans",3,"İnsan Kaynakları","Arge")</calculatedColumnFormula>
    </tableColumn>
    <tableColumn id="6" xr3:uid="{A9597CD4-C367-45AA-AEEB-7F66660178B7}" name="Role" dataDxfId="43">
      <calculatedColumnFormula>_xlfn.SWITCH(RANDBETWEEN(1,5),1,"Yazılımcı",2,"Teknik Danışman",3,"Yönetici","Çağrı Merkezi Görevlisi")</calculatedColumnFormula>
    </tableColumn>
    <tableColumn id="7" xr3:uid="{C27A310A-3569-4A86-9BF6-530BFEDAB02C}" name="Defined City" dataDxfId="42">
      <calculatedColumnFormula>_xlfn.SWITCH(RANDBETWEEN(1,7),1,34,2,34,3,6,4,6,5,35,RANDBETWEEN(10,81))</calculatedColumnFormula>
    </tableColumn>
    <tableColumn id="4" xr3:uid="{DD6379AA-B893-4B2A-8D3E-CB3D7D1ED9F1}" name="Region">
      <calculatedColumnFormula>VLOOKUP(Calisanlar[[#This Row],[Defined City]],Sehirler[],8,0)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AD815F-6659-464F-9007-287E70D6CF4B}" name="Projeler" displayName="Projeler" ref="A101:Z193" totalsRowShown="0">
  <autoFilter ref="A101:Z193" xr:uid="{FB7800DA-3F43-4762-9B8E-15BFB9AF0A80}"/>
  <tableColumns count="26">
    <tableColumn id="1" xr3:uid="{D0A49DBF-38E1-42D0-9C8A-424081FE73BA}" name="Proje No"/>
    <tableColumn id="2" xr3:uid="{803221D1-906A-4AFB-A64D-BA167BB66060}" name="Proje Sahibi" dataDxfId="41">
      <calculatedColumnFormula>SUBSTITUTE(OFFSET(B$1,RANDBETWEEN(1,COUNTA(B$1:B$100))-1,0),"xxx",UPPER(Projeler[[#This Row],[Proje İli]]))</calculatedColumnFormula>
    </tableColumn>
    <tableColumn id="3" xr3:uid="{75923A64-2FE4-40F2-A66B-5B53FF824DA2}" name="Proje Adı" dataDxfId="40">
      <calculatedColumnFormula>E102&amp;"-"&amp;F102&amp;" "&amp; Projeler[[#This Row],[Karakteristik]]&amp;" Projesi"</calculatedColumnFormula>
    </tableColumn>
    <tableColumn id="26" xr3:uid="{55EC2DEF-1D43-4995-8AB2-A427792C4777}" name="ProjeİlceID" dataDxfId="39">
      <calculatedColumnFormula>RANDBETWEEN(1,970)</calculatedColumnFormula>
    </tableColumn>
    <tableColumn id="4" xr3:uid="{93D64B99-7899-43F9-BADF-99DE8E59F792}" name="Proje İli" dataDxfId="38">
      <calculatedColumnFormula>VLOOKUP(Projeler[[#This Row],[ProjeİlceID]],ilceler[],3,0)</calculatedColumnFormula>
    </tableColumn>
    <tableColumn id="5" xr3:uid="{7F81955A-1B05-4C03-8B2C-87F46731A788}" name="Proje İlçesi" dataDxfId="37">
      <calculatedColumnFormula>VLOOKUP(Projeler[[#This Row],[ProjeİlceID]],ilceler[],2,0)</calculatedColumnFormula>
    </tableColumn>
    <tableColumn id="6" xr3:uid="{F7FA9F73-BDFF-4CA5-981C-B41AEAA971EC}" name="Proje Sektörü" dataDxfId="36">
      <calculatedColumnFormula>OFFSET(G$1,RANDBETWEEN(1,COUNTA(G$1:G$100))-1,0)</calculatedColumnFormula>
    </tableColumn>
    <tableColumn id="7" xr3:uid="{A70EC90B-C000-4626-94C7-DEB83161BE47}" name="Bütçe Türü" dataDxfId="35">
      <calculatedColumnFormula>OFFSET(H$1,RANDBETWEEN(1,COUNTA(H$1:H$100))-1,0)</calculatedColumnFormula>
    </tableColumn>
    <tableColumn id="8" xr3:uid="{BA66BF00-E2EF-45C2-A0CA-72DFF279353F}" name="Karakteristik" dataDxfId="34">
      <calculatedColumnFormula>OFFSET(I$1,RANDBETWEEN(1,COUNTA(I$1:I$100))-1,0)</calculatedColumnFormula>
    </tableColumn>
    <tableColumn id="9" xr3:uid="{3AE4E9B6-1851-4145-8CAB-3453C7FEC03C}" name="Proje Başlangıç" dataDxfId="33">
      <calculatedColumnFormula>OFFSET(J$1,RANDBETWEEN(1,COUNTA(J$1:J$100))-1,0)</calculatedColumnFormula>
    </tableColumn>
    <tableColumn id="10" xr3:uid="{FC01A497-B168-4E7A-BEA0-EAB973E9FFC3}" name="Proje Bitiş" dataDxfId="32">
      <calculatedColumnFormula>Projeler[[#This Row],[Proje Başlangıç]]+RANDBETWEEN(60,620)</calculatedColumnFormula>
    </tableColumn>
    <tableColumn id="11" xr3:uid="{70805FC5-3521-4624-A279-A7F6D49A08EB}" name="Proje Durumu" dataDxfId="31">
      <calculatedColumnFormula>OFFSET(L$1,RANDBETWEEN(1,COUNTA(L$1:L$100))-1,0)</calculatedColumnFormula>
    </tableColumn>
    <tableColumn id="12" xr3:uid="{527E1A41-3E82-4C93-8097-7E0C5CD95A05}" name="Proje Tanıtımı" dataDxfId="30">
      <calculatedColumnFormula>Projeler[[#This Row],[Proje Adı]]</calculatedColumnFormula>
    </tableColumn>
    <tableColumn id="13" xr3:uid="{4267FAAF-2AA8-4C82-B1B0-56190C342323}" name="Proje Adresi" dataDxfId="29">
      <calculatedColumnFormula>Projeler[[#This Row],[Proje İli]]&amp;" İli "&amp;Projeler[[#This Row],[Proje İlçesi]]&amp;" İlçesi"</calculatedColumnFormula>
    </tableColumn>
    <tableColumn id="14" xr3:uid="{817C68D8-D67D-440E-9717-584F2EA788D6}" name="İhale Tutarı" dataDxfId="28">
      <calculatedColumnFormula>OFFSET(O$1,RANDBETWEEN(1,COUNTA(O$1:O$100))-1,0)</calculatedColumnFormula>
    </tableColumn>
    <tableColumn id="15" xr3:uid="{B6C3404B-5471-49E4-8A3A-31B433D19EF4}" name="İhale Tarihi" dataDxfId="27">
      <calculatedColumnFormula>OFFSET(P$1,RANDBETWEEN(1,COUNTA(P$1:P$100))-1,0)</calculatedColumnFormula>
    </tableColumn>
    <tableColumn id="16" xr3:uid="{330F2B4B-03B4-4A17-B591-33A1BA26B7CE}" name="İhale Yer Teslim Tarihi" dataDxfId="26">
      <calculatedColumnFormula>Projeler[[#This Row],[İhale Tarihi]]+RANDBETWEEN(10,60)</calculatedColumnFormula>
    </tableColumn>
    <tableColumn id="17" xr3:uid="{652A2B88-4EF7-46F6-8B36-BF75A924699C}" name="İhaleyi Alan Firma" dataDxfId="25">
      <calculatedColumnFormula>OFFSET(R$1,RANDBETWEEN(1,COUNTA(R$1:R$100))-1,0)</calculatedColumnFormula>
    </tableColumn>
    <tableColumn id="18" xr3:uid="{DE72317B-F80B-42BF-94D7-8EF42A66833C}" name="İhale Usulu Kategori">
      <calculatedColumnFormula>OFFSET(S$1,MATCH(Projeler[[#This Row],[İhale Usulu]],T$1:T$100)-1,0)</calculatedColumnFormula>
    </tableColumn>
    <tableColumn id="19" xr3:uid="{E390AC1D-9011-471A-8702-2399C56EE442}" name="İhale Usulu" dataDxfId="24">
      <calculatedColumnFormula>OFFSET(T$1,RANDBETWEEN(1,COUNTA(T$1:T$100))-1,0)</calculatedColumnFormula>
    </tableColumn>
    <tableColumn id="20" xr3:uid="{52AF200A-C5A8-47A2-8066-6D242841F6AE}" name="Finans - Proje Tutarı" dataDxfId="23">
      <calculatedColumnFormula>Projeler[[#This Row],[İhale Tutarı]]</calculatedColumnFormula>
    </tableColumn>
    <tableColumn id="21" xr3:uid="{2A4E6765-9E5B-4F86-86C9-0695490E2FE2}" name="Finans - Geçen Yıllar Harcama" dataDxfId="22">
      <calculatedColumnFormula>Projeler[[#This Row],[Finans - Proje Tutarı]]*RANDBETWEEN(1,100)/100</calculatedColumnFormula>
    </tableColumn>
    <tableColumn id="22" xr3:uid="{6BF93079-2F72-442C-826B-5C45C1335D3A}" name="Finans - Dönem Harcama" dataDxfId="21">
      <calculatedColumnFormula>(Projeler[[#This Row],[Finans - Proje Tutarı]]-Projeler[[#This Row],[Finans - Geçen Yıllar Harcama]])*RANDBETWEEN(1,100)/100</calculatedColumnFormula>
    </tableColumn>
    <tableColumn id="25" xr3:uid="{508CE0B6-4569-4070-9F4B-60A9349B3694}" name="Finans - Kalan Bütçe" dataDxfId="20">
      <calculatedColumnFormula>Projeler[[#This Row],[Finans - Proje Tutarı]]-Projeler[[#This Row],[Finans - Geçen Yıllar Harcama]]-Projeler[[#This Row],[Finans - Dönem Harcama]]</calculatedColumnFormula>
    </tableColumn>
    <tableColumn id="23" xr3:uid="{2A5E2F2C-4BE1-4914-8BD2-E5D523A44F08}" name="Bütçe Kullanım Oranı" dataCellStyle="Percent">
      <calculatedColumnFormula>(Projeler[[#This Row],[Finans - Proje Tutarı]]-Projeler[[#This Row],[Finans - Kalan Bütçe]])/Projeler[[#This Row],[Finans - Proje Tutarı]]</calculatedColumnFormula>
    </tableColumn>
    <tableColumn id="24" xr3:uid="{168CB203-F739-4DCB-A279-A39BACE9AF75}" name="Fiziksel Gerçekleşme Oranı" dataCellStyle="Percent">
      <calculatedColumnFormula>Projeler[[#This Row],[Bütçe Kullanım Oranı]]*RANDBETWEEN(50,100)/100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A9A068-FB72-41CA-B2AC-6F7D6270F936}" name="PerformansData" displayName="PerformansData" ref="A101:K193" totalsRowShown="0">
  <autoFilter ref="A101:K193" xr:uid="{FB7800DA-3F43-4762-9B8E-15BFB9AF0A80}"/>
  <tableColumns count="11">
    <tableColumn id="1" xr3:uid="{1F31687E-7E1C-48CD-89B6-763415FAE559}" name="HedefNo"/>
    <tableColumn id="2" xr3:uid="{51AEA5F7-CBED-4A4D-B259-7E37E5D6B6B1}" name="SorumluBirim" dataDxfId="19">
      <calculatedColumnFormula>SUBSTITUTE(OFFSET(B$1,RANDBETWEEN(1,COUNTA(B$1:B$100))-1,0),"xxx",UPPER(PerformansData[[#This Row],[Birim İli]]))</calculatedColumnFormula>
    </tableColumn>
    <tableColumn id="26" xr3:uid="{10882712-98C5-4BA1-AC8B-EE05B5609038}" name="BirimİlceID" dataDxfId="18">
      <calculatedColumnFormula>RANDBETWEEN(1,970)</calculatedColumnFormula>
    </tableColumn>
    <tableColumn id="4" xr3:uid="{2D245F54-B034-4EC6-8168-21E28531EAC0}" name="Birim İli" dataDxfId="17">
      <calculatedColumnFormula>VLOOKUP(PerformansData[[#This Row],[BirimİlceID]],ilceler[],3,0)</calculatedColumnFormula>
    </tableColumn>
    <tableColumn id="5" xr3:uid="{B72F2A27-F946-4F05-9F79-430A66761CDF}" name="Birim İlçesi" dataDxfId="16">
      <calculatedColumnFormula>VLOOKUP(PerformansData[[#This Row],[BirimİlceID]],ilceler[],2,0)</calculatedColumnFormula>
    </tableColumn>
    <tableColumn id="3" xr3:uid="{7D9ACCA6-8B4F-4F1D-9145-05D75AA94C1B}" name="Hedef Adı" dataDxfId="15">
      <calculatedColumnFormula>OFFSET(F$1,RANDBETWEEN(1,COUNTA(F$1:F$100))-1,0)</calculatedColumnFormula>
    </tableColumn>
    <tableColumn id="6" xr3:uid="{BA767252-63B4-4844-92E5-D3D3825B6BF6}" name="Hedef Tipi" dataDxfId="14">
      <calculatedColumnFormula>OFFSET(G$1,MATCH(PerformansData[[#This Row],[Hedef Adı]],F$1:F$100,)-1,0)</calculatedColumnFormula>
    </tableColumn>
    <tableColumn id="14" xr3:uid="{2293A79A-68D8-41A5-A76D-5373584982E7}" name="Hedef" dataDxfId="13">
      <calculatedColumnFormula>_xlfn.SWITCH(PerformansData[[#This Row],[Hedef Tipi]],"Yüzdesel",100,"Rakamsal",RANDBETWEEN(4,100),1)</calculatedColumnFormula>
    </tableColumn>
    <tableColumn id="28" xr3:uid="{B2AA0390-EADB-4635-BF3E-F52217784CB8}" name="Gerçekleşen" dataDxfId="12">
      <calculatedColumnFormula>ROUND(_xlfn.SWITCH(PerformansData[[#This Row],[Hedef Tipi]],"Yüzdesel",PerformansData[[#This Row],[Hedef]]*RANDBETWEEN(60,140)/100,"Rakamsal",PerformansData[[#This Row],[Hedef]]*RANDBETWEEN(60,140)/100,RANDBETWEEN(0,1)),0)</calculatedColumnFormula>
    </tableColumn>
    <tableColumn id="29" xr3:uid="{9D03BC4B-7A33-46DC-9B32-108E5BA839E9}" name="Gerçekleşme Yüzdesi" dataDxfId="11">
      <calculatedColumnFormula>PerformansData[[#This Row],[Gerçekleşen]]/PerformansData[[#This Row],[Hedef]]</calculatedColumnFormula>
    </tableColumn>
    <tableColumn id="11" xr3:uid="{40091624-E3F7-41C0-95AF-1A46A1EB5DD2}" name="Hedef Gerçekleşme" dataDxfId="10">
      <calculatedColumnFormula>IF(PerformansData[[#This Row],[Gerçekleşen]]&gt;=PerformansData[[#This Row],[Hedef]],$K$1,$K$2)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://teknoag.sanayi.gov.tr/Home/TgbFirmaDetay?WCacra%252fJNEEIY%252fJ3LQRIuQ%253d%253d=gnz0eYDnxlbRhSTozI7p2w%253d%253d" TargetMode="External"/><Relationship Id="rId1827" Type="http://schemas.openxmlformats.org/officeDocument/2006/relationships/hyperlink" Target="http://teknoag.sanayi.gov.tr/Home/TgbFirmaDetay?WCacra%252fJNEEIY%252fJ3LQRIuQ%253d%253d=7wcNlj2EKNdLw7Ae79ZkRQ%253d%253d" TargetMode="External"/><Relationship Id="rId21" Type="http://schemas.openxmlformats.org/officeDocument/2006/relationships/hyperlink" Target="http://teknoag.sanayi.gov.tr/Home/TgbFirmaDetay?WCacra%252fJNEEIY%252fJ3LQRIuQ%253d%253d=z9UCvEw4gPC17j7HUW%252bHEA%253d%253d" TargetMode="External"/><Relationship Id="rId170" Type="http://schemas.openxmlformats.org/officeDocument/2006/relationships/hyperlink" Target="http://teknoag.sanayi.gov.tr/Home/TgbFirmaDetay?WCacra%252fJNEEIY%252fJ3LQRIuQ%253d%253d=qrpJAC4W16tDFUDv2DnX%252fQ%253d%253d" TargetMode="External"/><Relationship Id="rId268" Type="http://schemas.openxmlformats.org/officeDocument/2006/relationships/hyperlink" Target="http://teknoag.sanayi.gov.tr/Home/TgbFirmaDetay?WCacra%252fJNEEIY%252fJ3LQRIuQ%253d%253d=FovVsm00xHi49HLFPfTf7Q%253d%253d" TargetMode="External"/><Relationship Id="rId475" Type="http://schemas.openxmlformats.org/officeDocument/2006/relationships/hyperlink" Target="http://teknoag.sanayi.gov.tr/Home/TgbFirmaDetay?WCacra%252fJNEEIY%252fJ3LQRIuQ%253d%253d=h%252bl7rsM%252fB5O4PesJHItM7A%253d%253d" TargetMode="External"/><Relationship Id="rId682" Type="http://schemas.openxmlformats.org/officeDocument/2006/relationships/hyperlink" Target="http://teknoag.sanayi.gov.tr/Home/TgbFirmaDetay?WCacra%252fJNEEIY%252fJ3LQRIuQ%253d%253d=4zigoE7RJE5dNSRcHAp%252b8Q%253d%253d" TargetMode="External"/><Relationship Id="rId128" Type="http://schemas.openxmlformats.org/officeDocument/2006/relationships/hyperlink" Target="http://teknoag.sanayi.gov.tr/Home/TgbFirmaDetay?WCacra%252fJNEEIY%252fJ3LQRIuQ%253d%253d=CvbEH3pC8pUl33FlccuZNg%253d%253d" TargetMode="External"/><Relationship Id="rId335" Type="http://schemas.openxmlformats.org/officeDocument/2006/relationships/hyperlink" Target="http://teknoag.sanayi.gov.tr/Home/TgbFirmaDetay?WCacra%252fJNEEIY%252fJ3LQRIuQ%253d%253d=PkaI%252bSl86cmixzgRgHubug%253d%253d" TargetMode="External"/><Relationship Id="rId542" Type="http://schemas.openxmlformats.org/officeDocument/2006/relationships/hyperlink" Target="http://teknoag.sanayi.gov.tr/Home/TgbFirmaDetay?WCacra%252fJNEEIY%252fJ3LQRIuQ%253d%253d=YOC2wa%252bcAEk74zHlb8TCtg%253d%253d" TargetMode="External"/><Relationship Id="rId987" Type="http://schemas.openxmlformats.org/officeDocument/2006/relationships/hyperlink" Target="http://teknoag.sanayi.gov.tr/Home/TgbFirmaDetay?WCacra%252fJNEEIY%252fJ3LQRIuQ%253d%253d=85r7lFmMHPghc3rEd6mBMQ%253d%253d" TargetMode="External"/><Relationship Id="rId1172" Type="http://schemas.openxmlformats.org/officeDocument/2006/relationships/hyperlink" Target="http://teknoag.sanayi.gov.tr/Home/TgbFirmaDetay?WCacra%252fJNEEIY%252fJ3LQRIuQ%253d%253d=ilLkwxOu5ziA1lJU%252bO8oLQ%253d%253d" TargetMode="External"/><Relationship Id="rId402" Type="http://schemas.openxmlformats.org/officeDocument/2006/relationships/hyperlink" Target="http://teknoag.sanayi.gov.tr/Home/TgbFirmaDetay?WCacra%252fJNEEIY%252fJ3LQRIuQ%253d%253d=2qN0H03xrzYqiF0S%252bB3ueQ%253d%253d" TargetMode="External"/><Relationship Id="rId847" Type="http://schemas.openxmlformats.org/officeDocument/2006/relationships/hyperlink" Target="http://teknoag.sanayi.gov.tr/Home/TgbFirmaDetay?WCacra%252fJNEEIY%252fJ3LQRIuQ%253d%253d=atroXzD%252fPjdqvSG9cJRVdw%253d%253d" TargetMode="External"/><Relationship Id="rId1032" Type="http://schemas.openxmlformats.org/officeDocument/2006/relationships/hyperlink" Target="http://teknoag.sanayi.gov.tr/Home/TgbFirmaDetay?WCacra%252fJNEEIY%252fJ3LQRIuQ%253d%253d=BbcFsKwLSj1BW3ua6tEdAQ%253d%253d" TargetMode="External"/><Relationship Id="rId1477" Type="http://schemas.openxmlformats.org/officeDocument/2006/relationships/hyperlink" Target="http://teknoag.sanayi.gov.tr/Home/TgbFirmaDetay?WCacra%252fJNEEIY%252fJ3LQRIuQ%253d%253d=5grg2G%252fN9l%252fazp1klFSfJQ%253d%253d" TargetMode="External"/><Relationship Id="rId1684" Type="http://schemas.openxmlformats.org/officeDocument/2006/relationships/hyperlink" Target="http://teknoag.sanayi.gov.tr/Home/TgbFirmaDetay?WCacra%252fJNEEIY%252fJ3LQRIuQ%253d%253d=acelQ%252fG2xOGFzS5lz3A6mg%253d%253d" TargetMode="External"/><Relationship Id="rId1891" Type="http://schemas.openxmlformats.org/officeDocument/2006/relationships/hyperlink" Target="http://teknoag.sanayi.gov.tr/Home/TgbFirmaDetay?WCacra%252fJNEEIY%252fJ3LQRIuQ%253d%253d=LHERHqLD3RL6YRg30jB7XA%253d%253d" TargetMode="External"/><Relationship Id="rId707" Type="http://schemas.openxmlformats.org/officeDocument/2006/relationships/hyperlink" Target="http://teknoag.sanayi.gov.tr/Home/TgbFirmaDetay?WCacra%252fJNEEIY%252fJ3LQRIuQ%253d%253d=Rlx1VF%252bWkJSi7IQyREUZ4g%253d%253d" TargetMode="External"/><Relationship Id="rId914" Type="http://schemas.openxmlformats.org/officeDocument/2006/relationships/hyperlink" Target="http://teknoag.sanayi.gov.tr/Home/TgbFirmaDetay?WCacra%252fJNEEIY%252fJ3LQRIuQ%253d%253d=1NyVsSMqbvjwW1BYNyPm8A%253d%253d" TargetMode="External"/><Relationship Id="rId1337" Type="http://schemas.openxmlformats.org/officeDocument/2006/relationships/hyperlink" Target="http://teknoag.sanayi.gov.tr/Home/TgbFirmaDetay?WCacra%252fJNEEIY%252fJ3LQRIuQ%253d%253d=2faQSmpRDKyaXSPcbcwSeg%253d%253d" TargetMode="External"/><Relationship Id="rId1544" Type="http://schemas.openxmlformats.org/officeDocument/2006/relationships/hyperlink" Target="http://teknoag.sanayi.gov.tr/Home/TgbFirmaDetay?WCacra%252fJNEEIY%252fJ3LQRIuQ%253d%253d=BSJQSuB8YCdX1OyRoOlswA%253d%253d" TargetMode="External"/><Relationship Id="rId1751" Type="http://schemas.openxmlformats.org/officeDocument/2006/relationships/hyperlink" Target="http://teknoag.sanayi.gov.tr/Home/TgbFirmaDetay?WCacra%252fJNEEIY%252fJ3LQRIuQ%253d%253d=Cy0RaroUbxCIHPmDwlSXWw%253d%253d" TargetMode="External"/><Relationship Id="rId43" Type="http://schemas.openxmlformats.org/officeDocument/2006/relationships/hyperlink" Target="http://teknoag.sanayi.gov.tr/Home/TgbFirmaDetay?WCacra%252fJNEEIY%252fJ3LQRIuQ%253d%253d=lvszBn92bqnyJaBHIAZnPg%253d%253d" TargetMode="External"/><Relationship Id="rId1404" Type="http://schemas.openxmlformats.org/officeDocument/2006/relationships/hyperlink" Target="http://teknoag.sanayi.gov.tr/Home/TgbFirmaDetay?WCacra%252fJNEEIY%252fJ3LQRIuQ%253d%253d=99xQ%252fYwWn78Th1F3lvCDwg%253d%253d" TargetMode="External"/><Relationship Id="rId1611" Type="http://schemas.openxmlformats.org/officeDocument/2006/relationships/hyperlink" Target="http://teknoag.sanayi.gov.tr/Home/TgbFirmaDetay?WCacra%252fJNEEIY%252fJ3LQRIuQ%253d%253d=oLhOhZY5%252bflQQ5PouQoYyA%253d%253d" TargetMode="External"/><Relationship Id="rId1849" Type="http://schemas.openxmlformats.org/officeDocument/2006/relationships/hyperlink" Target="http://teknoag.sanayi.gov.tr/Home/TgbFirmaDetay?WCacra%252fJNEEIY%252fJ3LQRIuQ%253d%253d=F7UBUP2jSwVuQzin3ePahw%253d%253d" TargetMode="External"/><Relationship Id="rId192" Type="http://schemas.openxmlformats.org/officeDocument/2006/relationships/hyperlink" Target="http://teknoag.sanayi.gov.tr/Home/TgbFirmaDetay?WCacra%252fJNEEIY%252fJ3LQRIuQ%253d%253d=y%252foHVZtWSkBaoe1Au4My%252fA%253d%253d" TargetMode="External"/><Relationship Id="rId1709" Type="http://schemas.openxmlformats.org/officeDocument/2006/relationships/hyperlink" Target="http://teknoag.sanayi.gov.tr/Home/TgbFirmaDetay?WCacra%252fJNEEIY%252fJ3LQRIuQ%253d%253d=tHwn5oJCXTJmYvd6HOfhHA%253d%253d" TargetMode="External"/><Relationship Id="rId1916" Type="http://schemas.openxmlformats.org/officeDocument/2006/relationships/hyperlink" Target="http://teknoag.sanayi.gov.tr/Home/TgbFirmaDetay?WCacra%252fJNEEIY%252fJ3LQRIuQ%253d%253d=z45u%252fpj%252fZb%252f%252bHeZ5wnhIDw%253d%253d" TargetMode="External"/><Relationship Id="rId497" Type="http://schemas.openxmlformats.org/officeDocument/2006/relationships/hyperlink" Target="http://teknoag.sanayi.gov.tr/Home/TgbFirmaDetay?WCacra%252fJNEEIY%252fJ3LQRIuQ%253d%253d=X2l7v2%252fnrkW0Z7v746Nwrg%253d%253d" TargetMode="External"/><Relationship Id="rId357" Type="http://schemas.openxmlformats.org/officeDocument/2006/relationships/hyperlink" Target="http://teknoag.sanayi.gov.tr/Home/TgbFirmaDetay?WCacra%252fJNEEIY%252fJ3LQRIuQ%253d%253d=HsNX9GRPhq%252bXHz8cmdxTjw%253d%253d" TargetMode="External"/><Relationship Id="rId1194" Type="http://schemas.openxmlformats.org/officeDocument/2006/relationships/hyperlink" Target="http://teknoag.sanayi.gov.tr/Home/TgbFirmaDetay?WCacra%252fJNEEIY%252fJ3LQRIuQ%253d%253d=Rgk2j%252brhkZjj%252fwJ5UgUg3A%253d%253d" TargetMode="External"/><Relationship Id="rId217" Type="http://schemas.openxmlformats.org/officeDocument/2006/relationships/hyperlink" Target="http://teknoag.sanayi.gov.tr/Home/TgbFirmaDetay?WCacra%252fJNEEIY%252fJ3LQRIuQ%253d%253d=sqTM0F3Un6Fsy9XPkY4bZg%253d%253d" TargetMode="External"/><Relationship Id="rId564" Type="http://schemas.openxmlformats.org/officeDocument/2006/relationships/hyperlink" Target="http://teknoag.sanayi.gov.tr/Home/TgbFirmaDetay?WCacra%252fJNEEIY%252fJ3LQRIuQ%253d%253d=fO4sfbDa17etg8y7oNTCwA%253d%253d" TargetMode="External"/><Relationship Id="rId771" Type="http://schemas.openxmlformats.org/officeDocument/2006/relationships/hyperlink" Target="http://teknoag.sanayi.gov.tr/Home/TgbFirmaDetay?WCacra%252fJNEEIY%252fJ3LQRIuQ%253d%253d=NEQUPeGbPYNUSqWqIPFQuw%253d%253d" TargetMode="External"/><Relationship Id="rId869" Type="http://schemas.openxmlformats.org/officeDocument/2006/relationships/hyperlink" Target="http://teknoag.sanayi.gov.tr/Home/TgbFirmaDetay?WCacra%252fJNEEIY%252fJ3LQRIuQ%253d%253d=4vVAhMgCKWxaHzALvLym%252fA%253d%253d" TargetMode="External"/><Relationship Id="rId1499" Type="http://schemas.openxmlformats.org/officeDocument/2006/relationships/hyperlink" Target="http://teknoag.sanayi.gov.tr/Home/TgbFirmaDetay?WCacra%252fJNEEIY%252fJ3LQRIuQ%253d%253d=N47BTrp%252b5ctQnoI4hmOUoQ%253d%253d" TargetMode="External"/><Relationship Id="rId424" Type="http://schemas.openxmlformats.org/officeDocument/2006/relationships/hyperlink" Target="http://teknoag.sanayi.gov.tr/Home/TgbFirmaDetay?WCacra%252fJNEEIY%252fJ3LQRIuQ%253d%253d=1gt9YCK%252bCH2NE%252fbqBQF85w%253d%253d" TargetMode="External"/><Relationship Id="rId631" Type="http://schemas.openxmlformats.org/officeDocument/2006/relationships/hyperlink" Target="http://teknoag.sanayi.gov.tr/Home/TgbFirmaDetay?WCacra%252fJNEEIY%252fJ3LQRIuQ%253d%253d=7hWBW9mPMxB1oMbO4F%252fYLQ%253d%253d" TargetMode="External"/><Relationship Id="rId729" Type="http://schemas.openxmlformats.org/officeDocument/2006/relationships/hyperlink" Target="http://teknoag.sanayi.gov.tr/Home/TgbFirmaDetay?WCacra%252fJNEEIY%252fJ3LQRIuQ%253d%253d=%252fkRaS6%252fIslRWpI6iMrLYIg%253d%253d" TargetMode="External"/><Relationship Id="rId1054" Type="http://schemas.openxmlformats.org/officeDocument/2006/relationships/hyperlink" Target="http://teknoag.sanayi.gov.tr/Home/TgbFirmaDetay?WCacra%252fJNEEIY%252fJ3LQRIuQ%253d%253d=1nhm91hg0S8LtB1m62IXJw%253d%253d" TargetMode="External"/><Relationship Id="rId1261" Type="http://schemas.openxmlformats.org/officeDocument/2006/relationships/hyperlink" Target="http://teknoag.sanayi.gov.tr/Home/TgbFirmaDetay?WCacra%252fJNEEIY%252fJ3LQRIuQ%253d%253d=v3UO4PdbofU2XN88wOxVYQ%253d%253d" TargetMode="External"/><Relationship Id="rId1359" Type="http://schemas.openxmlformats.org/officeDocument/2006/relationships/hyperlink" Target="http://teknoag.sanayi.gov.tr/Home/TgbFirmaDetay?WCacra%252fJNEEIY%252fJ3LQRIuQ%253d%253d=exSjkCUUcU9uYDPKLmmJLg%253d%253d" TargetMode="External"/><Relationship Id="rId936" Type="http://schemas.openxmlformats.org/officeDocument/2006/relationships/hyperlink" Target="http://teknoag.sanayi.gov.tr/Home/TgbFirmaDetay?WCacra%252fJNEEIY%252fJ3LQRIuQ%253d%253d=pSowoCO%252fPcTGpYDZ7hPQxA%253d%253d" TargetMode="External"/><Relationship Id="rId1121" Type="http://schemas.openxmlformats.org/officeDocument/2006/relationships/hyperlink" Target="http://teknoag.sanayi.gov.tr/Home/TgbFirmaDetay?WCacra%252fJNEEIY%252fJ3LQRIuQ%253d%253d=xIhQ%252bskPZHHbJO7OawTpgw%253d%253d" TargetMode="External"/><Relationship Id="rId1219" Type="http://schemas.openxmlformats.org/officeDocument/2006/relationships/hyperlink" Target="http://teknoag.sanayi.gov.tr/Home/TgbFirmaDetay?WCacra%252fJNEEIY%252fJ3LQRIuQ%253d%253d=FxNs5kIku2ywbFjp2EFS4g%253d%253d" TargetMode="External"/><Relationship Id="rId1566" Type="http://schemas.openxmlformats.org/officeDocument/2006/relationships/hyperlink" Target="http://teknoag.sanayi.gov.tr/Home/TgbFirmaDetay?WCacra%252fJNEEIY%252fJ3LQRIuQ%253d%253d=sh8CbPu%252b0KbBZcaio8HHTA%253d%253d" TargetMode="External"/><Relationship Id="rId1773" Type="http://schemas.openxmlformats.org/officeDocument/2006/relationships/hyperlink" Target="http://teknoag.sanayi.gov.tr/Home/TgbFirmaDetay?WCacra%252fJNEEIY%252fJ3LQRIuQ%253d%253d=xRAhNLAwYOJ%252fHFywewthLw%253d%253d" TargetMode="External"/><Relationship Id="rId65" Type="http://schemas.openxmlformats.org/officeDocument/2006/relationships/hyperlink" Target="http://teknoag.sanayi.gov.tr/Home/TgbFirmaDetay?WCacra%252fJNEEIY%252fJ3LQRIuQ%253d%253d=n%252bNTLlMaCGDXe%252foDz9oIlA%253d%253d" TargetMode="External"/><Relationship Id="rId1426" Type="http://schemas.openxmlformats.org/officeDocument/2006/relationships/hyperlink" Target="http://teknoag.sanayi.gov.tr/Home/TgbFirmaDetay?WCacra%252fJNEEIY%252fJ3LQRIuQ%253d%253d=%252bfVSHvyLcpoWnlv0MO2Mog%253d%253d" TargetMode="External"/><Relationship Id="rId1633" Type="http://schemas.openxmlformats.org/officeDocument/2006/relationships/hyperlink" Target="http://teknoag.sanayi.gov.tr/Home/TgbFirmaDetay?WCacra%252fJNEEIY%252fJ3LQRIuQ%253d%253d=KCyP0ky9%252bg%252fMHXsBMiqCQw%253d%253d" TargetMode="External"/><Relationship Id="rId1840" Type="http://schemas.openxmlformats.org/officeDocument/2006/relationships/hyperlink" Target="http://teknoag.sanayi.gov.tr/Home/TgbFirmaDetay?WCacra%252fJNEEIY%252fJ3LQRIuQ%253d%253d=52I9TRTyb2Wr6lShaptBqw%253d%253d" TargetMode="External"/><Relationship Id="rId1700" Type="http://schemas.openxmlformats.org/officeDocument/2006/relationships/hyperlink" Target="http://teknoag.sanayi.gov.tr/Home/TgbFirmaDetay?WCacra%252fJNEEIY%252fJ3LQRIuQ%253d%253d=RPBrQ6zyXksb8KBd6wEWKw%253d%253d" TargetMode="External"/><Relationship Id="rId1938" Type="http://schemas.openxmlformats.org/officeDocument/2006/relationships/hyperlink" Target="http://teknoag.sanayi.gov.tr/Home/TgbFirmaDetay?WCacra%252fJNEEIY%252fJ3LQRIuQ%253d%253d=1KDlvNzD6C4vNXs6MgN87Q%253d%253d" TargetMode="External"/><Relationship Id="rId281" Type="http://schemas.openxmlformats.org/officeDocument/2006/relationships/hyperlink" Target="http://teknoag.sanayi.gov.tr/Home/TgbFirmaDetay?WCacra%252fJNEEIY%252fJ3LQRIuQ%253d%253d=zzqjhY25nNLszxTkLOmasA%253d%253d" TargetMode="External"/><Relationship Id="rId141" Type="http://schemas.openxmlformats.org/officeDocument/2006/relationships/hyperlink" Target="http://teknoag.sanayi.gov.tr/Home/TgbFirmaDetay?WCacra%252fJNEEIY%252fJ3LQRIuQ%253d%253d=nGxZ%252bFqwYA8BPGx3HtNAQg%253d%253d" TargetMode="External"/><Relationship Id="rId379" Type="http://schemas.openxmlformats.org/officeDocument/2006/relationships/hyperlink" Target="http://teknoag.sanayi.gov.tr/Home/TgbFirmaDetay?WCacra%252fJNEEIY%252fJ3LQRIuQ%253d%253d=kLOP3pak3PjrCZrdY8CtTQ%253d%253d" TargetMode="External"/><Relationship Id="rId586" Type="http://schemas.openxmlformats.org/officeDocument/2006/relationships/hyperlink" Target="http://teknoag.sanayi.gov.tr/Home/TgbFirmaDetay?WCacra%252fJNEEIY%252fJ3LQRIuQ%253d%253d=08dglUkXjIu6LDx%252bLzqoug%253d%253d" TargetMode="External"/><Relationship Id="rId793" Type="http://schemas.openxmlformats.org/officeDocument/2006/relationships/hyperlink" Target="http://teknoag.sanayi.gov.tr/Home/TgbFirmaDetay?WCacra%252fJNEEIY%252fJ3LQRIuQ%253d%253d=mwibOmCYxpOJPNng1HFEfQ%253d%253d" TargetMode="External"/><Relationship Id="rId7" Type="http://schemas.openxmlformats.org/officeDocument/2006/relationships/hyperlink" Target="http://teknoag.sanayi.gov.tr/Home/TgbFirmaDetay?WCacra%252fJNEEIY%252fJ3LQRIuQ%253d%253d=ZJQehNYXp%252bA8tAIu4G8hZg%253d%253d" TargetMode="External"/><Relationship Id="rId239" Type="http://schemas.openxmlformats.org/officeDocument/2006/relationships/hyperlink" Target="http://teknoag.sanayi.gov.tr/Home/TgbFirmaDetay?WCacra%252fJNEEIY%252fJ3LQRIuQ%253d%253d=VZBM5LvP3vl9DgyYwYJL1A%253d%253d" TargetMode="External"/><Relationship Id="rId446" Type="http://schemas.openxmlformats.org/officeDocument/2006/relationships/hyperlink" Target="http://teknoag.sanayi.gov.tr/Home/TgbFirmaDetay?WCacra%252fJNEEIY%252fJ3LQRIuQ%253d%253d=qL0EG9RwzuVWSxYmLCz%252bmQ%253d%253d" TargetMode="External"/><Relationship Id="rId653" Type="http://schemas.openxmlformats.org/officeDocument/2006/relationships/hyperlink" Target="http://teknoag.sanayi.gov.tr/Home/TgbFirmaDetay?WCacra%252fJNEEIY%252fJ3LQRIuQ%253d%253d=X601CmzmUzbQGlexr%252bWNOQ%253d%253d" TargetMode="External"/><Relationship Id="rId1076" Type="http://schemas.openxmlformats.org/officeDocument/2006/relationships/hyperlink" Target="http://teknoag.sanayi.gov.tr/Home/TgbFirmaDetay?WCacra%252fJNEEIY%252fJ3LQRIuQ%253d%253d=abCasnlEJDqcZ4Qi0PLhQw%253d%253d" TargetMode="External"/><Relationship Id="rId1283" Type="http://schemas.openxmlformats.org/officeDocument/2006/relationships/hyperlink" Target="http://teknoag.sanayi.gov.tr/Home/TgbFirmaDetay?WCacra%252fJNEEIY%252fJ3LQRIuQ%253d%253d=WABcUAYgdJGu%252f3hjR3WYCQ%253d%253d" TargetMode="External"/><Relationship Id="rId1490" Type="http://schemas.openxmlformats.org/officeDocument/2006/relationships/hyperlink" Target="http://teknoag.sanayi.gov.tr/Home/TgbFirmaDetay?WCacra%252fJNEEIY%252fJ3LQRIuQ%253d%253d=Quw9MfkzxpWCXDGyAxEp3g%253d%253d" TargetMode="External"/><Relationship Id="rId306" Type="http://schemas.openxmlformats.org/officeDocument/2006/relationships/hyperlink" Target="http://teknoag.sanayi.gov.tr/Home/TgbFirmaDetay?WCacra%252fJNEEIY%252fJ3LQRIuQ%253d%253d=vOiHkKiA6H6B3Z3C2QlLiA%253d%253d" TargetMode="External"/><Relationship Id="rId860" Type="http://schemas.openxmlformats.org/officeDocument/2006/relationships/hyperlink" Target="http://teknoag.sanayi.gov.tr/Home/TgbFirmaDetay?WCacra%252fJNEEIY%252fJ3LQRIuQ%253d%253d=aOUS6p6tHFuvOHpTC5U%252fUw%253d%253d" TargetMode="External"/><Relationship Id="rId958" Type="http://schemas.openxmlformats.org/officeDocument/2006/relationships/hyperlink" Target="http://teknoag.sanayi.gov.tr/Home/TgbFirmaDetay?WCacra%252fJNEEIY%252fJ3LQRIuQ%253d%253d=Vw0d3tJ2QAPWuJ2gfDGXGQ%253d%253d" TargetMode="External"/><Relationship Id="rId1143" Type="http://schemas.openxmlformats.org/officeDocument/2006/relationships/hyperlink" Target="http://teknoag.sanayi.gov.tr/Home/TgbFirmaDetay?WCacra%252fJNEEIY%252fJ3LQRIuQ%253d%253d=D%252bKXKlCuNZs8Il6y4yyPEA%253d%253d" TargetMode="External"/><Relationship Id="rId1588" Type="http://schemas.openxmlformats.org/officeDocument/2006/relationships/hyperlink" Target="http://teknoag.sanayi.gov.tr/Home/TgbFirmaDetay?WCacra%252fJNEEIY%252fJ3LQRIuQ%253d%253d=%252bJV6RzvTFyhm4k8suM4qGg%253d%253d" TargetMode="External"/><Relationship Id="rId1795" Type="http://schemas.openxmlformats.org/officeDocument/2006/relationships/hyperlink" Target="http://teknoag.sanayi.gov.tr/Home/TgbFirmaDetay?WCacra%252fJNEEIY%252fJ3LQRIuQ%253d%253d=Dqzj0tvlkyGwz354YkySag%253d%253d" TargetMode="External"/><Relationship Id="rId87" Type="http://schemas.openxmlformats.org/officeDocument/2006/relationships/hyperlink" Target="http://teknoag.sanayi.gov.tr/Home/TgbFirmaDetay?WCacra%252fJNEEIY%252fJ3LQRIuQ%253d%253d=PP6Ql9ng6dkp2uJ%252bs1Vvyg%253d%253d" TargetMode="External"/><Relationship Id="rId513" Type="http://schemas.openxmlformats.org/officeDocument/2006/relationships/hyperlink" Target="http://teknoag.sanayi.gov.tr/Home/TgbFirmaDetay?WCacra%252fJNEEIY%252fJ3LQRIuQ%253d%253d=nlVXbvg%252fYoZdNF4mc6BKvg%253d%253d" TargetMode="External"/><Relationship Id="rId720" Type="http://schemas.openxmlformats.org/officeDocument/2006/relationships/hyperlink" Target="http://teknoag.sanayi.gov.tr/Home/TgbFirmaDetay?WCacra%252fJNEEIY%252fJ3LQRIuQ%253d%253d=4M0kGfcbBMCHoEfMB%252b5a%252bg%253d%253d" TargetMode="External"/><Relationship Id="rId818" Type="http://schemas.openxmlformats.org/officeDocument/2006/relationships/hyperlink" Target="http://teknoag.sanayi.gov.tr/Home/TgbFirmaDetay?WCacra%252fJNEEIY%252fJ3LQRIuQ%253d%253d=lgGiFA6%252bQJMJkcsVl%252fkd4Q%253d%253d" TargetMode="External"/><Relationship Id="rId1350" Type="http://schemas.openxmlformats.org/officeDocument/2006/relationships/hyperlink" Target="http://teknoag.sanayi.gov.tr/Home/TgbFirmaDetay?WCacra%252fJNEEIY%252fJ3LQRIuQ%253d%253d=Xt0Hbsr6Oz%252fYK2x%252fp5rL8Q%253d%253d" TargetMode="External"/><Relationship Id="rId1448" Type="http://schemas.openxmlformats.org/officeDocument/2006/relationships/hyperlink" Target="http://teknoag.sanayi.gov.tr/Home/TgbFirmaDetay?WCacra%252fJNEEIY%252fJ3LQRIuQ%253d%253d=rM5DLSQEpKwi0F%252f6MOzHIg%253d%253d" TargetMode="External"/><Relationship Id="rId1655" Type="http://schemas.openxmlformats.org/officeDocument/2006/relationships/hyperlink" Target="http://teknoag.sanayi.gov.tr/Home/TgbFirmaDetay?WCacra%252fJNEEIY%252fJ3LQRIuQ%253d%253d=0BSfRYlN%252ba8IybC%252fGYlYRw%253d%253d" TargetMode="External"/><Relationship Id="rId1003" Type="http://schemas.openxmlformats.org/officeDocument/2006/relationships/hyperlink" Target="http://teknoag.sanayi.gov.tr/Home/TgbFirmaDetay?WCacra%252fJNEEIY%252fJ3LQRIuQ%253d%253d=Gf%252biTjsP8jXKODZM8TYA5w%253d%253d" TargetMode="External"/><Relationship Id="rId1210" Type="http://schemas.openxmlformats.org/officeDocument/2006/relationships/hyperlink" Target="http://teknoag.sanayi.gov.tr/Home/TgbFirmaDetay?WCacra%252fJNEEIY%252fJ3LQRIuQ%253d%253d=Fwdgszk9JX3CLL4lKiu9OA%253d%253d" TargetMode="External"/><Relationship Id="rId1308" Type="http://schemas.openxmlformats.org/officeDocument/2006/relationships/hyperlink" Target="http://teknoag.sanayi.gov.tr/Home/TgbFirmaDetay?WCacra%252fJNEEIY%252fJ3LQRIuQ%253d%253d=YnlccHblN66IF7bAfZIHxw%253d%253d" TargetMode="External"/><Relationship Id="rId1862" Type="http://schemas.openxmlformats.org/officeDocument/2006/relationships/hyperlink" Target="http://teknoag.sanayi.gov.tr/Home/TgbFirmaDetay?WCacra%252fJNEEIY%252fJ3LQRIuQ%253d%253d=N8UiC%252f8mVLj0b4pSGY76YA%253d%253d" TargetMode="External"/><Relationship Id="rId1515" Type="http://schemas.openxmlformats.org/officeDocument/2006/relationships/hyperlink" Target="http://teknoag.sanayi.gov.tr/Home/TgbFirmaDetay?WCacra%252fJNEEIY%252fJ3LQRIuQ%253d%253d=C7Q8O27DF2ICbgx102hH5Q%253d%253d" TargetMode="External"/><Relationship Id="rId1722" Type="http://schemas.openxmlformats.org/officeDocument/2006/relationships/hyperlink" Target="http://teknoag.sanayi.gov.tr/Home/TgbFirmaDetay?WCacra%252fJNEEIY%252fJ3LQRIuQ%253d%253d=xSeH8H82lJ32rNmi26WcDA%253d%253d" TargetMode="External"/><Relationship Id="rId14" Type="http://schemas.openxmlformats.org/officeDocument/2006/relationships/hyperlink" Target="http://teknoag.sanayi.gov.tr/Home/TgbFirmaDetay?WCacra%252fJNEEIY%252fJ3LQRIuQ%253d%253d=xhEtzuIp4nDDgYMdfdqM4g%253d%253d" TargetMode="External"/><Relationship Id="rId163" Type="http://schemas.openxmlformats.org/officeDocument/2006/relationships/hyperlink" Target="http://teknoag.sanayi.gov.tr/Home/TgbFirmaDetay?WCacra%252fJNEEIY%252fJ3LQRIuQ%253d%253d=HMRGkP65EzH8VEJj935nAQ%253d%253d" TargetMode="External"/><Relationship Id="rId370" Type="http://schemas.openxmlformats.org/officeDocument/2006/relationships/hyperlink" Target="http://teknoag.sanayi.gov.tr/Home/TgbFirmaDetay?WCacra%252fJNEEIY%252fJ3LQRIuQ%253d%253d=mp%252fBoXCZ4tw98w8YclJuRA%253d%253d" TargetMode="External"/><Relationship Id="rId230" Type="http://schemas.openxmlformats.org/officeDocument/2006/relationships/hyperlink" Target="http://teknoag.sanayi.gov.tr/Home/TgbFirmaDetay?WCacra%252fJNEEIY%252fJ3LQRIuQ%253d%253d=3Mwd%252biENj4K5tzAwQ%252btJGw%253d%253d" TargetMode="External"/><Relationship Id="rId468" Type="http://schemas.openxmlformats.org/officeDocument/2006/relationships/hyperlink" Target="http://teknoag.sanayi.gov.tr/Home/TgbFirmaDetay?WCacra%252fJNEEIY%252fJ3LQRIuQ%253d%253d=qI%252fOpTpiXHuHW8d6L5h%252fSw%253d%253d" TargetMode="External"/><Relationship Id="rId675" Type="http://schemas.openxmlformats.org/officeDocument/2006/relationships/hyperlink" Target="http://teknoag.sanayi.gov.tr/Home/TgbFirmaDetay?WCacra%252fJNEEIY%252fJ3LQRIuQ%253d%253d=osVR73oS%252bCUEyk3tvS4vJg%253d%253d" TargetMode="External"/><Relationship Id="rId882" Type="http://schemas.openxmlformats.org/officeDocument/2006/relationships/hyperlink" Target="http://teknoag.sanayi.gov.tr/Home/TgbFirmaDetay?WCacra%252fJNEEIY%252fJ3LQRIuQ%253d%253d=DgZiHfRaC24StD5xaCwyzA%253d%253d" TargetMode="External"/><Relationship Id="rId1098" Type="http://schemas.openxmlformats.org/officeDocument/2006/relationships/hyperlink" Target="http://teknoag.sanayi.gov.tr/Home/TgbFirmaDetay?WCacra%252fJNEEIY%252fJ3LQRIuQ%253d%253d=fyCld4wHD7zlhomuyRLVRw%253d%253d" TargetMode="External"/><Relationship Id="rId328" Type="http://schemas.openxmlformats.org/officeDocument/2006/relationships/hyperlink" Target="http://teknoag.sanayi.gov.tr/Home/TgbFirmaDetay?WCacra%252fJNEEIY%252fJ3LQRIuQ%253d%253d=P1JuhWFdCcGdo1WhHWUXhg%253d%253d" TargetMode="External"/><Relationship Id="rId535" Type="http://schemas.openxmlformats.org/officeDocument/2006/relationships/hyperlink" Target="http://teknoag.sanayi.gov.tr/Home/TgbFirmaDetay?WCacra%252fJNEEIY%252fJ3LQRIuQ%253d%253d=KPJwKVYrtCW97fDHHF44PQ%253d%253d" TargetMode="External"/><Relationship Id="rId742" Type="http://schemas.openxmlformats.org/officeDocument/2006/relationships/hyperlink" Target="http://teknoag.sanayi.gov.tr/Home/TgbFirmaDetay?WCacra%252fJNEEIY%252fJ3LQRIuQ%253d%253d=ihSRoo5YEiOpMvafSZv5xg%253d%253d" TargetMode="External"/><Relationship Id="rId1165" Type="http://schemas.openxmlformats.org/officeDocument/2006/relationships/hyperlink" Target="http://teknoag.sanayi.gov.tr/Home/TgbFirmaDetay?WCacra%252fJNEEIY%252fJ3LQRIuQ%253d%253d=KQ1bIdECeg%252bvYCKHma7uKA%253d%253d" TargetMode="External"/><Relationship Id="rId1372" Type="http://schemas.openxmlformats.org/officeDocument/2006/relationships/hyperlink" Target="http://teknoag.sanayi.gov.tr/Home/TgbFirmaDetay?WCacra%252fJNEEIY%252fJ3LQRIuQ%253d%253d=a6UQH2to%252bZv%252bo5rKnTOz3w%253d%253d" TargetMode="External"/><Relationship Id="rId602" Type="http://schemas.openxmlformats.org/officeDocument/2006/relationships/hyperlink" Target="http://teknoag.sanayi.gov.tr/Home/TgbFirmaDetay?WCacra%252fJNEEIY%252fJ3LQRIuQ%253d%253d=uW1m0DJazzRAwLmsJpTOmQ%253d%253d" TargetMode="External"/><Relationship Id="rId1025" Type="http://schemas.openxmlformats.org/officeDocument/2006/relationships/hyperlink" Target="http://teknoag.sanayi.gov.tr/Home/TgbFirmaDetay?WCacra%252fJNEEIY%252fJ3LQRIuQ%253d%253d=JQQTubpJQm4WmmIaDLb%252bxA%253d%253d" TargetMode="External"/><Relationship Id="rId1232" Type="http://schemas.openxmlformats.org/officeDocument/2006/relationships/hyperlink" Target="http://teknoag.sanayi.gov.tr/Home/TgbFirmaDetay?WCacra%252fJNEEIY%252fJ3LQRIuQ%253d%253d=%252fd6JXTBMHw0Aa0%252bTGd%252fZGg%253d%253d" TargetMode="External"/><Relationship Id="rId1677" Type="http://schemas.openxmlformats.org/officeDocument/2006/relationships/hyperlink" Target="http://teknoag.sanayi.gov.tr/Home/TgbFirmaDetay?WCacra%252fJNEEIY%252fJ3LQRIuQ%253d%253d=soSHOP%252fhk1cLvqpSeQaqeg%253d%253d" TargetMode="External"/><Relationship Id="rId1884" Type="http://schemas.openxmlformats.org/officeDocument/2006/relationships/hyperlink" Target="http://teknoag.sanayi.gov.tr/Home/TgbFirmaDetay?WCacra%252fJNEEIY%252fJ3LQRIuQ%253d%253d=%252b%252fAcVFcyg8u4kBPIKTLffQ%253d%253d" TargetMode="External"/><Relationship Id="rId907" Type="http://schemas.openxmlformats.org/officeDocument/2006/relationships/hyperlink" Target="http://teknoag.sanayi.gov.tr/Home/TgbFirmaDetay?WCacra%252fJNEEIY%252fJ3LQRIuQ%253d%253d=5h%252bt6wgt%252fNkD0xzSo3iEKg%253d%253d" TargetMode="External"/><Relationship Id="rId1537" Type="http://schemas.openxmlformats.org/officeDocument/2006/relationships/hyperlink" Target="http://teknoag.sanayi.gov.tr/Home/TgbFirmaDetay?WCacra%252fJNEEIY%252fJ3LQRIuQ%253d%253d=rE8lzJo7IoufntPC4f2Fww%253d%253d" TargetMode="External"/><Relationship Id="rId1744" Type="http://schemas.openxmlformats.org/officeDocument/2006/relationships/hyperlink" Target="http://teknoag.sanayi.gov.tr/Home/TgbFirmaDetay?WCacra%252fJNEEIY%252fJ3LQRIuQ%253d%253d=sFLYEBLEkayOM3o2Xtky7A%253d%253d" TargetMode="External"/><Relationship Id="rId1951" Type="http://schemas.openxmlformats.org/officeDocument/2006/relationships/hyperlink" Target="http://teknoag.sanayi.gov.tr/Home/TgbFirmaDetay?WCacra%252fJNEEIY%252fJ3LQRIuQ%253d%253d=kcZRPqM4biPsa3yrME3C8g%253d%253d" TargetMode="External"/><Relationship Id="rId36" Type="http://schemas.openxmlformats.org/officeDocument/2006/relationships/hyperlink" Target="http://teknoag.sanayi.gov.tr/Home/TgbFirmaDetay?WCacra%252fJNEEIY%252fJ3LQRIuQ%253d%253d=2AxGivOj6nYmTmLkP4N8Eg%253d%253d" TargetMode="External"/><Relationship Id="rId1604" Type="http://schemas.openxmlformats.org/officeDocument/2006/relationships/hyperlink" Target="http://teknoag.sanayi.gov.tr/Home/TgbFirmaDetay?WCacra%252fJNEEIY%252fJ3LQRIuQ%253d%253d=ZYaLWkbFnxJ8YHC4I81ysQ%253d%253d" TargetMode="External"/><Relationship Id="rId185" Type="http://schemas.openxmlformats.org/officeDocument/2006/relationships/hyperlink" Target="http://teknoag.sanayi.gov.tr/Home/TgbFirmaDetay?WCacra%252fJNEEIY%252fJ3LQRIuQ%253d%253d=1156BxUo4I4XWWxQaxx3Rg%253d%253d" TargetMode="External"/><Relationship Id="rId1811" Type="http://schemas.openxmlformats.org/officeDocument/2006/relationships/hyperlink" Target="http://teknoag.sanayi.gov.tr/Home/TgbFirmaDetay?WCacra%252fJNEEIY%252fJ3LQRIuQ%253d%253d=xbyj4UUDVEwXzfsJqj1BCg%253d%253d" TargetMode="External"/><Relationship Id="rId1909" Type="http://schemas.openxmlformats.org/officeDocument/2006/relationships/hyperlink" Target="http://teknoag.sanayi.gov.tr/Home/TgbFirmaDetay?WCacra%252fJNEEIY%252fJ3LQRIuQ%253d%253d=SNrA%252b%252fWF6zhZnnIG67MwVw%253d%253d" TargetMode="External"/><Relationship Id="rId392" Type="http://schemas.openxmlformats.org/officeDocument/2006/relationships/hyperlink" Target="http://teknoag.sanayi.gov.tr/Home/TgbFirmaDetay?WCacra%252fJNEEIY%252fJ3LQRIuQ%253d%253d=caEPj7yS5Zl2b7kcap0x%252fA%253d%253d" TargetMode="External"/><Relationship Id="rId697" Type="http://schemas.openxmlformats.org/officeDocument/2006/relationships/hyperlink" Target="http://teknoag.sanayi.gov.tr/Home/TgbFirmaDetay?WCacra%252fJNEEIY%252fJ3LQRIuQ%253d%253d=0UPXVDCgTiImWoTk4u2epQ%253d%253d" TargetMode="External"/><Relationship Id="rId252" Type="http://schemas.openxmlformats.org/officeDocument/2006/relationships/hyperlink" Target="http://teknoag.sanayi.gov.tr/Home/TgbFirmaDetay?WCacra%252fJNEEIY%252fJ3LQRIuQ%253d%253d=eU8DsWgti3YFKZNG4K4BNQ%253d%253d" TargetMode="External"/><Relationship Id="rId1187" Type="http://schemas.openxmlformats.org/officeDocument/2006/relationships/hyperlink" Target="http://teknoag.sanayi.gov.tr/Home/TgbFirmaDetay?WCacra%252fJNEEIY%252fJ3LQRIuQ%253d%253d=Qojh%252bSdstL2h3rFCym9vXw%253d%253d" TargetMode="External"/><Relationship Id="rId112" Type="http://schemas.openxmlformats.org/officeDocument/2006/relationships/hyperlink" Target="http://teknoag.sanayi.gov.tr/Home/TgbFirmaDetay?WCacra%252fJNEEIY%252fJ3LQRIuQ%253d%253d=zlFx7xAdyM0reEWo2RLtDA%253d%253d" TargetMode="External"/><Relationship Id="rId557" Type="http://schemas.openxmlformats.org/officeDocument/2006/relationships/hyperlink" Target="http://teknoag.sanayi.gov.tr/Home/TgbFirmaDetay?WCacra%252fJNEEIY%252fJ3LQRIuQ%253d%253d=yM4kY9CONX4EYvtAN2nCgg%253d%253d" TargetMode="External"/><Relationship Id="rId764" Type="http://schemas.openxmlformats.org/officeDocument/2006/relationships/hyperlink" Target="http://teknoag.sanayi.gov.tr/Home/TgbFirmaDetay?WCacra%252fJNEEIY%252fJ3LQRIuQ%253d%253d=eCjsBQfLWh5VsJ1OBxfXqw%253d%253d" TargetMode="External"/><Relationship Id="rId971" Type="http://schemas.openxmlformats.org/officeDocument/2006/relationships/hyperlink" Target="http://teknoag.sanayi.gov.tr/Home/TgbFirmaDetay?WCacra%252fJNEEIY%252fJ3LQRIuQ%253d%253d=zY3cePPSLNYWNfSX9tCVzg%253d%253d" TargetMode="External"/><Relationship Id="rId1394" Type="http://schemas.openxmlformats.org/officeDocument/2006/relationships/hyperlink" Target="http://teknoag.sanayi.gov.tr/Home/TgbFirmaDetay?WCacra%252fJNEEIY%252fJ3LQRIuQ%253d%253d=d5qSG5mdJ2KQDsUG5hF%252bRQ%253d%253d" TargetMode="External"/><Relationship Id="rId1699" Type="http://schemas.openxmlformats.org/officeDocument/2006/relationships/hyperlink" Target="http://teknoag.sanayi.gov.tr/Home/TgbFirmaDetay?WCacra%252fJNEEIY%252fJ3LQRIuQ%253d%253d=LQZY20qEIplNZzUDTGvDGw%253d%253d" TargetMode="External"/><Relationship Id="rId417" Type="http://schemas.openxmlformats.org/officeDocument/2006/relationships/hyperlink" Target="http://teknoag.sanayi.gov.tr/Home/TgbFirmaDetay?WCacra%252fJNEEIY%252fJ3LQRIuQ%253d%253d=ZFwsm7CM9ciC%252brkMtgYElw%253d%253d" TargetMode="External"/><Relationship Id="rId624" Type="http://schemas.openxmlformats.org/officeDocument/2006/relationships/hyperlink" Target="http://teknoag.sanayi.gov.tr/Home/TgbFirmaDetay?WCacra%252fJNEEIY%252fJ3LQRIuQ%253d%253d=JKssHodC2MGSnvKbd4lrSw%253d%253d" TargetMode="External"/><Relationship Id="rId831" Type="http://schemas.openxmlformats.org/officeDocument/2006/relationships/hyperlink" Target="http://teknoag.sanayi.gov.tr/Home/TgbFirmaDetay?WCacra%252fJNEEIY%252fJ3LQRIuQ%253d%253d=%252bjNXdIku2%252f%252ftNtV9EnJH7Q%253d%253d" TargetMode="External"/><Relationship Id="rId1047" Type="http://schemas.openxmlformats.org/officeDocument/2006/relationships/hyperlink" Target="http://teknoag.sanayi.gov.tr/Home/TgbFirmaDetay?WCacra%252fJNEEIY%252fJ3LQRIuQ%253d%253d=yPUIh8miz%252baX7dPSqfWcMg%253d%253d" TargetMode="External"/><Relationship Id="rId1254" Type="http://schemas.openxmlformats.org/officeDocument/2006/relationships/hyperlink" Target="http://teknoag.sanayi.gov.tr/Home/TgbFirmaDetay?WCacra%252fJNEEIY%252fJ3LQRIuQ%253d%253d=Lweg%252bCNZ7VUvvmbBzNluHQ%253d%253d" TargetMode="External"/><Relationship Id="rId1461" Type="http://schemas.openxmlformats.org/officeDocument/2006/relationships/hyperlink" Target="http://teknoag.sanayi.gov.tr/Home/TgbFirmaDetay?WCacra%252fJNEEIY%252fJ3LQRIuQ%253d%253d=oWgjE7A3vWbQVnk8y1HEUA%253d%253d" TargetMode="External"/><Relationship Id="rId929" Type="http://schemas.openxmlformats.org/officeDocument/2006/relationships/hyperlink" Target="http://teknoag.sanayi.gov.tr/Home/TgbFirmaDetay?WCacra%252fJNEEIY%252fJ3LQRIuQ%253d%253d=EpYK37L3iINbZbsTqe1JQw%253d%253d" TargetMode="External"/><Relationship Id="rId1114" Type="http://schemas.openxmlformats.org/officeDocument/2006/relationships/hyperlink" Target="http://teknoag.sanayi.gov.tr/Home/TgbFirmaDetay?WCacra%252fJNEEIY%252fJ3LQRIuQ%253d%253d=vFokEnvBg%252fa99G9f9rxY9g%253d%253d" TargetMode="External"/><Relationship Id="rId1321" Type="http://schemas.openxmlformats.org/officeDocument/2006/relationships/hyperlink" Target="http://teknoag.sanayi.gov.tr/Home/TgbFirmaDetay?WCacra%252fJNEEIY%252fJ3LQRIuQ%253d%253d=WFl7tSVv4gqItsMkBDTXHw%253d%253d" TargetMode="External"/><Relationship Id="rId1559" Type="http://schemas.openxmlformats.org/officeDocument/2006/relationships/hyperlink" Target="http://teknoag.sanayi.gov.tr/Home/TgbFirmaDetay?WCacra%252fJNEEIY%252fJ3LQRIuQ%253d%253d=gzeqpWQxNTFPbkmFE2DU7Q%253d%253d" TargetMode="External"/><Relationship Id="rId1766" Type="http://schemas.openxmlformats.org/officeDocument/2006/relationships/hyperlink" Target="http://teknoag.sanayi.gov.tr/Home/TgbFirmaDetay?WCacra%252fJNEEIY%252fJ3LQRIuQ%253d%253d=%252fO%252bwM37P5zLXugap1bnm2A%253d%253d" TargetMode="External"/><Relationship Id="rId58" Type="http://schemas.openxmlformats.org/officeDocument/2006/relationships/hyperlink" Target="http://teknoag.sanayi.gov.tr/Home/TgbFirmaDetay?WCacra%252fJNEEIY%252fJ3LQRIuQ%253d%253d=GaTlNANxEiC4%252fZRHRNqJzA%253d%253d" TargetMode="External"/><Relationship Id="rId1419" Type="http://schemas.openxmlformats.org/officeDocument/2006/relationships/hyperlink" Target="http://teknoag.sanayi.gov.tr/Home/TgbFirmaDetay?WCacra%252fJNEEIY%252fJ3LQRIuQ%253d%253d=2FeuZpNK9EsNSDBLtvT7CQ%253d%253d" TargetMode="External"/><Relationship Id="rId1626" Type="http://schemas.openxmlformats.org/officeDocument/2006/relationships/hyperlink" Target="http://teknoag.sanayi.gov.tr/Home/TgbFirmaDetay?WCacra%252fJNEEIY%252fJ3LQRIuQ%253d%253d=52kd9XYcGD8CVsH2rMvwNg%253d%253d" TargetMode="External"/><Relationship Id="rId1833" Type="http://schemas.openxmlformats.org/officeDocument/2006/relationships/hyperlink" Target="http://teknoag.sanayi.gov.tr/Home/TgbFirmaDetay?WCacra%252fJNEEIY%252fJ3LQRIuQ%253d%253d=YD%252f6AuTPU92Ey03Enb4vlQ%253d%253d" TargetMode="External"/><Relationship Id="rId1900" Type="http://schemas.openxmlformats.org/officeDocument/2006/relationships/hyperlink" Target="http://teknoag.sanayi.gov.tr/Home/TgbFirmaDetay?WCacra%252fJNEEIY%252fJ3LQRIuQ%253d%253d=QFBAEAeptX%252f6yo9buhohdQ%253d%253d" TargetMode="External"/><Relationship Id="rId274" Type="http://schemas.openxmlformats.org/officeDocument/2006/relationships/hyperlink" Target="http://teknoag.sanayi.gov.tr/Home/TgbFirmaDetay?WCacra%252fJNEEIY%252fJ3LQRIuQ%253d%253d=BOvL9az3L1WDTVrivINJow%253d%253d" TargetMode="External"/><Relationship Id="rId481" Type="http://schemas.openxmlformats.org/officeDocument/2006/relationships/hyperlink" Target="http://teknoag.sanayi.gov.tr/Home/TgbFirmaDetay?WCacra%252fJNEEIY%252fJ3LQRIuQ%253d%253d=uXSVGb0nbr3Tt4EBL2T09A%253d%253d" TargetMode="External"/><Relationship Id="rId134" Type="http://schemas.openxmlformats.org/officeDocument/2006/relationships/hyperlink" Target="http://teknoag.sanayi.gov.tr/Home/TgbFirmaDetay?WCacra%252fJNEEIY%252fJ3LQRIuQ%253d%253d=vAd2oGHWYCjCZKNRinqtPA%253d%253d" TargetMode="External"/><Relationship Id="rId579" Type="http://schemas.openxmlformats.org/officeDocument/2006/relationships/hyperlink" Target="http://teknoag.sanayi.gov.tr/Home/TgbFirmaDetay?WCacra%252fJNEEIY%252fJ3LQRIuQ%253d%253d=9YZqTTHkfDwosNtiuYGFYA%253d%253d" TargetMode="External"/><Relationship Id="rId786" Type="http://schemas.openxmlformats.org/officeDocument/2006/relationships/hyperlink" Target="http://teknoag.sanayi.gov.tr/Home/TgbFirmaDetay?WCacra%252fJNEEIY%252fJ3LQRIuQ%253d%253d=HCLgRMEjUgC%252brxRHKnczEA%253d%253d" TargetMode="External"/><Relationship Id="rId993" Type="http://schemas.openxmlformats.org/officeDocument/2006/relationships/hyperlink" Target="http://teknoag.sanayi.gov.tr/Home/TgbFirmaDetay?WCacra%252fJNEEIY%252fJ3LQRIuQ%253d%253d=ipTjbi8qL5l8G9Rm93o4SQ%253d%253d" TargetMode="External"/><Relationship Id="rId341" Type="http://schemas.openxmlformats.org/officeDocument/2006/relationships/hyperlink" Target="http://teknoag.sanayi.gov.tr/Home/TgbFirmaDetay?WCacra%252fJNEEIY%252fJ3LQRIuQ%253d%253d=fADmaCzKGBDBDEyWr%252fPCqg%253d%253d" TargetMode="External"/><Relationship Id="rId439" Type="http://schemas.openxmlformats.org/officeDocument/2006/relationships/hyperlink" Target="http://teknoag.sanayi.gov.tr/Home/TgbFirmaDetay?WCacra%252fJNEEIY%252fJ3LQRIuQ%253d%253d=kx7NWeYsRG0SvBCM%252fCNq4A%253d%253d" TargetMode="External"/><Relationship Id="rId646" Type="http://schemas.openxmlformats.org/officeDocument/2006/relationships/hyperlink" Target="http://teknoag.sanayi.gov.tr/Home/TgbFirmaDetay?WCacra%252fJNEEIY%252fJ3LQRIuQ%253d%253d=op3m4hYeSJs8J8EbYDLRgg%253d%253d" TargetMode="External"/><Relationship Id="rId1069" Type="http://schemas.openxmlformats.org/officeDocument/2006/relationships/hyperlink" Target="http://teknoag.sanayi.gov.tr/Home/TgbFirmaDetay?WCacra%252fJNEEIY%252fJ3LQRIuQ%253d%253d=HlNx%252fOWwch0g%252fgiJRKgy9A%253d%253d" TargetMode="External"/><Relationship Id="rId1276" Type="http://schemas.openxmlformats.org/officeDocument/2006/relationships/hyperlink" Target="http://teknoag.sanayi.gov.tr/Home/TgbFirmaDetay?WCacra%252fJNEEIY%252fJ3LQRIuQ%253d%253d=GMwQD6XtcJXCZFTAYNiHIA%253d%253d" TargetMode="External"/><Relationship Id="rId1483" Type="http://schemas.openxmlformats.org/officeDocument/2006/relationships/hyperlink" Target="http://teknoag.sanayi.gov.tr/Home/TgbFirmaDetay?WCacra%252fJNEEIY%252fJ3LQRIuQ%253d%253d=d4%252flYpOTW1CStVX5wi6KhQ%253d%253d" TargetMode="External"/><Relationship Id="rId201" Type="http://schemas.openxmlformats.org/officeDocument/2006/relationships/hyperlink" Target="http://teknoag.sanayi.gov.tr/Home/TgbFirmaDetay?WCacra%252fJNEEIY%252fJ3LQRIuQ%253d%253d=5w15yZ2RxrLyLhrIhvAFtQ%253d%253d" TargetMode="External"/><Relationship Id="rId506" Type="http://schemas.openxmlformats.org/officeDocument/2006/relationships/hyperlink" Target="http://teknoag.sanayi.gov.tr/Home/TgbFirmaDetay?WCacra%252fJNEEIY%252fJ3LQRIuQ%253d%253d=2J0w4YttIKLHRSV1mrDR7A%253d%253d" TargetMode="External"/><Relationship Id="rId853" Type="http://schemas.openxmlformats.org/officeDocument/2006/relationships/hyperlink" Target="http://teknoag.sanayi.gov.tr/Home/TgbFirmaDetay?WCacra%252fJNEEIY%252fJ3LQRIuQ%253d%253d=JRKdPf%252brpuhgpyk2V1De9A%253d%253d" TargetMode="External"/><Relationship Id="rId1136" Type="http://schemas.openxmlformats.org/officeDocument/2006/relationships/hyperlink" Target="http://teknoag.sanayi.gov.tr/Home/TgbFirmaDetay?WCacra%252fJNEEIY%252fJ3LQRIuQ%253d%253d=TNqXCabCjt2WIvYhPrBSWQ%253d%253d" TargetMode="External"/><Relationship Id="rId1690" Type="http://schemas.openxmlformats.org/officeDocument/2006/relationships/hyperlink" Target="http://teknoag.sanayi.gov.tr/Home/TgbFirmaDetay?WCacra%252fJNEEIY%252fJ3LQRIuQ%253d%253d=1kYHG5VGBf0qe9eMuaAlkQ%253d%253d" TargetMode="External"/><Relationship Id="rId1788" Type="http://schemas.openxmlformats.org/officeDocument/2006/relationships/hyperlink" Target="http://teknoag.sanayi.gov.tr/Home/TgbFirmaDetay?WCacra%252fJNEEIY%252fJ3LQRIuQ%253d%253d=wPWQKiqhqpN7Y%252f1KfuEmwQ%253d%253d" TargetMode="External"/><Relationship Id="rId713" Type="http://schemas.openxmlformats.org/officeDocument/2006/relationships/hyperlink" Target="http://teknoag.sanayi.gov.tr/Home/TgbFirmaDetay?WCacra%252fJNEEIY%252fJ3LQRIuQ%253d%253d=yu%252baB%252bLa0p6VIgeRdNWg8A%253d%253d" TargetMode="External"/><Relationship Id="rId920" Type="http://schemas.openxmlformats.org/officeDocument/2006/relationships/hyperlink" Target="http://teknoag.sanayi.gov.tr/Home/TgbFirmaDetay?WCacra%252fJNEEIY%252fJ3LQRIuQ%253d%253d=nVItIXC2nxLWSdHsWJFQxg%253d%253d" TargetMode="External"/><Relationship Id="rId1343" Type="http://schemas.openxmlformats.org/officeDocument/2006/relationships/hyperlink" Target="http://teknoag.sanayi.gov.tr/Home/TgbFirmaDetay?WCacra%252fJNEEIY%252fJ3LQRIuQ%253d%253d=NA%252flX7cNzvEcdISp1XkW1Q%253d%253d" TargetMode="External"/><Relationship Id="rId1550" Type="http://schemas.openxmlformats.org/officeDocument/2006/relationships/hyperlink" Target="http://teknoag.sanayi.gov.tr/Home/TgbFirmaDetay?WCacra%252fJNEEIY%252fJ3LQRIuQ%253d%253d=xKAplgryGMf%252bxcn23IUHqw%253d%253d" TargetMode="External"/><Relationship Id="rId1648" Type="http://schemas.openxmlformats.org/officeDocument/2006/relationships/hyperlink" Target="http://teknoag.sanayi.gov.tr/Home/TgbFirmaDetay?WCacra%252fJNEEIY%252fJ3LQRIuQ%253d%253d=TfAE9iwqiu1sF%252fbV1dUHMQ%253d%253d" TargetMode="External"/><Relationship Id="rId1203" Type="http://schemas.openxmlformats.org/officeDocument/2006/relationships/hyperlink" Target="http://teknoag.sanayi.gov.tr/Home/TgbFirmaDetay?WCacra%252fJNEEIY%252fJ3LQRIuQ%253d%253d=rpS1Pj0suJm45MDUojC8vA%253d%253d" TargetMode="External"/><Relationship Id="rId1410" Type="http://schemas.openxmlformats.org/officeDocument/2006/relationships/hyperlink" Target="http://teknoag.sanayi.gov.tr/Home/TgbFirmaDetay?WCacra%252fJNEEIY%252fJ3LQRIuQ%253d%253d=Wgf6XTX4Y%252bMkZFAc%252b7cPww%253d%253d" TargetMode="External"/><Relationship Id="rId1508" Type="http://schemas.openxmlformats.org/officeDocument/2006/relationships/hyperlink" Target="http://teknoag.sanayi.gov.tr/Home/TgbFirmaDetay?WCacra%252fJNEEIY%252fJ3LQRIuQ%253d%253d=ZVPuFW1uVd0EFryoniRayQ%253d%253d" TargetMode="External"/><Relationship Id="rId1855" Type="http://schemas.openxmlformats.org/officeDocument/2006/relationships/hyperlink" Target="http://teknoag.sanayi.gov.tr/Home/TgbFirmaDetay?WCacra%252fJNEEIY%252fJ3LQRIuQ%253d%253d=DJPom1brVDDA17UkssATLA%253d%253d" TargetMode="External"/><Relationship Id="rId1715" Type="http://schemas.openxmlformats.org/officeDocument/2006/relationships/hyperlink" Target="http://teknoag.sanayi.gov.tr/Home/TgbFirmaDetay?WCacra%252fJNEEIY%252fJ3LQRIuQ%253d%253d=3jfUdbJkXKedvXdZCNFP%252bg%253d%253d" TargetMode="External"/><Relationship Id="rId1922" Type="http://schemas.openxmlformats.org/officeDocument/2006/relationships/hyperlink" Target="http://teknoag.sanayi.gov.tr/Home/TgbFirmaDetay?WCacra%252fJNEEIY%252fJ3LQRIuQ%253d%253d=5pCEPOj8uSL0MSL4Oqm6Cg%253d%253d" TargetMode="External"/><Relationship Id="rId296" Type="http://schemas.openxmlformats.org/officeDocument/2006/relationships/hyperlink" Target="http://teknoag.sanayi.gov.tr/Home/TgbFirmaDetay?WCacra%252fJNEEIY%252fJ3LQRIuQ%253d%253d=kp%252fgiEcFSCiCbPt3m927TQ%253d%253d" TargetMode="External"/><Relationship Id="rId156" Type="http://schemas.openxmlformats.org/officeDocument/2006/relationships/hyperlink" Target="http://teknoag.sanayi.gov.tr/Home/TgbFirmaDetay?WCacra%252fJNEEIY%252fJ3LQRIuQ%253d%253d=PSJqMf61ZlmdTqC9o0WwpA%253d%253d" TargetMode="External"/><Relationship Id="rId363" Type="http://schemas.openxmlformats.org/officeDocument/2006/relationships/hyperlink" Target="http://teknoag.sanayi.gov.tr/Home/TgbFirmaDetay?WCacra%252fJNEEIY%252fJ3LQRIuQ%253d%253d=YvElZqQhugjL0LpeiuR0dA%253d%253d" TargetMode="External"/><Relationship Id="rId570" Type="http://schemas.openxmlformats.org/officeDocument/2006/relationships/hyperlink" Target="http://teknoag.sanayi.gov.tr/Home/TgbFirmaDetay?WCacra%252fJNEEIY%252fJ3LQRIuQ%253d%253d=dyJ%252bneibRc5P2se6Mk79kg%253d%253d" TargetMode="External"/><Relationship Id="rId223" Type="http://schemas.openxmlformats.org/officeDocument/2006/relationships/hyperlink" Target="http://teknoag.sanayi.gov.tr/Home/TgbFirmaDetay?WCacra%252fJNEEIY%252fJ3LQRIuQ%253d%253d=%252fRMnGHl%252fAlZ5PZQ%252bH44FlA%253d%253d" TargetMode="External"/><Relationship Id="rId430" Type="http://schemas.openxmlformats.org/officeDocument/2006/relationships/hyperlink" Target="http://teknoag.sanayi.gov.tr/Home/TgbFirmaDetay?WCacra%252fJNEEIY%252fJ3LQRIuQ%253d%253d=t9k1aXv0nt%252f5gBat5bEX1A%253d%253d" TargetMode="External"/><Relationship Id="rId668" Type="http://schemas.openxmlformats.org/officeDocument/2006/relationships/hyperlink" Target="http://teknoag.sanayi.gov.tr/Home/TgbFirmaDetay?WCacra%252fJNEEIY%252fJ3LQRIuQ%253d%253d=rNWyV%252bOMmyu4xqhdcDttag%253d%253d" TargetMode="External"/><Relationship Id="rId875" Type="http://schemas.openxmlformats.org/officeDocument/2006/relationships/hyperlink" Target="http://teknoag.sanayi.gov.tr/Home/TgbFirmaDetay?WCacra%252fJNEEIY%252fJ3LQRIuQ%253d%253d=5hE6R7oDtPzU%252f%252fuu0%252fQ50A%253d%253d" TargetMode="External"/><Relationship Id="rId1060" Type="http://schemas.openxmlformats.org/officeDocument/2006/relationships/hyperlink" Target="http://teknoag.sanayi.gov.tr/Home/TgbFirmaDetay?WCacra%252fJNEEIY%252fJ3LQRIuQ%253d%253d=QvdCZj363lok3ozugBgr8w%253d%253d" TargetMode="External"/><Relationship Id="rId1298" Type="http://schemas.openxmlformats.org/officeDocument/2006/relationships/hyperlink" Target="http://teknoag.sanayi.gov.tr/Home/TgbFirmaDetay?WCacra%252fJNEEIY%252fJ3LQRIuQ%253d%253d=iIL3x9V0Uo60JhhK0n2dVQ%253d%253d" TargetMode="External"/><Relationship Id="rId528" Type="http://schemas.openxmlformats.org/officeDocument/2006/relationships/hyperlink" Target="http://teknoag.sanayi.gov.tr/Home/TgbFirmaDetay?WCacra%252fJNEEIY%252fJ3LQRIuQ%253d%253d=ZGz6paclKGZ0oVjms00bjA%253d%253d" TargetMode="External"/><Relationship Id="rId735" Type="http://schemas.openxmlformats.org/officeDocument/2006/relationships/hyperlink" Target="http://teknoag.sanayi.gov.tr/Home/TgbFirmaDetay?WCacra%252fJNEEIY%252fJ3LQRIuQ%253d%253d=n%252f9HrFjc44ClsB64IBOaTw%253d%253d" TargetMode="External"/><Relationship Id="rId942" Type="http://schemas.openxmlformats.org/officeDocument/2006/relationships/hyperlink" Target="http://teknoag.sanayi.gov.tr/Home/TgbFirmaDetay?WCacra%252fJNEEIY%252fJ3LQRIuQ%253d%253d=E%252fWTIbmGLs8JClFqF9IZhQ%253d%253d" TargetMode="External"/><Relationship Id="rId1158" Type="http://schemas.openxmlformats.org/officeDocument/2006/relationships/hyperlink" Target="http://teknoag.sanayi.gov.tr/Home/TgbFirmaDetay?WCacra%252fJNEEIY%252fJ3LQRIuQ%253d%253d=gpCfFc5VpXgfCUdABA08Hw%253d%253d" TargetMode="External"/><Relationship Id="rId1365" Type="http://schemas.openxmlformats.org/officeDocument/2006/relationships/hyperlink" Target="http://teknoag.sanayi.gov.tr/Home/TgbFirmaDetay?WCacra%252fJNEEIY%252fJ3LQRIuQ%253d%253d=nylAPNoJu5OKd%252bDjt7Pt6Q%253d%253d" TargetMode="External"/><Relationship Id="rId1572" Type="http://schemas.openxmlformats.org/officeDocument/2006/relationships/hyperlink" Target="http://teknoag.sanayi.gov.tr/Home/TgbFirmaDetay?WCacra%252fJNEEIY%252fJ3LQRIuQ%253d%253d=xyoJjkf3YBjiQi1RuiQ3vw%253d%253d" TargetMode="External"/><Relationship Id="rId1018" Type="http://schemas.openxmlformats.org/officeDocument/2006/relationships/hyperlink" Target="http://teknoag.sanayi.gov.tr/Home/TgbFirmaDetay?WCacra%252fJNEEIY%252fJ3LQRIuQ%253d%253d=vB37N8NWy7gnfeEsXjCA%252fw%253d%253d" TargetMode="External"/><Relationship Id="rId1225" Type="http://schemas.openxmlformats.org/officeDocument/2006/relationships/hyperlink" Target="http://teknoag.sanayi.gov.tr/Home/TgbFirmaDetay?WCacra%252fJNEEIY%252fJ3LQRIuQ%253d%253d=4%252bd9hqoF%252bFiggEGq8vXclw%253d%253d" TargetMode="External"/><Relationship Id="rId1432" Type="http://schemas.openxmlformats.org/officeDocument/2006/relationships/hyperlink" Target="http://teknoag.sanayi.gov.tr/Home/TgbFirmaDetay?WCacra%252fJNEEIY%252fJ3LQRIuQ%253d%253d=30eqaRT0OTboQsW%252bDrFTXg%253d%253d" TargetMode="External"/><Relationship Id="rId1877" Type="http://schemas.openxmlformats.org/officeDocument/2006/relationships/hyperlink" Target="http://teknoag.sanayi.gov.tr/Home/TgbFirmaDetay?WCacra%252fJNEEIY%252fJ3LQRIuQ%253d%253d=Mn%252bPrSOoZY4VLmu3T98Ycw%253d%253d" TargetMode="External"/><Relationship Id="rId71" Type="http://schemas.openxmlformats.org/officeDocument/2006/relationships/hyperlink" Target="http://teknoag.sanayi.gov.tr/Home/TgbFirmaDetay?WCacra%252fJNEEIY%252fJ3LQRIuQ%253d%253d=kqB9a4fcOrrFPHJO6zI5dg%253d%253d" TargetMode="External"/><Relationship Id="rId802" Type="http://schemas.openxmlformats.org/officeDocument/2006/relationships/hyperlink" Target="http://teknoag.sanayi.gov.tr/Home/TgbFirmaDetay?WCacra%252fJNEEIY%252fJ3LQRIuQ%253d%253d=xMYTvMRjyD%252fl5FSkHScA6Q%253d%253d" TargetMode="External"/><Relationship Id="rId1737" Type="http://schemas.openxmlformats.org/officeDocument/2006/relationships/hyperlink" Target="http://teknoag.sanayi.gov.tr/Home/TgbFirmaDetay?WCacra%252fJNEEIY%252fJ3LQRIuQ%253d%253d=xcbRGyS1XPv%252bSZeyHqVsBA%253d%253d" TargetMode="External"/><Relationship Id="rId1944" Type="http://schemas.openxmlformats.org/officeDocument/2006/relationships/hyperlink" Target="http://teknoag.sanayi.gov.tr/Home/TgbFirmaDetay?WCacra%252fJNEEIY%252fJ3LQRIuQ%253d%253d=v20kSo3e2EKaqE6RDSpIgg%253d%253d" TargetMode="External"/><Relationship Id="rId29" Type="http://schemas.openxmlformats.org/officeDocument/2006/relationships/hyperlink" Target="http://teknoag.sanayi.gov.tr/Home/TgbFirmaDetay?WCacra%252fJNEEIY%252fJ3LQRIuQ%253d%253d=weVVMpBLkt6pc7eM4L9MIA%253d%253d" TargetMode="External"/><Relationship Id="rId178" Type="http://schemas.openxmlformats.org/officeDocument/2006/relationships/hyperlink" Target="http://teknoag.sanayi.gov.tr/Home/TgbFirmaDetay?WCacra%252fJNEEIY%252fJ3LQRIuQ%253d%253d=aa3%252fTdDYUa3H0echthMksQ%253d%253d" TargetMode="External"/><Relationship Id="rId1804" Type="http://schemas.openxmlformats.org/officeDocument/2006/relationships/hyperlink" Target="http://teknoag.sanayi.gov.tr/Home/TgbFirmaDetay?WCacra%252fJNEEIY%252fJ3LQRIuQ%253d%253d=G%252b14JEurnervB17dvE8TfQ%253d%253d" TargetMode="External"/><Relationship Id="rId385" Type="http://schemas.openxmlformats.org/officeDocument/2006/relationships/hyperlink" Target="http://teknoag.sanayi.gov.tr/Home/TgbFirmaDetay?WCacra%252fJNEEIY%252fJ3LQRIuQ%253d%253d=QctHQN0juhvuIFpLDCAGOA%253d%253d" TargetMode="External"/><Relationship Id="rId592" Type="http://schemas.openxmlformats.org/officeDocument/2006/relationships/hyperlink" Target="http://teknoag.sanayi.gov.tr/Home/TgbFirmaDetay?WCacra%252fJNEEIY%252fJ3LQRIuQ%253d%253d=u7ECqEgTobihcLi6MHN1Zw%253d%253d" TargetMode="External"/><Relationship Id="rId245" Type="http://schemas.openxmlformats.org/officeDocument/2006/relationships/hyperlink" Target="http://teknoag.sanayi.gov.tr/Home/TgbFirmaDetay?WCacra%252fJNEEIY%252fJ3LQRIuQ%253d%253d=v9mDWhtF59kFVSbFddj3Wg%253d%253d" TargetMode="External"/><Relationship Id="rId452" Type="http://schemas.openxmlformats.org/officeDocument/2006/relationships/hyperlink" Target="http://teknoag.sanayi.gov.tr/Home/TgbFirmaDetay?WCacra%252fJNEEIY%252fJ3LQRIuQ%253d%253d=fHRhN6NYMVqOUf36n9AW9A%253d%253d" TargetMode="External"/><Relationship Id="rId897" Type="http://schemas.openxmlformats.org/officeDocument/2006/relationships/hyperlink" Target="http://teknoag.sanayi.gov.tr/Home/TgbFirmaDetay?WCacra%252fJNEEIY%252fJ3LQRIuQ%253d%253d=EANInKac3NR7%252fWEd9FRR1w%253d%253d" TargetMode="External"/><Relationship Id="rId1082" Type="http://schemas.openxmlformats.org/officeDocument/2006/relationships/hyperlink" Target="http://teknoag.sanayi.gov.tr/Home/TgbFirmaDetay?WCacra%252fJNEEIY%252fJ3LQRIuQ%253d%253d=gWTJqOlqEGphqXi%252bbmcv0Q%253d%253d" TargetMode="External"/><Relationship Id="rId105" Type="http://schemas.openxmlformats.org/officeDocument/2006/relationships/hyperlink" Target="http://teknoag.sanayi.gov.tr/Home/TgbFirmaDetay?WCacra%252fJNEEIY%252fJ3LQRIuQ%253d%253d=vATHmN487IH%252fexvL%252fCLAIw%253d%253d" TargetMode="External"/><Relationship Id="rId312" Type="http://schemas.openxmlformats.org/officeDocument/2006/relationships/hyperlink" Target="http://teknoag.sanayi.gov.tr/Home/TgbFirmaDetay?WCacra%252fJNEEIY%252fJ3LQRIuQ%253d%253d=SMlGtV5ymNRQSzo16c55gA%253d%253d" TargetMode="External"/><Relationship Id="rId757" Type="http://schemas.openxmlformats.org/officeDocument/2006/relationships/hyperlink" Target="http://teknoag.sanayi.gov.tr/Home/TgbFirmaDetay?WCacra%252fJNEEIY%252fJ3LQRIuQ%253d%253d=bMy9gtEAqHUdeWRAvQs%252bnA%253d%253d" TargetMode="External"/><Relationship Id="rId964" Type="http://schemas.openxmlformats.org/officeDocument/2006/relationships/hyperlink" Target="http://teknoag.sanayi.gov.tr/Home/TgbFirmaDetay?WCacra%252fJNEEIY%252fJ3LQRIuQ%253d%253d=DnHABhOutGmNfKhPMeDDdA%253d%253d" TargetMode="External"/><Relationship Id="rId1387" Type="http://schemas.openxmlformats.org/officeDocument/2006/relationships/hyperlink" Target="http://teknoag.sanayi.gov.tr/Home/TgbFirmaDetay?WCacra%252fJNEEIY%252fJ3LQRIuQ%253d%253d=3O87wc6bEpMBnT5x3ZpX7A%253d%253d" TargetMode="External"/><Relationship Id="rId1594" Type="http://schemas.openxmlformats.org/officeDocument/2006/relationships/hyperlink" Target="http://teknoag.sanayi.gov.tr/Home/TgbFirmaDetay?WCacra%252fJNEEIY%252fJ3LQRIuQ%253d%253d=ngbNsX0mnKaiNYwmALCN4g%253d%253d" TargetMode="External"/><Relationship Id="rId93" Type="http://schemas.openxmlformats.org/officeDocument/2006/relationships/hyperlink" Target="http://teknoag.sanayi.gov.tr/Home/TgbFirmaDetay?WCacra%252fJNEEIY%252fJ3LQRIuQ%253d%253d=1fx22S2lXYKfth%252fqx%252fhUuw%253d%253d" TargetMode="External"/><Relationship Id="rId617" Type="http://schemas.openxmlformats.org/officeDocument/2006/relationships/hyperlink" Target="http://teknoag.sanayi.gov.tr/Home/TgbFirmaDetay?WCacra%252fJNEEIY%252fJ3LQRIuQ%253d%253d=5EEXERzquI%252fDpHN%252f83FiOg%253d%253d" TargetMode="External"/><Relationship Id="rId824" Type="http://schemas.openxmlformats.org/officeDocument/2006/relationships/hyperlink" Target="http://teknoag.sanayi.gov.tr/Home/TgbFirmaDetay?WCacra%252fJNEEIY%252fJ3LQRIuQ%253d%253d=t0pq8aruCLo0SLFB2Ic6%252bg%253d%253d" TargetMode="External"/><Relationship Id="rId1247" Type="http://schemas.openxmlformats.org/officeDocument/2006/relationships/hyperlink" Target="http://teknoag.sanayi.gov.tr/Home/TgbFirmaDetay?WCacra%252fJNEEIY%252fJ3LQRIuQ%253d%253d=orhhspXXMcKZ8R7KiSIFRQ%253d%253d" TargetMode="External"/><Relationship Id="rId1454" Type="http://schemas.openxmlformats.org/officeDocument/2006/relationships/hyperlink" Target="http://teknoag.sanayi.gov.tr/Home/TgbFirmaDetay?WCacra%252fJNEEIY%252fJ3LQRIuQ%253d%253d=4XOaBpc3H7F8yVN1D3QnPg%253d%253d" TargetMode="External"/><Relationship Id="rId1661" Type="http://schemas.openxmlformats.org/officeDocument/2006/relationships/hyperlink" Target="http://teknoag.sanayi.gov.tr/Home/TgbFirmaDetay?WCacra%252fJNEEIY%252fJ3LQRIuQ%253d%253d=cBbWsexwYNO%252bxZ3nHep%252bDw%253d%253d" TargetMode="External"/><Relationship Id="rId1899" Type="http://schemas.openxmlformats.org/officeDocument/2006/relationships/hyperlink" Target="http://teknoag.sanayi.gov.tr/Home/TgbFirmaDetay?WCacra%252fJNEEIY%252fJ3LQRIuQ%253d%253d=PusLvBii%252b1tFUlPHM%252fG2DQ%253d%253d" TargetMode="External"/><Relationship Id="rId1107" Type="http://schemas.openxmlformats.org/officeDocument/2006/relationships/hyperlink" Target="http://teknoag.sanayi.gov.tr/Home/TgbFirmaDetay?WCacra%252fJNEEIY%252fJ3LQRIuQ%253d%253d=H0ddROQclSRd9P7R1A3sIA%253d%253d" TargetMode="External"/><Relationship Id="rId1314" Type="http://schemas.openxmlformats.org/officeDocument/2006/relationships/hyperlink" Target="http://teknoag.sanayi.gov.tr/Home/TgbFirmaDetay?WCacra%252fJNEEIY%252fJ3LQRIuQ%253d%253d=nvE0TISxlsHyojVIxnmeYA%253d%253d" TargetMode="External"/><Relationship Id="rId1521" Type="http://schemas.openxmlformats.org/officeDocument/2006/relationships/hyperlink" Target="http://teknoag.sanayi.gov.tr/Home/TgbFirmaDetay?WCacra%252fJNEEIY%252fJ3LQRIuQ%253d%253d=aKS1hPX0XhK2rru6%252fUj7Cg%253d%253d" TargetMode="External"/><Relationship Id="rId1759" Type="http://schemas.openxmlformats.org/officeDocument/2006/relationships/hyperlink" Target="http://teknoag.sanayi.gov.tr/Home/TgbFirmaDetay?WCacra%252fJNEEIY%252fJ3LQRIuQ%253d%253d=lOmjNDBY1dHNw2sYS9pvrQ%253d%253d" TargetMode="External"/><Relationship Id="rId1619" Type="http://schemas.openxmlformats.org/officeDocument/2006/relationships/hyperlink" Target="http://teknoag.sanayi.gov.tr/Home/TgbFirmaDetay?WCacra%252fJNEEIY%252fJ3LQRIuQ%253d%253d=%252fuRXgpXya5V1TgONOyRrXw%253d%253d" TargetMode="External"/><Relationship Id="rId1826" Type="http://schemas.openxmlformats.org/officeDocument/2006/relationships/hyperlink" Target="http://teknoag.sanayi.gov.tr/Home/TgbFirmaDetay?WCacra%252fJNEEIY%252fJ3LQRIuQ%253d%253d=KEsdSR9dPg%252b6ev5LGVXsRg%253d%253d" TargetMode="External"/><Relationship Id="rId20" Type="http://schemas.openxmlformats.org/officeDocument/2006/relationships/hyperlink" Target="http://teknoag.sanayi.gov.tr/Home/TgbFirmaDetay?WCacra%252fJNEEIY%252fJ3LQRIuQ%253d%253d=vcAmGA%252bPHYYjn5OLoI8OGw%253d%253d" TargetMode="External"/><Relationship Id="rId267" Type="http://schemas.openxmlformats.org/officeDocument/2006/relationships/hyperlink" Target="http://teknoag.sanayi.gov.tr/Home/TgbFirmaDetay?WCacra%252fJNEEIY%252fJ3LQRIuQ%253d%253d=2%252bFUTVmkhdue2NH0K9rvig%253d%253d" TargetMode="External"/><Relationship Id="rId474" Type="http://schemas.openxmlformats.org/officeDocument/2006/relationships/hyperlink" Target="http://teknoag.sanayi.gov.tr/Home/TgbFirmaDetay?WCacra%252fJNEEIY%252fJ3LQRIuQ%253d%253d=KfdEJ%252bbFGtvNn%252fAb9fcNvA%253d%253d" TargetMode="External"/><Relationship Id="rId127" Type="http://schemas.openxmlformats.org/officeDocument/2006/relationships/hyperlink" Target="http://teknoag.sanayi.gov.tr/Home/TgbFirmaDetay?WCacra%252fJNEEIY%252fJ3LQRIuQ%253d%253d=oScpEQpW98e5PzgRdDEdbQ%253d%253d" TargetMode="External"/><Relationship Id="rId681" Type="http://schemas.openxmlformats.org/officeDocument/2006/relationships/hyperlink" Target="http://teknoag.sanayi.gov.tr/Home/TgbFirmaDetay?WCacra%252fJNEEIY%252fJ3LQRIuQ%253d%253d=Yat6ELXJ7fXnopOOv5I6yg%253d%253d" TargetMode="External"/><Relationship Id="rId779" Type="http://schemas.openxmlformats.org/officeDocument/2006/relationships/hyperlink" Target="http://teknoag.sanayi.gov.tr/Home/TgbFirmaDetay?WCacra%252fJNEEIY%252fJ3LQRIuQ%253d%253d=rossNAWAZN0hdyyQX7uSRA%253d%253d" TargetMode="External"/><Relationship Id="rId986" Type="http://schemas.openxmlformats.org/officeDocument/2006/relationships/hyperlink" Target="http://teknoag.sanayi.gov.tr/Home/TgbFirmaDetay?WCacra%252fJNEEIY%252fJ3LQRIuQ%253d%253d=K%252bx1pZJdOSjecXtUmtUwag%253d%253d" TargetMode="External"/><Relationship Id="rId334" Type="http://schemas.openxmlformats.org/officeDocument/2006/relationships/hyperlink" Target="http://teknoag.sanayi.gov.tr/Home/TgbFirmaDetay?WCacra%252fJNEEIY%252fJ3LQRIuQ%253d%253d=L0GcQ%252b5cNPfzFNdRYAPuDQ%253d%253d" TargetMode="External"/><Relationship Id="rId541" Type="http://schemas.openxmlformats.org/officeDocument/2006/relationships/hyperlink" Target="http://teknoag.sanayi.gov.tr/Home/TgbFirmaDetay?WCacra%252fJNEEIY%252fJ3LQRIuQ%253d%253d=pnRLi4y%252bFET2sHw%252fmCdmcw%253d%253d" TargetMode="External"/><Relationship Id="rId639" Type="http://schemas.openxmlformats.org/officeDocument/2006/relationships/hyperlink" Target="http://teknoag.sanayi.gov.tr/Home/TgbFirmaDetay?WCacra%252fJNEEIY%252fJ3LQRIuQ%253d%253d=4xrtsaHsx8xP7iMIQH0PVw%253d%253d" TargetMode="External"/><Relationship Id="rId1171" Type="http://schemas.openxmlformats.org/officeDocument/2006/relationships/hyperlink" Target="http://teknoag.sanayi.gov.tr/Home/TgbFirmaDetay?WCacra%252fJNEEIY%252fJ3LQRIuQ%253d%253d=h17rEMtFZflUvnkOGAJa9g%253d%253d" TargetMode="External"/><Relationship Id="rId1269" Type="http://schemas.openxmlformats.org/officeDocument/2006/relationships/hyperlink" Target="http://teknoag.sanayi.gov.tr/Home/TgbFirmaDetay?WCacra%252fJNEEIY%252fJ3LQRIuQ%253d%253d=NAtuxzCxu2JoHZknUKW8Tw%253d%253d" TargetMode="External"/><Relationship Id="rId1476" Type="http://schemas.openxmlformats.org/officeDocument/2006/relationships/hyperlink" Target="http://teknoag.sanayi.gov.tr/Home/TgbFirmaDetay?WCacra%252fJNEEIY%252fJ3LQRIuQ%253d%253d=iJwByHinNWG6bIfqjmQd8Q%253d%253d" TargetMode="External"/><Relationship Id="rId401" Type="http://schemas.openxmlformats.org/officeDocument/2006/relationships/hyperlink" Target="http://teknoag.sanayi.gov.tr/Home/TgbFirmaDetay?WCacra%252fJNEEIY%252fJ3LQRIuQ%253d%253d=Ckg5tVpu4A3byDNz0nujng%253d%253d" TargetMode="External"/><Relationship Id="rId846" Type="http://schemas.openxmlformats.org/officeDocument/2006/relationships/hyperlink" Target="http://teknoag.sanayi.gov.tr/Home/TgbFirmaDetay?WCacra%252fJNEEIY%252fJ3LQRIuQ%253d%253d=qEh3lC7eNYEM3tdNeCEj4A%253d%253d" TargetMode="External"/><Relationship Id="rId1031" Type="http://schemas.openxmlformats.org/officeDocument/2006/relationships/hyperlink" Target="http://teknoag.sanayi.gov.tr/Home/TgbFirmaDetay?WCacra%252fJNEEIY%252fJ3LQRIuQ%253d%253d=%252fz0HMeOvE%252brtpyYKQDUI%252fQ%253d%253d" TargetMode="External"/><Relationship Id="rId1129" Type="http://schemas.openxmlformats.org/officeDocument/2006/relationships/hyperlink" Target="http://teknoag.sanayi.gov.tr/Home/TgbFirmaDetay?WCacra%252fJNEEIY%252fJ3LQRIuQ%253d%253d=41jBW2No4OeM3h1AOhQxfQ%253d%253d" TargetMode="External"/><Relationship Id="rId1683" Type="http://schemas.openxmlformats.org/officeDocument/2006/relationships/hyperlink" Target="http://teknoag.sanayi.gov.tr/Home/TgbFirmaDetay?WCacra%252fJNEEIY%252fJ3LQRIuQ%253d%253d=Teknz0lqNxJ2ZHJBMtzKQg%253d%253d" TargetMode="External"/><Relationship Id="rId1890" Type="http://schemas.openxmlformats.org/officeDocument/2006/relationships/hyperlink" Target="http://teknoag.sanayi.gov.tr/Home/TgbFirmaDetay?WCacra%252fJNEEIY%252fJ3LQRIuQ%253d%253d=sPTTPq%252f1PQeSQF91F0s1Pw%253d%253d" TargetMode="External"/><Relationship Id="rId706" Type="http://schemas.openxmlformats.org/officeDocument/2006/relationships/hyperlink" Target="http://teknoag.sanayi.gov.tr/Home/TgbFirmaDetay?WCacra%252fJNEEIY%252fJ3LQRIuQ%253d%253d=LJQzhMLhL0G5oUY2Nvqgsg%253d%253d" TargetMode="External"/><Relationship Id="rId913" Type="http://schemas.openxmlformats.org/officeDocument/2006/relationships/hyperlink" Target="http://teknoag.sanayi.gov.tr/Home/TgbFirmaDetay?WCacra%252fJNEEIY%252fJ3LQRIuQ%253d%253d=r%252fGCTHIUD5vqPUW%252fwBAbaw%253d%253d" TargetMode="External"/><Relationship Id="rId1336" Type="http://schemas.openxmlformats.org/officeDocument/2006/relationships/hyperlink" Target="http://teknoag.sanayi.gov.tr/Home/TgbFirmaDetay?WCacra%252fJNEEIY%252fJ3LQRIuQ%253d%253d=Ch9GNdf%252fe5GFUFbT9iE9wg%253d%253d" TargetMode="External"/><Relationship Id="rId1543" Type="http://schemas.openxmlformats.org/officeDocument/2006/relationships/hyperlink" Target="http://teknoag.sanayi.gov.tr/Home/TgbFirmaDetay?WCacra%252fJNEEIY%252fJ3LQRIuQ%253d%253d=Py4AdNXpNWZ32%252bEQnJMVnw%253d%253d" TargetMode="External"/><Relationship Id="rId1750" Type="http://schemas.openxmlformats.org/officeDocument/2006/relationships/hyperlink" Target="http://teknoag.sanayi.gov.tr/Home/TgbFirmaDetay?WCacra%252fJNEEIY%252fJ3LQRIuQ%253d%253d=Cy3eQPhQHdivKY1yxQapfA%253d%253d" TargetMode="External"/><Relationship Id="rId42" Type="http://schemas.openxmlformats.org/officeDocument/2006/relationships/hyperlink" Target="http://teknoag.sanayi.gov.tr/Home/TgbFirmaDetay?WCacra%252fJNEEIY%252fJ3LQRIuQ%253d%253d=VYZ2neVTevTqe%252b2uutPiUA%253d%253d" TargetMode="External"/><Relationship Id="rId1403" Type="http://schemas.openxmlformats.org/officeDocument/2006/relationships/hyperlink" Target="http://teknoag.sanayi.gov.tr/Home/TgbFirmaDetay?WCacra%252fJNEEIY%252fJ3LQRIuQ%253d%253d=w3XXgXpR7oLQsHCVIMAXMg%253d%253d" TargetMode="External"/><Relationship Id="rId1610" Type="http://schemas.openxmlformats.org/officeDocument/2006/relationships/hyperlink" Target="http://teknoag.sanayi.gov.tr/Home/TgbFirmaDetay?WCacra%252fJNEEIY%252fJ3LQRIuQ%253d%253d=3yKFFpseucjQ4Hu%252bZjThYA%253d%253d" TargetMode="External"/><Relationship Id="rId1848" Type="http://schemas.openxmlformats.org/officeDocument/2006/relationships/hyperlink" Target="http://teknoag.sanayi.gov.tr/Home/TgbFirmaDetay?WCacra%252fJNEEIY%252fJ3LQRIuQ%253d%253d=hULLVG310COvIWxMPi2XgA%253d%253d" TargetMode="External"/><Relationship Id="rId191" Type="http://schemas.openxmlformats.org/officeDocument/2006/relationships/hyperlink" Target="http://teknoag.sanayi.gov.tr/Home/TgbFirmaDetay?WCacra%252fJNEEIY%252fJ3LQRIuQ%253d%253d=yId5NU8XAPQsKA0aHk0RMw%253d%253d" TargetMode="External"/><Relationship Id="rId1708" Type="http://schemas.openxmlformats.org/officeDocument/2006/relationships/hyperlink" Target="http://teknoag.sanayi.gov.tr/Home/TgbFirmaDetay?WCacra%252fJNEEIY%252fJ3LQRIuQ%253d%253d=juHHaU1BOPtZmPatp9Pjvw%253d%253d" TargetMode="External"/><Relationship Id="rId1915" Type="http://schemas.openxmlformats.org/officeDocument/2006/relationships/hyperlink" Target="http://teknoag.sanayi.gov.tr/Home/TgbFirmaDetay?WCacra%252fJNEEIY%252fJ3LQRIuQ%253d%253d=h5qdDvto5HNAMo8wTKlOxw%253d%253d" TargetMode="External"/><Relationship Id="rId289" Type="http://schemas.openxmlformats.org/officeDocument/2006/relationships/hyperlink" Target="http://teknoag.sanayi.gov.tr/Home/TgbFirmaDetay?WCacra%252fJNEEIY%252fJ3LQRIuQ%253d%253d=goncVgDnKuNFllYvu4IAVA%253d%253d" TargetMode="External"/><Relationship Id="rId496" Type="http://schemas.openxmlformats.org/officeDocument/2006/relationships/hyperlink" Target="http://teknoag.sanayi.gov.tr/Home/TgbFirmaDetay?WCacra%252fJNEEIY%252fJ3LQRIuQ%253d%253d=31hzuXiQ18WH2ffrMg5nmQ%253d%253d" TargetMode="External"/><Relationship Id="rId149" Type="http://schemas.openxmlformats.org/officeDocument/2006/relationships/hyperlink" Target="http://teknoag.sanayi.gov.tr/Home/TgbFirmaDetay?WCacra%252fJNEEIY%252fJ3LQRIuQ%253d%253d=0mcXugr2YHlYhCJRCDveNQ%253d%253d" TargetMode="External"/><Relationship Id="rId356" Type="http://schemas.openxmlformats.org/officeDocument/2006/relationships/hyperlink" Target="http://teknoag.sanayi.gov.tr/Home/TgbFirmaDetay?WCacra%252fJNEEIY%252fJ3LQRIuQ%253d%253d=oWowrvOb6Hf8yuU1gcwRtQ%253d%253d" TargetMode="External"/><Relationship Id="rId563" Type="http://schemas.openxmlformats.org/officeDocument/2006/relationships/hyperlink" Target="http://teknoag.sanayi.gov.tr/Home/TgbFirmaDetay?WCacra%252fJNEEIY%252fJ3LQRIuQ%253d%253d=FTZCeSJoA8HtVXHcXbR7Ag%253d%253d" TargetMode="External"/><Relationship Id="rId770" Type="http://schemas.openxmlformats.org/officeDocument/2006/relationships/hyperlink" Target="http://teknoag.sanayi.gov.tr/Home/TgbFirmaDetay?WCacra%252fJNEEIY%252fJ3LQRIuQ%253d%253d=mBPeIscwvuqjU%252f3LRmedQg%253d%253d" TargetMode="External"/><Relationship Id="rId1193" Type="http://schemas.openxmlformats.org/officeDocument/2006/relationships/hyperlink" Target="http://teknoag.sanayi.gov.tr/Home/TgbFirmaDetay?WCacra%252fJNEEIY%252fJ3LQRIuQ%253d%253d=uzqGWgKiD6iRON71lAJbNA%253d%253d" TargetMode="External"/><Relationship Id="rId216" Type="http://schemas.openxmlformats.org/officeDocument/2006/relationships/hyperlink" Target="http://teknoag.sanayi.gov.tr/Home/TgbFirmaDetay?WCacra%252fJNEEIY%252fJ3LQRIuQ%253d%253d=Z6G7Asyqd%252fM%252fCf4yK3i0Wg%253d%253d" TargetMode="External"/><Relationship Id="rId423" Type="http://schemas.openxmlformats.org/officeDocument/2006/relationships/hyperlink" Target="http://teknoag.sanayi.gov.tr/Home/TgbFirmaDetay?WCacra%252fJNEEIY%252fJ3LQRIuQ%253d%253d=cx9OfOTBqsBRhyx82J9uew%253d%253d" TargetMode="External"/><Relationship Id="rId868" Type="http://schemas.openxmlformats.org/officeDocument/2006/relationships/hyperlink" Target="http://teknoag.sanayi.gov.tr/Home/TgbFirmaDetay?WCacra%252fJNEEIY%252fJ3LQRIuQ%253d%253d=Qrai8KJA0clHRk9vO3AwIw%253d%253d" TargetMode="External"/><Relationship Id="rId1053" Type="http://schemas.openxmlformats.org/officeDocument/2006/relationships/hyperlink" Target="http://teknoag.sanayi.gov.tr/Home/TgbFirmaDetay?WCacra%252fJNEEIY%252fJ3LQRIuQ%253d%253d=SZAgfGwGhQKjx98ljTdfFA%253d%253d" TargetMode="External"/><Relationship Id="rId1260" Type="http://schemas.openxmlformats.org/officeDocument/2006/relationships/hyperlink" Target="http://teknoag.sanayi.gov.tr/Home/TgbFirmaDetay?WCacra%252fJNEEIY%252fJ3LQRIuQ%253d%253d=QLDje8MNm0fa6X%252bUW16aOQ%253d%253d" TargetMode="External"/><Relationship Id="rId1498" Type="http://schemas.openxmlformats.org/officeDocument/2006/relationships/hyperlink" Target="http://teknoag.sanayi.gov.tr/Home/TgbFirmaDetay?WCacra%252fJNEEIY%252fJ3LQRIuQ%253d%253d=J3Zm9FCWeVZdDU4TYGbsqA%253d%253d" TargetMode="External"/><Relationship Id="rId630" Type="http://schemas.openxmlformats.org/officeDocument/2006/relationships/hyperlink" Target="http://teknoag.sanayi.gov.tr/Home/TgbFirmaDetay?WCacra%252fJNEEIY%252fJ3LQRIuQ%253d%253d=3QQskPsbf%252bU4sA%252fdQPRTaQ%253d%253d" TargetMode="External"/><Relationship Id="rId728" Type="http://schemas.openxmlformats.org/officeDocument/2006/relationships/hyperlink" Target="http://teknoag.sanayi.gov.tr/Home/TgbFirmaDetay?WCacra%252fJNEEIY%252fJ3LQRIuQ%253d%253d=kmkXTFHyS7OUUPEM8hoh1w%253d%253d" TargetMode="External"/><Relationship Id="rId935" Type="http://schemas.openxmlformats.org/officeDocument/2006/relationships/hyperlink" Target="http://teknoag.sanayi.gov.tr/Home/TgbFirmaDetay?WCacra%252fJNEEIY%252fJ3LQRIuQ%253d%253d=jYhtV1kBORBx%252fKRBks8AVg%253d%253d" TargetMode="External"/><Relationship Id="rId1358" Type="http://schemas.openxmlformats.org/officeDocument/2006/relationships/hyperlink" Target="http://teknoag.sanayi.gov.tr/Home/TgbFirmaDetay?WCacra%252fJNEEIY%252fJ3LQRIuQ%253d%253d=HCTGyaBIyBhfuX%252bFs5MBjg%253d%253d" TargetMode="External"/><Relationship Id="rId1565" Type="http://schemas.openxmlformats.org/officeDocument/2006/relationships/hyperlink" Target="http://teknoag.sanayi.gov.tr/Home/TgbFirmaDetay?WCacra%252fJNEEIY%252fJ3LQRIuQ%253d%253d=0tj9P9Ye5v4%252fy0hetAIBKw%253d%253d" TargetMode="External"/><Relationship Id="rId1772" Type="http://schemas.openxmlformats.org/officeDocument/2006/relationships/hyperlink" Target="http://teknoag.sanayi.gov.tr/Home/TgbFirmaDetay?WCacra%252fJNEEIY%252fJ3LQRIuQ%253d%253d=8%252fP%252bDaX33FT0g8EsAMlFxQ%253d%253d" TargetMode="External"/><Relationship Id="rId64" Type="http://schemas.openxmlformats.org/officeDocument/2006/relationships/hyperlink" Target="http://teknoag.sanayi.gov.tr/Home/TgbFirmaDetay?WCacra%252fJNEEIY%252fJ3LQRIuQ%253d%253d=nhaPnEl%252b0LsMnvxper7Yhg%253d%253d" TargetMode="External"/><Relationship Id="rId1120" Type="http://schemas.openxmlformats.org/officeDocument/2006/relationships/hyperlink" Target="http://teknoag.sanayi.gov.tr/Home/TgbFirmaDetay?WCacra%252fJNEEIY%252fJ3LQRIuQ%253d%253d=fUrJertPA9hD3mUvKx03iw%253d%253d" TargetMode="External"/><Relationship Id="rId1218" Type="http://schemas.openxmlformats.org/officeDocument/2006/relationships/hyperlink" Target="http://teknoag.sanayi.gov.tr/Home/TgbFirmaDetay?WCacra%252fJNEEIY%252fJ3LQRIuQ%253d%253d=ySSKr%252bOpS1MH%252bxS6OEYQmw%253d%253d" TargetMode="External"/><Relationship Id="rId1425" Type="http://schemas.openxmlformats.org/officeDocument/2006/relationships/hyperlink" Target="http://teknoag.sanayi.gov.tr/Home/TgbFirmaDetay?WCacra%252fJNEEIY%252fJ3LQRIuQ%253d%253d=rUDEEYV%252b3xW7EPHRCS2AZg%253d%253d" TargetMode="External"/><Relationship Id="rId1632" Type="http://schemas.openxmlformats.org/officeDocument/2006/relationships/hyperlink" Target="http://teknoag.sanayi.gov.tr/Home/TgbFirmaDetay?WCacra%252fJNEEIY%252fJ3LQRIuQ%253d%253d=mN7lmrFt1Zp8innmWLYvkA%253d%253d" TargetMode="External"/><Relationship Id="rId1937" Type="http://schemas.openxmlformats.org/officeDocument/2006/relationships/hyperlink" Target="http://teknoag.sanayi.gov.tr/Home/TgbFirmaDetay?WCacra%252fJNEEIY%252fJ3LQRIuQ%253d%253d=trFmFynTACB9sfYWWyG%252biQ%253d%253d" TargetMode="External"/><Relationship Id="rId280" Type="http://schemas.openxmlformats.org/officeDocument/2006/relationships/hyperlink" Target="http://teknoag.sanayi.gov.tr/Home/TgbFirmaDetay?WCacra%252fJNEEIY%252fJ3LQRIuQ%253d%253d=ysOxOWKKQf7zC9QlIF4xmg%253d%253d" TargetMode="External"/><Relationship Id="rId140" Type="http://schemas.openxmlformats.org/officeDocument/2006/relationships/hyperlink" Target="http://teknoag.sanayi.gov.tr/Home/TgbFirmaDetay?WCacra%252fJNEEIY%252fJ3LQRIuQ%253d%253d=HfHdOe%252fiBxJtJik88mabQA%253d%253d" TargetMode="External"/><Relationship Id="rId378" Type="http://schemas.openxmlformats.org/officeDocument/2006/relationships/hyperlink" Target="http://teknoag.sanayi.gov.tr/Home/TgbFirmaDetay?WCacra%252fJNEEIY%252fJ3LQRIuQ%253d%253d=D%252bpayEdp%252fPkkHHbyPsqnNw%253d%253d" TargetMode="External"/><Relationship Id="rId585" Type="http://schemas.openxmlformats.org/officeDocument/2006/relationships/hyperlink" Target="http://teknoag.sanayi.gov.tr/Home/TgbFirmaDetay?WCacra%252fJNEEIY%252fJ3LQRIuQ%253d%253d=w4%252bwCtnHpRdOnw4KzmKAuA%253d%253d" TargetMode="External"/><Relationship Id="rId792" Type="http://schemas.openxmlformats.org/officeDocument/2006/relationships/hyperlink" Target="http://teknoag.sanayi.gov.tr/Home/TgbFirmaDetay?WCacra%252fJNEEIY%252fJ3LQRIuQ%253d%253d=y2uFtfMuJVybQyCBLm6S7Q%253d%253d" TargetMode="External"/><Relationship Id="rId6" Type="http://schemas.openxmlformats.org/officeDocument/2006/relationships/hyperlink" Target="http://teknoag.sanayi.gov.tr/Home/TgbFirmaDetay?WCacra%252fJNEEIY%252fJ3LQRIuQ%253d%253d=LaB7wwY5oFBbdqPP9FL49A%253d%253d" TargetMode="External"/><Relationship Id="rId238" Type="http://schemas.openxmlformats.org/officeDocument/2006/relationships/hyperlink" Target="http://teknoag.sanayi.gov.tr/Home/TgbFirmaDetay?WCacra%252fJNEEIY%252fJ3LQRIuQ%253d%253d=3SIAmXxyg4b%252fSD3RdvtENQ%253d%253d" TargetMode="External"/><Relationship Id="rId445" Type="http://schemas.openxmlformats.org/officeDocument/2006/relationships/hyperlink" Target="http://teknoag.sanayi.gov.tr/Home/TgbFirmaDetay?WCacra%252fJNEEIY%252fJ3LQRIuQ%253d%253d=7GlT0YOschndPtQZqJQI1A%253d%253d" TargetMode="External"/><Relationship Id="rId652" Type="http://schemas.openxmlformats.org/officeDocument/2006/relationships/hyperlink" Target="http://teknoag.sanayi.gov.tr/Home/TgbFirmaDetay?WCacra%252fJNEEIY%252fJ3LQRIuQ%253d%253d=PfHDdPic4H7ujD%252btMRJs4w%253d%253d" TargetMode="External"/><Relationship Id="rId1075" Type="http://schemas.openxmlformats.org/officeDocument/2006/relationships/hyperlink" Target="http://teknoag.sanayi.gov.tr/Home/TgbFirmaDetay?WCacra%252fJNEEIY%252fJ3LQRIuQ%253d%253d=r%252bYc5GTkS0V7HOmt1zZrHw%253d%253d" TargetMode="External"/><Relationship Id="rId1282" Type="http://schemas.openxmlformats.org/officeDocument/2006/relationships/hyperlink" Target="http://teknoag.sanayi.gov.tr/Home/TgbFirmaDetay?WCacra%252fJNEEIY%252fJ3LQRIuQ%253d%253d=xf1Jt90YgdCL4i8ZfFEWAA%253d%253d" TargetMode="External"/><Relationship Id="rId305" Type="http://schemas.openxmlformats.org/officeDocument/2006/relationships/hyperlink" Target="http://teknoag.sanayi.gov.tr/Home/TgbFirmaDetay?WCacra%252fJNEEIY%252fJ3LQRIuQ%253d%253d=DVJ0uimVfJ0zcxh9E9rgJA%253d%253d" TargetMode="External"/><Relationship Id="rId512" Type="http://schemas.openxmlformats.org/officeDocument/2006/relationships/hyperlink" Target="http://teknoag.sanayi.gov.tr/Home/TgbFirmaDetay?WCacra%252fJNEEIY%252fJ3LQRIuQ%253d%253d=FXNYZ%252fI5eR4JRhFSQ29svw%253d%253d" TargetMode="External"/><Relationship Id="rId957" Type="http://schemas.openxmlformats.org/officeDocument/2006/relationships/hyperlink" Target="http://teknoag.sanayi.gov.tr/Home/TgbFirmaDetay?WCacra%252fJNEEIY%252fJ3LQRIuQ%253d%253d=z0sAAgOj9h7G5Sz1S60%252bxw%253d%253d" TargetMode="External"/><Relationship Id="rId1142" Type="http://schemas.openxmlformats.org/officeDocument/2006/relationships/hyperlink" Target="http://teknoag.sanayi.gov.tr/Home/TgbFirmaDetay?WCacra%252fJNEEIY%252fJ3LQRIuQ%253d%253d=kZoClkJiKn6JPGdPzuLWeQ%253d%253d" TargetMode="External"/><Relationship Id="rId1587" Type="http://schemas.openxmlformats.org/officeDocument/2006/relationships/hyperlink" Target="http://teknoag.sanayi.gov.tr/Home/TgbFirmaDetay?WCacra%252fJNEEIY%252fJ3LQRIuQ%253d%253d=Ydww%252bIqIZgXeQ6t2sHL7Lg%253d%253d" TargetMode="External"/><Relationship Id="rId1794" Type="http://schemas.openxmlformats.org/officeDocument/2006/relationships/hyperlink" Target="http://teknoag.sanayi.gov.tr/Home/TgbFirmaDetay?WCacra%252fJNEEIY%252fJ3LQRIuQ%253d%253d=%252bheVUR6sDlhAC2fPbseajA%253d%253d" TargetMode="External"/><Relationship Id="rId86" Type="http://schemas.openxmlformats.org/officeDocument/2006/relationships/hyperlink" Target="http://teknoag.sanayi.gov.tr/Home/TgbFirmaDetay?WCacra%252fJNEEIY%252fJ3LQRIuQ%253d%253d=ssSr5pgm74YCz4HZo9JgOQ%253d%253d" TargetMode="External"/><Relationship Id="rId817" Type="http://schemas.openxmlformats.org/officeDocument/2006/relationships/hyperlink" Target="http://teknoag.sanayi.gov.tr/Home/TgbFirmaDetay?WCacra%252fJNEEIY%252fJ3LQRIuQ%253d%253d=%252fpQd6PE2IuBYjO14ZbrjBA%253d%253d" TargetMode="External"/><Relationship Id="rId1002" Type="http://schemas.openxmlformats.org/officeDocument/2006/relationships/hyperlink" Target="http://teknoag.sanayi.gov.tr/Home/TgbFirmaDetay?WCacra%252fJNEEIY%252fJ3LQRIuQ%253d%253d=XGu8OnBAXdpzaEa4b2LBJg%253d%253d" TargetMode="External"/><Relationship Id="rId1447" Type="http://schemas.openxmlformats.org/officeDocument/2006/relationships/hyperlink" Target="http://teknoag.sanayi.gov.tr/Home/TgbFirmaDetay?WCacra%252fJNEEIY%252fJ3LQRIuQ%253d%253d=k7x%252fTFHYi3ORYHh6lKMCMQ%253d%253d" TargetMode="External"/><Relationship Id="rId1654" Type="http://schemas.openxmlformats.org/officeDocument/2006/relationships/hyperlink" Target="http://teknoag.sanayi.gov.tr/Home/TgbFirmaDetay?WCacra%252fJNEEIY%252fJ3LQRIuQ%253d%253d=0OPcp6Xjpatk4qAJFnNPTg%253d%253d" TargetMode="External"/><Relationship Id="rId1861" Type="http://schemas.openxmlformats.org/officeDocument/2006/relationships/hyperlink" Target="http://teknoag.sanayi.gov.tr/Home/TgbFirmaDetay?WCacra%252fJNEEIY%252fJ3LQRIuQ%253d%253d=inwG4Dm0O9rb1lhF0zye9g%253d%253d" TargetMode="External"/><Relationship Id="rId1307" Type="http://schemas.openxmlformats.org/officeDocument/2006/relationships/hyperlink" Target="http://teknoag.sanayi.gov.tr/Home/TgbFirmaDetay?WCacra%252fJNEEIY%252fJ3LQRIuQ%253d%253d=NqISph6XqVWs1LbxUAhDUw%253d%253d" TargetMode="External"/><Relationship Id="rId1514" Type="http://schemas.openxmlformats.org/officeDocument/2006/relationships/hyperlink" Target="http://teknoag.sanayi.gov.tr/Home/TgbFirmaDetay?WCacra%252fJNEEIY%252fJ3LQRIuQ%253d%253d=IBPU%252bdNi7D879k0EFn6lNQ%253d%253d" TargetMode="External"/><Relationship Id="rId1721" Type="http://schemas.openxmlformats.org/officeDocument/2006/relationships/hyperlink" Target="http://teknoag.sanayi.gov.tr/Home/TgbFirmaDetay?WCacra%252fJNEEIY%252fJ3LQRIuQ%253d%253d=qP0Ucgs%252b0TCGfXgyVlNSxw%253d%253d" TargetMode="External"/><Relationship Id="rId1959" Type="http://schemas.openxmlformats.org/officeDocument/2006/relationships/hyperlink" Target="http://teknoag.sanayi.gov.tr/Home/TgbFirmaDetay?WCacra%252fJNEEIY%252fJ3LQRIuQ%253d%253d=VUMbqYhkkKLKbFetn6hqYQ%253d%253d" TargetMode="External"/><Relationship Id="rId13" Type="http://schemas.openxmlformats.org/officeDocument/2006/relationships/hyperlink" Target="http://teknoag.sanayi.gov.tr/Home/TgbFirmaDetay?WCacra%252fJNEEIY%252fJ3LQRIuQ%253d%253d=vvoZYmYgItwN%252fpbLnO5tgw%253d%253d" TargetMode="External"/><Relationship Id="rId1819" Type="http://schemas.openxmlformats.org/officeDocument/2006/relationships/hyperlink" Target="http://teknoag.sanayi.gov.tr/Home/TgbFirmaDetay?WCacra%252fJNEEIY%252fJ3LQRIuQ%253d%253d=iPogjOZsG%252bRZhYD97nlWRw%253d%253d" TargetMode="External"/><Relationship Id="rId162" Type="http://schemas.openxmlformats.org/officeDocument/2006/relationships/hyperlink" Target="http://teknoag.sanayi.gov.tr/Home/TgbFirmaDetay?WCacra%252fJNEEIY%252fJ3LQRIuQ%253d%253d=jddmUKP%252bQqYCoiqTjYTRow%253d%253d" TargetMode="External"/><Relationship Id="rId467" Type="http://schemas.openxmlformats.org/officeDocument/2006/relationships/hyperlink" Target="http://teknoag.sanayi.gov.tr/Home/TgbFirmaDetay?WCacra%252fJNEEIY%252fJ3LQRIuQ%253d%253d=%252fvgoxUp%252f0gdMLibZKHaEoQ%253d%253d" TargetMode="External"/><Relationship Id="rId1097" Type="http://schemas.openxmlformats.org/officeDocument/2006/relationships/hyperlink" Target="http://teknoag.sanayi.gov.tr/Home/TgbFirmaDetay?WCacra%252fJNEEIY%252fJ3LQRIuQ%253d%253d=XVICkDNsqjXrU5EesOMr9A%253d%253d" TargetMode="External"/><Relationship Id="rId674" Type="http://schemas.openxmlformats.org/officeDocument/2006/relationships/hyperlink" Target="http://teknoag.sanayi.gov.tr/Home/TgbFirmaDetay?WCacra%252fJNEEIY%252fJ3LQRIuQ%253d%253d=CXcNKF9K88XttOWJzJe9%252bA%253d%253d" TargetMode="External"/><Relationship Id="rId881" Type="http://schemas.openxmlformats.org/officeDocument/2006/relationships/hyperlink" Target="http://teknoag.sanayi.gov.tr/Home/TgbFirmaDetay?WCacra%252fJNEEIY%252fJ3LQRIuQ%253d%253d=GR5wWsrg5Cx14dLNcPvoRw%253d%253d" TargetMode="External"/><Relationship Id="rId979" Type="http://schemas.openxmlformats.org/officeDocument/2006/relationships/hyperlink" Target="http://teknoag.sanayi.gov.tr/Home/TgbFirmaDetay?WCacra%252fJNEEIY%252fJ3LQRIuQ%253d%253d=6z5sUJ47Iyd8%252f7YSYyZJBA%253d%253d" TargetMode="External"/><Relationship Id="rId327" Type="http://schemas.openxmlformats.org/officeDocument/2006/relationships/hyperlink" Target="http://teknoag.sanayi.gov.tr/Home/TgbFirmaDetay?WCacra%252fJNEEIY%252fJ3LQRIuQ%253d%253d=vYQvw7hbpoNUoP5tdplX2w%253d%253d" TargetMode="External"/><Relationship Id="rId534" Type="http://schemas.openxmlformats.org/officeDocument/2006/relationships/hyperlink" Target="http://teknoag.sanayi.gov.tr/Home/TgbFirmaDetay?WCacra%252fJNEEIY%252fJ3LQRIuQ%253d%253d=T1yHR%252bQ941TvLrw7WLwrNg%253d%253d" TargetMode="External"/><Relationship Id="rId741" Type="http://schemas.openxmlformats.org/officeDocument/2006/relationships/hyperlink" Target="http://teknoag.sanayi.gov.tr/Home/TgbFirmaDetay?WCacra%252fJNEEIY%252fJ3LQRIuQ%253d%253d=4cQNX1kORJDpYrvlrR1Pfg%253d%253d" TargetMode="External"/><Relationship Id="rId839" Type="http://schemas.openxmlformats.org/officeDocument/2006/relationships/hyperlink" Target="http://teknoag.sanayi.gov.tr/Home/TgbFirmaDetay?WCacra%252fJNEEIY%252fJ3LQRIuQ%253d%253d=BF2Q6Pcv22qEVjRfCV7%252b%252fg%253d%253d" TargetMode="External"/><Relationship Id="rId1164" Type="http://schemas.openxmlformats.org/officeDocument/2006/relationships/hyperlink" Target="http://teknoag.sanayi.gov.tr/Home/TgbFirmaDetay?WCacra%252fJNEEIY%252fJ3LQRIuQ%253d%253d=lKIKliBT%252f19Si9WApFpxwg%253d%253d" TargetMode="External"/><Relationship Id="rId1371" Type="http://schemas.openxmlformats.org/officeDocument/2006/relationships/hyperlink" Target="http://teknoag.sanayi.gov.tr/Home/TgbFirmaDetay?WCacra%252fJNEEIY%252fJ3LQRIuQ%253d%253d=CxzjIX1EjLUCsrHKU1kgPQ%253d%253d" TargetMode="External"/><Relationship Id="rId1469" Type="http://schemas.openxmlformats.org/officeDocument/2006/relationships/hyperlink" Target="http://teknoag.sanayi.gov.tr/Home/TgbFirmaDetay?WCacra%252fJNEEIY%252fJ3LQRIuQ%253d%253d=w5OqTzYsAb%252bdOB%252bq0oLIsQ%253d%253d" TargetMode="External"/><Relationship Id="rId601" Type="http://schemas.openxmlformats.org/officeDocument/2006/relationships/hyperlink" Target="http://teknoag.sanayi.gov.tr/Home/TgbFirmaDetay?WCacra%252fJNEEIY%252fJ3LQRIuQ%253d%253d=LPfve0gaGz6n%252f%252bOEFXzVsw%253d%253d" TargetMode="External"/><Relationship Id="rId1024" Type="http://schemas.openxmlformats.org/officeDocument/2006/relationships/hyperlink" Target="http://teknoag.sanayi.gov.tr/Home/TgbFirmaDetay?WCacra%252fJNEEIY%252fJ3LQRIuQ%253d%253d=zKkfw3NT2prDJEeZ%252f02ejQ%253d%253d" TargetMode="External"/><Relationship Id="rId1231" Type="http://schemas.openxmlformats.org/officeDocument/2006/relationships/hyperlink" Target="http://teknoag.sanayi.gov.tr/Home/TgbFirmaDetay?WCacra%252fJNEEIY%252fJ3LQRIuQ%253d%253d=%252boZhtX8zBI6T3X2nOhaQKg%253d%253d" TargetMode="External"/><Relationship Id="rId1676" Type="http://schemas.openxmlformats.org/officeDocument/2006/relationships/hyperlink" Target="http://teknoag.sanayi.gov.tr/Home/TgbFirmaDetay?WCacra%252fJNEEIY%252fJ3LQRIuQ%253d%253d=ti7x8O%252bdebUxyEofyJPoZA%253d%253d" TargetMode="External"/><Relationship Id="rId1883" Type="http://schemas.openxmlformats.org/officeDocument/2006/relationships/hyperlink" Target="http://teknoag.sanayi.gov.tr/Home/TgbFirmaDetay?WCacra%252fJNEEIY%252fJ3LQRIuQ%253d%253d=96cFTNn59B7n7doLuMLFyg%253d%253d" TargetMode="External"/><Relationship Id="rId906" Type="http://schemas.openxmlformats.org/officeDocument/2006/relationships/hyperlink" Target="http://teknoag.sanayi.gov.tr/Home/TgbFirmaDetay?WCacra%252fJNEEIY%252fJ3LQRIuQ%253d%253d=ESjLN1M7mEexT3MsCksuiA%253d%253d" TargetMode="External"/><Relationship Id="rId1329" Type="http://schemas.openxmlformats.org/officeDocument/2006/relationships/hyperlink" Target="http://teknoag.sanayi.gov.tr/Home/TgbFirmaDetay?WCacra%252fJNEEIY%252fJ3LQRIuQ%253d%253d=WX58QS0zAwbYRgoExaYH0w%253d%253d" TargetMode="External"/><Relationship Id="rId1536" Type="http://schemas.openxmlformats.org/officeDocument/2006/relationships/hyperlink" Target="http://teknoag.sanayi.gov.tr/Home/TgbFirmaDetay?WCacra%252fJNEEIY%252fJ3LQRIuQ%253d%253d=Odcc2%252bvJJjVI%252bJapZTYM%252bw%253d%253d" TargetMode="External"/><Relationship Id="rId1743" Type="http://schemas.openxmlformats.org/officeDocument/2006/relationships/hyperlink" Target="http://teknoag.sanayi.gov.tr/Home/TgbFirmaDetay?WCacra%252fJNEEIY%252fJ3LQRIuQ%253d%253d=tRSFezw1AghhVW8ktcCatg%253d%253d" TargetMode="External"/><Relationship Id="rId1950" Type="http://schemas.openxmlformats.org/officeDocument/2006/relationships/hyperlink" Target="http://teknoag.sanayi.gov.tr/Home/TgbFirmaDetay?WCacra%252fJNEEIY%252fJ3LQRIuQ%253d%253d=7ZAli5AJc50%252f0ZpZXb7tag%253d%253d" TargetMode="External"/><Relationship Id="rId35" Type="http://schemas.openxmlformats.org/officeDocument/2006/relationships/hyperlink" Target="http://teknoag.sanayi.gov.tr/Home/TgbFirmaDetay?WCacra%252fJNEEIY%252fJ3LQRIuQ%253d%253d=vd1wTtW00CqoCxwFPnPaxg%253d%253d" TargetMode="External"/><Relationship Id="rId1603" Type="http://schemas.openxmlformats.org/officeDocument/2006/relationships/hyperlink" Target="http://teknoag.sanayi.gov.tr/Home/TgbFirmaDetay?WCacra%252fJNEEIY%252fJ3LQRIuQ%253d%253d=G%252bIVO6ui7IX9%252b2gzhfbuvA%253d%253d" TargetMode="External"/><Relationship Id="rId1810" Type="http://schemas.openxmlformats.org/officeDocument/2006/relationships/hyperlink" Target="http://teknoag.sanayi.gov.tr/Home/TgbFirmaDetay?WCacra%252fJNEEIY%252fJ3LQRIuQ%253d%253d=qSETe3bKk35D%252feDbWzj%252fBg%253d%253d" TargetMode="External"/><Relationship Id="rId184" Type="http://schemas.openxmlformats.org/officeDocument/2006/relationships/hyperlink" Target="http://teknoag.sanayi.gov.tr/Home/TgbFirmaDetay?WCacra%252fJNEEIY%252fJ3LQRIuQ%253d%253d=nEe%252f%252feHKrNpBJeTORPwE8A%253d%253d" TargetMode="External"/><Relationship Id="rId391" Type="http://schemas.openxmlformats.org/officeDocument/2006/relationships/hyperlink" Target="http://teknoag.sanayi.gov.tr/Home/TgbFirmaDetay?WCacra%252fJNEEIY%252fJ3LQRIuQ%253d%253d=9UNDSnc4roGekt2z3hCO7Q%253d%253d" TargetMode="External"/><Relationship Id="rId1908" Type="http://schemas.openxmlformats.org/officeDocument/2006/relationships/hyperlink" Target="http://teknoag.sanayi.gov.tr/Home/TgbFirmaDetay?WCacra%252fJNEEIY%252fJ3LQRIuQ%253d%253d=vgEt%252bF6rZq1cBYhmw7jVQQ%253d%253d" TargetMode="External"/><Relationship Id="rId251" Type="http://schemas.openxmlformats.org/officeDocument/2006/relationships/hyperlink" Target="http://teknoag.sanayi.gov.tr/Home/TgbFirmaDetay?WCacra%252fJNEEIY%252fJ3LQRIuQ%253d%253d=f6IseCrbuyxEh4vauI4QXQ%253d%253d" TargetMode="External"/><Relationship Id="rId489" Type="http://schemas.openxmlformats.org/officeDocument/2006/relationships/hyperlink" Target="http://teknoag.sanayi.gov.tr/Home/TgbFirmaDetay?WCacra%252fJNEEIY%252fJ3LQRIuQ%253d%253d=6AQF0IjEKqzaMdS4Rc%252fQEg%253d%253d" TargetMode="External"/><Relationship Id="rId696" Type="http://schemas.openxmlformats.org/officeDocument/2006/relationships/hyperlink" Target="http://teknoag.sanayi.gov.tr/Home/TgbFirmaDetay?WCacra%252fJNEEIY%252fJ3LQRIuQ%253d%253d=Yg4T5U7l2OprgiiQ8qV1Ig%253d%253d" TargetMode="External"/><Relationship Id="rId349" Type="http://schemas.openxmlformats.org/officeDocument/2006/relationships/hyperlink" Target="http://teknoag.sanayi.gov.tr/Home/TgbFirmaDetay?WCacra%252fJNEEIY%252fJ3LQRIuQ%253d%253d=NB6Vl7KI4WeB6ugQQXD7cg%253d%253d" TargetMode="External"/><Relationship Id="rId556" Type="http://schemas.openxmlformats.org/officeDocument/2006/relationships/hyperlink" Target="http://teknoag.sanayi.gov.tr/Home/TgbFirmaDetay?WCacra%252fJNEEIY%252fJ3LQRIuQ%253d%253d=oAg6uGqN%252bxkJYqJR6j0ypw%253d%253d" TargetMode="External"/><Relationship Id="rId763" Type="http://schemas.openxmlformats.org/officeDocument/2006/relationships/hyperlink" Target="http://teknoag.sanayi.gov.tr/Home/TgbFirmaDetay?WCacra%252fJNEEIY%252fJ3LQRIuQ%253d%253d=pEIAzQbEu7TCzMa4rZV%252fwA%253d%253d" TargetMode="External"/><Relationship Id="rId1186" Type="http://schemas.openxmlformats.org/officeDocument/2006/relationships/hyperlink" Target="http://teknoag.sanayi.gov.tr/Home/TgbFirmaDetay?WCacra%252fJNEEIY%252fJ3LQRIuQ%253d%253d=Vh76Aa9yGYf2a6JxE679hw%253d%253d" TargetMode="External"/><Relationship Id="rId1393" Type="http://schemas.openxmlformats.org/officeDocument/2006/relationships/hyperlink" Target="http://teknoag.sanayi.gov.tr/Home/TgbFirmaDetay?WCacra%252fJNEEIY%252fJ3LQRIuQ%253d%253d=BVSrd3ck29NIdUlr%252frXE4A%253d%253d" TargetMode="External"/><Relationship Id="rId111" Type="http://schemas.openxmlformats.org/officeDocument/2006/relationships/hyperlink" Target="http://teknoag.sanayi.gov.tr/Home/TgbFirmaDetay?WCacra%252fJNEEIY%252fJ3LQRIuQ%253d%253d=JS8EFQDqlhCtRPy0Mrt7dA%253d%253d" TargetMode="External"/><Relationship Id="rId209" Type="http://schemas.openxmlformats.org/officeDocument/2006/relationships/hyperlink" Target="http://teknoag.sanayi.gov.tr/Home/TgbFirmaDetay?WCacra%252fJNEEIY%252fJ3LQRIuQ%253d%253d=L66gjbQAbi3kyhDzYKvnLQ%253d%253d" TargetMode="External"/><Relationship Id="rId416" Type="http://schemas.openxmlformats.org/officeDocument/2006/relationships/hyperlink" Target="http://teknoag.sanayi.gov.tr/Home/TgbFirmaDetay?WCacra%252fJNEEIY%252fJ3LQRIuQ%253d%253d=R8KPY92ZdSfZljzPu%252fzbJg%253d%253d" TargetMode="External"/><Relationship Id="rId970" Type="http://schemas.openxmlformats.org/officeDocument/2006/relationships/hyperlink" Target="http://teknoag.sanayi.gov.tr/Home/TgbFirmaDetay?WCacra%252fJNEEIY%252fJ3LQRIuQ%253d%253d=8tDhmRsfifzIRD%252fY5HmS6g%253d%253d" TargetMode="External"/><Relationship Id="rId1046" Type="http://schemas.openxmlformats.org/officeDocument/2006/relationships/hyperlink" Target="http://teknoag.sanayi.gov.tr/Home/TgbFirmaDetay?WCacra%252fJNEEIY%252fJ3LQRIuQ%253d%253d=eaEM8YtuXETirls2iU%252bHvw%253d%253d" TargetMode="External"/><Relationship Id="rId1253" Type="http://schemas.openxmlformats.org/officeDocument/2006/relationships/hyperlink" Target="http://teknoag.sanayi.gov.tr/Home/TgbFirmaDetay?WCacra%252fJNEEIY%252fJ3LQRIuQ%253d%253d=QnqtGyQhLynrPQawpnY3Tw%253d%253d" TargetMode="External"/><Relationship Id="rId1698" Type="http://schemas.openxmlformats.org/officeDocument/2006/relationships/hyperlink" Target="http://teknoag.sanayi.gov.tr/Home/TgbFirmaDetay?WCacra%252fJNEEIY%252fJ3LQRIuQ%253d%253d=EwBvBFdM7aDGG0jKuUrOhw%253d%253d" TargetMode="External"/><Relationship Id="rId623" Type="http://schemas.openxmlformats.org/officeDocument/2006/relationships/hyperlink" Target="http://teknoag.sanayi.gov.tr/Home/TgbFirmaDetay?WCacra%252fJNEEIY%252fJ3LQRIuQ%253d%253d=aRGcfZFToI7GMTVb2raYfw%253d%253d" TargetMode="External"/><Relationship Id="rId830" Type="http://schemas.openxmlformats.org/officeDocument/2006/relationships/hyperlink" Target="http://teknoag.sanayi.gov.tr/Home/TgbFirmaDetay?WCacra%252fJNEEIY%252fJ3LQRIuQ%253d%253d=VTrTtnCoWxsIt4ZBel1ZiA%253d%253d" TargetMode="External"/><Relationship Id="rId928" Type="http://schemas.openxmlformats.org/officeDocument/2006/relationships/hyperlink" Target="http://teknoag.sanayi.gov.tr/Home/TgbFirmaDetay?WCacra%252fJNEEIY%252fJ3LQRIuQ%253d%253d=6ASjemErNHea%252bMSk0MozRg%253d%253d" TargetMode="External"/><Relationship Id="rId1460" Type="http://schemas.openxmlformats.org/officeDocument/2006/relationships/hyperlink" Target="http://teknoag.sanayi.gov.tr/Home/TgbFirmaDetay?WCacra%252fJNEEIY%252fJ3LQRIuQ%253d%253d=FUwqSjBCh1lJTNHumxP6RA%253d%253d" TargetMode="External"/><Relationship Id="rId1558" Type="http://schemas.openxmlformats.org/officeDocument/2006/relationships/hyperlink" Target="http://teknoag.sanayi.gov.tr/Home/TgbFirmaDetay?WCacra%252fJNEEIY%252fJ3LQRIuQ%253d%253d=iBMvmLtx89emMwQT95m0yQ%253d%253d" TargetMode="External"/><Relationship Id="rId1765" Type="http://schemas.openxmlformats.org/officeDocument/2006/relationships/hyperlink" Target="http://teknoag.sanayi.gov.tr/Home/TgbFirmaDetay?WCacra%252fJNEEIY%252fJ3LQRIuQ%253d%253d=osp1hpIqmCdEO%252bn%252fb12wDA%253d%253d" TargetMode="External"/><Relationship Id="rId57" Type="http://schemas.openxmlformats.org/officeDocument/2006/relationships/hyperlink" Target="http://teknoag.sanayi.gov.tr/Home/TgbFirmaDetay?WCacra%252fJNEEIY%252fJ3LQRIuQ%253d%253d=jG%252b%252bRpsd%252bLFU2%252bGG6Qz1Fw%253d%253d" TargetMode="External"/><Relationship Id="rId1113" Type="http://schemas.openxmlformats.org/officeDocument/2006/relationships/hyperlink" Target="http://teknoag.sanayi.gov.tr/Home/TgbFirmaDetay?WCacra%252fJNEEIY%252fJ3LQRIuQ%253d%253d=SWoHMBaEIDxRxbpF2JbeOA%253d%253d" TargetMode="External"/><Relationship Id="rId1320" Type="http://schemas.openxmlformats.org/officeDocument/2006/relationships/hyperlink" Target="http://teknoag.sanayi.gov.tr/Home/TgbFirmaDetay?WCacra%252fJNEEIY%252fJ3LQRIuQ%253d%253d=AtfHqPsU4zzHZ%252ftJCJstWQ%253d%253d" TargetMode="External"/><Relationship Id="rId1418" Type="http://schemas.openxmlformats.org/officeDocument/2006/relationships/hyperlink" Target="http://teknoag.sanayi.gov.tr/Home/TgbFirmaDetay?WCacra%252fJNEEIY%252fJ3LQRIuQ%253d%253d=JFh2MCsO2qwqIPUqZmc6dg%253d%253d" TargetMode="External"/><Relationship Id="rId1625" Type="http://schemas.openxmlformats.org/officeDocument/2006/relationships/hyperlink" Target="http://teknoag.sanayi.gov.tr/Home/TgbFirmaDetay?WCacra%252fJNEEIY%252fJ3LQRIuQ%253d%253d=UOoM9jTZqydvp2H1uvj7lA%253d%253d" TargetMode="External"/><Relationship Id="rId1832" Type="http://schemas.openxmlformats.org/officeDocument/2006/relationships/hyperlink" Target="http://teknoag.sanayi.gov.tr/Home/TgbFirmaDetay?WCacra%252fJNEEIY%252fJ3LQRIuQ%253d%253d=V1CVL8WxP4%252baHM5KO8LWPQ%253d%253d" TargetMode="External"/><Relationship Id="rId273" Type="http://schemas.openxmlformats.org/officeDocument/2006/relationships/hyperlink" Target="http://teknoag.sanayi.gov.tr/Home/TgbFirmaDetay?WCacra%252fJNEEIY%252fJ3LQRIuQ%253d%253d=8Cl7Y97UAnivNxLiW%252b5W%252fA%253d%253d" TargetMode="External"/><Relationship Id="rId480" Type="http://schemas.openxmlformats.org/officeDocument/2006/relationships/hyperlink" Target="http://teknoag.sanayi.gov.tr/Home/TgbFirmaDetay?WCacra%252fJNEEIY%252fJ3LQRIuQ%253d%253d=%252fAP3WnlarfwIal2WG90hRQ%253d%253d" TargetMode="External"/><Relationship Id="rId133" Type="http://schemas.openxmlformats.org/officeDocument/2006/relationships/hyperlink" Target="http://teknoag.sanayi.gov.tr/Home/TgbFirmaDetay?WCacra%252fJNEEIY%252fJ3LQRIuQ%253d%253d=5PyzktgSnTvrTny%252fe4bF1A%253d%253d" TargetMode="External"/><Relationship Id="rId340" Type="http://schemas.openxmlformats.org/officeDocument/2006/relationships/hyperlink" Target="http://teknoag.sanayi.gov.tr/Home/TgbFirmaDetay?WCacra%252fJNEEIY%252fJ3LQRIuQ%253d%253d=hGE5%252b3Q2nKhv0lq5RPOdjw%253d%253d" TargetMode="External"/><Relationship Id="rId578" Type="http://schemas.openxmlformats.org/officeDocument/2006/relationships/hyperlink" Target="http://teknoag.sanayi.gov.tr/Home/TgbFirmaDetay?WCacra%252fJNEEIY%252fJ3LQRIuQ%253d%253d=Spgw3WTQ7zbYl5tqv99RyQ%253d%253d" TargetMode="External"/><Relationship Id="rId785" Type="http://schemas.openxmlformats.org/officeDocument/2006/relationships/hyperlink" Target="http://teknoag.sanayi.gov.tr/Home/TgbFirmaDetay?WCacra%252fJNEEIY%252fJ3LQRIuQ%253d%253d=wER4D0O95oWyglIyLsbpQg%253d%253d" TargetMode="External"/><Relationship Id="rId992" Type="http://schemas.openxmlformats.org/officeDocument/2006/relationships/hyperlink" Target="http://teknoag.sanayi.gov.tr/Home/TgbFirmaDetay?WCacra%252fJNEEIY%252fJ3LQRIuQ%253d%253d=krVZmI%252bYO3S08DFofNS8zA%253d%253d" TargetMode="External"/><Relationship Id="rId200" Type="http://schemas.openxmlformats.org/officeDocument/2006/relationships/hyperlink" Target="http://teknoag.sanayi.gov.tr/Home/TgbFirmaDetay?WCacra%252fJNEEIY%252fJ3LQRIuQ%253d%253d=V6ujeLGiieQxeJ9FJHbvOg%253d%253d" TargetMode="External"/><Relationship Id="rId438" Type="http://schemas.openxmlformats.org/officeDocument/2006/relationships/hyperlink" Target="http://teknoag.sanayi.gov.tr/Home/TgbFirmaDetay?WCacra%252fJNEEIY%252fJ3LQRIuQ%253d%253d=jpdycu4Jhjgge%252f4HGqdPFw%253d%253d" TargetMode="External"/><Relationship Id="rId645" Type="http://schemas.openxmlformats.org/officeDocument/2006/relationships/hyperlink" Target="http://teknoag.sanayi.gov.tr/Home/TgbFirmaDetay?WCacra%252fJNEEIY%252fJ3LQRIuQ%253d%253d=hCsLvjZmxlrFkVKCGMxFYg%253d%253d" TargetMode="External"/><Relationship Id="rId852" Type="http://schemas.openxmlformats.org/officeDocument/2006/relationships/hyperlink" Target="http://teknoag.sanayi.gov.tr/Home/TgbFirmaDetay?WCacra%252fJNEEIY%252fJ3LQRIuQ%253d%253d=cLTjmXXbTRK%252bzg6DrXmhwQ%253d%253d" TargetMode="External"/><Relationship Id="rId1068" Type="http://schemas.openxmlformats.org/officeDocument/2006/relationships/hyperlink" Target="http://teknoag.sanayi.gov.tr/Home/TgbFirmaDetay?WCacra%252fJNEEIY%252fJ3LQRIuQ%253d%253d=Pf91jWwrzlZ%252fqOl%252ffXZ3%252fQ%253d%253d" TargetMode="External"/><Relationship Id="rId1275" Type="http://schemas.openxmlformats.org/officeDocument/2006/relationships/hyperlink" Target="http://teknoag.sanayi.gov.tr/Home/TgbFirmaDetay?WCacra%252fJNEEIY%252fJ3LQRIuQ%253d%253d=tkI3A8DCZYMXzPlCF2QKqg%253d%253d" TargetMode="External"/><Relationship Id="rId1482" Type="http://schemas.openxmlformats.org/officeDocument/2006/relationships/hyperlink" Target="http://teknoag.sanayi.gov.tr/Home/TgbFirmaDetay?WCacra%252fJNEEIY%252fJ3LQRIuQ%253d%253d=GOq7ETQ0ghgkCEdacprE6g%253d%253d" TargetMode="External"/><Relationship Id="rId505" Type="http://schemas.openxmlformats.org/officeDocument/2006/relationships/hyperlink" Target="http://teknoag.sanayi.gov.tr/Home/TgbFirmaDetay?WCacra%252fJNEEIY%252fJ3LQRIuQ%253d%253d=qk5WL9ytJnvUzwsoCBJabw%253d%253d" TargetMode="External"/><Relationship Id="rId712" Type="http://schemas.openxmlformats.org/officeDocument/2006/relationships/hyperlink" Target="http://teknoag.sanayi.gov.tr/Home/TgbFirmaDetay?WCacra%252fJNEEIY%252fJ3LQRIuQ%253d%253d=llyjABD1YP%252fHE6cXHDe4uQ%253d%253d" TargetMode="External"/><Relationship Id="rId1135" Type="http://schemas.openxmlformats.org/officeDocument/2006/relationships/hyperlink" Target="http://teknoag.sanayi.gov.tr/Home/TgbFirmaDetay?WCacra%252fJNEEIY%252fJ3LQRIuQ%253d%253d=ETvYxVtD7PCZm8AKJRvy%252bA%253d%253d" TargetMode="External"/><Relationship Id="rId1342" Type="http://schemas.openxmlformats.org/officeDocument/2006/relationships/hyperlink" Target="http://teknoag.sanayi.gov.tr/Home/TgbFirmaDetay?WCacra%252fJNEEIY%252fJ3LQRIuQ%253d%253d=Q6KYIwevsPFdqo9UNU%252fqJA%253d%253d" TargetMode="External"/><Relationship Id="rId1787" Type="http://schemas.openxmlformats.org/officeDocument/2006/relationships/hyperlink" Target="http://teknoag.sanayi.gov.tr/Home/TgbFirmaDetay?WCacra%252fJNEEIY%252fJ3LQRIuQ%253d%253d=Irrd0iZs69ubLf7PYhZ4Gg%253d%253d" TargetMode="External"/><Relationship Id="rId79" Type="http://schemas.openxmlformats.org/officeDocument/2006/relationships/hyperlink" Target="http://teknoag.sanayi.gov.tr/Home/TgbFirmaDetay?WCacra%252fJNEEIY%252fJ3LQRIuQ%253d%253d=3mdV4%252fW5R9uxRCCO954vyQ%253d%253d" TargetMode="External"/><Relationship Id="rId1202" Type="http://schemas.openxmlformats.org/officeDocument/2006/relationships/hyperlink" Target="http://teknoag.sanayi.gov.tr/Home/TgbFirmaDetay?WCacra%252fJNEEIY%252fJ3LQRIuQ%253d%253d=VYAC1cLmslMLK4wzpD7MZA%253d%253d" TargetMode="External"/><Relationship Id="rId1647" Type="http://schemas.openxmlformats.org/officeDocument/2006/relationships/hyperlink" Target="http://teknoag.sanayi.gov.tr/Home/TgbFirmaDetay?WCacra%252fJNEEIY%252fJ3LQRIuQ%253d%253d=Z7qSNtoNxXZmozvtqgrc6Q%253d%253d" TargetMode="External"/><Relationship Id="rId1854" Type="http://schemas.openxmlformats.org/officeDocument/2006/relationships/hyperlink" Target="http://teknoag.sanayi.gov.tr/Home/TgbFirmaDetay?WCacra%252fJNEEIY%252fJ3LQRIuQ%253d%253d=wyF46S7lqIch%252bUNOyU7YNA%253d%253d" TargetMode="External"/><Relationship Id="rId1507" Type="http://schemas.openxmlformats.org/officeDocument/2006/relationships/hyperlink" Target="http://teknoag.sanayi.gov.tr/Home/TgbFirmaDetay?WCacra%252fJNEEIY%252fJ3LQRIuQ%253d%253d=jV97Lp%252faOK15wa6oyUpZsw%253d%253d" TargetMode="External"/><Relationship Id="rId1714" Type="http://schemas.openxmlformats.org/officeDocument/2006/relationships/hyperlink" Target="http://teknoag.sanayi.gov.tr/Home/TgbFirmaDetay?WCacra%252fJNEEIY%252fJ3LQRIuQ%253d%253d=%252f8n5Fs0zBmHGNV2KIRfYzw%253d%253d" TargetMode="External"/><Relationship Id="rId295" Type="http://schemas.openxmlformats.org/officeDocument/2006/relationships/hyperlink" Target="http://teknoag.sanayi.gov.tr/Home/TgbFirmaDetay?WCacra%252fJNEEIY%252fJ3LQRIuQ%253d%253d=RnIP59Qp80%252frG6brVzn6qg%253d%253d" TargetMode="External"/><Relationship Id="rId1921" Type="http://schemas.openxmlformats.org/officeDocument/2006/relationships/hyperlink" Target="http://teknoag.sanayi.gov.tr/Home/TgbFirmaDetay?WCacra%252fJNEEIY%252fJ3LQRIuQ%253d%253d=nC%252bl0eDXc7ALGOkL1OG55A%253d%253d" TargetMode="External"/><Relationship Id="rId155" Type="http://schemas.openxmlformats.org/officeDocument/2006/relationships/hyperlink" Target="http://teknoag.sanayi.gov.tr/Home/TgbFirmaDetay?WCacra%252fJNEEIY%252fJ3LQRIuQ%253d%253d=%252b1x3Hh2xBeaYLiWURZnnfQ%253d%253d" TargetMode="External"/><Relationship Id="rId362" Type="http://schemas.openxmlformats.org/officeDocument/2006/relationships/hyperlink" Target="http://teknoag.sanayi.gov.tr/Home/TgbFirmaDetay?WCacra%252fJNEEIY%252fJ3LQRIuQ%253d%253d=pPI%252b4452CdsbWksQ3QI1kg%253d%253d" TargetMode="External"/><Relationship Id="rId1297" Type="http://schemas.openxmlformats.org/officeDocument/2006/relationships/hyperlink" Target="http://teknoag.sanayi.gov.tr/Home/TgbFirmaDetay?WCacra%252fJNEEIY%252fJ3LQRIuQ%253d%253d=3ih5%252blfU0pGsRzYZZW2aHg%253d%253d" TargetMode="External"/><Relationship Id="rId222" Type="http://schemas.openxmlformats.org/officeDocument/2006/relationships/hyperlink" Target="http://teknoag.sanayi.gov.tr/Home/TgbFirmaDetay?WCacra%252fJNEEIY%252fJ3LQRIuQ%253d%253d=1wbCbStqEXeD%252bXufqSsf7Q%253d%253d" TargetMode="External"/><Relationship Id="rId667" Type="http://schemas.openxmlformats.org/officeDocument/2006/relationships/hyperlink" Target="http://teknoag.sanayi.gov.tr/Home/TgbFirmaDetay?WCacra%252fJNEEIY%252fJ3LQRIuQ%253d%253d=XiyNYC7nm536z3XSi21Q6A%253d%253d" TargetMode="External"/><Relationship Id="rId874" Type="http://schemas.openxmlformats.org/officeDocument/2006/relationships/hyperlink" Target="http://teknoag.sanayi.gov.tr/Home/TgbFirmaDetay?WCacra%252fJNEEIY%252fJ3LQRIuQ%253d%253d=qZrNzkB1IuNRf%252fAQgvwlUQ%253d%253d" TargetMode="External"/><Relationship Id="rId527" Type="http://schemas.openxmlformats.org/officeDocument/2006/relationships/hyperlink" Target="http://teknoag.sanayi.gov.tr/Home/TgbFirmaDetay?WCacra%252fJNEEIY%252fJ3LQRIuQ%253d%253d=iY7fsRXuft8pi%252fcIZCxAew%253d%253d" TargetMode="External"/><Relationship Id="rId734" Type="http://schemas.openxmlformats.org/officeDocument/2006/relationships/hyperlink" Target="http://teknoag.sanayi.gov.tr/Home/TgbFirmaDetay?WCacra%252fJNEEIY%252fJ3LQRIuQ%253d%253d=R4UJ4p%252bMGqZl%252bloXxgDbPg%253d%253d" TargetMode="External"/><Relationship Id="rId941" Type="http://schemas.openxmlformats.org/officeDocument/2006/relationships/hyperlink" Target="http://teknoag.sanayi.gov.tr/Home/TgbFirmaDetay?WCacra%252fJNEEIY%252fJ3LQRIuQ%253d%253d=9RfM36s0%252fRtVGq7IoMSV4A%253d%253d" TargetMode="External"/><Relationship Id="rId1157" Type="http://schemas.openxmlformats.org/officeDocument/2006/relationships/hyperlink" Target="http://teknoag.sanayi.gov.tr/Home/TgbFirmaDetay?WCacra%252fJNEEIY%252fJ3LQRIuQ%253d%253d=qTcoCWWgccPG2Vbs83nv%252bQ%253d%253d" TargetMode="External"/><Relationship Id="rId1364" Type="http://schemas.openxmlformats.org/officeDocument/2006/relationships/hyperlink" Target="http://teknoag.sanayi.gov.tr/Home/TgbFirmaDetay?WCacra%252fJNEEIY%252fJ3LQRIuQ%253d%253d=qYCu4mi9EE2F13maQX6gaQ%253d%253d" TargetMode="External"/><Relationship Id="rId1571" Type="http://schemas.openxmlformats.org/officeDocument/2006/relationships/hyperlink" Target="http://teknoag.sanayi.gov.tr/Home/TgbFirmaDetay?WCacra%252fJNEEIY%252fJ3LQRIuQ%253d%253d=ivB%252be0QHKdA7nhSLkhP6Rg%253d%253d" TargetMode="External"/><Relationship Id="rId70" Type="http://schemas.openxmlformats.org/officeDocument/2006/relationships/hyperlink" Target="http://teknoag.sanayi.gov.tr/Home/TgbFirmaDetay?WCacra%252fJNEEIY%252fJ3LQRIuQ%253d%253d=KkTRuxfWrjP14ND2UdJSKg%253d%253d" TargetMode="External"/><Relationship Id="rId801" Type="http://schemas.openxmlformats.org/officeDocument/2006/relationships/hyperlink" Target="http://teknoag.sanayi.gov.tr/Home/TgbFirmaDetay?WCacra%252fJNEEIY%252fJ3LQRIuQ%253d%253d=yLhF%252fZ6u5vQtlsAMVUSGKg%253d%253d" TargetMode="External"/><Relationship Id="rId1017" Type="http://schemas.openxmlformats.org/officeDocument/2006/relationships/hyperlink" Target="http://teknoag.sanayi.gov.tr/Home/TgbFirmaDetay?WCacra%252fJNEEIY%252fJ3LQRIuQ%253d%253d=ijSdcypnlCem0sgcJfl%252bVw%253d%253d" TargetMode="External"/><Relationship Id="rId1224" Type="http://schemas.openxmlformats.org/officeDocument/2006/relationships/hyperlink" Target="http://teknoag.sanayi.gov.tr/Home/TgbFirmaDetay?WCacra%252fJNEEIY%252fJ3LQRIuQ%253d%253d=t6KMiY79ZnDWpm8%252b7TL7%252fg%253d%253d" TargetMode="External"/><Relationship Id="rId1431" Type="http://schemas.openxmlformats.org/officeDocument/2006/relationships/hyperlink" Target="http://teknoag.sanayi.gov.tr/Home/TgbFirmaDetay?WCacra%252fJNEEIY%252fJ3LQRIuQ%253d%253d=kE6S0UZT6imJACvoWdjuFA%253d%253d" TargetMode="External"/><Relationship Id="rId1669" Type="http://schemas.openxmlformats.org/officeDocument/2006/relationships/hyperlink" Target="http://teknoag.sanayi.gov.tr/Home/TgbFirmaDetay?WCacra%252fJNEEIY%252fJ3LQRIuQ%253d%253d=onrRAX%252bBpCGQzq8ix3YitQ%253d%253d" TargetMode="External"/><Relationship Id="rId1876" Type="http://schemas.openxmlformats.org/officeDocument/2006/relationships/hyperlink" Target="http://teknoag.sanayi.gov.tr/Home/TgbFirmaDetay?WCacra%252fJNEEIY%252fJ3LQRIuQ%253d%253d=9%252fkPqu6IjdEv2jVxesyTOg%253d%253d" TargetMode="External"/><Relationship Id="rId1529" Type="http://schemas.openxmlformats.org/officeDocument/2006/relationships/hyperlink" Target="http://teknoag.sanayi.gov.tr/Home/TgbFirmaDetay?WCacra%252fJNEEIY%252fJ3LQRIuQ%253d%253d=gUduJKxudunD02viAIX6Kg%253d%253d" TargetMode="External"/><Relationship Id="rId1736" Type="http://schemas.openxmlformats.org/officeDocument/2006/relationships/hyperlink" Target="http://teknoag.sanayi.gov.tr/Home/TgbFirmaDetay?WCacra%252fJNEEIY%252fJ3LQRIuQ%253d%253d=n0Sxxmy1YJyVyAyid4Rfnw%253d%253d" TargetMode="External"/><Relationship Id="rId1943" Type="http://schemas.openxmlformats.org/officeDocument/2006/relationships/hyperlink" Target="http://teknoag.sanayi.gov.tr/Home/TgbFirmaDetay?WCacra%252fJNEEIY%252fJ3LQRIuQ%253d%253d=KHBpqDF7nhrNsODLgDFAaQ%253d%253d" TargetMode="External"/><Relationship Id="rId28" Type="http://schemas.openxmlformats.org/officeDocument/2006/relationships/hyperlink" Target="http://teknoag.sanayi.gov.tr/Home/TgbFirmaDetay?WCacra%252fJNEEIY%252fJ3LQRIuQ%253d%253d=65vleE%252f1F9etHbXvZyHhKA%253d%253d" TargetMode="External"/><Relationship Id="rId1803" Type="http://schemas.openxmlformats.org/officeDocument/2006/relationships/hyperlink" Target="http://teknoag.sanayi.gov.tr/Home/TgbFirmaDetay?WCacra%252fJNEEIY%252fJ3LQRIuQ%253d%253d=g%252fwsSHjyElhGEls58pqusg%253d%253d" TargetMode="External"/><Relationship Id="rId177" Type="http://schemas.openxmlformats.org/officeDocument/2006/relationships/hyperlink" Target="http://teknoag.sanayi.gov.tr/Home/TgbFirmaDetay?WCacra%252fJNEEIY%252fJ3LQRIuQ%253d%253d=eeRSA7hj%252b6Q%252fL%252b%252f64zkNrQ%253d%253d" TargetMode="External"/><Relationship Id="rId384" Type="http://schemas.openxmlformats.org/officeDocument/2006/relationships/hyperlink" Target="http://teknoag.sanayi.gov.tr/Home/TgbFirmaDetay?WCacra%252fJNEEIY%252fJ3LQRIuQ%253d%253d=NiRUbB%252f9tl1fVaH1bsJm%252bQ%253d%253d" TargetMode="External"/><Relationship Id="rId591" Type="http://schemas.openxmlformats.org/officeDocument/2006/relationships/hyperlink" Target="http://teknoag.sanayi.gov.tr/Home/TgbFirmaDetay?WCacra%252fJNEEIY%252fJ3LQRIuQ%253d%253d=EaT7nVm2%252faEc5Shx%252fkAV6A%253d%253d" TargetMode="External"/><Relationship Id="rId244" Type="http://schemas.openxmlformats.org/officeDocument/2006/relationships/hyperlink" Target="http://teknoag.sanayi.gov.tr/Home/TgbFirmaDetay?WCacra%252fJNEEIY%252fJ3LQRIuQ%253d%253d=SkwX%252fegp4qZhXkWRit7%252b4A%253d%253d" TargetMode="External"/><Relationship Id="rId689" Type="http://schemas.openxmlformats.org/officeDocument/2006/relationships/hyperlink" Target="http://teknoag.sanayi.gov.tr/Home/TgbFirmaDetay?WCacra%252fJNEEIY%252fJ3LQRIuQ%253d%253d=IkFzsedbctdMOvk%252fNLfu2A%253d%253d" TargetMode="External"/><Relationship Id="rId896" Type="http://schemas.openxmlformats.org/officeDocument/2006/relationships/hyperlink" Target="http://teknoag.sanayi.gov.tr/Home/TgbFirmaDetay?WCacra%252fJNEEIY%252fJ3LQRIuQ%253d%253d=aFW3uKe4fgtImYSsu3mJkQ%253d%253d" TargetMode="External"/><Relationship Id="rId1081" Type="http://schemas.openxmlformats.org/officeDocument/2006/relationships/hyperlink" Target="http://teknoag.sanayi.gov.tr/Home/TgbFirmaDetay?WCacra%252fJNEEIY%252fJ3LQRIuQ%253d%253d=C4XRCBqhfVhXZVRl%252bYQYcw%253d%253d" TargetMode="External"/><Relationship Id="rId451" Type="http://schemas.openxmlformats.org/officeDocument/2006/relationships/hyperlink" Target="http://teknoag.sanayi.gov.tr/Home/TgbFirmaDetay?WCacra%252fJNEEIY%252fJ3LQRIuQ%253d%253d=p%252bK7zi5zd7QpsOhMAUzmsw%253d%253d" TargetMode="External"/><Relationship Id="rId549" Type="http://schemas.openxmlformats.org/officeDocument/2006/relationships/hyperlink" Target="http://teknoag.sanayi.gov.tr/Home/TgbFirmaDetay?WCacra%252fJNEEIY%252fJ3LQRIuQ%253d%253d=upnxdXDazyG1d0HXKSEvtw%253d%253d" TargetMode="External"/><Relationship Id="rId756" Type="http://schemas.openxmlformats.org/officeDocument/2006/relationships/hyperlink" Target="http://teknoag.sanayi.gov.tr/Home/TgbFirmaDetay?WCacra%252fJNEEIY%252fJ3LQRIuQ%253d%253d=kglRHtxFL6Uh4GZA35mJ0Q%253d%253d" TargetMode="External"/><Relationship Id="rId1179" Type="http://schemas.openxmlformats.org/officeDocument/2006/relationships/hyperlink" Target="http://teknoag.sanayi.gov.tr/Home/TgbFirmaDetay?WCacra%252fJNEEIY%252fJ3LQRIuQ%253d%253d=ag%252bBMXZu%252fZz6fgx1R6Io9A%253d%253d" TargetMode="External"/><Relationship Id="rId1386" Type="http://schemas.openxmlformats.org/officeDocument/2006/relationships/hyperlink" Target="http://teknoag.sanayi.gov.tr/Home/TgbFirmaDetay?WCacra%252fJNEEIY%252fJ3LQRIuQ%253d%253d=8f78n3%252fPKuaU4Zjz%252fg18iw%253d%253d" TargetMode="External"/><Relationship Id="rId1593" Type="http://schemas.openxmlformats.org/officeDocument/2006/relationships/hyperlink" Target="http://teknoag.sanayi.gov.tr/Home/TgbFirmaDetay?WCacra%252fJNEEIY%252fJ3LQRIuQ%253d%253d=U0p5LYkek8dgKiAvlA5lpQ%253d%253d" TargetMode="External"/><Relationship Id="rId104" Type="http://schemas.openxmlformats.org/officeDocument/2006/relationships/hyperlink" Target="http://teknoag.sanayi.gov.tr/Home/TgbFirmaDetay?WCacra%252fJNEEIY%252fJ3LQRIuQ%253d%253d=Po3ZLpzJWmQZ9Eb6h2Iy5w%253d%253d" TargetMode="External"/><Relationship Id="rId311" Type="http://schemas.openxmlformats.org/officeDocument/2006/relationships/hyperlink" Target="http://teknoag.sanayi.gov.tr/Home/TgbFirmaDetay?WCacra%252fJNEEIY%252fJ3LQRIuQ%253d%253d=2RpxyTeaD2ofLJG%252fpXipng%253d%253d" TargetMode="External"/><Relationship Id="rId409" Type="http://schemas.openxmlformats.org/officeDocument/2006/relationships/hyperlink" Target="http://teknoag.sanayi.gov.tr/Home/TgbFirmaDetay?WCacra%252fJNEEIY%252fJ3LQRIuQ%253d%253d=KWhat62p%252b%252fOgyKtrOjPoLw%253d%253d" TargetMode="External"/><Relationship Id="rId963" Type="http://schemas.openxmlformats.org/officeDocument/2006/relationships/hyperlink" Target="http://teknoag.sanayi.gov.tr/Home/TgbFirmaDetay?WCacra%252fJNEEIY%252fJ3LQRIuQ%253d%253d=Y5DfWsNp5MbCFdzre0x4eA%253d%253d" TargetMode="External"/><Relationship Id="rId1039" Type="http://schemas.openxmlformats.org/officeDocument/2006/relationships/hyperlink" Target="http://teknoag.sanayi.gov.tr/Home/TgbFirmaDetay?WCacra%252fJNEEIY%252fJ3LQRIuQ%253d%253d=qg675xnoVRag8FjZFSBNdw%253d%253d" TargetMode="External"/><Relationship Id="rId1246" Type="http://schemas.openxmlformats.org/officeDocument/2006/relationships/hyperlink" Target="http://teknoag.sanayi.gov.tr/Home/TgbFirmaDetay?WCacra%252fJNEEIY%252fJ3LQRIuQ%253d%253d=0%252fI9m8SsxaBv4Xfcpw91Xg%253d%253d" TargetMode="External"/><Relationship Id="rId1898" Type="http://schemas.openxmlformats.org/officeDocument/2006/relationships/hyperlink" Target="http://teknoag.sanayi.gov.tr/Home/TgbFirmaDetay?WCacra%252fJNEEIY%252fJ3LQRIuQ%253d%253d=2nzLWoJpmZIOJGU4Fp%252bwlw%253d%253d" TargetMode="External"/><Relationship Id="rId92" Type="http://schemas.openxmlformats.org/officeDocument/2006/relationships/hyperlink" Target="http://teknoag.sanayi.gov.tr/Home/TgbFirmaDetay?WCacra%252fJNEEIY%252fJ3LQRIuQ%253d%253d=zlFx7xAdyM0reEWo2RLtDA%253d%253d" TargetMode="External"/><Relationship Id="rId616" Type="http://schemas.openxmlformats.org/officeDocument/2006/relationships/hyperlink" Target="http://teknoag.sanayi.gov.tr/Home/TgbFirmaDetay?WCacra%252fJNEEIY%252fJ3LQRIuQ%253d%253d=kGeaAOvBIKI%252bpl4MKdDWYw%253d%253d" TargetMode="External"/><Relationship Id="rId823" Type="http://schemas.openxmlformats.org/officeDocument/2006/relationships/hyperlink" Target="http://teknoag.sanayi.gov.tr/Home/TgbFirmaDetay?WCacra%252fJNEEIY%252fJ3LQRIuQ%253d%253d=dBfBvbomU3NEhPXWPgTNZQ%253d%253d" TargetMode="External"/><Relationship Id="rId1453" Type="http://schemas.openxmlformats.org/officeDocument/2006/relationships/hyperlink" Target="http://teknoag.sanayi.gov.tr/Home/TgbFirmaDetay?WCacra%252fJNEEIY%252fJ3LQRIuQ%253d%253d=k3EC%252f7Yrpi%252bOaIs6jfmlTw%253d%253d" TargetMode="External"/><Relationship Id="rId1660" Type="http://schemas.openxmlformats.org/officeDocument/2006/relationships/hyperlink" Target="http://teknoag.sanayi.gov.tr/Home/TgbFirmaDetay?WCacra%252fJNEEIY%252fJ3LQRIuQ%253d%253d=RFikMju%252bkSHgyQF7ySoIwA%253d%253d" TargetMode="External"/><Relationship Id="rId1758" Type="http://schemas.openxmlformats.org/officeDocument/2006/relationships/hyperlink" Target="http://teknoag.sanayi.gov.tr/Home/TgbFirmaDetay?WCacra%252fJNEEIY%252fJ3LQRIuQ%253d%253d=WbVcQKo1SAGxzHMUrkjioQ%253d%253d" TargetMode="External"/><Relationship Id="rId1106" Type="http://schemas.openxmlformats.org/officeDocument/2006/relationships/hyperlink" Target="http://teknoag.sanayi.gov.tr/Home/TgbFirmaDetay?WCacra%252fJNEEIY%252fJ3LQRIuQ%253d%253d=Qw%252bTck98q%252fvMK7eL8KEvlw%253d%253d" TargetMode="External"/><Relationship Id="rId1313" Type="http://schemas.openxmlformats.org/officeDocument/2006/relationships/hyperlink" Target="http://teknoag.sanayi.gov.tr/Home/TgbFirmaDetay?WCacra%252fJNEEIY%252fJ3LQRIuQ%253d%253d=%252fQCfA%252f%252bDdZAsZIy7iaB6ow%253d%253d" TargetMode="External"/><Relationship Id="rId1520" Type="http://schemas.openxmlformats.org/officeDocument/2006/relationships/hyperlink" Target="http://teknoag.sanayi.gov.tr/Home/TgbFirmaDetay?WCacra%252fJNEEIY%252fJ3LQRIuQ%253d%253d=pfTyC424Gs9sP7vLiPxxLg%253d%253d" TargetMode="External"/><Relationship Id="rId1965" Type="http://schemas.openxmlformats.org/officeDocument/2006/relationships/printerSettings" Target="../printerSettings/printerSettings9.bin"/><Relationship Id="rId1618" Type="http://schemas.openxmlformats.org/officeDocument/2006/relationships/hyperlink" Target="http://teknoag.sanayi.gov.tr/Home/TgbFirmaDetay?WCacra%252fJNEEIY%252fJ3LQRIuQ%253d%253d=6Rf3S4XojCIXgM6fHaiczg%253d%253d" TargetMode="External"/><Relationship Id="rId1825" Type="http://schemas.openxmlformats.org/officeDocument/2006/relationships/hyperlink" Target="http://teknoag.sanayi.gov.tr/Home/TgbFirmaDetay?WCacra%252fJNEEIY%252fJ3LQRIuQ%253d%253d=OevLfSmyVK0tsg1gEqW2RA%253d%253d" TargetMode="External"/><Relationship Id="rId199" Type="http://schemas.openxmlformats.org/officeDocument/2006/relationships/hyperlink" Target="http://teknoag.sanayi.gov.tr/Home/TgbFirmaDetay?WCacra%252fJNEEIY%252fJ3LQRIuQ%253d%253d=xCMDDJyv3V%252b1XYAfX65Szw%253d%253d" TargetMode="External"/><Relationship Id="rId266" Type="http://schemas.openxmlformats.org/officeDocument/2006/relationships/hyperlink" Target="http://teknoag.sanayi.gov.tr/Home/TgbFirmaDetay?WCacra%252fJNEEIY%252fJ3LQRIuQ%253d%253d=0JRl3MXFs%252brdXW6KKEWrAg%253d%253d" TargetMode="External"/><Relationship Id="rId473" Type="http://schemas.openxmlformats.org/officeDocument/2006/relationships/hyperlink" Target="http://teknoag.sanayi.gov.tr/Home/TgbFirmaDetay?WCacra%252fJNEEIY%252fJ3LQRIuQ%253d%253d=LqzMs7UnyzltXXndW2rnvA%253d%253d" TargetMode="External"/><Relationship Id="rId680" Type="http://schemas.openxmlformats.org/officeDocument/2006/relationships/hyperlink" Target="http://teknoag.sanayi.gov.tr/Home/TgbFirmaDetay?WCacra%252fJNEEIY%252fJ3LQRIuQ%253d%253d=tidLoeLmBi%252bVQ6pyXHyH8Q%253d%253d" TargetMode="External"/><Relationship Id="rId126" Type="http://schemas.openxmlformats.org/officeDocument/2006/relationships/hyperlink" Target="http://teknoag.sanayi.gov.tr/Home/TgbFirmaDetay?WCacra%252fJNEEIY%252fJ3LQRIuQ%253d%253d=0ZJwdX50C8WTNQ9KTgUIgQ%253d%253d" TargetMode="External"/><Relationship Id="rId333" Type="http://schemas.openxmlformats.org/officeDocument/2006/relationships/hyperlink" Target="http://teknoag.sanayi.gov.tr/Home/TgbFirmaDetay?WCacra%252fJNEEIY%252fJ3LQRIuQ%253d%253d=8LG%252fH5Opp%252b5PW9LnuSObGg%253d%253d" TargetMode="External"/><Relationship Id="rId540" Type="http://schemas.openxmlformats.org/officeDocument/2006/relationships/hyperlink" Target="http://teknoag.sanayi.gov.tr/Home/TgbFirmaDetay?WCacra%252fJNEEIY%252fJ3LQRIuQ%253d%253d=9xlQA%252b8sqYNOToPOlYvJIA%253d%253d" TargetMode="External"/><Relationship Id="rId778" Type="http://schemas.openxmlformats.org/officeDocument/2006/relationships/hyperlink" Target="http://teknoag.sanayi.gov.tr/Home/TgbFirmaDetay?WCacra%252fJNEEIY%252fJ3LQRIuQ%253d%253d=2Ya0w37ecDnEUmTjepENJA%253d%253d" TargetMode="External"/><Relationship Id="rId985" Type="http://schemas.openxmlformats.org/officeDocument/2006/relationships/hyperlink" Target="http://teknoag.sanayi.gov.tr/Home/TgbFirmaDetay?WCacra%252fJNEEIY%252fJ3LQRIuQ%253d%253d=ZGiEX8YBE6HuJJt0Y7NKIQ%253d%253d" TargetMode="External"/><Relationship Id="rId1170" Type="http://schemas.openxmlformats.org/officeDocument/2006/relationships/hyperlink" Target="http://teknoag.sanayi.gov.tr/Home/TgbFirmaDetay?WCacra%252fJNEEIY%252fJ3LQRIuQ%253d%253d=t7QqwxjnjX0f9rlQ2FRnhw%253d%253d" TargetMode="External"/><Relationship Id="rId638" Type="http://schemas.openxmlformats.org/officeDocument/2006/relationships/hyperlink" Target="http://teknoag.sanayi.gov.tr/Home/TgbFirmaDetay?WCacra%252fJNEEIY%252fJ3LQRIuQ%253d%253d=3i5by%252bFd6l7RaeUwvNt1GQ%253d%253d" TargetMode="External"/><Relationship Id="rId845" Type="http://schemas.openxmlformats.org/officeDocument/2006/relationships/hyperlink" Target="http://teknoag.sanayi.gov.tr/Home/TgbFirmaDetay?WCacra%252fJNEEIY%252fJ3LQRIuQ%253d%253d=Uowj06EIWcve%252fIXs0swZVA%253d%253d" TargetMode="External"/><Relationship Id="rId1030" Type="http://schemas.openxmlformats.org/officeDocument/2006/relationships/hyperlink" Target="http://teknoag.sanayi.gov.tr/Home/TgbFirmaDetay?WCacra%252fJNEEIY%252fJ3LQRIuQ%253d%253d=VrV8Gu%252bNu666HCVq2Yri4g%253d%253d" TargetMode="External"/><Relationship Id="rId1268" Type="http://schemas.openxmlformats.org/officeDocument/2006/relationships/hyperlink" Target="http://teknoag.sanayi.gov.tr/Home/TgbFirmaDetay?WCacra%252fJNEEIY%252fJ3LQRIuQ%253d%253d=CdRbAoxMThs6i4lVcSeu8w%253d%253d" TargetMode="External"/><Relationship Id="rId1475" Type="http://schemas.openxmlformats.org/officeDocument/2006/relationships/hyperlink" Target="http://teknoag.sanayi.gov.tr/Home/TgbFirmaDetay?WCacra%252fJNEEIY%252fJ3LQRIuQ%253d%253d=bqGmVnZp2l0LYxryLc10NQ%253d%253d" TargetMode="External"/><Relationship Id="rId1682" Type="http://schemas.openxmlformats.org/officeDocument/2006/relationships/hyperlink" Target="http://teknoag.sanayi.gov.tr/Home/TgbFirmaDetay?WCacra%252fJNEEIY%252fJ3LQRIuQ%253d%253d=YBGNnVSC%252fDRr6xSdSXpaqw%253d%253d" TargetMode="External"/><Relationship Id="rId400" Type="http://schemas.openxmlformats.org/officeDocument/2006/relationships/hyperlink" Target="http://teknoag.sanayi.gov.tr/Home/TgbFirmaDetay?WCacra%252fJNEEIY%252fJ3LQRIuQ%253d%253d=qPeTV5yVNjSxdWKw9ZBJQA%253d%253d" TargetMode="External"/><Relationship Id="rId705" Type="http://schemas.openxmlformats.org/officeDocument/2006/relationships/hyperlink" Target="http://teknoag.sanayi.gov.tr/Home/TgbFirmaDetay?WCacra%252fJNEEIY%252fJ3LQRIuQ%253d%253d=O1MnUYe1bF0vBHjPFRO%252f5A%253d%253d" TargetMode="External"/><Relationship Id="rId1128" Type="http://schemas.openxmlformats.org/officeDocument/2006/relationships/hyperlink" Target="http://teknoag.sanayi.gov.tr/Home/TgbFirmaDetay?WCacra%252fJNEEIY%252fJ3LQRIuQ%253d%253d=vDj9QyiA%252fH%252fF0FizBMlzrA%253d%253d" TargetMode="External"/><Relationship Id="rId1335" Type="http://schemas.openxmlformats.org/officeDocument/2006/relationships/hyperlink" Target="http://teknoag.sanayi.gov.tr/Home/TgbFirmaDetay?WCacra%252fJNEEIY%252fJ3LQRIuQ%253d%253d=5ycIDke2EcxBmt8b0unGYg%253d%253d" TargetMode="External"/><Relationship Id="rId1542" Type="http://schemas.openxmlformats.org/officeDocument/2006/relationships/hyperlink" Target="http://teknoag.sanayi.gov.tr/Home/TgbFirmaDetay?WCacra%252fJNEEIY%252fJ3LQRIuQ%253d%253d=DSPCjFSi3EvoD4zeg%252bNkLg%253d%253d" TargetMode="External"/><Relationship Id="rId912" Type="http://schemas.openxmlformats.org/officeDocument/2006/relationships/hyperlink" Target="http://teknoag.sanayi.gov.tr/Home/TgbFirmaDetay?WCacra%252fJNEEIY%252fJ3LQRIuQ%253d%253d=ZLFWbMHd4gcmn5vga%252b%252bQaQ%253d%253d" TargetMode="External"/><Relationship Id="rId1847" Type="http://schemas.openxmlformats.org/officeDocument/2006/relationships/hyperlink" Target="http://teknoag.sanayi.gov.tr/Home/TgbFirmaDetay?WCacra%252fJNEEIY%252fJ3LQRIuQ%253d%253d=NV0AywchLBAgDWIhSSMdpg%253d%253d" TargetMode="External"/><Relationship Id="rId41" Type="http://schemas.openxmlformats.org/officeDocument/2006/relationships/hyperlink" Target="http://teknoag.sanayi.gov.tr/Home/TgbFirmaDetay?WCacra%252fJNEEIY%252fJ3LQRIuQ%253d%253d=t9f8XDhGEU0KKvuL6elk9A%253d%253d" TargetMode="External"/><Relationship Id="rId1402" Type="http://schemas.openxmlformats.org/officeDocument/2006/relationships/hyperlink" Target="http://teknoag.sanayi.gov.tr/Home/TgbFirmaDetay?WCacra%252fJNEEIY%252fJ3LQRIuQ%253d%253d=PXmi4C9fEXREl%252b3R7uL8Kg%253d%253d" TargetMode="External"/><Relationship Id="rId1707" Type="http://schemas.openxmlformats.org/officeDocument/2006/relationships/hyperlink" Target="http://teknoag.sanayi.gov.tr/Home/TgbFirmaDetay?WCacra%252fJNEEIY%252fJ3LQRIuQ%253d%253d=upijOaHpwW%252ffFX1sMRjUwg%253d%253d" TargetMode="External"/><Relationship Id="rId190" Type="http://schemas.openxmlformats.org/officeDocument/2006/relationships/hyperlink" Target="http://teknoag.sanayi.gov.tr/Home/TgbFirmaDetay?WCacra%252fJNEEIY%252fJ3LQRIuQ%253d%253d=8B2flgXXYyeMgp7KQZ5JPw%253d%253d" TargetMode="External"/><Relationship Id="rId288" Type="http://schemas.openxmlformats.org/officeDocument/2006/relationships/hyperlink" Target="http://teknoag.sanayi.gov.tr/Home/TgbFirmaDetay?WCacra%252fJNEEIY%252fJ3LQRIuQ%253d%253d=zPR%252bcBFTzxmyvIOHBFbneg%253d%253d" TargetMode="External"/><Relationship Id="rId1914" Type="http://schemas.openxmlformats.org/officeDocument/2006/relationships/hyperlink" Target="http://teknoag.sanayi.gov.tr/Home/TgbFirmaDetay?WCacra%252fJNEEIY%252fJ3LQRIuQ%253d%253d=7F4dmu3D6H72sKdm0g21hQ%253d%253d" TargetMode="External"/><Relationship Id="rId495" Type="http://schemas.openxmlformats.org/officeDocument/2006/relationships/hyperlink" Target="http://teknoag.sanayi.gov.tr/Home/TgbFirmaDetay?WCacra%252fJNEEIY%252fJ3LQRIuQ%253d%253d=K4xHJn%252bd%252bfeR1aklJMiH4g%253d%253d" TargetMode="External"/><Relationship Id="rId148" Type="http://schemas.openxmlformats.org/officeDocument/2006/relationships/hyperlink" Target="http://teknoag.sanayi.gov.tr/Home/TgbFirmaDetay?WCacra%252fJNEEIY%252fJ3LQRIuQ%253d%253d=U9InglwN%252bAqpbfLzMb%252bI8g%253d%253d" TargetMode="External"/><Relationship Id="rId355" Type="http://schemas.openxmlformats.org/officeDocument/2006/relationships/hyperlink" Target="http://teknoag.sanayi.gov.tr/Home/TgbFirmaDetay?WCacra%252fJNEEIY%252fJ3LQRIuQ%253d%253d=HDCOv0DaxxmFXlFhattmng%253d%253d" TargetMode="External"/><Relationship Id="rId562" Type="http://schemas.openxmlformats.org/officeDocument/2006/relationships/hyperlink" Target="http://teknoag.sanayi.gov.tr/Home/TgbFirmaDetay?WCacra%252fJNEEIY%252fJ3LQRIuQ%253d%253d=N7QR9gNI7fcC9gy22g8MVQ%253d%253d" TargetMode="External"/><Relationship Id="rId1192" Type="http://schemas.openxmlformats.org/officeDocument/2006/relationships/hyperlink" Target="http://teknoag.sanayi.gov.tr/Home/TgbFirmaDetay?WCacra%252fJNEEIY%252fJ3LQRIuQ%253d%253d=vpyP3HV0ngzaDt1MiOvuvQ%253d%253d" TargetMode="External"/><Relationship Id="rId215" Type="http://schemas.openxmlformats.org/officeDocument/2006/relationships/hyperlink" Target="http://teknoag.sanayi.gov.tr/Home/TgbFirmaDetay?WCacra%252fJNEEIY%252fJ3LQRIuQ%253d%253d=5dceX8HAx3ryj2VoygsNmQ%253d%253d" TargetMode="External"/><Relationship Id="rId422" Type="http://schemas.openxmlformats.org/officeDocument/2006/relationships/hyperlink" Target="http://teknoag.sanayi.gov.tr/Home/TgbFirmaDetay?WCacra%252fJNEEIY%252fJ3LQRIuQ%253d%253d=iQq3N29PDRKSlCCi2qnIVg%253d%253d" TargetMode="External"/><Relationship Id="rId867" Type="http://schemas.openxmlformats.org/officeDocument/2006/relationships/hyperlink" Target="http://teknoag.sanayi.gov.tr/Home/TgbFirmaDetay?WCacra%252fJNEEIY%252fJ3LQRIuQ%253d%253d=vjerFc1fTXPMwOMp52gutw%253d%253d" TargetMode="External"/><Relationship Id="rId1052" Type="http://schemas.openxmlformats.org/officeDocument/2006/relationships/hyperlink" Target="http://teknoag.sanayi.gov.tr/Home/TgbFirmaDetay?WCacra%252fJNEEIY%252fJ3LQRIuQ%253d%253d=rov0pIp46i%252bBAjIEokA6aQ%253d%253d" TargetMode="External"/><Relationship Id="rId1497" Type="http://schemas.openxmlformats.org/officeDocument/2006/relationships/hyperlink" Target="http://teknoag.sanayi.gov.tr/Home/TgbFirmaDetay?WCacra%252fJNEEIY%252fJ3LQRIuQ%253d%253d=GjBVIH2CAWfCg9T2%252fgBmsA%253d%253d" TargetMode="External"/><Relationship Id="rId727" Type="http://schemas.openxmlformats.org/officeDocument/2006/relationships/hyperlink" Target="http://teknoag.sanayi.gov.tr/Home/TgbFirmaDetay?WCacra%252fJNEEIY%252fJ3LQRIuQ%253d%253d=axa82ZzttExTLN9ZuFxXww%253d%253d" TargetMode="External"/><Relationship Id="rId934" Type="http://schemas.openxmlformats.org/officeDocument/2006/relationships/hyperlink" Target="http://teknoag.sanayi.gov.tr/Home/TgbFirmaDetay?WCacra%252fJNEEIY%252fJ3LQRIuQ%253d%253d=aDkd5V6jWO8SPLQofGZpaQ%253d%253d" TargetMode="External"/><Relationship Id="rId1357" Type="http://schemas.openxmlformats.org/officeDocument/2006/relationships/hyperlink" Target="http://teknoag.sanayi.gov.tr/Home/TgbFirmaDetay?WCacra%252fJNEEIY%252fJ3LQRIuQ%253d%253d=QjD0kSneFtqkL9RXmqaUFQ%253d%253d" TargetMode="External"/><Relationship Id="rId1564" Type="http://schemas.openxmlformats.org/officeDocument/2006/relationships/hyperlink" Target="http://teknoag.sanayi.gov.tr/Home/TgbFirmaDetay?WCacra%252fJNEEIY%252fJ3LQRIuQ%253d%253d=fLBb3HA8U5y8vAiIRtlgoQ%253d%253d" TargetMode="External"/><Relationship Id="rId1771" Type="http://schemas.openxmlformats.org/officeDocument/2006/relationships/hyperlink" Target="http://teknoag.sanayi.gov.tr/Home/TgbFirmaDetay?WCacra%252fJNEEIY%252fJ3LQRIuQ%253d%253d=QNf4SHZLiwzyUBNevJMgcQ%253d%253d" TargetMode="External"/><Relationship Id="rId63" Type="http://schemas.openxmlformats.org/officeDocument/2006/relationships/hyperlink" Target="http://teknoag.sanayi.gov.tr/Home/TgbFirmaDetay?WCacra%252fJNEEIY%252fJ3LQRIuQ%253d%253d=nOXeSy2c94QyoQwpehGrzQ%253d%253d" TargetMode="External"/><Relationship Id="rId1217" Type="http://schemas.openxmlformats.org/officeDocument/2006/relationships/hyperlink" Target="http://teknoag.sanayi.gov.tr/Home/TgbFirmaDetay?WCacra%252fJNEEIY%252fJ3LQRIuQ%253d%253d=ovROZ4mLNq4pEZ5p4kgRTw%253d%253d" TargetMode="External"/><Relationship Id="rId1424" Type="http://schemas.openxmlformats.org/officeDocument/2006/relationships/hyperlink" Target="http://teknoag.sanayi.gov.tr/Home/TgbFirmaDetay?WCacra%252fJNEEIY%252fJ3LQRIuQ%253d%253d=aBkCUdsUoL1F7CdWRDbeRw%253d%253d" TargetMode="External"/><Relationship Id="rId1631" Type="http://schemas.openxmlformats.org/officeDocument/2006/relationships/hyperlink" Target="http://teknoag.sanayi.gov.tr/Home/TgbFirmaDetay?WCacra%252fJNEEIY%252fJ3LQRIuQ%253d%253d=rDe7rtLP2vJK%252bGL7P05G%252bA%253d%253d" TargetMode="External"/><Relationship Id="rId1869" Type="http://schemas.openxmlformats.org/officeDocument/2006/relationships/hyperlink" Target="http://teknoag.sanayi.gov.tr/Home/TgbFirmaDetay?WCacra%252fJNEEIY%252fJ3LQRIuQ%253d%253d=EX1Jx8ui3H2MOrLbrOLvuA%253d%253d" TargetMode="External"/><Relationship Id="rId1729" Type="http://schemas.openxmlformats.org/officeDocument/2006/relationships/hyperlink" Target="http://teknoag.sanayi.gov.tr/Home/TgbFirmaDetay?WCacra%252fJNEEIY%252fJ3LQRIuQ%253d%253d=amlPekrig7PTiQ27%252bwNEbQ%253d%253d" TargetMode="External"/><Relationship Id="rId1936" Type="http://schemas.openxmlformats.org/officeDocument/2006/relationships/hyperlink" Target="http://teknoag.sanayi.gov.tr/Home/TgbFirmaDetay?WCacra%252fJNEEIY%252fJ3LQRIuQ%253d%253d=Cs0Z3Gv1WOQUK1MN9SaZOQ%253d%253d" TargetMode="External"/><Relationship Id="rId377" Type="http://schemas.openxmlformats.org/officeDocument/2006/relationships/hyperlink" Target="http://teknoag.sanayi.gov.tr/Home/TgbFirmaDetay?WCacra%252fJNEEIY%252fJ3LQRIuQ%253d%253d=jVlwxorOajmnUv%252f7%252bj93wg%253d%253d" TargetMode="External"/><Relationship Id="rId584" Type="http://schemas.openxmlformats.org/officeDocument/2006/relationships/hyperlink" Target="http://teknoag.sanayi.gov.tr/Home/TgbFirmaDetay?WCacra%252fJNEEIY%252fJ3LQRIuQ%253d%253d=qjXYuLYpEt8pkCRb0NbP6g%253d%253d" TargetMode="External"/><Relationship Id="rId5" Type="http://schemas.openxmlformats.org/officeDocument/2006/relationships/hyperlink" Target="http://teknoag.sanayi.gov.tr/Home/TgbFirmaDetay?WCacra%252fJNEEIY%252fJ3LQRIuQ%253d%253d=zQr8zC3dsCS0LtVELVhnQQ%253d%253d" TargetMode="External"/><Relationship Id="rId237" Type="http://schemas.openxmlformats.org/officeDocument/2006/relationships/hyperlink" Target="http://teknoag.sanayi.gov.tr/Home/TgbFirmaDetay?WCacra%252fJNEEIY%252fJ3LQRIuQ%253d%253d=JVNNJzcLnC3OLqKYnAVCIg%253d%253d" TargetMode="External"/><Relationship Id="rId791" Type="http://schemas.openxmlformats.org/officeDocument/2006/relationships/hyperlink" Target="http://teknoag.sanayi.gov.tr/Home/TgbFirmaDetay?WCacra%252fJNEEIY%252fJ3LQRIuQ%253d%253d=8YZlZyUd2bdEoCOgjOZA2w%253d%253d" TargetMode="External"/><Relationship Id="rId889" Type="http://schemas.openxmlformats.org/officeDocument/2006/relationships/hyperlink" Target="http://teknoag.sanayi.gov.tr/Home/TgbFirmaDetay?WCacra%252fJNEEIY%252fJ3LQRIuQ%253d%253d=qndc815sSERwuZSHKLwhiA%253d%253d" TargetMode="External"/><Relationship Id="rId1074" Type="http://schemas.openxmlformats.org/officeDocument/2006/relationships/hyperlink" Target="http://teknoag.sanayi.gov.tr/Home/TgbFirmaDetay?WCacra%252fJNEEIY%252fJ3LQRIuQ%253d%253d=qRXUN%252b6yzubcHPKEsrDg4g%253d%253d" TargetMode="External"/><Relationship Id="rId444" Type="http://schemas.openxmlformats.org/officeDocument/2006/relationships/hyperlink" Target="http://teknoag.sanayi.gov.tr/Home/TgbFirmaDetay?WCacra%252fJNEEIY%252fJ3LQRIuQ%253d%253d=j9sKNsRcGRMDxiOwWoGB3Q%253d%253d" TargetMode="External"/><Relationship Id="rId651" Type="http://schemas.openxmlformats.org/officeDocument/2006/relationships/hyperlink" Target="http://teknoag.sanayi.gov.tr/Home/TgbFirmaDetay?WCacra%252fJNEEIY%252fJ3LQRIuQ%253d%253d=eNgexPt9b%252bulMRS7QAthWw%253d%253d" TargetMode="External"/><Relationship Id="rId749" Type="http://schemas.openxmlformats.org/officeDocument/2006/relationships/hyperlink" Target="http://teknoag.sanayi.gov.tr/Home/TgbFirmaDetay?WCacra%252fJNEEIY%252fJ3LQRIuQ%253d%253d=6fcM5QKCyU%252f4mick0oOUzg%253d%253d" TargetMode="External"/><Relationship Id="rId1281" Type="http://schemas.openxmlformats.org/officeDocument/2006/relationships/hyperlink" Target="http://teknoag.sanayi.gov.tr/Home/TgbFirmaDetay?WCacra%252fJNEEIY%252fJ3LQRIuQ%253d%253d=e%252b9ZY2W4Ug38W2dNBuJbWA%253d%253d" TargetMode="External"/><Relationship Id="rId1379" Type="http://schemas.openxmlformats.org/officeDocument/2006/relationships/hyperlink" Target="http://teknoag.sanayi.gov.tr/Home/TgbFirmaDetay?WCacra%252fJNEEIY%252fJ3LQRIuQ%253d%253d=J5Ogh2UhBZUPStY%252bxWcnTA%253d%253d" TargetMode="External"/><Relationship Id="rId1586" Type="http://schemas.openxmlformats.org/officeDocument/2006/relationships/hyperlink" Target="http://teknoag.sanayi.gov.tr/Home/TgbFirmaDetay?WCacra%252fJNEEIY%252fJ3LQRIuQ%253d%253d=RJkgEaUna6wgPdHYvk8TQg%253d%253d" TargetMode="External"/><Relationship Id="rId304" Type="http://schemas.openxmlformats.org/officeDocument/2006/relationships/hyperlink" Target="http://teknoag.sanayi.gov.tr/Home/TgbFirmaDetay?WCacra%252fJNEEIY%252fJ3LQRIuQ%253d%253d=XEqncXHyv%252fAftSEc03aEoQ%253d%253d" TargetMode="External"/><Relationship Id="rId511" Type="http://schemas.openxmlformats.org/officeDocument/2006/relationships/hyperlink" Target="http://teknoag.sanayi.gov.tr/Home/TgbFirmaDetay?WCacra%252fJNEEIY%252fJ3LQRIuQ%253d%253d=thpesYmyr5TN%252fisMvI5ACg%253d%253d" TargetMode="External"/><Relationship Id="rId609" Type="http://schemas.openxmlformats.org/officeDocument/2006/relationships/hyperlink" Target="http://teknoag.sanayi.gov.tr/Home/TgbFirmaDetay?WCacra%252fJNEEIY%252fJ3LQRIuQ%253d%253d=yYWVpmTrpz3tF0csTJd71g%253d%253d" TargetMode="External"/><Relationship Id="rId956" Type="http://schemas.openxmlformats.org/officeDocument/2006/relationships/hyperlink" Target="http://teknoag.sanayi.gov.tr/Home/TgbFirmaDetay?WCacra%252fJNEEIY%252fJ3LQRIuQ%253d%253d=q4h%252bBb68F9pXnCy4FgwhXw%253d%253d" TargetMode="External"/><Relationship Id="rId1141" Type="http://schemas.openxmlformats.org/officeDocument/2006/relationships/hyperlink" Target="http://teknoag.sanayi.gov.tr/Home/TgbFirmaDetay?WCacra%252fJNEEIY%252fJ3LQRIuQ%253d%253d=tdSTIBOez8Vueo6Ei7ChzA%253d%253d" TargetMode="External"/><Relationship Id="rId1239" Type="http://schemas.openxmlformats.org/officeDocument/2006/relationships/hyperlink" Target="http://teknoag.sanayi.gov.tr/Home/TgbFirmaDetay?WCacra%252fJNEEIY%252fJ3LQRIuQ%253d%253d=SLQT0H%252bAznnLq9w%252bzjBCQQ%253d%253d" TargetMode="External"/><Relationship Id="rId1793" Type="http://schemas.openxmlformats.org/officeDocument/2006/relationships/hyperlink" Target="http://teknoag.sanayi.gov.tr/Home/TgbFirmaDetay?WCacra%252fJNEEIY%252fJ3LQRIuQ%253d%253d=EomWNH75EpeZMmQW8Qn%252bjA%253d%253d" TargetMode="External"/><Relationship Id="rId85" Type="http://schemas.openxmlformats.org/officeDocument/2006/relationships/hyperlink" Target="http://teknoag.sanayi.gov.tr/Home/TgbFirmaDetay?WCacra%252fJNEEIY%252fJ3LQRIuQ%253d%253d=vATHmN487IH%252fexvL%252fCLAIw%253d%253d" TargetMode="External"/><Relationship Id="rId816" Type="http://schemas.openxmlformats.org/officeDocument/2006/relationships/hyperlink" Target="http://teknoag.sanayi.gov.tr/Home/TgbFirmaDetay?WCacra%252fJNEEIY%252fJ3LQRIuQ%253d%253d=VKIyrl8TLGtQM9zk72isPA%253d%253d" TargetMode="External"/><Relationship Id="rId1001" Type="http://schemas.openxmlformats.org/officeDocument/2006/relationships/hyperlink" Target="http://teknoag.sanayi.gov.tr/Home/TgbFirmaDetay?WCacra%252fJNEEIY%252fJ3LQRIuQ%253d%253d=0zhoxytF7lEC5vyjUFC6mA%253d%253d" TargetMode="External"/><Relationship Id="rId1446" Type="http://schemas.openxmlformats.org/officeDocument/2006/relationships/hyperlink" Target="http://teknoag.sanayi.gov.tr/Home/TgbFirmaDetay?WCacra%252fJNEEIY%252fJ3LQRIuQ%253d%253d=tBLK3n5o4BA0yX80pyVRyQ%253d%253d" TargetMode="External"/><Relationship Id="rId1653" Type="http://schemas.openxmlformats.org/officeDocument/2006/relationships/hyperlink" Target="http://teknoag.sanayi.gov.tr/Home/TgbFirmaDetay?WCacra%252fJNEEIY%252fJ3LQRIuQ%253d%253d=3d9vQiXooKNMu6oqAJaMYg%253d%253d" TargetMode="External"/><Relationship Id="rId1860" Type="http://schemas.openxmlformats.org/officeDocument/2006/relationships/hyperlink" Target="http://teknoag.sanayi.gov.tr/Home/TgbFirmaDetay?WCacra%252fJNEEIY%252fJ3LQRIuQ%253d%253d=iLD6NjmP43GE%252bSH698mIig%253d%253d" TargetMode="External"/><Relationship Id="rId1306" Type="http://schemas.openxmlformats.org/officeDocument/2006/relationships/hyperlink" Target="http://teknoag.sanayi.gov.tr/Home/TgbFirmaDetay?WCacra%252fJNEEIY%252fJ3LQRIuQ%253d%253d=Tctn5FOI3M2gjujJpVogeQ%253d%253d" TargetMode="External"/><Relationship Id="rId1513" Type="http://schemas.openxmlformats.org/officeDocument/2006/relationships/hyperlink" Target="http://teknoag.sanayi.gov.tr/Home/TgbFirmaDetay?WCacra%252fJNEEIY%252fJ3LQRIuQ%253d%253d=Tv7ijy%252fmFekO4uUmmDNvUw%253d%253d" TargetMode="External"/><Relationship Id="rId1720" Type="http://schemas.openxmlformats.org/officeDocument/2006/relationships/hyperlink" Target="http://teknoag.sanayi.gov.tr/Home/TgbFirmaDetay?WCacra%252fJNEEIY%252fJ3LQRIuQ%253d%253d=oKdXXnLvIgbK78yPg2STPg%253d%253d" TargetMode="External"/><Relationship Id="rId1958" Type="http://schemas.openxmlformats.org/officeDocument/2006/relationships/hyperlink" Target="http://teknoag.sanayi.gov.tr/Home/TgbFirmaDetay?WCacra%252fJNEEIY%252fJ3LQRIuQ%253d%253d=Q3wMvLuuGJucN6HjdO7v3A%253d%253d" TargetMode="External"/><Relationship Id="rId12" Type="http://schemas.openxmlformats.org/officeDocument/2006/relationships/hyperlink" Target="http://teknoag.sanayi.gov.tr/Home/TgbFirmaDetay?WCacra%252fJNEEIY%252fJ3LQRIuQ%253d%253d=U6Bxm3QO9bT1sIHUlAk6rg%253d%253d" TargetMode="External"/><Relationship Id="rId1818" Type="http://schemas.openxmlformats.org/officeDocument/2006/relationships/hyperlink" Target="http://teknoag.sanayi.gov.tr/Home/TgbFirmaDetay?WCacra%252fJNEEIY%252fJ3LQRIuQ%253d%253d=N1p5Yc5YtNgYgxfOVCIFdA%253d%253d" TargetMode="External"/><Relationship Id="rId161" Type="http://schemas.openxmlformats.org/officeDocument/2006/relationships/hyperlink" Target="http://teknoag.sanayi.gov.tr/Home/TgbFirmaDetay?WCacra%252fJNEEIY%252fJ3LQRIuQ%253d%253d=EeVhuqhEhAdubCuNpRUYgg%253d%253d" TargetMode="External"/><Relationship Id="rId399" Type="http://schemas.openxmlformats.org/officeDocument/2006/relationships/hyperlink" Target="http://teknoag.sanayi.gov.tr/Home/TgbFirmaDetay?WCacra%252fJNEEIY%252fJ3LQRIuQ%253d%253d=HOQgCQPbYKWxPyy5co8OEQ%253d%253d" TargetMode="External"/><Relationship Id="rId259" Type="http://schemas.openxmlformats.org/officeDocument/2006/relationships/hyperlink" Target="http://teknoag.sanayi.gov.tr/Home/TgbFirmaDetay?WCacra%252fJNEEIY%252fJ3LQRIuQ%253d%253d=I6nWMtMX%252fY1JXjQmk%252f8JTw%253d%253d" TargetMode="External"/><Relationship Id="rId466" Type="http://schemas.openxmlformats.org/officeDocument/2006/relationships/hyperlink" Target="http://teknoag.sanayi.gov.tr/Home/TgbFirmaDetay?WCacra%252fJNEEIY%252fJ3LQRIuQ%253d%253d=7NYwRgJ1NCGMDQCzn6Gndg%253d%253d" TargetMode="External"/><Relationship Id="rId673" Type="http://schemas.openxmlformats.org/officeDocument/2006/relationships/hyperlink" Target="http://teknoag.sanayi.gov.tr/Home/TgbFirmaDetay?WCacra%252fJNEEIY%252fJ3LQRIuQ%253d%253d=qxZTFGHVvKgrTnJ%252f3%252ft8qw%253d%253d" TargetMode="External"/><Relationship Id="rId880" Type="http://schemas.openxmlformats.org/officeDocument/2006/relationships/hyperlink" Target="http://teknoag.sanayi.gov.tr/Home/TgbFirmaDetay?WCacra%252fJNEEIY%252fJ3LQRIuQ%253d%253d=SSkGqt%252fEtOttGXyzY%252fg3gA%253d%253d" TargetMode="External"/><Relationship Id="rId1096" Type="http://schemas.openxmlformats.org/officeDocument/2006/relationships/hyperlink" Target="http://teknoag.sanayi.gov.tr/Home/TgbFirmaDetay?WCacra%252fJNEEIY%252fJ3LQRIuQ%253d%253d=d1M50tVIqN%252fi0GUk9g2s0g%253d%253d" TargetMode="External"/><Relationship Id="rId119" Type="http://schemas.openxmlformats.org/officeDocument/2006/relationships/hyperlink" Target="http://teknoag.sanayi.gov.tr/Home/TgbFirmaDetay?WCacra%252fJNEEIY%252fJ3LQRIuQ%253d%253d=8n%252b93iJu1CpxOB%252b6jQA%252fGg%253d%253d" TargetMode="External"/><Relationship Id="rId326" Type="http://schemas.openxmlformats.org/officeDocument/2006/relationships/hyperlink" Target="http://teknoag.sanayi.gov.tr/Home/TgbFirmaDetay?WCacra%252fJNEEIY%252fJ3LQRIuQ%253d%253d=1KZKJSJFdqDZq%252bq2FtUVKQ%253d%253d" TargetMode="External"/><Relationship Id="rId533" Type="http://schemas.openxmlformats.org/officeDocument/2006/relationships/hyperlink" Target="http://teknoag.sanayi.gov.tr/Home/TgbFirmaDetay?WCacra%252fJNEEIY%252fJ3LQRIuQ%253d%253d=owuFJbzoJ6jogIJ%252fY8AuyA%253d%253d" TargetMode="External"/><Relationship Id="rId978" Type="http://schemas.openxmlformats.org/officeDocument/2006/relationships/hyperlink" Target="http://teknoag.sanayi.gov.tr/Home/TgbFirmaDetay?WCacra%252fJNEEIY%252fJ3LQRIuQ%253d%253d=HeX3Df%252fqlwgEAls%252bAvHdGA%253d%253d" TargetMode="External"/><Relationship Id="rId1163" Type="http://schemas.openxmlformats.org/officeDocument/2006/relationships/hyperlink" Target="http://teknoag.sanayi.gov.tr/Home/TgbFirmaDetay?WCacra%252fJNEEIY%252fJ3LQRIuQ%253d%253d=OA8ocA2E3qy%252b21v8XxTpEA%253d%253d" TargetMode="External"/><Relationship Id="rId1370" Type="http://schemas.openxmlformats.org/officeDocument/2006/relationships/hyperlink" Target="http://teknoag.sanayi.gov.tr/Home/TgbFirmaDetay?WCacra%252fJNEEIY%252fJ3LQRIuQ%253d%253d=O%252f3R8%252b%252f2PHkNfw3Ovn93sA%253d%253d" TargetMode="External"/><Relationship Id="rId740" Type="http://schemas.openxmlformats.org/officeDocument/2006/relationships/hyperlink" Target="http://teknoag.sanayi.gov.tr/Home/TgbFirmaDetay?WCacra%252fJNEEIY%252fJ3LQRIuQ%253d%253d=BrtDNne1IGapXvtcKZQbLA%253d%253d" TargetMode="External"/><Relationship Id="rId838" Type="http://schemas.openxmlformats.org/officeDocument/2006/relationships/hyperlink" Target="http://teknoag.sanayi.gov.tr/Home/TgbFirmaDetay?WCacra%252fJNEEIY%252fJ3LQRIuQ%253d%253d=3JYmGUaHUXRfb0iVADe21g%253d%253d" TargetMode="External"/><Relationship Id="rId1023" Type="http://schemas.openxmlformats.org/officeDocument/2006/relationships/hyperlink" Target="http://teknoag.sanayi.gov.tr/Home/TgbFirmaDetay?WCacra%252fJNEEIY%252fJ3LQRIuQ%253d%253d=GE4z034B4aAMXlCxXeMouQ%253d%253d" TargetMode="External"/><Relationship Id="rId1468" Type="http://schemas.openxmlformats.org/officeDocument/2006/relationships/hyperlink" Target="http://teknoag.sanayi.gov.tr/Home/TgbFirmaDetay?WCacra%252fJNEEIY%252fJ3LQRIuQ%253d%253d=pAxtYHIc%252fJluRd8aU8Ayrw%253d%253d" TargetMode="External"/><Relationship Id="rId1675" Type="http://schemas.openxmlformats.org/officeDocument/2006/relationships/hyperlink" Target="http://teknoag.sanayi.gov.tr/Home/TgbFirmaDetay?WCacra%252fJNEEIY%252fJ3LQRIuQ%253d%253d=h73N4nxjMk%252bLLiQ2C8lyxg%253d%253d" TargetMode="External"/><Relationship Id="rId1882" Type="http://schemas.openxmlformats.org/officeDocument/2006/relationships/hyperlink" Target="http://teknoag.sanayi.gov.tr/Home/TgbFirmaDetay?WCacra%252fJNEEIY%252fJ3LQRIuQ%253d%253d=JUwuXVHHQ7a3TsVhPFZKXg%253d%253d" TargetMode="External"/><Relationship Id="rId600" Type="http://schemas.openxmlformats.org/officeDocument/2006/relationships/hyperlink" Target="http://teknoag.sanayi.gov.tr/Home/TgbFirmaDetay?WCacra%252fJNEEIY%252fJ3LQRIuQ%253d%253d=4hTO%252fYo9ZXo%252fuPxynkRyUw%253d%253d" TargetMode="External"/><Relationship Id="rId1230" Type="http://schemas.openxmlformats.org/officeDocument/2006/relationships/hyperlink" Target="http://teknoag.sanayi.gov.tr/Home/TgbFirmaDetay?WCacra%252fJNEEIY%252fJ3LQRIuQ%253d%253d=7jCvrMG6Cbj%252bWxbXES51Tg%253d%253d" TargetMode="External"/><Relationship Id="rId1328" Type="http://schemas.openxmlformats.org/officeDocument/2006/relationships/hyperlink" Target="http://teknoag.sanayi.gov.tr/Home/TgbFirmaDetay?WCacra%252fJNEEIY%252fJ3LQRIuQ%253d%253d=w02KkBAspBnqcC2mRtROzA%253d%253d" TargetMode="External"/><Relationship Id="rId1535" Type="http://schemas.openxmlformats.org/officeDocument/2006/relationships/hyperlink" Target="http://teknoag.sanayi.gov.tr/Home/TgbFirmaDetay?WCacra%252fJNEEIY%252fJ3LQRIuQ%253d%253d=9qGTeQjDvXE9ttQlUMHo%252bw%253d%253d" TargetMode="External"/><Relationship Id="rId905" Type="http://schemas.openxmlformats.org/officeDocument/2006/relationships/hyperlink" Target="http://teknoag.sanayi.gov.tr/Home/TgbFirmaDetay?WCacra%252fJNEEIY%252fJ3LQRIuQ%253d%253d=8mQk5stpjVjBS93bqNo7VQ%253d%253d" TargetMode="External"/><Relationship Id="rId1742" Type="http://schemas.openxmlformats.org/officeDocument/2006/relationships/hyperlink" Target="http://teknoag.sanayi.gov.tr/Home/TgbFirmaDetay?WCacra%252fJNEEIY%252fJ3LQRIuQ%253d%253d=daXPc4T1NZWDs8PxhDCjiQ%253d%253d" TargetMode="External"/><Relationship Id="rId34" Type="http://schemas.openxmlformats.org/officeDocument/2006/relationships/hyperlink" Target="http://teknoag.sanayi.gov.tr/Home/TgbFirmaDetay?WCacra%252fJNEEIY%252fJ3LQRIuQ%253d%253d=9mEkUX41PTTDkakG6jrKNA%253d%253d" TargetMode="External"/><Relationship Id="rId1602" Type="http://schemas.openxmlformats.org/officeDocument/2006/relationships/hyperlink" Target="http://teknoag.sanayi.gov.tr/Home/TgbFirmaDetay?WCacra%252fJNEEIY%252fJ3LQRIuQ%253d%253d=q9x2vVG6W40jD0sth5i6Zg%253d%253d" TargetMode="External"/><Relationship Id="rId183" Type="http://schemas.openxmlformats.org/officeDocument/2006/relationships/hyperlink" Target="http://teknoag.sanayi.gov.tr/Home/TgbFirmaDetay?WCacra%252fJNEEIY%252fJ3LQRIuQ%253d%253d=Z6E%252b9UfjvKZJPIz9cN8NDA%253d%253d" TargetMode="External"/><Relationship Id="rId390" Type="http://schemas.openxmlformats.org/officeDocument/2006/relationships/hyperlink" Target="http://teknoag.sanayi.gov.tr/Home/TgbFirmaDetay?WCacra%252fJNEEIY%252fJ3LQRIuQ%253d%253d=IuCYG98rsjm3GmSXT7yGgg%253d%253d" TargetMode="External"/><Relationship Id="rId1907" Type="http://schemas.openxmlformats.org/officeDocument/2006/relationships/hyperlink" Target="http://teknoag.sanayi.gov.tr/Home/TgbFirmaDetay?WCacra%252fJNEEIY%252fJ3LQRIuQ%253d%253d=7DeJHeUw3mk%252bFo1yvhnUGQ%253d%253d" TargetMode="External"/><Relationship Id="rId250" Type="http://schemas.openxmlformats.org/officeDocument/2006/relationships/hyperlink" Target="http://teknoag.sanayi.gov.tr/Home/TgbFirmaDetay?WCacra%252fJNEEIY%252fJ3LQRIuQ%253d%253d=%252bcvHK%252baCbmfp8F2rU0MexQ%253d%253d" TargetMode="External"/><Relationship Id="rId488" Type="http://schemas.openxmlformats.org/officeDocument/2006/relationships/hyperlink" Target="http://teknoag.sanayi.gov.tr/Home/TgbFirmaDetay?WCacra%252fJNEEIY%252fJ3LQRIuQ%253d%253d=tz4LrBU0lj5Zt48JN08CZA%253d%253d" TargetMode="External"/><Relationship Id="rId695" Type="http://schemas.openxmlformats.org/officeDocument/2006/relationships/hyperlink" Target="http://teknoag.sanayi.gov.tr/Home/TgbFirmaDetay?WCacra%252fJNEEIY%252fJ3LQRIuQ%253d%253d=CyNZew8kAMUjM8zoIkHBPw%253d%253d" TargetMode="External"/><Relationship Id="rId110" Type="http://schemas.openxmlformats.org/officeDocument/2006/relationships/hyperlink" Target="http://teknoag.sanayi.gov.tr/Home/TgbFirmaDetay?WCacra%252fJNEEIY%252fJ3LQRIuQ%253d%253d=NIhcZpe0h4xOPRIl9zerOA%253d%253d" TargetMode="External"/><Relationship Id="rId348" Type="http://schemas.openxmlformats.org/officeDocument/2006/relationships/hyperlink" Target="http://teknoag.sanayi.gov.tr/Home/TgbFirmaDetay?WCacra%252fJNEEIY%252fJ3LQRIuQ%253d%253d=m1Yzyo00zMIAmP1Z3v2ljQ%253d%253d" TargetMode="External"/><Relationship Id="rId555" Type="http://schemas.openxmlformats.org/officeDocument/2006/relationships/hyperlink" Target="http://teknoag.sanayi.gov.tr/Home/TgbFirmaDetay?WCacra%252fJNEEIY%252fJ3LQRIuQ%253d%253d=SAal5Wd4ZYlLJk0m7Gv3Dw%253d%253d" TargetMode="External"/><Relationship Id="rId762" Type="http://schemas.openxmlformats.org/officeDocument/2006/relationships/hyperlink" Target="http://teknoag.sanayi.gov.tr/Home/TgbFirmaDetay?WCacra%252fJNEEIY%252fJ3LQRIuQ%253d%253d=68tkm3r%252bF6UzlFE1mvd8Mw%253d%253d" TargetMode="External"/><Relationship Id="rId1185" Type="http://schemas.openxmlformats.org/officeDocument/2006/relationships/hyperlink" Target="http://teknoag.sanayi.gov.tr/Home/TgbFirmaDetay?WCacra%252fJNEEIY%252fJ3LQRIuQ%253d%253d=y70pW%252fCW3XD2wBapzp6Jug%253d%253d" TargetMode="External"/><Relationship Id="rId1392" Type="http://schemas.openxmlformats.org/officeDocument/2006/relationships/hyperlink" Target="http://teknoag.sanayi.gov.tr/Home/TgbFirmaDetay?WCacra%252fJNEEIY%252fJ3LQRIuQ%253d%253d=0Opogw8hAiMYRco8OhzllA%253d%253d" TargetMode="External"/><Relationship Id="rId208" Type="http://schemas.openxmlformats.org/officeDocument/2006/relationships/hyperlink" Target="http://teknoag.sanayi.gov.tr/Home/TgbFirmaDetay?WCacra%252fJNEEIY%252fJ3LQRIuQ%253d%253d=p5ap3SFDwIRJDmMJ4a1nCA%253d%253d" TargetMode="External"/><Relationship Id="rId415" Type="http://schemas.openxmlformats.org/officeDocument/2006/relationships/hyperlink" Target="http://teknoag.sanayi.gov.tr/Home/TgbFirmaDetay?WCacra%252fJNEEIY%252fJ3LQRIuQ%253d%253d=8ICdQosC1jAqd%252bC7CHg8xw%253d%253d" TargetMode="External"/><Relationship Id="rId622" Type="http://schemas.openxmlformats.org/officeDocument/2006/relationships/hyperlink" Target="http://teknoag.sanayi.gov.tr/Home/TgbFirmaDetay?WCacra%252fJNEEIY%252fJ3LQRIuQ%253d%253d=XbtQkxJ45R0%252fHKONrRMHBg%253d%253d" TargetMode="External"/><Relationship Id="rId1045" Type="http://schemas.openxmlformats.org/officeDocument/2006/relationships/hyperlink" Target="http://teknoag.sanayi.gov.tr/Home/TgbFirmaDetay?WCacra%252fJNEEIY%252fJ3LQRIuQ%253d%253d=%252f3rsRH9OUAsYvSaHj8VZCQ%253d%253d" TargetMode="External"/><Relationship Id="rId1252" Type="http://schemas.openxmlformats.org/officeDocument/2006/relationships/hyperlink" Target="http://teknoag.sanayi.gov.tr/Home/TgbFirmaDetay?WCacra%252fJNEEIY%252fJ3LQRIuQ%253d%253d=GB6eqo9yv9QJ4mKJ6bTUEg%253d%253d" TargetMode="External"/><Relationship Id="rId1697" Type="http://schemas.openxmlformats.org/officeDocument/2006/relationships/hyperlink" Target="http://teknoag.sanayi.gov.tr/Home/TgbFirmaDetay?WCacra%252fJNEEIY%252fJ3LQRIuQ%253d%253d=8SzJYmwM1veSEYtwTl061A%253d%253d" TargetMode="External"/><Relationship Id="rId927" Type="http://schemas.openxmlformats.org/officeDocument/2006/relationships/hyperlink" Target="http://teknoag.sanayi.gov.tr/Home/TgbFirmaDetay?WCacra%252fJNEEIY%252fJ3LQRIuQ%253d%253d=YyobXUl5FJ5u6spDBuWPBg%253d%253d" TargetMode="External"/><Relationship Id="rId1112" Type="http://schemas.openxmlformats.org/officeDocument/2006/relationships/hyperlink" Target="http://teknoag.sanayi.gov.tr/Home/TgbFirmaDetay?WCacra%252fJNEEIY%252fJ3LQRIuQ%253d%253d=%252bfAn6R%252bm1JiebqDQ9YpsKg%253d%253d" TargetMode="External"/><Relationship Id="rId1557" Type="http://schemas.openxmlformats.org/officeDocument/2006/relationships/hyperlink" Target="http://teknoag.sanayi.gov.tr/Home/TgbFirmaDetay?WCacra%252fJNEEIY%252fJ3LQRIuQ%253d%253d=v4WDYQzaNlykXfVvK4lP0w%253d%253d" TargetMode="External"/><Relationship Id="rId1764" Type="http://schemas.openxmlformats.org/officeDocument/2006/relationships/hyperlink" Target="http://teknoag.sanayi.gov.tr/Home/TgbFirmaDetay?WCacra%252fJNEEIY%252fJ3LQRIuQ%253d%253d=WOB7396RVANtEBoigPpJgQ%253d%253d" TargetMode="External"/><Relationship Id="rId56" Type="http://schemas.openxmlformats.org/officeDocument/2006/relationships/hyperlink" Target="http://teknoag.sanayi.gov.tr/Home/TgbFirmaDetay?WCacra%252fJNEEIY%252fJ3LQRIuQ%253d%253d=AB89BoJypxiyokVplyxzHA%253d%253d" TargetMode="External"/><Relationship Id="rId1417" Type="http://schemas.openxmlformats.org/officeDocument/2006/relationships/hyperlink" Target="http://teknoag.sanayi.gov.tr/Home/TgbFirmaDetay?WCacra%252fJNEEIY%252fJ3LQRIuQ%253d%253d=2D2zWfYt%252f3hSX3mVI5dXtA%253d%253d" TargetMode="External"/><Relationship Id="rId1624" Type="http://schemas.openxmlformats.org/officeDocument/2006/relationships/hyperlink" Target="http://teknoag.sanayi.gov.tr/Home/TgbFirmaDetay?WCacra%252fJNEEIY%252fJ3LQRIuQ%253d%253d=LWJNBgaXQePOg1S%252bRcTXnw%253d%253d" TargetMode="External"/><Relationship Id="rId1831" Type="http://schemas.openxmlformats.org/officeDocument/2006/relationships/hyperlink" Target="http://teknoag.sanayi.gov.tr/Home/TgbFirmaDetay?WCacra%252fJNEEIY%252fJ3LQRIuQ%253d%253d=swwgQ9jGdtw9e5C54QJToQ%253d%253d" TargetMode="External"/><Relationship Id="rId1929" Type="http://schemas.openxmlformats.org/officeDocument/2006/relationships/hyperlink" Target="http://teknoag.sanayi.gov.tr/Home/TgbFirmaDetay?WCacra%252fJNEEIY%252fJ3LQRIuQ%253d%253d=9rmPz1u7dteLd4%252b%252bAQBWMw%253d%253d" TargetMode="External"/><Relationship Id="rId272" Type="http://schemas.openxmlformats.org/officeDocument/2006/relationships/hyperlink" Target="http://teknoag.sanayi.gov.tr/Home/TgbFirmaDetay?WCacra%252fJNEEIY%252fJ3LQRIuQ%253d%253d=xA3xwSRz0jDrfpuVp6s9dg%253d%253d" TargetMode="External"/><Relationship Id="rId577" Type="http://schemas.openxmlformats.org/officeDocument/2006/relationships/hyperlink" Target="http://teknoag.sanayi.gov.tr/Home/TgbFirmaDetay?WCacra%252fJNEEIY%252fJ3LQRIuQ%253d%253d=kAQFMFBY0rXGZFrAq%252fGDaQ%253d%253d" TargetMode="External"/><Relationship Id="rId132" Type="http://schemas.openxmlformats.org/officeDocument/2006/relationships/hyperlink" Target="http://teknoag.sanayi.gov.tr/Home/TgbFirmaDetay?WCacra%252fJNEEIY%252fJ3LQRIuQ%253d%253d=mSyLYB%252fBNk6bTHsVY4QpCg%253d%253d" TargetMode="External"/><Relationship Id="rId784" Type="http://schemas.openxmlformats.org/officeDocument/2006/relationships/hyperlink" Target="http://teknoag.sanayi.gov.tr/Home/TgbFirmaDetay?WCacra%252fJNEEIY%252fJ3LQRIuQ%253d%253d=MfWD7%252bwPVu7aoCcmphL11g%253d%253d" TargetMode="External"/><Relationship Id="rId991" Type="http://schemas.openxmlformats.org/officeDocument/2006/relationships/hyperlink" Target="http://teknoag.sanayi.gov.tr/Home/TgbFirmaDetay?WCacra%252fJNEEIY%252fJ3LQRIuQ%253d%253d=%252fJTEb4US%252f30ekCrPEjUu5A%253d%253d" TargetMode="External"/><Relationship Id="rId1067" Type="http://schemas.openxmlformats.org/officeDocument/2006/relationships/hyperlink" Target="http://teknoag.sanayi.gov.tr/Home/TgbFirmaDetay?WCacra%252fJNEEIY%252fJ3LQRIuQ%253d%253d=ty5ni4ib6cUq50IJ5tUrcw%253d%253d" TargetMode="External"/><Relationship Id="rId437" Type="http://schemas.openxmlformats.org/officeDocument/2006/relationships/hyperlink" Target="http://teknoag.sanayi.gov.tr/Home/TgbFirmaDetay?WCacra%252fJNEEIY%252fJ3LQRIuQ%253d%253d=YVtWhlCDStKn7ed3n%252bpXsw%253d%253d" TargetMode="External"/><Relationship Id="rId644" Type="http://schemas.openxmlformats.org/officeDocument/2006/relationships/hyperlink" Target="http://teknoag.sanayi.gov.tr/Home/TgbFirmaDetay?WCacra%252fJNEEIY%252fJ3LQRIuQ%253d%253d=aKONtCdE1EAS17Ua9I97jA%253d%253d" TargetMode="External"/><Relationship Id="rId851" Type="http://schemas.openxmlformats.org/officeDocument/2006/relationships/hyperlink" Target="http://teknoag.sanayi.gov.tr/Home/TgbFirmaDetay?WCacra%252fJNEEIY%252fJ3LQRIuQ%253d%253d=PaH8fA%252buJjCtNWX22Tp2xg%253d%253d" TargetMode="External"/><Relationship Id="rId1274" Type="http://schemas.openxmlformats.org/officeDocument/2006/relationships/hyperlink" Target="http://teknoag.sanayi.gov.tr/Home/TgbFirmaDetay?WCacra%252fJNEEIY%252fJ3LQRIuQ%253d%253d=CKU1rNB4dyJIxbtjpmc2Hw%253d%253d" TargetMode="External"/><Relationship Id="rId1481" Type="http://schemas.openxmlformats.org/officeDocument/2006/relationships/hyperlink" Target="http://teknoag.sanayi.gov.tr/Home/TgbFirmaDetay?WCacra%252fJNEEIY%252fJ3LQRIuQ%253d%253d=6ikMZ1tjmhoCc8dZec5ReA%253d%253d" TargetMode="External"/><Relationship Id="rId1579" Type="http://schemas.openxmlformats.org/officeDocument/2006/relationships/hyperlink" Target="http://teknoag.sanayi.gov.tr/Home/TgbFirmaDetay?WCacra%252fJNEEIY%252fJ3LQRIuQ%253d%253d=%252fzN1t68qyae20LTkyHea4Q%253d%253d" TargetMode="External"/><Relationship Id="rId504" Type="http://schemas.openxmlformats.org/officeDocument/2006/relationships/hyperlink" Target="http://teknoag.sanayi.gov.tr/Home/TgbFirmaDetay?WCacra%252fJNEEIY%252fJ3LQRIuQ%253d%253d=Dx6UEY%252buTXW%252fSZTECbcFeA%253d%253d" TargetMode="External"/><Relationship Id="rId711" Type="http://schemas.openxmlformats.org/officeDocument/2006/relationships/hyperlink" Target="http://teknoag.sanayi.gov.tr/Home/TgbFirmaDetay?WCacra%252fJNEEIY%252fJ3LQRIuQ%253d%253d=5Z2XRufMBiKo33FTdGMbfw%253d%253d" TargetMode="External"/><Relationship Id="rId949" Type="http://schemas.openxmlformats.org/officeDocument/2006/relationships/hyperlink" Target="http://teknoag.sanayi.gov.tr/Home/TgbFirmaDetay?WCacra%252fJNEEIY%252fJ3LQRIuQ%253d%253d=kGOL%252fNUEu74ZbUomE7dD%252fg%253d%253d" TargetMode="External"/><Relationship Id="rId1134" Type="http://schemas.openxmlformats.org/officeDocument/2006/relationships/hyperlink" Target="http://teknoag.sanayi.gov.tr/Home/TgbFirmaDetay?WCacra%252fJNEEIY%252fJ3LQRIuQ%253d%253d=sRWtAgyU%252fMlagMIytr2cHQ%253d%253d" TargetMode="External"/><Relationship Id="rId1341" Type="http://schemas.openxmlformats.org/officeDocument/2006/relationships/hyperlink" Target="http://teknoag.sanayi.gov.tr/Home/TgbFirmaDetay?WCacra%252fJNEEIY%252fJ3LQRIuQ%253d%253d=iw1GyNU4mpIjX31gElx95A%253d%253d" TargetMode="External"/><Relationship Id="rId1786" Type="http://schemas.openxmlformats.org/officeDocument/2006/relationships/hyperlink" Target="http://teknoag.sanayi.gov.tr/Home/TgbFirmaDetay?WCacra%252fJNEEIY%252fJ3LQRIuQ%253d%253d=fe03ysVSmj2OhDsXaXGcuA%253d%253d" TargetMode="External"/><Relationship Id="rId78" Type="http://schemas.openxmlformats.org/officeDocument/2006/relationships/hyperlink" Target="http://teknoag.sanayi.gov.tr/Home/TgbFirmaDetay?WCacra%252fJNEEIY%252fJ3LQRIuQ%253d%253d=kpLb5oNPaBDgnCNkyb8TyQ%253d%253d" TargetMode="External"/><Relationship Id="rId809" Type="http://schemas.openxmlformats.org/officeDocument/2006/relationships/hyperlink" Target="http://teknoag.sanayi.gov.tr/Home/TgbFirmaDetay?WCacra%252fJNEEIY%252fJ3LQRIuQ%253d%253d=ZmyAYS8%252fosEUkmBfYnItTA%253d%253d" TargetMode="External"/><Relationship Id="rId1201" Type="http://schemas.openxmlformats.org/officeDocument/2006/relationships/hyperlink" Target="http://teknoag.sanayi.gov.tr/Home/TgbFirmaDetay?WCacra%252fJNEEIY%252fJ3LQRIuQ%253d%253d=WF8zF6FHYFvjI%252bt1BBW0Tg%253d%253d" TargetMode="External"/><Relationship Id="rId1439" Type="http://schemas.openxmlformats.org/officeDocument/2006/relationships/hyperlink" Target="http://teknoag.sanayi.gov.tr/Home/TgbFirmaDetay?WCacra%252fJNEEIY%252fJ3LQRIuQ%253d%253d=EKELMYprRlJra7kzeMKmdw%253d%253d" TargetMode="External"/><Relationship Id="rId1646" Type="http://schemas.openxmlformats.org/officeDocument/2006/relationships/hyperlink" Target="http://teknoag.sanayi.gov.tr/Home/TgbFirmaDetay?WCacra%252fJNEEIY%252fJ3LQRIuQ%253d%253d=ZNHsxlq01c0%252fhbC8gtOXhQ%253d%253d" TargetMode="External"/><Relationship Id="rId1853" Type="http://schemas.openxmlformats.org/officeDocument/2006/relationships/hyperlink" Target="http://teknoag.sanayi.gov.tr/Home/TgbFirmaDetay?WCacra%252fJNEEIY%252fJ3LQRIuQ%253d%253d=HsGI6JkFPjC3RkPN4vYhXQ%253d%253d" TargetMode="External"/><Relationship Id="rId1506" Type="http://schemas.openxmlformats.org/officeDocument/2006/relationships/hyperlink" Target="http://teknoag.sanayi.gov.tr/Home/TgbFirmaDetay?WCacra%252fJNEEIY%252fJ3LQRIuQ%253d%253d=cpLoPk3v1lSqejh6HQ7I%252bg%253d%253d" TargetMode="External"/><Relationship Id="rId1713" Type="http://schemas.openxmlformats.org/officeDocument/2006/relationships/hyperlink" Target="http://teknoag.sanayi.gov.tr/Home/TgbFirmaDetay?WCacra%252fJNEEIY%252fJ3LQRIuQ%253d%253d=Vj0v14GxKnp8SfwH%252fOlh5Q%253d%253d" TargetMode="External"/><Relationship Id="rId1920" Type="http://schemas.openxmlformats.org/officeDocument/2006/relationships/hyperlink" Target="http://teknoag.sanayi.gov.tr/Home/TgbFirmaDetay?WCacra%252fJNEEIY%252fJ3LQRIuQ%253d%253d=2R3TNnkhvOdtAkkDUvCPmw%253d%253d" TargetMode="External"/><Relationship Id="rId294" Type="http://schemas.openxmlformats.org/officeDocument/2006/relationships/hyperlink" Target="http://teknoag.sanayi.gov.tr/Home/TgbFirmaDetay?WCacra%252fJNEEIY%252fJ3LQRIuQ%253d%253d=bW3yJs7yQg7NbeDsbLli2Q%253d%253d" TargetMode="External"/><Relationship Id="rId154" Type="http://schemas.openxmlformats.org/officeDocument/2006/relationships/hyperlink" Target="http://teknoag.sanayi.gov.tr/Home/TgbFirmaDetay?WCacra%252fJNEEIY%252fJ3LQRIuQ%253d%253d=VMvW5IpfoG%252fmHUZraJ3UoQ%253d%253d" TargetMode="External"/><Relationship Id="rId361" Type="http://schemas.openxmlformats.org/officeDocument/2006/relationships/hyperlink" Target="http://teknoag.sanayi.gov.tr/Home/TgbFirmaDetay?WCacra%252fJNEEIY%252fJ3LQRIuQ%253d%253d=vMap8xNMLfEkXr3tvQCdVw%253d%253d" TargetMode="External"/><Relationship Id="rId599" Type="http://schemas.openxmlformats.org/officeDocument/2006/relationships/hyperlink" Target="http://teknoag.sanayi.gov.tr/Home/TgbFirmaDetay?WCacra%252fJNEEIY%252fJ3LQRIuQ%253d%253d=CnNQxRpQjpq6pxdKj0bJKg%253d%253d" TargetMode="External"/><Relationship Id="rId459" Type="http://schemas.openxmlformats.org/officeDocument/2006/relationships/hyperlink" Target="http://teknoag.sanayi.gov.tr/Home/TgbFirmaDetay?WCacra%252fJNEEIY%252fJ3LQRIuQ%253d%253d=H9e1%252b%252fXUJ2vEM4V4BxpLiQ%253d%253d" TargetMode="External"/><Relationship Id="rId666" Type="http://schemas.openxmlformats.org/officeDocument/2006/relationships/hyperlink" Target="http://teknoag.sanayi.gov.tr/Home/TgbFirmaDetay?WCacra%252fJNEEIY%252fJ3LQRIuQ%253d%253d=fRzzA5PBDRJtvQIevGUbIA%253d%253d" TargetMode="External"/><Relationship Id="rId873" Type="http://schemas.openxmlformats.org/officeDocument/2006/relationships/hyperlink" Target="http://teknoag.sanayi.gov.tr/Home/TgbFirmaDetay?WCacra%252fJNEEIY%252fJ3LQRIuQ%253d%253d=JNLWI51OIF1yKZsgO2v3FQ%253d%253d" TargetMode="External"/><Relationship Id="rId1089" Type="http://schemas.openxmlformats.org/officeDocument/2006/relationships/hyperlink" Target="http://teknoag.sanayi.gov.tr/Home/TgbFirmaDetay?WCacra%252fJNEEIY%252fJ3LQRIuQ%253d%253d=F9gCRGjKGvRvGi8h9YvFXQ%253d%253d" TargetMode="External"/><Relationship Id="rId1296" Type="http://schemas.openxmlformats.org/officeDocument/2006/relationships/hyperlink" Target="http://teknoag.sanayi.gov.tr/Home/TgbFirmaDetay?WCacra%252fJNEEIY%252fJ3LQRIuQ%253d%253d=UPjw8hnMxWu2O3BN6726WA%253d%253d" TargetMode="External"/><Relationship Id="rId221" Type="http://schemas.openxmlformats.org/officeDocument/2006/relationships/hyperlink" Target="http://teknoag.sanayi.gov.tr/Home/TgbFirmaDetay?WCacra%252fJNEEIY%252fJ3LQRIuQ%253d%253d=EaVlf2RvyMwqZGByy%252bXLzg%253d%253d" TargetMode="External"/><Relationship Id="rId319" Type="http://schemas.openxmlformats.org/officeDocument/2006/relationships/hyperlink" Target="http://teknoag.sanayi.gov.tr/Home/TgbFirmaDetay?WCacra%252fJNEEIY%252fJ3LQRIuQ%253d%253d=VsABEVR%252bjU4kKUBZz%252btZoA%253d%253d" TargetMode="External"/><Relationship Id="rId526" Type="http://schemas.openxmlformats.org/officeDocument/2006/relationships/hyperlink" Target="http://teknoag.sanayi.gov.tr/Home/TgbFirmaDetay?WCacra%252fJNEEIY%252fJ3LQRIuQ%253d%253d=QEng%252fc2FhskiR7lA7h%252bqgg%253d%253d" TargetMode="External"/><Relationship Id="rId1156" Type="http://schemas.openxmlformats.org/officeDocument/2006/relationships/hyperlink" Target="http://teknoag.sanayi.gov.tr/Home/TgbFirmaDetay?WCacra%252fJNEEIY%252fJ3LQRIuQ%253d%253d=falrynUgbx7mXaZF%252fB9Luw%253d%253d" TargetMode="External"/><Relationship Id="rId1363" Type="http://schemas.openxmlformats.org/officeDocument/2006/relationships/hyperlink" Target="http://teknoag.sanayi.gov.tr/Home/TgbFirmaDetay?WCacra%252fJNEEIY%252fJ3LQRIuQ%253d%253d=5mHIoOM%252bXU2KdKxg3hMKAQ%253d%253d" TargetMode="External"/><Relationship Id="rId733" Type="http://schemas.openxmlformats.org/officeDocument/2006/relationships/hyperlink" Target="http://teknoag.sanayi.gov.tr/Home/TgbFirmaDetay?WCacra%252fJNEEIY%252fJ3LQRIuQ%253d%253d=%252fKhpDSQUxQxwF50kwtJuDg%253d%253d" TargetMode="External"/><Relationship Id="rId940" Type="http://schemas.openxmlformats.org/officeDocument/2006/relationships/hyperlink" Target="http://teknoag.sanayi.gov.tr/Home/TgbFirmaDetay?WCacra%252fJNEEIY%252fJ3LQRIuQ%253d%253d=hsNdif%252bSqdE8Zkj0%252bSl2SQ%253d%253d" TargetMode="External"/><Relationship Id="rId1016" Type="http://schemas.openxmlformats.org/officeDocument/2006/relationships/hyperlink" Target="http://teknoag.sanayi.gov.tr/Home/TgbFirmaDetay?WCacra%252fJNEEIY%252fJ3LQRIuQ%253d%253d=uHeev7KzvgHhrxm2fd%252b9ug%253d%253d" TargetMode="External"/><Relationship Id="rId1570" Type="http://schemas.openxmlformats.org/officeDocument/2006/relationships/hyperlink" Target="http://teknoag.sanayi.gov.tr/Home/TgbFirmaDetay?WCacra%252fJNEEIY%252fJ3LQRIuQ%253d%253d=ZSe0WdU3Ct%252bCYF0SV5hr2w%253d%253d" TargetMode="External"/><Relationship Id="rId1668" Type="http://schemas.openxmlformats.org/officeDocument/2006/relationships/hyperlink" Target="http://teknoag.sanayi.gov.tr/Home/TgbFirmaDetay?WCacra%252fJNEEIY%252fJ3LQRIuQ%253d%253d=PuSfCQizO%252flCSR3hrtWS3w%253d%253d" TargetMode="External"/><Relationship Id="rId1875" Type="http://schemas.openxmlformats.org/officeDocument/2006/relationships/hyperlink" Target="http://teknoag.sanayi.gov.tr/Home/TgbFirmaDetay?WCacra%252fJNEEIY%252fJ3LQRIuQ%253d%253d=zTnyNKSc4Yg4TmCa02DNPA%253d%253d" TargetMode="External"/><Relationship Id="rId800" Type="http://schemas.openxmlformats.org/officeDocument/2006/relationships/hyperlink" Target="http://teknoag.sanayi.gov.tr/Home/TgbFirmaDetay?WCacra%252fJNEEIY%252fJ3LQRIuQ%253d%253d=Ddjri95e6bqe940Dp8rayQ%253d%253d" TargetMode="External"/><Relationship Id="rId1223" Type="http://schemas.openxmlformats.org/officeDocument/2006/relationships/hyperlink" Target="http://teknoag.sanayi.gov.tr/Home/TgbFirmaDetay?WCacra%252fJNEEIY%252fJ3LQRIuQ%253d%253d=bfUuYWxgelUQLg36GdibRw%253d%253d" TargetMode="External"/><Relationship Id="rId1430" Type="http://schemas.openxmlformats.org/officeDocument/2006/relationships/hyperlink" Target="http://teknoag.sanayi.gov.tr/Home/TgbFirmaDetay?WCacra%252fJNEEIY%252fJ3LQRIuQ%253d%253d=4fmRSXfwYNoFP%252b3G7%252fh1%252bQ%253d%253d" TargetMode="External"/><Relationship Id="rId1528" Type="http://schemas.openxmlformats.org/officeDocument/2006/relationships/hyperlink" Target="http://teknoag.sanayi.gov.tr/Home/TgbFirmaDetay?WCacra%252fJNEEIY%252fJ3LQRIuQ%253d%253d=u0gi1l28M6WKPfEfLyRkOQ%253d%253d" TargetMode="External"/><Relationship Id="rId1735" Type="http://schemas.openxmlformats.org/officeDocument/2006/relationships/hyperlink" Target="http://teknoag.sanayi.gov.tr/Home/TgbFirmaDetay?WCacra%252fJNEEIY%252fJ3LQRIuQ%253d%253d=OCceyFkVfn7HHlIVR1miVw%253d%253d" TargetMode="External"/><Relationship Id="rId1942" Type="http://schemas.openxmlformats.org/officeDocument/2006/relationships/hyperlink" Target="http://teknoag.sanayi.gov.tr/Home/TgbFirmaDetay?WCacra%252fJNEEIY%252fJ3LQRIuQ%253d%253d=hsOh%252f8mdkv560ZO8xyjsig%253d%253d" TargetMode="External"/><Relationship Id="rId27" Type="http://schemas.openxmlformats.org/officeDocument/2006/relationships/hyperlink" Target="http://teknoag.sanayi.gov.tr/Home/TgbFirmaDetay?WCacra%252fJNEEIY%252fJ3LQRIuQ%253d%253d=yppCmO6U9MBmhaDK1VHCMw%253d%253d" TargetMode="External"/><Relationship Id="rId1802" Type="http://schemas.openxmlformats.org/officeDocument/2006/relationships/hyperlink" Target="http://teknoag.sanayi.gov.tr/Home/TgbFirmaDetay?WCacra%252fJNEEIY%252fJ3LQRIuQ%253d%253d=%252bUUSIO2UdKRkR2zBqgo5cQ%253d%253d" TargetMode="External"/><Relationship Id="rId176" Type="http://schemas.openxmlformats.org/officeDocument/2006/relationships/hyperlink" Target="http://teknoag.sanayi.gov.tr/Home/TgbFirmaDetay?WCacra%252fJNEEIY%252fJ3LQRIuQ%253d%253d=XIt8Nkjd0RI7reDWJd0qBw%253d%253d" TargetMode="External"/><Relationship Id="rId383" Type="http://schemas.openxmlformats.org/officeDocument/2006/relationships/hyperlink" Target="http://teknoag.sanayi.gov.tr/Home/TgbFirmaDetay?WCacra%252fJNEEIY%252fJ3LQRIuQ%253d%253d=KJwhX6uV6veoZr5BCWFchA%253d%253d" TargetMode="External"/><Relationship Id="rId590" Type="http://schemas.openxmlformats.org/officeDocument/2006/relationships/hyperlink" Target="http://teknoag.sanayi.gov.tr/Home/TgbFirmaDetay?WCacra%252fJNEEIY%252fJ3LQRIuQ%253d%253d=KlQcOTjvkwNt%252be6GncfsFg%253d%253d" TargetMode="External"/><Relationship Id="rId243" Type="http://schemas.openxmlformats.org/officeDocument/2006/relationships/hyperlink" Target="http://teknoag.sanayi.gov.tr/Home/TgbFirmaDetay?WCacra%252fJNEEIY%252fJ3LQRIuQ%253d%253d=v2sMEmL1bIJX0MpyFGsYTQ%253d%253d" TargetMode="External"/><Relationship Id="rId450" Type="http://schemas.openxmlformats.org/officeDocument/2006/relationships/hyperlink" Target="http://teknoag.sanayi.gov.tr/Home/TgbFirmaDetay?WCacra%252fJNEEIY%252fJ3LQRIuQ%253d%253d=yiHHOXXD5B6VGASwaQ0VGA%253d%253d" TargetMode="External"/><Relationship Id="rId688" Type="http://schemas.openxmlformats.org/officeDocument/2006/relationships/hyperlink" Target="http://teknoag.sanayi.gov.tr/Home/TgbFirmaDetay?WCacra%252fJNEEIY%252fJ3LQRIuQ%253d%253d=1CkNGwmRVZNgzQUSywdebw%253d%253d" TargetMode="External"/><Relationship Id="rId895" Type="http://schemas.openxmlformats.org/officeDocument/2006/relationships/hyperlink" Target="http://teknoag.sanayi.gov.tr/Home/TgbFirmaDetay?WCacra%252fJNEEIY%252fJ3LQRIuQ%253d%253d=xJGOg4iDwXh7bqNnYGUOsQ%253d%253d" TargetMode="External"/><Relationship Id="rId1080" Type="http://schemas.openxmlformats.org/officeDocument/2006/relationships/hyperlink" Target="http://teknoag.sanayi.gov.tr/Home/TgbFirmaDetay?WCacra%252fJNEEIY%252fJ3LQRIuQ%253d%253d=J7dvWujjp%252f8AKQV7w5to3w%253d%253d" TargetMode="External"/><Relationship Id="rId103" Type="http://schemas.openxmlformats.org/officeDocument/2006/relationships/hyperlink" Target="http://teknoag.sanayi.gov.tr/Home/TgbFirmaDetay?WCacra%252fJNEEIY%252fJ3LQRIuQ%253d%253d=PeY%252biw1MUNDRuRDkWNpFtA%253d%253d" TargetMode="External"/><Relationship Id="rId310" Type="http://schemas.openxmlformats.org/officeDocument/2006/relationships/hyperlink" Target="http://teknoag.sanayi.gov.tr/Home/TgbFirmaDetay?WCacra%252fJNEEIY%252fJ3LQRIuQ%253d%253d=hwpMUKH44trvq9ywNNSASQ%253d%253d" TargetMode="External"/><Relationship Id="rId548" Type="http://schemas.openxmlformats.org/officeDocument/2006/relationships/hyperlink" Target="http://teknoag.sanayi.gov.tr/Home/TgbFirmaDetay?WCacra%252fJNEEIY%252fJ3LQRIuQ%253d%253d=lMmw3wA7kUux3uavTzVwBw%253d%253d" TargetMode="External"/><Relationship Id="rId755" Type="http://schemas.openxmlformats.org/officeDocument/2006/relationships/hyperlink" Target="http://teknoag.sanayi.gov.tr/Home/TgbFirmaDetay?WCacra%252fJNEEIY%252fJ3LQRIuQ%253d%253d=eOpm3yQ3oI%252bimVOUPuaeKQ%253d%253d" TargetMode="External"/><Relationship Id="rId962" Type="http://schemas.openxmlformats.org/officeDocument/2006/relationships/hyperlink" Target="http://teknoag.sanayi.gov.tr/Home/TgbFirmaDetay?WCacra%252fJNEEIY%252fJ3LQRIuQ%253d%253d=xcRLpNxHKudloVrv%252bRdbeA%253d%253d" TargetMode="External"/><Relationship Id="rId1178" Type="http://schemas.openxmlformats.org/officeDocument/2006/relationships/hyperlink" Target="http://teknoag.sanayi.gov.tr/Home/TgbFirmaDetay?WCacra%252fJNEEIY%252fJ3LQRIuQ%253d%253d=F%252fWBYFCqdh9MUwiGYOAvMw%253d%253d" TargetMode="External"/><Relationship Id="rId1385" Type="http://schemas.openxmlformats.org/officeDocument/2006/relationships/hyperlink" Target="http://teknoag.sanayi.gov.tr/Home/TgbFirmaDetay?WCacra%252fJNEEIY%252fJ3LQRIuQ%253d%253d=L%252fqJ02SWfgpxEB540QC5cQ%253d%253d" TargetMode="External"/><Relationship Id="rId1592" Type="http://schemas.openxmlformats.org/officeDocument/2006/relationships/hyperlink" Target="http://teknoag.sanayi.gov.tr/Home/TgbFirmaDetay?WCacra%252fJNEEIY%252fJ3LQRIuQ%253d%253d=odXQNn42JmrKMZL30sXmYQ%253d%253d" TargetMode="External"/><Relationship Id="rId91" Type="http://schemas.openxmlformats.org/officeDocument/2006/relationships/hyperlink" Target="http://teknoag.sanayi.gov.tr/Home/TgbFirmaDetay?WCacra%252fJNEEIY%252fJ3LQRIuQ%253d%253d=JS8EFQDqlhCtRPy0Mrt7dA%253d%253d" TargetMode="External"/><Relationship Id="rId408" Type="http://schemas.openxmlformats.org/officeDocument/2006/relationships/hyperlink" Target="http://teknoag.sanayi.gov.tr/Home/TgbFirmaDetay?WCacra%252fJNEEIY%252fJ3LQRIuQ%253d%253d=st66%252bsUW5ZIlnHcXvtgrbw%253d%253d" TargetMode="External"/><Relationship Id="rId615" Type="http://schemas.openxmlformats.org/officeDocument/2006/relationships/hyperlink" Target="http://teknoag.sanayi.gov.tr/Home/TgbFirmaDetay?WCacra%252fJNEEIY%252fJ3LQRIuQ%253d%253d=ZU07yKO%252fLx5I4xpkk1YmWQ%253d%253d" TargetMode="External"/><Relationship Id="rId822" Type="http://schemas.openxmlformats.org/officeDocument/2006/relationships/hyperlink" Target="http://teknoag.sanayi.gov.tr/Home/TgbFirmaDetay?WCacra%252fJNEEIY%252fJ3LQRIuQ%253d%253d=qeuGWvN1gyftigMcqiLsrA%253d%253d" TargetMode="External"/><Relationship Id="rId1038" Type="http://schemas.openxmlformats.org/officeDocument/2006/relationships/hyperlink" Target="http://teknoag.sanayi.gov.tr/Home/TgbFirmaDetay?WCacra%252fJNEEIY%252fJ3LQRIuQ%253d%253d=NzJWtNly40FmDnTk6KrFKw%253d%253d" TargetMode="External"/><Relationship Id="rId1245" Type="http://schemas.openxmlformats.org/officeDocument/2006/relationships/hyperlink" Target="http://teknoag.sanayi.gov.tr/Home/TgbFirmaDetay?WCacra%252fJNEEIY%252fJ3LQRIuQ%253d%253d=YDEi2WjLZ%252fnbD5wPgLlV7A%253d%253d" TargetMode="External"/><Relationship Id="rId1452" Type="http://schemas.openxmlformats.org/officeDocument/2006/relationships/hyperlink" Target="http://teknoag.sanayi.gov.tr/Home/TgbFirmaDetay?WCacra%252fJNEEIY%252fJ3LQRIuQ%253d%253d=KtTvNov%252f3OEPH4k8cdUctQ%253d%253d" TargetMode="External"/><Relationship Id="rId1897" Type="http://schemas.openxmlformats.org/officeDocument/2006/relationships/hyperlink" Target="http://teknoag.sanayi.gov.tr/Home/TgbFirmaDetay?WCacra%252fJNEEIY%252fJ3LQRIuQ%253d%253d=%252bUqps044o7rQ4itJr7ks4w%253d%253d" TargetMode="External"/><Relationship Id="rId1105" Type="http://schemas.openxmlformats.org/officeDocument/2006/relationships/hyperlink" Target="http://teknoag.sanayi.gov.tr/Home/TgbFirmaDetay?WCacra%252fJNEEIY%252fJ3LQRIuQ%253d%253d=vXkDojaaMz09oE0yTYHTvA%253d%253d" TargetMode="External"/><Relationship Id="rId1312" Type="http://schemas.openxmlformats.org/officeDocument/2006/relationships/hyperlink" Target="http://teknoag.sanayi.gov.tr/Home/TgbFirmaDetay?WCacra%252fJNEEIY%252fJ3LQRIuQ%253d%253d=knH30jzIVjtrcIV4wtrVXQ%253d%253d" TargetMode="External"/><Relationship Id="rId1757" Type="http://schemas.openxmlformats.org/officeDocument/2006/relationships/hyperlink" Target="http://teknoag.sanayi.gov.tr/Home/TgbFirmaDetay?WCacra%252fJNEEIY%252fJ3LQRIuQ%253d%253d=UEEDmdXqNE6W6lOqB%252fq%252fyw%253d%253d" TargetMode="External"/><Relationship Id="rId1964" Type="http://schemas.openxmlformats.org/officeDocument/2006/relationships/hyperlink" Target="http://teknoag.sanayi.gov.tr/Home/TgbFirmaDetay?WCacra%252fJNEEIY%252fJ3LQRIuQ%253d%253d=LjIzCak3AoeTFaqutxjG1w%253d%253d" TargetMode="External"/><Relationship Id="rId49" Type="http://schemas.openxmlformats.org/officeDocument/2006/relationships/hyperlink" Target="http://teknoag.sanayi.gov.tr/Home/TgbFirmaDetay?WCacra%252fJNEEIY%252fJ3LQRIuQ%253d%253d=IrCBmOYOZQs%252fazGEVibTuQ%253d%253d" TargetMode="External"/><Relationship Id="rId1617" Type="http://schemas.openxmlformats.org/officeDocument/2006/relationships/hyperlink" Target="http://teknoag.sanayi.gov.tr/Home/TgbFirmaDetay?WCacra%252fJNEEIY%252fJ3LQRIuQ%253d%253d=mhTFJ3Fpc9RDo5%252bgQKNjgw%253d%253d" TargetMode="External"/><Relationship Id="rId1824" Type="http://schemas.openxmlformats.org/officeDocument/2006/relationships/hyperlink" Target="http://teknoag.sanayi.gov.tr/Home/TgbFirmaDetay?WCacra%252fJNEEIY%252fJ3LQRIuQ%253d%253d=O3T9VUUfaefoqU3Yk%252bi9ZQ%253d%253d" TargetMode="External"/><Relationship Id="rId198" Type="http://schemas.openxmlformats.org/officeDocument/2006/relationships/hyperlink" Target="http://teknoag.sanayi.gov.tr/Home/TgbFirmaDetay?WCacra%252fJNEEIY%252fJ3LQRIuQ%253d%253d=FdFokGUeu3tVOT8gopXbkA%253d%253d" TargetMode="External"/><Relationship Id="rId265" Type="http://schemas.openxmlformats.org/officeDocument/2006/relationships/hyperlink" Target="http://teknoag.sanayi.gov.tr/Home/TgbFirmaDetay?WCacra%252fJNEEIY%252fJ3LQRIuQ%253d%253d=9GX8GARJJ%252f7d5hg1IudGPA%253d%253d" TargetMode="External"/><Relationship Id="rId472" Type="http://schemas.openxmlformats.org/officeDocument/2006/relationships/hyperlink" Target="http://teknoag.sanayi.gov.tr/Home/TgbFirmaDetay?WCacra%252fJNEEIY%252fJ3LQRIuQ%253d%253d=6ABMQRV%252b%252bfawVIh1FQwxKw%253d%253d" TargetMode="External"/><Relationship Id="rId125" Type="http://schemas.openxmlformats.org/officeDocument/2006/relationships/hyperlink" Target="http://teknoag.sanayi.gov.tr/Home/TgbFirmaDetay?WCacra%252fJNEEIY%252fJ3LQRIuQ%253d%253d=5CfWqqaSPwfKutBUgyHNxQ%253d%253d" TargetMode="External"/><Relationship Id="rId332" Type="http://schemas.openxmlformats.org/officeDocument/2006/relationships/hyperlink" Target="http://teknoag.sanayi.gov.tr/Home/TgbFirmaDetay?WCacra%252fJNEEIY%252fJ3LQRIuQ%253d%253d=19NodSQ8mhiHyNcdgjCVeg%253d%253d" TargetMode="External"/><Relationship Id="rId777" Type="http://schemas.openxmlformats.org/officeDocument/2006/relationships/hyperlink" Target="http://teknoag.sanayi.gov.tr/Home/TgbFirmaDetay?WCacra%252fJNEEIY%252fJ3LQRIuQ%253d%253d=chaAbBxLc9YmHYrN5fFQeg%253d%253d" TargetMode="External"/><Relationship Id="rId984" Type="http://schemas.openxmlformats.org/officeDocument/2006/relationships/hyperlink" Target="http://teknoag.sanayi.gov.tr/Home/TgbFirmaDetay?WCacra%252fJNEEIY%252fJ3LQRIuQ%253d%253d=WtYCYTDlGoRkUCMPbgoD5A%253d%253d" TargetMode="External"/><Relationship Id="rId637" Type="http://schemas.openxmlformats.org/officeDocument/2006/relationships/hyperlink" Target="http://teknoag.sanayi.gov.tr/Home/TgbFirmaDetay?WCacra%252fJNEEIY%252fJ3LQRIuQ%253d%253d=BjbKzPiGq%252bivKrRetpgZFQ%253d%253d" TargetMode="External"/><Relationship Id="rId844" Type="http://schemas.openxmlformats.org/officeDocument/2006/relationships/hyperlink" Target="http://teknoag.sanayi.gov.tr/Home/TgbFirmaDetay?WCacra%252fJNEEIY%252fJ3LQRIuQ%253d%253d=VM5mff1xTEno1wchYWpRNg%253d%253d" TargetMode="External"/><Relationship Id="rId1267" Type="http://schemas.openxmlformats.org/officeDocument/2006/relationships/hyperlink" Target="http://teknoag.sanayi.gov.tr/Home/TgbFirmaDetay?WCacra%252fJNEEIY%252fJ3LQRIuQ%253d%253d=KNeQfdCWlD6JAUP0FIP3ww%253d%253d" TargetMode="External"/><Relationship Id="rId1474" Type="http://schemas.openxmlformats.org/officeDocument/2006/relationships/hyperlink" Target="http://teknoag.sanayi.gov.tr/Home/TgbFirmaDetay?WCacra%252fJNEEIY%252fJ3LQRIuQ%253d%253d=o%252f6LkV6w%252fl5yhBoP9KG7sQ%253d%253d" TargetMode="External"/><Relationship Id="rId1681" Type="http://schemas.openxmlformats.org/officeDocument/2006/relationships/hyperlink" Target="http://teknoag.sanayi.gov.tr/Home/TgbFirmaDetay?WCacra%252fJNEEIY%252fJ3LQRIuQ%253d%253d=vEwrvwriyER9RyjgDa70Uw%253d%253d" TargetMode="External"/><Relationship Id="rId704" Type="http://schemas.openxmlformats.org/officeDocument/2006/relationships/hyperlink" Target="http://teknoag.sanayi.gov.tr/Home/TgbFirmaDetay?WCacra%252fJNEEIY%252fJ3LQRIuQ%253d%253d=C%252b9gL8qeNRnyQMHVQQ6LXg%253d%253d" TargetMode="External"/><Relationship Id="rId911" Type="http://schemas.openxmlformats.org/officeDocument/2006/relationships/hyperlink" Target="http://teknoag.sanayi.gov.tr/Home/TgbFirmaDetay?WCacra%252fJNEEIY%252fJ3LQRIuQ%253d%253d=4tziijaH3QWmpf74Imx88w%253d%253d" TargetMode="External"/><Relationship Id="rId1127" Type="http://schemas.openxmlformats.org/officeDocument/2006/relationships/hyperlink" Target="http://teknoag.sanayi.gov.tr/Home/TgbFirmaDetay?WCacra%252fJNEEIY%252fJ3LQRIuQ%253d%253d=ICQsP%252fHRro%252bps6d5MRXTHQ%253d%253d" TargetMode="External"/><Relationship Id="rId1334" Type="http://schemas.openxmlformats.org/officeDocument/2006/relationships/hyperlink" Target="http://teknoag.sanayi.gov.tr/Home/TgbFirmaDetay?WCacra%252fJNEEIY%252fJ3LQRIuQ%253d%253d=T6Q0bKZLPfDy07O56g3P3g%253d%253d" TargetMode="External"/><Relationship Id="rId1541" Type="http://schemas.openxmlformats.org/officeDocument/2006/relationships/hyperlink" Target="http://teknoag.sanayi.gov.tr/Home/TgbFirmaDetay?WCacra%252fJNEEIY%252fJ3LQRIuQ%253d%253d=cqxnr6epoxsraA5Tq8OSGQ%253d%253d" TargetMode="External"/><Relationship Id="rId1779" Type="http://schemas.openxmlformats.org/officeDocument/2006/relationships/hyperlink" Target="http://teknoag.sanayi.gov.tr/Home/TgbFirmaDetay?WCacra%252fJNEEIY%252fJ3LQRIuQ%253d%253d=bSA%252bO9xV50YWFW4kmIUSmA%253d%253d" TargetMode="External"/><Relationship Id="rId40" Type="http://schemas.openxmlformats.org/officeDocument/2006/relationships/hyperlink" Target="http://teknoag.sanayi.gov.tr/Home/TgbFirmaDetay?WCacra%252fJNEEIY%252fJ3LQRIuQ%253d%253d=5eLcOYWeYpe1dpxgQj%252bpAw%253d%253d" TargetMode="External"/><Relationship Id="rId1401" Type="http://schemas.openxmlformats.org/officeDocument/2006/relationships/hyperlink" Target="http://teknoag.sanayi.gov.tr/Home/TgbFirmaDetay?WCacra%252fJNEEIY%252fJ3LQRIuQ%253d%253d=D5T5ce%252fG4QXnLccI6yIdAA%253d%253d" TargetMode="External"/><Relationship Id="rId1639" Type="http://schemas.openxmlformats.org/officeDocument/2006/relationships/hyperlink" Target="http://teknoag.sanayi.gov.tr/Home/TgbFirmaDetay?WCacra%252fJNEEIY%252fJ3LQRIuQ%253d%253d=4n9T%252b%252fUjy0ZHB5ERSJ%252btiA%253d%253d" TargetMode="External"/><Relationship Id="rId1846" Type="http://schemas.openxmlformats.org/officeDocument/2006/relationships/hyperlink" Target="http://teknoag.sanayi.gov.tr/Home/TgbFirmaDetay?WCacra%252fJNEEIY%252fJ3LQRIuQ%253d%253d=Pq9YEitruvPuWCCNBmC5EA%253d%253d" TargetMode="External"/><Relationship Id="rId1706" Type="http://schemas.openxmlformats.org/officeDocument/2006/relationships/hyperlink" Target="http://teknoag.sanayi.gov.tr/Home/TgbFirmaDetay?WCacra%252fJNEEIY%252fJ3LQRIuQ%253d%253d=3kw7shZ0EpEtO4oIt5jbew%253d%253d" TargetMode="External"/><Relationship Id="rId1913" Type="http://schemas.openxmlformats.org/officeDocument/2006/relationships/hyperlink" Target="http://teknoag.sanayi.gov.tr/Home/TgbFirmaDetay?WCacra%252fJNEEIY%252fJ3LQRIuQ%253d%253d=e1%252fCUphkZ27LUNaYmKWY0g%253d%253d" TargetMode="External"/><Relationship Id="rId287" Type="http://schemas.openxmlformats.org/officeDocument/2006/relationships/hyperlink" Target="http://teknoag.sanayi.gov.tr/Home/TgbFirmaDetay?WCacra%252fJNEEIY%252fJ3LQRIuQ%253d%253d=jLy%252fKuLzMo5iNj3S%252b5JYrQ%253d%253d" TargetMode="External"/><Relationship Id="rId494" Type="http://schemas.openxmlformats.org/officeDocument/2006/relationships/hyperlink" Target="http://teknoag.sanayi.gov.tr/Home/TgbFirmaDetay?WCacra%252fJNEEIY%252fJ3LQRIuQ%253d%253d=h%252b7FaQsS7ln7hlgZt%252f%252bKOQ%253d%253d" TargetMode="External"/><Relationship Id="rId147" Type="http://schemas.openxmlformats.org/officeDocument/2006/relationships/hyperlink" Target="http://teknoag.sanayi.gov.tr/Home/TgbFirmaDetay?WCacra%252fJNEEIY%252fJ3LQRIuQ%253d%253d=7qqQv%252bMwZ90yg5odJ0ckSg%253d%253d" TargetMode="External"/><Relationship Id="rId354" Type="http://schemas.openxmlformats.org/officeDocument/2006/relationships/hyperlink" Target="http://teknoag.sanayi.gov.tr/Home/TgbFirmaDetay?WCacra%252fJNEEIY%252fJ3LQRIuQ%253d%253d=PWpca1tsKd4HurLhabqiPA%253d%253d" TargetMode="External"/><Relationship Id="rId799" Type="http://schemas.openxmlformats.org/officeDocument/2006/relationships/hyperlink" Target="http://teknoag.sanayi.gov.tr/Home/TgbFirmaDetay?WCacra%252fJNEEIY%252fJ3LQRIuQ%253d%253d=sb6Y3tml0qMTGowhsbu%252fkQ%253d%253d" TargetMode="External"/><Relationship Id="rId1191" Type="http://schemas.openxmlformats.org/officeDocument/2006/relationships/hyperlink" Target="http://teknoag.sanayi.gov.tr/Home/TgbFirmaDetay?WCacra%252fJNEEIY%252fJ3LQRIuQ%253d%253d=XYJvJfUR0%252bC0yQOtFbCPZA%253d%253d" TargetMode="External"/><Relationship Id="rId561" Type="http://schemas.openxmlformats.org/officeDocument/2006/relationships/hyperlink" Target="http://teknoag.sanayi.gov.tr/Home/TgbFirmaDetay?WCacra%252fJNEEIY%252fJ3LQRIuQ%253d%253d=1m1t5wu0FEKV2%252ba2dreHAA%253d%253d" TargetMode="External"/><Relationship Id="rId659" Type="http://schemas.openxmlformats.org/officeDocument/2006/relationships/hyperlink" Target="http://teknoag.sanayi.gov.tr/Home/TgbFirmaDetay?WCacra%252fJNEEIY%252fJ3LQRIuQ%253d%253d=uJcC1dEMfQkbrbF0j9saZg%253d%253d" TargetMode="External"/><Relationship Id="rId866" Type="http://schemas.openxmlformats.org/officeDocument/2006/relationships/hyperlink" Target="http://teknoag.sanayi.gov.tr/Home/TgbFirmaDetay?WCacra%252fJNEEIY%252fJ3LQRIuQ%253d%253d=xGzd2SdDy%252bVtSeHlLw1sBg%253d%253d" TargetMode="External"/><Relationship Id="rId1289" Type="http://schemas.openxmlformats.org/officeDocument/2006/relationships/hyperlink" Target="http://teknoag.sanayi.gov.tr/Home/TgbFirmaDetay?WCacra%252fJNEEIY%252fJ3LQRIuQ%253d%253d=MD0gssyEr3rnKNdrYiRHMQ%253d%253d" TargetMode="External"/><Relationship Id="rId1496" Type="http://schemas.openxmlformats.org/officeDocument/2006/relationships/hyperlink" Target="http://teknoag.sanayi.gov.tr/Home/TgbFirmaDetay?WCacra%252fJNEEIY%252fJ3LQRIuQ%253d%253d=0zrHaUmMqN%252f2dD%252bc%252fawydQ%253d%253d" TargetMode="External"/><Relationship Id="rId214" Type="http://schemas.openxmlformats.org/officeDocument/2006/relationships/hyperlink" Target="http://teknoag.sanayi.gov.tr/Home/TgbFirmaDetay?WCacra%252fJNEEIY%252fJ3LQRIuQ%253d%253d=L48LSUQb98%252f7yfHDapytgA%253d%253d" TargetMode="External"/><Relationship Id="rId421" Type="http://schemas.openxmlformats.org/officeDocument/2006/relationships/hyperlink" Target="http://teknoag.sanayi.gov.tr/Home/TgbFirmaDetay?WCacra%252fJNEEIY%252fJ3LQRIuQ%253d%253d=6cJ4z4AU1b%252b8Idn33fdwIA%253d%253d" TargetMode="External"/><Relationship Id="rId519" Type="http://schemas.openxmlformats.org/officeDocument/2006/relationships/hyperlink" Target="http://teknoag.sanayi.gov.tr/Home/TgbFirmaDetay?WCacra%252fJNEEIY%252fJ3LQRIuQ%253d%253d=X3KThAbdAGaXpRkpDCon7A%253d%253d" TargetMode="External"/><Relationship Id="rId1051" Type="http://schemas.openxmlformats.org/officeDocument/2006/relationships/hyperlink" Target="http://teknoag.sanayi.gov.tr/Home/TgbFirmaDetay?WCacra%252fJNEEIY%252fJ3LQRIuQ%253d%253d=ydvDC468N3X3Ldf%252b4RANRw%253d%253d" TargetMode="External"/><Relationship Id="rId1149" Type="http://schemas.openxmlformats.org/officeDocument/2006/relationships/hyperlink" Target="http://teknoag.sanayi.gov.tr/Home/TgbFirmaDetay?WCacra%252fJNEEIY%252fJ3LQRIuQ%253d%253d=503p8kw%252fCqazoc4sjsoqMQ%253d%253d" TargetMode="External"/><Relationship Id="rId1356" Type="http://schemas.openxmlformats.org/officeDocument/2006/relationships/hyperlink" Target="http://teknoag.sanayi.gov.tr/Home/TgbFirmaDetay?WCacra%252fJNEEIY%252fJ3LQRIuQ%253d%253d=6eADB7dfSEsYB89ddhqnVg%253d%253d" TargetMode="External"/><Relationship Id="rId726" Type="http://schemas.openxmlformats.org/officeDocument/2006/relationships/hyperlink" Target="http://teknoag.sanayi.gov.tr/Home/TgbFirmaDetay?WCacra%252fJNEEIY%252fJ3LQRIuQ%253d%253d=lYLtYOYuH9TiGOfzwDQHHQ%253d%253d" TargetMode="External"/><Relationship Id="rId933" Type="http://schemas.openxmlformats.org/officeDocument/2006/relationships/hyperlink" Target="http://teknoag.sanayi.gov.tr/Home/TgbFirmaDetay?WCacra%252fJNEEIY%252fJ3LQRIuQ%253d%253d=aUtJxw81EsP31oWE47Q4%252fA%253d%253d" TargetMode="External"/><Relationship Id="rId1009" Type="http://schemas.openxmlformats.org/officeDocument/2006/relationships/hyperlink" Target="http://teknoag.sanayi.gov.tr/Home/TgbFirmaDetay?WCacra%252fJNEEIY%252fJ3LQRIuQ%253d%253d=EiRqu5XSXh1Lkp%252bRHN%252bRlA%253d%253d" TargetMode="External"/><Relationship Id="rId1563" Type="http://schemas.openxmlformats.org/officeDocument/2006/relationships/hyperlink" Target="http://teknoag.sanayi.gov.tr/Home/TgbFirmaDetay?WCacra%252fJNEEIY%252fJ3LQRIuQ%253d%253d=V7noobRXeECBFIOsa2pmIA%253d%253d" TargetMode="External"/><Relationship Id="rId1770" Type="http://schemas.openxmlformats.org/officeDocument/2006/relationships/hyperlink" Target="http://teknoag.sanayi.gov.tr/Home/TgbFirmaDetay?WCacra%252fJNEEIY%252fJ3LQRIuQ%253d%253d=GXBchRTQFp4Qn21Tk9QipA%253d%253d" TargetMode="External"/><Relationship Id="rId1868" Type="http://schemas.openxmlformats.org/officeDocument/2006/relationships/hyperlink" Target="http://teknoag.sanayi.gov.tr/Home/TgbFirmaDetay?WCacra%252fJNEEIY%252fJ3LQRIuQ%253d%253d=4bJPZbcWmvuXz1nmn%252f4gXg%253d%253d" TargetMode="External"/><Relationship Id="rId62" Type="http://schemas.openxmlformats.org/officeDocument/2006/relationships/hyperlink" Target="http://teknoag.sanayi.gov.tr/Home/TgbFirmaDetay?WCacra%252fJNEEIY%252fJ3LQRIuQ%253d%253d=NHW85Ji4yrvdQ9EeI0OGnQ%253d%253d" TargetMode="External"/><Relationship Id="rId1216" Type="http://schemas.openxmlformats.org/officeDocument/2006/relationships/hyperlink" Target="http://teknoag.sanayi.gov.tr/Home/TgbFirmaDetay?WCacra%252fJNEEIY%252fJ3LQRIuQ%253d%253d=6kTQzdwxOTto3dznXEc9SQ%253d%253d" TargetMode="External"/><Relationship Id="rId1423" Type="http://schemas.openxmlformats.org/officeDocument/2006/relationships/hyperlink" Target="http://teknoag.sanayi.gov.tr/Home/TgbFirmaDetay?WCacra%252fJNEEIY%252fJ3LQRIuQ%253d%253d=vVjvjB5HYMuFGNWQFHVuCA%253d%253d" TargetMode="External"/><Relationship Id="rId1630" Type="http://schemas.openxmlformats.org/officeDocument/2006/relationships/hyperlink" Target="http://teknoag.sanayi.gov.tr/Home/TgbFirmaDetay?WCacra%252fJNEEIY%252fJ3LQRIuQ%253d%253d=x87WHVPXIZTVUGuZ%252bUf9cA%253d%253d" TargetMode="External"/><Relationship Id="rId1728" Type="http://schemas.openxmlformats.org/officeDocument/2006/relationships/hyperlink" Target="http://teknoag.sanayi.gov.tr/Home/TgbFirmaDetay?WCacra%252fJNEEIY%252fJ3LQRIuQ%253d%253d=%252fVi%252b%252bxtXWdYjTku2Zom%252bZQ%253d%253d" TargetMode="External"/><Relationship Id="rId1935" Type="http://schemas.openxmlformats.org/officeDocument/2006/relationships/hyperlink" Target="http://teknoag.sanayi.gov.tr/Home/TgbFirmaDetay?WCacra%252fJNEEIY%252fJ3LQRIuQ%253d%253d=T1Q%252fN%252bUrt6Wc%252fwI1mgj%252bXQ%253d%253d" TargetMode="External"/><Relationship Id="rId169" Type="http://schemas.openxmlformats.org/officeDocument/2006/relationships/hyperlink" Target="http://teknoag.sanayi.gov.tr/Home/TgbFirmaDetay?WCacra%252fJNEEIY%252fJ3LQRIuQ%253d%253d=MGYSFXfkiCjht6qakJ%252fr3A%253d%253d" TargetMode="External"/><Relationship Id="rId376" Type="http://schemas.openxmlformats.org/officeDocument/2006/relationships/hyperlink" Target="http://teknoag.sanayi.gov.tr/Home/TgbFirmaDetay?WCacra%252fJNEEIY%252fJ3LQRIuQ%253d%253d=rJ3%252frFo6VQd0WxuOjYxnMg%253d%253d" TargetMode="External"/><Relationship Id="rId583" Type="http://schemas.openxmlformats.org/officeDocument/2006/relationships/hyperlink" Target="http://teknoag.sanayi.gov.tr/Home/TgbFirmaDetay?WCacra%252fJNEEIY%252fJ3LQRIuQ%253d%253d=JMxWoHwKJv46mq5Fz4zQdA%253d%253d" TargetMode="External"/><Relationship Id="rId790" Type="http://schemas.openxmlformats.org/officeDocument/2006/relationships/hyperlink" Target="http://teknoag.sanayi.gov.tr/Home/TgbFirmaDetay?WCacra%252fJNEEIY%252fJ3LQRIuQ%253d%253d=th4Xj3lu%252fJzRcmRNOS74HQ%253d%253d" TargetMode="External"/><Relationship Id="rId4" Type="http://schemas.openxmlformats.org/officeDocument/2006/relationships/hyperlink" Target="http://teknoag.sanayi.gov.tr/Home/TgbFirmaDetay?WCacra%252fJNEEIY%252fJ3LQRIuQ%253d%253d=HG%252b67T7lQEbFAuJIrVRcbA%253d%253d" TargetMode="External"/><Relationship Id="rId236" Type="http://schemas.openxmlformats.org/officeDocument/2006/relationships/hyperlink" Target="http://teknoag.sanayi.gov.tr/Home/TgbFirmaDetay?WCacra%252fJNEEIY%252fJ3LQRIuQ%253d%253d=uPKK9v890jRv9ZBGhCpd%252fw%253d%253d" TargetMode="External"/><Relationship Id="rId443" Type="http://schemas.openxmlformats.org/officeDocument/2006/relationships/hyperlink" Target="http://teknoag.sanayi.gov.tr/Home/TgbFirmaDetay?WCacra%252fJNEEIY%252fJ3LQRIuQ%253d%253d=2a32yNzEWtzC9Ay68HBMuQ%253d%253d" TargetMode="External"/><Relationship Id="rId650" Type="http://schemas.openxmlformats.org/officeDocument/2006/relationships/hyperlink" Target="http://teknoag.sanayi.gov.tr/Home/TgbFirmaDetay?WCacra%252fJNEEIY%252fJ3LQRIuQ%253d%253d=p6TyXy%252bwcoky0b3fcV%252f%252bYw%253d%253d" TargetMode="External"/><Relationship Id="rId888" Type="http://schemas.openxmlformats.org/officeDocument/2006/relationships/hyperlink" Target="http://teknoag.sanayi.gov.tr/Home/TgbFirmaDetay?WCacra%252fJNEEIY%252fJ3LQRIuQ%253d%253d=A4tdCW%252bz3%252b1z7j4QiMVTkA%253d%253d" TargetMode="External"/><Relationship Id="rId1073" Type="http://schemas.openxmlformats.org/officeDocument/2006/relationships/hyperlink" Target="http://teknoag.sanayi.gov.tr/Home/TgbFirmaDetay?WCacra%252fJNEEIY%252fJ3LQRIuQ%253d%253d=pEwZ%252bwJSNBcVu%252bS4eEd4Ew%253d%253d" TargetMode="External"/><Relationship Id="rId1280" Type="http://schemas.openxmlformats.org/officeDocument/2006/relationships/hyperlink" Target="http://teknoag.sanayi.gov.tr/Home/TgbFirmaDetay?WCacra%252fJNEEIY%252fJ3LQRIuQ%253d%253d=jeU2xqPu2Awg6l0sQbyxSw%253d%253d" TargetMode="External"/><Relationship Id="rId303" Type="http://schemas.openxmlformats.org/officeDocument/2006/relationships/hyperlink" Target="http://teknoag.sanayi.gov.tr/Home/TgbFirmaDetay?WCacra%252fJNEEIY%252fJ3LQRIuQ%253d%253d=VfkpobpzsUjaXr52EYMUsw%253d%253d" TargetMode="External"/><Relationship Id="rId748" Type="http://schemas.openxmlformats.org/officeDocument/2006/relationships/hyperlink" Target="http://teknoag.sanayi.gov.tr/Home/TgbFirmaDetay?WCacra%252fJNEEIY%252fJ3LQRIuQ%253d%253d=y0CW0U3gCHbcNKUauz%252fAsw%253d%253d" TargetMode="External"/><Relationship Id="rId955" Type="http://schemas.openxmlformats.org/officeDocument/2006/relationships/hyperlink" Target="http://teknoag.sanayi.gov.tr/Home/TgbFirmaDetay?WCacra%252fJNEEIY%252fJ3LQRIuQ%253d%253d=AmVkJvyF%252fUpyn6kFNmiB1g%253d%253d" TargetMode="External"/><Relationship Id="rId1140" Type="http://schemas.openxmlformats.org/officeDocument/2006/relationships/hyperlink" Target="http://teknoag.sanayi.gov.tr/Home/TgbFirmaDetay?WCacra%252fJNEEIY%252fJ3LQRIuQ%253d%253d=OQXazAnY0TvZPIz6isygAg%253d%253d" TargetMode="External"/><Relationship Id="rId1378" Type="http://schemas.openxmlformats.org/officeDocument/2006/relationships/hyperlink" Target="http://teknoag.sanayi.gov.tr/Home/TgbFirmaDetay?WCacra%252fJNEEIY%252fJ3LQRIuQ%253d%253d=bBYZY%252bJoI5j8bH4%252b2WNHDw%253d%253d" TargetMode="External"/><Relationship Id="rId1585" Type="http://schemas.openxmlformats.org/officeDocument/2006/relationships/hyperlink" Target="http://teknoag.sanayi.gov.tr/Home/TgbFirmaDetay?WCacra%252fJNEEIY%252fJ3LQRIuQ%253d%253d=7PBKU6vwAkZiTh48LOkiNw%253d%253d" TargetMode="External"/><Relationship Id="rId1792" Type="http://schemas.openxmlformats.org/officeDocument/2006/relationships/hyperlink" Target="http://teknoag.sanayi.gov.tr/Home/TgbFirmaDetay?WCacra%252fJNEEIY%252fJ3LQRIuQ%253d%253d=4wLA0y7aOKWR9dUCc1OkuQ%253d%253d" TargetMode="External"/><Relationship Id="rId84" Type="http://schemas.openxmlformats.org/officeDocument/2006/relationships/hyperlink" Target="http://teknoag.sanayi.gov.tr/Home/TgbFirmaDetay?WCacra%252fJNEEIY%252fJ3LQRIuQ%253d%253d=Po3ZLpzJWmQZ9Eb6h2Iy5w%253d%253d" TargetMode="External"/><Relationship Id="rId510" Type="http://schemas.openxmlformats.org/officeDocument/2006/relationships/hyperlink" Target="http://teknoag.sanayi.gov.tr/Home/TgbFirmaDetay?WCacra%252fJNEEIY%252fJ3LQRIuQ%253d%253d=F9LA%252f1Mmm7DbYx9558coQw%253d%253d" TargetMode="External"/><Relationship Id="rId608" Type="http://schemas.openxmlformats.org/officeDocument/2006/relationships/hyperlink" Target="http://teknoag.sanayi.gov.tr/Home/TgbFirmaDetay?WCacra%252fJNEEIY%252fJ3LQRIuQ%253d%253d=mAi8C2PxalmojDcXWICVOg%253d%253d" TargetMode="External"/><Relationship Id="rId815" Type="http://schemas.openxmlformats.org/officeDocument/2006/relationships/hyperlink" Target="http://teknoag.sanayi.gov.tr/Home/TgbFirmaDetay?WCacra%252fJNEEIY%252fJ3LQRIuQ%253d%253d=oIP%252f98gU7wPik%252fJoJadUTA%253d%253d" TargetMode="External"/><Relationship Id="rId1238" Type="http://schemas.openxmlformats.org/officeDocument/2006/relationships/hyperlink" Target="http://teknoag.sanayi.gov.tr/Home/TgbFirmaDetay?WCacra%252fJNEEIY%252fJ3LQRIuQ%253d%253d=Xrjlxcv4f0M%252fWSqK863oyw%253d%253d" TargetMode="External"/><Relationship Id="rId1445" Type="http://schemas.openxmlformats.org/officeDocument/2006/relationships/hyperlink" Target="http://teknoag.sanayi.gov.tr/Home/TgbFirmaDetay?WCacra%252fJNEEIY%252fJ3LQRIuQ%253d%253d=ljgPt53qtJ5Aksr8If5Big%253d%253d" TargetMode="External"/><Relationship Id="rId1652" Type="http://schemas.openxmlformats.org/officeDocument/2006/relationships/hyperlink" Target="http://teknoag.sanayi.gov.tr/Home/TgbFirmaDetay?WCacra%252fJNEEIY%252fJ3LQRIuQ%253d%253d=VFXXGltBJUm5NOJMV3myxw%253d%253d" TargetMode="External"/><Relationship Id="rId1000" Type="http://schemas.openxmlformats.org/officeDocument/2006/relationships/hyperlink" Target="http://teknoag.sanayi.gov.tr/Home/TgbFirmaDetay?WCacra%252fJNEEIY%252fJ3LQRIuQ%253d%253d=%252fuyxxHUqXH%252bPVYZjVc%252bi3A%253d%253d" TargetMode="External"/><Relationship Id="rId1305" Type="http://schemas.openxmlformats.org/officeDocument/2006/relationships/hyperlink" Target="http://teknoag.sanayi.gov.tr/Home/TgbFirmaDetay?WCacra%252fJNEEIY%252fJ3LQRIuQ%253d%253d=v2pe82Ig5B621RGuAB5tFg%253d%253d" TargetMode="External"/><Relationship Id="rId1957" Type="http://schemas.openxmlformats.org/officeDocument/2006/relationships/hyperlink" Target="http://teknoag.sanayi.gov.tr/Home/TgbFirmaDetay?WCacra%252fJNEEIY%252fJ3LQRIuQ%253d%253d=M3JV%252bKMYOjn3uGb0YwqNmw%253d%253d" TargetMode="External"/><Relationship Id="rId1512" Type="http://schemas.openxmlformats.org/officeDocument/2006/relationships/hyperlink" Target="http://teknoag.sanayi.gov.tr/Home/TgbFirmaDetay?WCacra%252fJNEEIY%252fJ3LQRIuQ%253d%253d=sc9YbWQw4a%252fe2ymqzSGhnA%253d%253d" TargetMode="External"/><Relationship Id="rId1817" Type="http://schemas.openxmlformats.org/officeDocument/2006/relationships/hyperlink" Target="http://teknoag.sanayi.gov.tr/Home/TgbFirmaDetay?WCacra%252fJNEEIY%252fJ3LQRIuQ%253d%253d=ULHidMQp5NAvRTdElSSj3g%253d%253d" TargetMode="External"/><Relationship Id="rId11" Type="http://schemas.openxmlformats.org/officeDocument/2006/relationships/hyperlink" Target="http://teknoag.sanayi.gov.tr/Home/TgbFirmaDetay?WCacra%252fJNEEIY%252fJ3LQRIuQ%253d%253d=1RYLO2Iyr5jCXR9hinnTog%253d%253d" TargetMode="External"/><Relationship Id="rId398" Type="http://schemas.openxmlformats.org/officeDocument/2006/relationships/hyperlink" Target="http://teknoag.sanayi.gov.tr/Home/TgbFirmaDetay?WCacra%252fJNEEIY%252fJ3LQRIuQ%253d%253d=25dV24clqAuTCmimTbtoZg%253d%253d" TargetMode="External"/><Relationship Id="rId160" Type="http://schemas.openxmlformats.org/officeDocument/2006/relationships/hyperlink" Target="http://teknoag.sanayi.gov.tr/Home/TgbFirmaDetay?WCacra%252fJNEEIY%252fJ3LQRIuQ%253d%253d=GCyxLYWIGYOY1OEc15jOJw%253d%253d" TargetMode="External"/><Relationship Id="rId258" Type="http://schemas.openxmlformats.org/officeDocument/2006/relationships/hyperlink" Target="http://teknoag.sanayi.gov.tr/Home/TgbFirmaDetay?WCacra%252fJNEEIY%252fJ3LQRIuQ%253d%253d=rAw2jUWTWtl%252fKA9vK3drdQ%253d%253d" TargetMode="External"/><Relationship Id="rId465" Type="http://schemas.openxmlformats.org/officeDocument/2006/relationships/hyperlink" Target="http://teknoag.sanayi.gov.tr/Home/TgbFirmaDetay?WCacra%252fJNEEIY%252fJ3LQRIuQ%253d%253d=hHhFVhSmqy2McGOOX5yNeg%253d%253d" TargetMode="External"/><Relationship Id="rId672" Type="http://schemas.openxmlformats.org/officeDocument/2006/relationships/hyperlink" Target="http://teknoag.sanayi.gov.tr/Home/TgbFirmaDetay?WCacra%252fJNEEIY%252fJ3LQRIuQ%253d%253d=S%252fiN1BIx0B%252bK11qeem%252bj3w%253d%253d" TargetMode="External"/><Relationship Id="rId1095" Type="http://schemas.openxmlformats.org/officeDocument/2006/relationships/hyperlink" Target="http://teknoag.sanayi.gov.tr/Home/TgbFirmaDetay?WCacra%252fJNEEIY%252fJ3LQRIuQ%253d%253d=xENgPM6dC55El2fH7JxStA%253d%253d" TargetMode="External"/><Relationship Id="rId118" Type="http://schemas.openxmlformats.org/officeDocument/2006/relationships/hyperlink" Target="http://teknoag.sanayi.gov.tr/Home/TgbFirmaDetay?WCacra%252fJNEEIY%252fJ3LQRIuQ%253d%253d=l7qeA1l0AN4KlEsYA72vZg%253d%253d" TargetMode="External"/><Relationship Id="rId325" Type="http://schemas.openxmlformats.org/officeDocument/2006/relationships/hyperlink" Target="http://teknoag.sanayi.gov.tr/Home/TgbFirmaDetay?WCacra%252fJNEEIY%252fJ3LQRIuQ%253d%253d=H45k1G1%252fb0uglOJ%252fMepjeQ%253d%253d" TargetMode="External"/><Relationship Id="rId532" Type="http://schemas.openxmlformats.org/officeDocument/2006/relationships/hyperlink" Target="http://teknoag.sanayi.gov.tr/Home/TgbFirmaDetay?WCacra%252fJNEEIY%252fJ3LQRIuQ%253d%253d=kow%252bEIIQ9H7GZr0EEmX3lQ%253d%253d" TargetMode="External"/><Relationship Id="rId977" Type="http://schemas.openxmlformats.org/officeDocument/2006/relationships/hyperlink" Target="http://teknoag.sanayi.gov.tr/Home/TgbFirmaDetay?WCacra%252fJNEEIY%252fJ3LQRIuQ%253d%253d=0gZQHLe5D4%252bPFPYKn6QHVQ%253d%253d" TargetMode="External"/><Relationship Id="rId1162" Type="http://schemas.openxmlformats.org/officeDocument/2006/relationships/hyperlink" Target="http://teknoag.sanayi.gov.tr/Home/TgbFirmaDetay?WCacra%252fJNEEIY%252fJ3LQRIuQ%253d%253d=JD96X%252bq7AqwcrvEjb5q0ig%253d%253d" TargetMode="External"/><Relationship Id="rId837" Type="http://schemas.openxmlformats.org/officeDocument/2006/relationships/hyperlink" Target="http://teknoag.sanayi.gov.tr/Home/TgbFirmaDetay?WCacra%252fJNEEIY%252fJ3LQRIuQ%253d%253d=lR2ESKqY1BqkbhGq0jkcbw%253d%253d" TargetMode="External"/><Relationship Id="rId1022" Type="http://schemas.openxmlformats.org/officeDocument/2006/relationships/hyperlink" Target="http://teknoag.sanayi.gov.tr/Home/TgbFirmaDetay?WCacra%252fJNEEIY%252fJ3LQRIuQ%253d%253d=pGDWEcz8mlc%252fhFikYkXntg%253d%253d" TargetMode="External"/><Relationship Id="rId1467" Type="http://schemas.openxmlformats.org/officeDocument/2006/relationships/hyperlink" Target="http://teknoag.sanayi.gov.tr/Home/TgbFirmaDetay?WCacra%252fJNEEIY%252fJ3LQRIuQ%253d%253d=DtCS3KfbhxxAhzLV%252fk5llg%253d%253d" TargetMode="External"/><Relationship Id="rId1674" Type="http://schemas.openxmlformats.org/officeDocument/2006/relationships/hyperlink" Target="http://teknoag.sanayi.gov.tr/Home/TgbFirmaDetay?WCacra%252fJNEEIY%252fJ3LQRIuQ%253d%253d=D4P4yR%252b9fSEeV9fxI8wqxw%253d%253d" TargetMode="External"/><Relationship Id="rId1881" Type="http://schemas.openxmlformats.org/officeDocument/2006/relationships/hyperlink" Target="http://teknoag.sanayi.gov.tr/Home/TgbFirmaDetay?WCacra%252fJNEEIY%252fJ3LQRIuQ%253d%253d=2RvJqL4rn64iLHa8D4dUKA%253d%253d" TargetMode="External"/><Relationship Id="rId904" Type="http://schemas.openxmlformats.org/officeDocument/2006/relationships/hyperlink" Target="http://teknoag.sanayi.gov.tr/Home/TgbFirmaDetay?WCacra%252fJNEEIY%252fJ3LQRIuQ%253d%253d=zp3MK9IF9uZ0YBNzssqiXg%253d%253d" TargetMode="External"/><Relationship Id="rId1327" Type="http://schemas.openxmlformats.org/officeDocument/2006/relationships/hyperlink" Target="http://teknoag.sanayi.gov.tr/Home/TgbFirmaDetay?WCacra%252fJNEEIY%252fJ3LQRIuQ%253d%253d=WebDR7v6Io9vu%252fP2vgbXew%253d%253d" TargetMode="External"/><Relationship Id="rId1534" Type="http://schemas.openxmlformats.org/officeDocument/2006/relationships/hyperlink" Target="http://teknoag.sanayi.gov.tr/Home/TgbFirmaDetay?WCacra%252fJNEEIY%252fJ3LQRIuQ%253d%253d=9PQcPE1vsW2Th8rM4oB8TQ%253d%253d" TargetMode="External"/><Relationship Id="rId1741" Type="http://schemas.openxmlformats.org/officeDocument/2006/relationships/hyperlink" Target="http://teknoag.sanayi.gov.tr/Home/TgbFirmaDetay?WCacra%252fJNEEIY%252fJ3LQRIuQ%253d%253d=RjdA7ARTcBDv1L6TtN6Urw%253d%253d" TargetMode="External"/><Relationship Id="rId33" Type="http://schemas.openxmlformats.org/officeDocument/2006/relationships/hyperlink" Target="http://teknoag.sanayi.gov.tr/Home/TgbFirmaDetay?WCacra%252fJNEEIY%252fJ3LQRIuQ%253d%253d=qAqpnAxxjuaYFBSgnBa0kA%253d%253d" TargetMode="External"/><Relationship Id="rId1601" Type="http://schemas.openxmlformats.org/officeDocument/2006/relationships/hyperlink" Target="http://teknoag.sanayi.gov.tr/Home/TgbFirmaDetay?WCacra%252fJNEEIY%252fJ3LQRIuQ%253d%253d=MBIq57za4kcB3YmSFqvwMA%253d%253d" TargetMode="External"/><Relationship Id="rId1839" Type="http://schemas.openxmlformats.org/officeDocument/2006/relationships/hyperlink" Target="http://teknoag.sanayi.gov.tr/Home/TgbFirmaDetay?WCacra%252fJNEEIY%252fJ3LQRIuQ%253d%253d=8O3f5oIndlVHaEYzRsy5MQ%253d%253d" TargetMode="External"/><Relationship Id="rId182" Type="http://schemas.openxmlformats.org/officeDocument/2006/relationships/hyperlink" Target="http://teknoag.sanayi.gov.tr/Home/TgbFirmaDetay?WCacra%252fJNEEIY%252fJ3LQRIuQ%253d%253d=gbQ3tkR9wk4jt%252fCaj%252b05uA%253d%253d" TargetMode="External"/><Relationship Id="rId1906" Type="http://schemas.openxmlformats.org/officeDocument/2006/relationships/hyperlink" Target="http://teknoag.sanayi.gov.tr/Home/TgbFirmaDetay?WCacra%252fJNEEIY%252fJ3LQRIuQ%253d%253d=ShJbtlNvQBvo1sZL6CGm3w%253d%253d" TargetMode="External"/><Relationship Id="rId487" Type="http://schemas.openxmlformats.org/officeDocument/2006/relationships/hyperlink" Target="http://teknoag.sanayi.gov.tr/Home/TgbFirmaDetay?WCacra%252fJNEEIY%252fJ3LQRIuQ%253d%253d=qF%252bQrf469CvdHYV0aKDXwQ%253d%253d" TargetMode="External"/><Relationship Id="rId694" Type="http://schemas.openxmlformats.org/officeDocument/2006/relationships/hyperlink" Target="http://teknoag.sanayi.gov.tr/Home/TgbFirmaDetay?WCacra%252fJNEEIY%252fJ3LQRIuQ%253d%253d=caUnf4h%252fzpgfNnxa7b%252b54A%253d%253d" TargetMode="External"/><Relationship Id="rId347" Type="http://schemas.openxmlformats.org/officeDocument/2006/relationships/hyperlink" Target="http://teknoag.sanayi.gov.tr/Home/TgbFirmaDetay?WCacra%252fJNEEIY%252fJ3LQRIuQ%253d%253d=Ycrf5UNSX65EL8tL1nq%252fKg%253d%253d" TargetMode="External"/><Relationship Id="rId999" Type="http://schemas.openxmlformats.org/officeDocument/2006/relationships/hyperlink" Target="http://teknoag.sanayi.gov.tr/Home/TgbFirmaDetay?WCacra%252fJNEEIY%252fJ3LQRIuQ%253d%253d=rYU5OqXnDpx5CeMSaQitAw%253d%253d" TargetMode="External"/><Relationship Id="rId1184" Type="http://schemas.openxmlformats.org/officeDocument/2006/relationships/hyperlink" Target="http://teknoag.sanayi.gov.tr/Home/TgbFirmaDetay?WCacra%252fJNEEIY%252fJ3LQRIuQ%253d%253d=%252fJA2pqOANvZxtfG%252bdy523w%253d%253d" TargetMode="External"/><Relationship Id="rId554" Type="http://schemas.openxmlformats.org/officeDocument/2006/relationships/hyperlink" Target="http://teknoag.sanayi.gov.tr/Home/TgbFirmaDetay?WCacra%252fJNEEIY%252fJ3LQRIuQ%253d%253d=SaARricnlsFab18n7GcLJw%253d%253d" TargetMode="External"/><Relationship Id="rId761" Type="http://schemas.openxmlformats.org/officeDocument/2006/relationships/hyperlink" Target="http://teknoag.sanayi.gov.tr/Home/TgbFirmaDetay?WCacra%252fJNEEIY%252fJ3LQRIuQ%253d%253d=9MWwWx3uugpHlNPIYjZZNw%253d%253d" TargetMode="External"/><Relationship Id="rId859" Type="http://schemas.openxmlformats.org/officeDocument/2006/relationships/hyperlink" Target="http://teknoag.sanayi.gov.tr/Home/TgbFirmaDetay?WCacra%252fJNEEIY%252fJ3LQRIuQ%253d%253d=1%252bSk7bcN3MI3EOa0672UsQ%253d%253d" TargetMode="External"/><Relationship Id="rId1391" Type="http://schemas.openxmlformats.org/officeDocument/2006/relationships/hyperlink" Target="http://teknoag.sanayi.gov.tr/Home/TgbFirmaDetay?WCacra%252fJNEEIY%252fJ3LQRIuQ%253d%253d=JkJImE1QD%252fIY5ItA9z%252fDlw%253d%253d" TargetMode="External"/><Relationship Id="rId1489" Type="http://schemas.openxmlformats.org/officeDocument/2006/relationships/hyperlink" Target="http://teknoag.sanayi.gov.tr/Home/TgbFirmaDetay?WCacra%252fJNEEIY%252fJ3LQRIuQ%253d%253d=K1OP2bCw2tnOKNwYbzQmaw%253d%253d" TargetMode="External"/><Relationship Id="rId1696" Type="http://schemas.openxmlformats.org/officeDocument/2006/relationships/hyperlink" Target="http://teknoag.sanayi.gov.tr/Home/TgbFirmaDetay?WCacra%252fJNEEIY%252fJ3LQRIuQ%253d%253d=0zt7NU20UKf3cHOnDnTIAw%253d%253d" TargetMode="External"/><Relationship Id="rId207" Type="http://schemas.openxmlformats.org/officeDocument/2006/relationships/hyperlink" Target="http://teknoag.sanayi.gov.tr/Home/TgbFirmaDetay?WCacra%252fJNEEIY%252fJ3LQRIuQ%253d%253d=s0AW2%252fjQXUge%252biRsfdDWKw%253d%253d" TargetMode="External"/><Relationship Id="rId414" Type="http://schemas.openxmlformats.org/officeDocument/2006/relationships/hyperlink" Target="http://teknoag.sanayi.gov.tr/Home/TgbFirmaDetay?WCacra%252fJNEEIY%252fJ3LQRIuQ%253d%253d=RKUMYbTslRhDJkrMjlYQ6A%253d%253d" TargetMode="External"/><Relationship Id="rId621" Type="http://schemas.openxmlformats.org/officeDocument/2006/relationships/hyperlink" Target="http://teknoag.sanayi.gov.tr/Home/TgbFirmaDetay?WCacra%252fJNEEIY%252fJ3LQRIuQ%253d%253d=cbX%252bxcz1lrcGUcFYgBiEFg%253d%253d" TargetMode="External"/><Relationship Id="rId1044" Type="http://schemas.openxmlformats.org/officeDocument/2006/relationships/hyperlink" Target="http://teknoag.sanayi.gov.tr/Home/TgbFirmaDetay?WCacra%252fJNEEIY%252fJ3LQRIuQ%253d%253d=LZ66d8WeUykx%252bGeJclhP%252fQ%253d%253d" TargetMode="External"/><Relationship Id="rId1251" Type="http://schemas.openxmlformats.org/officeDocument/2006/relationships/hyperlink" Target="http://teknoag.sanayi.gov.tr/Home/TgbFirmaDetay?WCacra%252fJNEEIY%252fJ3LQRIuQ%253d%253d=owLqm4dgkQa5cK8ZUDoZDg%253d%253d" TargetMode="External"/><Relationship Id="rId1349" Type="http://schemas.openxmlformats.org/officeDocument/2006/relationships/hyperlink" Target="http://teknoag.sanayi.gov.tr/Home/TgbFirmaDetay?WCacra%252fJNEEIY%252fJ3LQRIuQ%253d%253d=quFT7gua84F%252fbaJMzguDhA%253d%253d" TargetMode="External"/><Relationship Id="rId719" Type="http://schemas.openxmlformats.org/officeDocument/2006/relationships/hyperlink" Target="http://teknoag.sanayi.gov.tr/Home/TgbFirmaDetay?WCacra%252fJNEEIY%252fJ3LQRIuQ%253d%253d=hTlDmJRJnTzzX2Ip9xiIpQ%253d%253d" TargetMode="External"/><Relationship Id="rId926" Type="http://schemas.openxmlformats.org/officeDocument/2006/relationships/hyperlink" Target="http://teknoag.sanayi.gov.tr/Home/TgbFirmaDetay?WCacra%252fJNEEIY%252fJ3LQRIuQ%253d%253d=Rt%252bYgKKwYjsvDVEFZRqWvg%253d%253d" TargetMode="External"/><Relationship Id="rId1111" Type="http://schemas.openxmlformats.org/officeDocument/2006/relationships/hyperlink" Target="http://teknoag.sanayi.gov.tr/Home/TgbFirmaDetay?WCacra%252fJNEEIY%252fJ3LQRIuQ%253d%253d=WvaEgs2w0bN39sK44USI6A%253d%253d" TargetMode="External"/><Relationship Id="rId1556" Type="http://schemas.openxmlformats.org/officeDocument/2006/relationships/hyperlink" Target="http://teknoag.sanayi.gov.tr/Home/TgbFirmaDetay?WCacra%252fJNEEIY%252fJ3LQRIuQ%253d%253d=scfjI8c06asw7IXZoft0xg%253d%253d" TargetMode="External"/><Relationship Id="rId1763" Type="http://schemas.openxmlformats.org/officeDocument/2006/relationships/hyperlink" Target="http://teknoag.sanayi.gov.tr/Home/TgbFirmaDetay?WCacra%252fJNEEIY%252fJ3LQRIuQ%253d%253d=%252bvIGTXTq1z2J3r6MfCblWQ%253d%253d" TargetMode="External"/><Relationship Id="rId55" Type="http://schemas.openxmlformats.org/officeDocument/2006/relationships/hyperlink" Target="http://teknoag.sanayi.gov.tr/Home/TgbFirmaDetay?WCacra%252fJNEEIY%252fJ3LQRIuQ%253d%253d=FBH2ZHlmKb%252fmVdLUAQ8jAQ%253d%253d" TargetMode="External"/><Relationship Id="rId1209" Type="http://schemas.openxmlformats.org/officeDocument/2006/relationships/hyperlink" Target="http://teknoag.sanayi.gov.tr/Home/TgbFirmaDetay?WCacra%252fJNEEIY%252fJ3LQRIuQ%253d%253d=jmrCkCNMfG7swgQeKel1Jw%253d%253d" TargetMode="External"/><Relationship Id="rId1416" Type="http://schemas.openxmlformats.org/officeDocument/2006/relationships/hyperlink" Target="http://teknoag.sanayi.gov.tr/Home/TgbFirmaDetay?WCacra%252fJNEEIY%252fJ3LQRIuQ%253d%253d=doFUc3mYfv3cUpyNcwNkcA%253d%253d" TargetMode="External"/><Relationship Id="rId1623" Type="http://schemas.openxmlformats.org/officeDocument/2006/relationships/hyperlink" Target="http://teknoag.sanayi.gov.tr/Home/TgbFirmaDetay?WCacra%252fJNEEIY%252fJ3LQRIuQ%253d%253d=lL6hlcKePJGF0UdsWBn8Tw%253d%253d" TargetMode="External"/><Relationship Id="rId1830" Type="http://schemas.openxmlformats.org/officeDocument/2006/relationships/hyperlink" Target="http://teknoag.sanayi.gov.tr/Home/TgbFirmaDetay?WCacra%252fJNEEIY%252fJ3LQRIuQ%253d%253d=rRsZrOE%252f9mpKzqqNCiMUiw%253d%253d" TargetMode="External"/><Relationship Id="rId1928" Type="http://schemas.openxmlformats.org/officeDocument/2006/relationships/hyperlink" Target="http://teknoag.sanayi.gov.tr/Home/TgbFirmaDetay?WCacra%252fJNEEIY%252fJ3LQRIuQ%253d%253d=%252fshZOyxzGF7L33dNrhAQqg%253d%253d" TargetMode="External"/><Relationship Id="rId271" Type="http://schemas.openxmlformats.org/officeDocument/2006/relationships/hyperlink" Target="http://teknoag.sanayi.gov.tr/Home/TgbFirmaDetay?WCacra%252fJNEEIY%252fJ3LQRIuQ%253d%253d=ZSFK1FNJdBgPrSW4BjFibg%253d%253d" TargetMode="External"/><Relationship Id="rId131" Type="http://schemas.openxmlformats.org/officeDocument/2006/relationships/hyperlink" Target="http://teknoag.sanayi.gov.tr/Home/TgbFirmaDetay?WCacra%252fJNEEIY%252fJ3LQRIuQ%253d%253d=9V9rviqGd5X%252bvd3RdDO%252fxw%253d%253d" TargetMode="External"/><Relationship Id="rId369" Type="http://schemas.openxmlformats.org/officeDocument/2006/relationships/hyperlink" Target="http://teknoag.sanayi.gov.tr/Home/TgbFirmaDetay?WCacra%252fJNEEIY%252fJ3LQRIuQ%253d%253d=WfPN58N%252f7lxFeQ2KL4qFVg%253d%253d" TargetMode="External"/><Relationship Id="rId576" Type="http://schemas.openxmlformats.org/officeDocument/2006/relationships/hyperlink" Target="http://teknoag.sanayi.gov.tr/Home/TgbFirmaDetay?WCacra%252fJNEEIY%252fJ3LQRIuQ%253d%253d=AmGUzrsFSgwtDjV95mLmhQ%253d%253d" TargetMode="External"/><Relationship Id="rId783" Type="http://schemas.openxmlformats.org/officeDocument/2006/relationships/hyperlink" Target="http://teknoag.sanayi.gov.tr/Home/TgbFirmaDetay?WCacra%252fJNEEIY%252fJ3LQRIuQ%253d%253d=ofnqGIwSMaenWaJx4d%252f4xw%253d%253d" TargetMode="External"/><Relationship Id="rId990" Type="http://schemas.openxmlformats.org/officeDocument/2006/relationships/hyperlink" Target="http://teknoag.sanayi.gov.tr/Home/TgbFirmaDetay?WCacra%252fJNEEIY%252fJ3LQRIuQ%253d%253d=Fp7H2UevBgOBCB8cQiEnNA%253d%253d" TargetMode="External"/><Relationship Id="rId229" Type="http://schemas.openxmlformats.org/officeDocument/2006/relationships/hyperlink" Target="http://teknoag.sanayi.gov.tr/Home/TgbFirmaDetay?WCacra%252fJNEEIY%252fJ3LQRIuQ%253d%253d=BkQg%252bhmBZ42%252b141eM5xA4A%253d%253d" TargetMode="External"/><Relationship Id="rId436" Type="http://schemas.openxmlformats.org/officeDocument/2006/relationships/hyperlink" Target="http://teknoag.sanayi.gov.tr/Home/TgbFirmaDetay?WCacra%252fJNEEIY%252fJ3LQRIuQ%253d%253d=IWiqyhvwVVslJqvzkXodXw%253d%253d" TargetMode="External"/><Relationship Id="rId643" Type="http://schemas.openxmlformats.org/officeDocument/2006/relationships/hyperlink" Target="http://teknoag.sanayi.gov.tr/Home/TgbFirmaDetay?WCacra%252fJNEEIY%252fJ3LQRIuQ%253d%253d=AP5eAJ6s8TtmOttuP9J2QA%253d%253d" TargetMode="External"/><Relationship Id="rId1066" Type="http://schemas.openxmlformats.org/officeDocument/2006/relationships/hyperlink" Target="http://teknoag.sanayi.gov.tr/Home/TgbFirmaDetay?WCacra%252fJNEEIY%252fJ3LQRIuQ%253d%253d=zs6L6tYrF5%252fqtzQmwW%252fQWg%253d%253d" TargetMode="External"/><Relationship Id="rId1273" Type="http://schemas.openxmlformats.org/officeDocument/2006/relationships/hyperlink" Target="http://teknoag.sanayi.gov.tr/Home/TgbFirmaDetay?WCacra%252fJNEEIY%252fJ3LQRIuQ%253d%253d=AIRXvwbV0fP4QPymShns7Q%253d%253d" TargetMode="External"/><Relationship Id="rId1480" Type="http://schemas.openxmlformats.org/officeDocument/2006/relationships/hyperlink" Target="http://teknoag.sanayi.gov.tr/Home/TgbFirmaDetay?WCacra%252fJNEEIY%252fJ3LQRIuQ%253d%253d=oxUZaRnv%252fdUyRIU%252b9x4UYQ%253d%253d" TargetMode="External"/><Relationship Id="rId850" Type="http://schemas.openxmlformats.org/officeDocument/2006/relationships/hyperlink" Target="http://teknoag.sanayi.gov.tr/Home/TgbFirmaDetay?WCacra%252fJNEEIY%252fJ3LQRIuQ%253d%253d=VPFMRFjNT6V4%252brwcLO0eiw%253d%253d" TargetMode="External"/><Relationship Id="rId948" Type="http://schemas.openxmlformats.org/officeDocument/2006/relationships/hyperlink" Target="http://teknoag.sanayi.gov.tr/Home/TgbFirmaDetay?WCacra%252fJNEEIY%252fJ3LQRIuQ%253d%253d=84UivTXOolsV6Eudo97D7g%253d%253d" TargetMode="External"/><Relationship Id="rId1133" Type="http://schemas.openxmlformats.org/officeDocument/2006/relationships/hyperlink" Target="http://teknoag.sanayi.gov.tr/Home/TgbFirmaDetay?WCacra%252fJNEEIY%252fJ3LQRIuQ%253d%253d=r6dc%252bxYnebq7UPF%252fEJYPUg%253d%253d" TargetMode="External"/><Relationship Id="rId1578" Type="http://schemas.openxmlformats.org/officeDocument/2006/relationships/hyperlink" Target="http://teknoag.sanayi.gov.tr/Home/TgbFirmaDetay?WCacra%252fJNEEIY%252fJ3LQRIuQ%253d%253d=2C0NuEA9i3J5y4x2cdbGMA%253d%253d" TargetMode="External"/><Relationship Id="rId1785" Type="http://schemas.openxmlformats.org/officeDocument/2006/relationships/hyperlink" Target="http://teknoag.sanayi.gov.tr/Home/TgbFirmaDetay?WCacra%252fJNEEIY%252fJ3LQRIuQ%253d%253d=%252fsLlT0wQBlDjzOv8Fc6ULA%253d%253d" TargetMode="External"/><Relationship Id="rId77" Type="http://schemas.openxmlformats.org/officeDocument/2006/relationships/hyperlink" Target="http://teknoag.sanayi.gov.tr/Home/TgbFirmaDetay?WCacra%252fJNEEIY%252fJ3LQRIuQ%253d%253d=wLa6YuPHtsZrU3iA%252fU9ZmA%253d%253d" TargetMode="External"/><Relationship Id="rId503" Type="http://schemas.openxmlformats.org/officeDocument/2006/relationships/hyperlink" Target="http://teknoag.sanayi.gov.tr/Home/TgbFirmaDetay?WCacra%252fJNEEIY%252fJ3LQRIuQ%253d%253d=Xk4y4UjyCmLvyLmGmg%252b7%252fA%253d%253d" TargetMode="External"/><Relationship Id="rId710" Type="http://schemas.openxmlformats.org/officeDocument/2006/relationships/hyperlink" Target="http://teknoag.sanayi.gov.tr/Home/TgbFirmaDetay?WCacra%252fJNEEIY%252fJ3LQRIuQ%253d%253d=j3hXMsZZzXBpkOukiY8NQA%253d%253d" TargetMode="External"/><Relationship Id="rId808" Type="http://schemas.openxmlformats.org/officeDocument/2006/relationships/hyperlink" Target="http://teknoag.sanayi.gov.tr/Home/TgbFirmaDetay?WCacra%252fJNEEIY%252fJ3LQRIuQ%253d%253d=Fg5H6HJdte9x72BnRPQwew%253d%253d" TargetMode="External"/><Relationship Id="rId1340" Type="http://schemas.openxmlformats.org/officeDocument/2006/relationships/hyperlink" Target="http://teknoag.sanayi.gov.tr/Home/TgbFirmaDetay?WCacra%252fJNEEIY%252fJ3LQRIuQ%253d%253d=WL6HqEff7%252btIQ7MxOzoJrg%253d%253d" TargetMode="External"/><Relationship Id="rId1438" Type="http://schemas.openxmlformats.org/officeDocument/2006/relationships/hyperlink" Target="http://teknoag.sanayi.gov.tr/Home/TgbFirmaDetay?WCacra%252fJNEEIY%252fJ3LQRIuQ%253d%253d=38PcwYwN4Xu4rJG%252fDmK9mg%253d%253d" TargetMode="External"/><Relationship Id="rId1645" Type="http://schemas.openxmlformats.org/officeDocument/2006/relationships/hyperlink" Target="http://teknoag.sanayi.gov.tr/Home/TgbFirmaDetay?WCacra%252fJNEEIY%252fJ3LQRIuQ%253d%253d=wGzFpIWUZyHAAlpbCaXlyg%253d%253d" TargetMode="External"/><Relationship Id="rId1200" Type="http://schemas.openxmlformats.org/officeDocument/2006/relationships/hyperlink" Target="http://teknoag.sanayi.gov.tr/Home/TgbFirmaDetay?WCacra%252fJNEEIY%252fJ3LQRIuQ%253d%253d=IWiGfAencZHLF0KvBX9YPA%253d%253d" TargetMode="External"/><Relationship Id="rId1852" Type="http://schemas.openxmlformats.org/officeDocument/2006/relationships/hyperlink" Target="http://teknoag.sanayi.gov.tr/Home/TgbFirmaDetay?WCacra%252fJNEEIY%252fJ3LQRIuQ%253d%253d=mWLXNvQfy7yjcFigh4PWSQ%253d%253d" TargetMode="External"/><Relationship Id="rId1505" Type="http://schemas.openxmlformats.org/officeDocument/2006/relationships/hyperlink" Target="http://teknoag.sanayi.gov.tr/Home/TgbFirmaDetay?WCacra%252fJNEEIY%252fJ3LQRIuQ%253d%253d=hxS5heC1mbmCsLpLYajFMA%253d%253d" TargetMode="External"/><Relationship Id="rId1712" Type="http://schemas.openxmlformats.org/officeDocument/2006/relationships/hyperlink" Target="http://teknoag.sanayi.gov.tr/Home/TgbFirmaDetay?WCacra%252fJNEEIY%252fJ3LQRIuQ%253d%253d=UId1atBwmMJ22xO5BWNu5w%253d%253d" TargetMode="External"/><Relationship Id="rId293" Type="http://schemas.openxmlformats.org/officeDocument/2006/relationships/hyperlink" Target="http://teknoag.sanayi.gov.tr/Home/TgbFirmaDetay?WCacra%252fJNEEIY%252fJ3LQRIuQ%253d%253d=Um%252beoNbn2roPiffj8uL2XA%253d%253d" TargetMode="External"/><Relationship Id="rId153" Type="http://schemas.openxmlformats.org/officeDocument/2006/relationships/hyperlink" Target="http://teknoag.sanayi.gov.tr/Home/TgbFirmaDetay?WCacra%252fJNEEIY%252fJ3LQRIuQ%253d%253d=rR6OEFcRH0%252bDXvaCcbs7XA%253d%253d" TargetMode="External"/><Relationship Id="rId360" Type="http://schemas.openxmlformats.org/officeDocument/2006/relationships/hyperlink" Target="http://teknoag.sanayi.gov.tr/Home/TgbFirmaDetay?WCacra%252fJNEEIY%252fJ3LQRIuQ%253d%253d=z9ivjKcMc%252f39PrGzkBNY4Q%253d%253d" TargetMode="External"/><Relationship Id="rId598" Type="http://schemas.openxmlformats.org/officeDocument/2006/relationships/hyperlink" Target="http://teknoag.sanayi.gov.tr/Home/TgbFirmaDetay?WCacra%252fJNEEIY%252fJ3LQRIuQ%253d%253d=Z%252fTpKW%252bIrh9OAuKIZbb0DA%253d%253d" TargetMode="External"/><Relationship Id="rId220" Type="http://schemas.openxmlformats.org/officeDocument/2006/relationships/hyperlink" Target="http://teknoag.sanayi.gov.tr/Home/TgbFirmaDetay?WCacra%252fJNEEIY%252fJ3LQRIuQ%253d%253d=JlBqYJeIk%252bthKp8bD9QMww%253d%253d" TargetMode="External"/><Relationship Id="rId458" Type="http://schemas.openxmlformats.org/officeDocument/2006/relationships/hyperlink" Target="http://teknoag.sanayi.gov.tr/Home/TgbFirmaDetay?WCacra%252fJNEEIY%252fJ3LQRIuQ%253d%253d=FsSt7B2j1fctinDlFKxReA%253d%253d" TargetMode="External"/><Relationship Id="rId665" Type="http://schemas.openxmlformats.org/officeDocument/2006/relationships/hyperlink" Target="http://teknoag.sanayi.gov.tr/Home/TgbFirmaDetay?WCacra%252fJNEEIY%252fJ3LQRIuQ%253d%253d=sPEDUFZn%252bzRkZG105kTC2w%253d%253d" TargetMode="External"/><Relationship Id="rId872" Type="http://schemas.openxmlformats.org/officeDocument/2006/relationships/hyperlink" Target="http://teknoag.sanayi.gov.tr/Home/TgbFirmaDetay?WCacra%252fJNEEIY%252fJ3LQRIuQ%253d%253d=nOYMso6oD70W6coqum6VNQ%253d%253d" TargetMode="External"/><Relationship Id="rId1088" Type="http://schemas.openxmlformats.org/officeDocument/2006/relationships/hyperlink" Target="http://teknoag.sanayi.gov.tr/Home/TgbFirmaDetay?WCacra%252fJNEEIY%252fJ3LQRIuQ%253d%253d=sm6vZ%252fNBMjwAYBo6OqcE7Q%253d%253d" TargetMode="External"/><Relationship Id="rId1295" Type="http://schemas.openxmlformats.org/officeDocument/2006/relationships/hyperlink" Target="http://teknoag.sanayi.gov.tr/Home/TgbFirmaDetay?WCacra%252fJNEEIY%252fJ3LQRIuQ%253d%253d=nw1tyvorZlTkDwr%252bTkUIRg%253d%253d" TargetMode="External"/><Relationship Id="rId318" Type="http://schemas.openxmlformats.org/officeDocument/2006/relationships/hyperlink" Target="http://teknoag.sanayi.gov.tr/Home/TgbFirmaDetay?WCacra%252fJNEEIY%252fJ3LQRIuQ%253d%253d=x5%252bgBbMaBT6yp1gcSvKdAA%253d%253d" TargetMode="External"/><Relationship Id="rId525" Type="http://schemas.openxmlformats.org/officeDocument/2006/relationships/hyperlink" Target="http://teknoag.sanayi.gov.tr/Home/TgbFirmaDetay?WCacra%252fJNEEIY%252fJ3LQRIuQ%253d%253d=puIPVJ9FjkXVnmCtR6vuVA%253d%253d" TargetMode="External"/><Relationship Id="rId732" Type="http://schemas.openxmlformats.org/officeDocument/2006/relationships/hyperlink" Target="http://teknoag.sanayi.gov.tr/Home/TgbFirmaDetay?WCacra%252fJNEEIY%252fJ3LQRIuQ%253d%253d=IzcQ1vb0i8i7YpLyljdnPw%253d%253d" TargetMode="External"/><Relationship Id="rId1155" Type="http://schemas.openxmlformats.org/officeDocument/2006/relationships/hyperlink" Target="http://teknoag.sanayi.gov.tr/Home/TgbFirmaDetay?WCacra%252fJNEEIY%252fJ3LQRIuQ%253d%253d=Z5TfMnZTBUfyrOGzNCrRAA%253d%253d" TargetMode="External"/><Relationship Id="rId1362" Type="http://schemas.openxmlformats.org/officeDocument/2006/relationships/hyperlink" Target="http://teknoag.sanayi.gov.tr/Home/TgbFirmaDetay?WCacra%252fJNEEIY%252fJ3LQRIuQ%253d%253d=vgwbSCpyVWA1X9BTkZD1iQ%253d%253d" TargetMode="External"/><Relationship Id="rId99" Type="http://schemas.openxmlformats.org/officeDocument/2006/relationships/hyperlink" Target="http://teknoag.sanayi.gov.tr/Home/TgbFirmaDetay?WCacra%252fJNEEIY%252fJ3LQRIuQ%253d%253d=8n%252b93iJu1CpxOB%252b6jQA%252fGg%253d%253d" TargetMode="External"/><Relationship Id="rId1015" Type="http://schemas.openxmlformats.org/officeDocument/2006/relationships/hyperlink" Target="http://teknoag.sanayi.gov.tr/Home/TgbFirmaDetay?WCacra%252fJNEEIY%252fJ3LQRIuQ%253d%253d=4gXh1yFCdcw6V%252bhRsYkE0g%253d%253d" TargetMode="External"/><Relationship Id="rId1222" Type="http://schemas.openxmlformats.org/officeDocument/2006/relationships/hyperlink" Target="http://teknoag.sanayi.gov.tr/Home/TgbFirmaDetay?WCacra%252fJNEEIY%252fJ3LQRIuQ%253d%253d=SvPQ%252byin4%252bar%252fFqbA0AyuQ%253d%253d" TargetMode="External"/><Relationship Id="rId1667" Type="http://schemas.openxmlformats.org/officeDocument/2006/relationships/hyperlink" Target="http://teknoag.sanayi.gov.tr/Home/TgbFirmaDetay?WCacra%252fJNEEIY%252fJ3LQRIuQ%253d%253d=C%252fxW7bjBggKMvPDRSVWM7w%253d%253d" TargetMode="External"/><Relationship Id="rId1874" Type="http://schemas.openxmlformats.org/officeDocument/2006/relationships/hyperlink" Target="http://teknoag.sanayi.gov.tr/Home/TgbFirmaDetay?WCacra%252fJNEEIY%252fJ3LQRIuQ%253d%253d=lO3cUzz8ODKkTLEM0uC5cQ%253d%253d" TargetMode="External"/><Relationship Id="rId1527" Type="http://schemas.openxmlformats.org/officeDocument/2006/relationships/hyperlink" Target="http://teknoag.sanayi.gov.tr/Home/TgbFirmaDetay?WCacra%252fJNEEIY%252fJ3LQRIuQ%253d%253d=EqpoV5C1jMy%252fi5EdA2BNEA%253d%253d" TargetMode="External"/><Relationship Id="rId1734" Type="http://schemas.openxmlformats.org/officeDocument/2006/relationships/hyperlink" Target="http://teknoag.sanayi.gov.tr/Home/TgbFirmaDetay?WCacra%252fJNEEIY%252fJ3LQRIuQ%253d%253d=8hFXzMF0%252fa8YdtAyRbmcXg%253d%253d" TargetMode="External"/><Relationship Id="rId1941" Type="http://schemas.openxmlformats.org/officeDocument/2006/relationships/hyperlink" Target="http://teknoag.sanayi.gov.tr/Home/TgbFirmaDetay?WCacra%252fJNEEIY%252fJ3LQRIuQ%253d%253d=t8zKpQQN3A64%252f4RDXkRDIw%253d%253d" TargetMode="External"/><Relationship Id="rId26" Type="http://schemas.openxmlformats.org/officeDocument/2006/relationships/hyperlink" Target="http://teknoag.sanayi.gov.tr/Home/TgbFirmaDetay?WCacra%252fJNEEIY%252fJ3LQRIuQ%253d%253d=RtGEddPQzTadFHLQkwsxRg%253d%253d" TargetMode="External"/><Relationship Id="rId175" Type="http://schemas.openxmlformats.org/officeDocument/2006/relationships/hyperlink" Target="http://teknoag.sanayi.gov.tr/Home/TgbFirmaDetay?WCacra%252fJNEEIY%252fJ3LQRIuQ%253d%253d=YJ4uOpXaK2qcbJZJNwIwzw%253d%253d" TargetMode="External"/><Relationship Id="rId1801" Type="http://schemas.openxmlformats.org/officeDocument/2006/relationships/hyperlink" Target="http://teknoag.sanayi.gov.tr/Home/TgbFirmaDetay?WCacra%252fJNEEIY%252fJ3LQRIuQ%253d%253d=hcQZ1vuRxsnqyFX6TPx1Ig%253d%253d" TargetMode="External"/><Relationship Id="rId382" Type="http://schemas.openxmlformats.org/officeDocument/2006/relationships/hyperlink" Target="http://teknoag.sanayi.gov.tr/Home/TgbFirmaDetay?WCacra%252fJNEEIY%252fJ3LQRIuQ%253d%253d=khMxPm76S0SE%252f16mH%252facww%253d%253d" TargetMode="External"/><Relationship Id="rId687" Type="http://schemas.openxmlformats.org/officeDocument/2006/relationships/hyperlink" Target="http://teknoag.sanayi.gov.tr/Home/TgbFirmaDetay?WCacra%252fJNEEIY%252fJ3LQRIuQ%253d%253d=r4EB%252fxbs3cPd7sSrkgFNtw%253d%253d" TargetMode="External"/><Relationship Id="rId242" Type="http://schemas.openxmlformats.org/officeDocument/2006/relationships/hyperlink" Target="http://teknoag.sanayi.gov.tr/Home/TgbFirmaDetay?WCacra%252fJNEEIY%252fJ3LQRIuQ%253d%253d=dZ6n9kuc1K5arXB93G4F5g%253d%253d" TargetMode="External"/><Relationship Id="rId894" Type="http://schemas.openxmlformats.org/officeDocument/2006/relationships/hyperlink" Target="http://teknoag.sanayi.gov.tr/Home/TgbFirmaDetay?WCacra%252fJNEEIY%252fJ3LQRIuQ%253d%253d=O9nKTxpi93LvQzhHYBIefw%253d%253d" TargetMode="External"/><Relationship Id="rId1177" Type="http://schemas.openxmlformats.org/officeDocument/2006/relationships/hyperlink" Target="http://teknoag.sanayi.gov.tr/Home/TgbFirmaDetay?WCacra%252fJNEEIY%252fJ3LQRIuQ%253d%253d=%252fLFLb%252b216kqH9EVx4EqOAw%253d%253d" TargetMode="External"/><Relationship Id="rId102" Type="http://schemas.openxmlformats.org/officeDocument/2006/relationships/hyperlink" Target="http://teknoag.sanayi.gov.tr/Home/TgbFirmaDetay?WCacra%252fJNEEIY%252fJ3LQRIuQ%253d%253d=GifoWnjTLI1Big%252bEOr%252bNSA%253d%253d" TargetMode="External"/><Relationship Id="rId547" Type="http://schemas.openxmlformats.org/officeDocument/2006/relationships/hyperlink" Target="http://teknoag.sanayi.gov.tr/Home/TgbFirmaDetay?WCacra%252fJNEEIY%252fJ3LQRIuQ%253d%253d=3eQxcZVOCYSztQTxn2AS2A%253d%253d" TargetMode="External"/><Relationship Id="rId754" Type="http://schemas.openxmlformats.org/officeDocument/2006/relationships/hyperlink" Target="http://teknoag.sanayi.gov.tr/Home/TgbFirmaDetay?WCacra%252fJNEEIY%252fJ3LQRIuQ%253d%253d=YhtzjGTYXMsoT8lXQwQYtQ%253d%253d" TargetMode="External"/><Relationship Id="rId961" Type="http://schemas.openxmlformats.org/officeDocument/2006/relationships/hyperlink" Target="http://teknoag.sanayi.gov.tr/Home/TgbFirmaDetay?WCacra%252fJNEEIY%252fJ3LQRIuQ%253d%253d=Ct5SDsdDkRwKIfu7FMqlBA%253d%253d" TargetMode="External"/><Relationship Id="rId1384" Type="http://schemas.openxmlformats.org/officeDocument/2006/relationships/hyperlink" Target="http://teknoag.sanayi.gov.tr/Home/TgbFirmaDetay?WCacra%252fJNEEIY%252fJ3LQRIuQ%253d%253d=6Qpeqp%252b%252b0Vqil6r1qNpO%252bA%253d%253d" TargetMode="External"/><Relationship Id="rId1591" Type="http://schemas.openxmlformats.org/officeDocument/2006/relationships/hyperlink" Target="http://teknoag.sanayi.gov.tr/Home/TgbFirmaDetay?WCacra%252fJNEEIY%252fJ3LQRIuQ%253d%253d=Y1qtqjXEj1bbdJpE9yZfpA%253d%253d" TargetMode="External"/><Relationship Id="rId1689" Type="http://schemas.openxmlformats.org/officeDocument/2006/relationships/hyperlink" Target="http://teknoag.sanayi.gov.tr/Home/TgbFirmaDetay?WCacra%252fJNEEIY%252fJ3LQRIuQ%253d%253d=0Nuu3QVY%252fXXDd%252bFN4YDL%252bw%253d%253d" TargetMode="External"/><Relationship Id="rId90" Type="http://schemas.openxmlformats.org/officeDocument/2006/relationships/hyperlink" Target="http://teknoag.sanayi.gov.tr/Home/TgbFirmaDetay?WCacra%252fJNEEIY%252fJ3LQRIuQ%253d%253d=NIhcZpe0h4xOPRIl9zerOA%253d%253d" TargetMode="External"/><Relationship Id="rId407" Type="http://schemas.openxmlformats.org/officeDocument/2006/relationships/hyperlink" Target="http://teknoag.sanayi.gov.tr/Home/TgbFirmaDetay?WCacra%252fJNEEIY%252fJ3LQRIuQ%253d%253d=d7XBZK%252flNgF1RWT6yHYwMw%253d%253d" TargetMode="External"/><Relationship Id="rId614" Type="http://schemas.openxmlformats.org/officeDocument/2006/relationships/hyperlink" Target="http://teknoag.sanayi.gov.tr/Home/TgbFirmaDetay?WCacra%252fJNEEIY%252fJ3LQRIuQ%253d%253d=m180UeQamMxVFxqJhPbuOw%253d%253d" TargetMode="External"/><Relationship Id="rId821" Type="http://schemas.openxmlformats.org/officeDocument/2006/relationships/hyperlink" Target="http://teknoag.sanayi.gov.tr/Home/TgbFirmaDetay?WCacra%252fJNEEIY%252fJ3LQRIuQ%253d%253d=3H4kMAD7i5RLzs3lu1byCg%253d%253d" TargetMode="External"/><Relationship Id="rId1037" Type="http://schemas.openxmlformats.org/officeDocument/2006/relationships/hyperlink" Target="http://teknoag.sanayi.gov.tr/Home/TgbFirmaDetay?WCacra%252fJNEEIY%252fJ3LQRIuQ%253d%253d=QrDjzgOCetb1tRC5EQtozg%253d%253d" TargetMode="External"/><Relationship Id="rId1244" Type="http://schemas.openxmlformats.org/officeDocument/2006/relationships/hyperlink" Target="http://teknoag.sanayi.gov.tr/Home/TgbFirmaDetay?WCacra%252fJNEEIY%252fJ3LQRIuQ%253d%253d=eN3Mo1grQXjMF%252bulFEonKA%253d%253d" TargetMode="External"/><Relationship Id="rId1451" Type="http://schemas.openxmlformats.org/officeDocument/2006/relationships/hyperlink" Target="http://teknoag.sanayi.gov.tr/Home/TgbFirmaDetay?WCacra%252fJNEEIY%252fJ3LQRIuQ%253d%253d=ouG6O6AGIyQfgr7GZWm1pw%253d%253d" TargetMode="External"/><Relationship Id="rId1896" Type="http://schemas.openxmlformats.org/officeDocument/2006/relationships/hyperlink" Target="http://teknoag.sanayi.gov.tr/Home/TgbFirmaDetay?WCacra%252fJNEEIY%252fJ3LQRIuQ%253d%253d=Ow6fjX1QhLWRHnUodbFqvA%253d%253d" TargetMode="External"/><Relationship Id="rId919" Type="http://schemas.openxmlformats.org/officeDocument/2006/relationships/hyperlink" Target="http://teknoag.sanayi.gov.tr/Home/TgbFirmaDetay?WCacra%252fJNEEIY%252fJ3LQRIuQ%253d%253d=KharC%252bhDQYHXFl%252bjpgonBw%253d%253d" TargetMode="External"/><Relationship Id="rId1104" Type="http://schemas.openxmlformats.org/officeDocument/2006/relationships/hyperlink" Target="http://teknoag.sanayi.gov.tr/Home/TgbFirmaDetay?WCacra%252fJNEEIY%252fJ3LQRIuQ%253d%253d=FgTiBzJ2IXs7xogDGN6h3Q%253d%253d" TargetMode="External"/><Relationship Id="rId1311" Type="http://schemas.openxmlformats.org/officeDocument/2006/relationships/hyperlink" Target="http://teknoag.sanayi.gov.tr/Home/TgbFirmaDetay?WCacra%252fJNEEIY%252fJ3LQRIuQ%253d%253d=9BeG2%252fbuUjkE454Eb0FPog%253d%253d" TargetMode="External"/><Relationship Id="rId1549" Type="http://schemas.openxmlformats.org/officeDocument/2006/relationships/hyperlink" Target="http://teknoag.sanayi.gov.tr/Home/TgbFirmaDetay?WCacra%252fJNEEIY%252fJ3LQRIuQ%253d%253d=KxtVKPJ6zS2sbKmMwprIQQ%253d%253d" TargetMode="External"/><Relationship Id="rId1756" Type="http://schemas.openxmlformats.org/officeDocument/2006/relationships/hyperlink" Target="http://teknoag.sanayi.gov.tr/Home/TgbFirmaDetay?WCacra%252fJNEEIY%252fJ3LQRIuQ%253d%253d=oLSB5lNoFnGNrkQbYX6b%252bQ%253d%253d" TargetMode="External"/><Relationship Id="rId1963" Type="http://schemas.openxmlformats.org/officeDocument/2006/relationships/hyperlink" Target="http://teknoag.sanayi.gov.tr/Home/TgbFirmaDetay?WCacra%252fJNEEIY%252fJ3LQRIuQ%253d%253d=RheMI7Q3JyPfu2ZviqdeDw%253d%253d" TargetMode="External"/><Relationship Id="rId48" Type="http://schemas.openxmlformats.org/officeDocument/2006/relationships/hyperlink" Target="http://teknoag.sanayi.gov.tr/Home/TgbFirmaDetay?WCacra%252fJNEEIY%252fJ3LQRIuQ%253d%253d=M897e4ezrIt2ehtuTJlDpg%253d%253d" TargetMode="External"/><Relationship Id="rId1409" Type="http://schemas.openxmlformats.org/officeDocument/2006/relationships/hyperlink" Target="http://teknoag.sanayi.gov.tr/Home/TgbFirmaDetay?WCacra%252fJNEEIY%252fJ3LQRIuQ%253d%253d=OLzmdqa15rFFVBblK2ImdA%253d%253d" TargetMode="External"/><Relationship Id="rId1616" Type="http://schemas.openxmlformats.org/officeDocument/2006/relationships/hyperlink" Target="http://teknoag.sanayi.gov.tr/Home/TgbFirmaDetay?WCacra%252fJNEEIY%252fJ3LQRIuQ%253d%253d=wzz8NBuzoqSquC%252b8MSMuZw%253d%253d" TargetMode="External"/><Relationship Id="rId1823" Type="http://schemas.openxmlformats.org/officeDocument/2006/relationships/hyperlink" Target="http://teknoag.sanayi.gov.tr/Home/TgbFirmaDetay?WCacra%252fJNEEIY%252fJ3LQRIuQ%253d%253d=7HCqM4kfpn3o27pBsH8kkQ%253d%253d" TargetMode="External"/><Relationship Id="rId197" Type="http://schemas.openxmlformats.org/officeDocument/2006/relationships/hyperlink" Target="http://teknoag.sanayi.gov.tr/Home/TgbFirmaDetay?WCacra%252fJNEEIY%252fJ3LQRIuQ%253d%253d=Qpsw9Mile39OjwZeyUUQKw%253d%253d" TargetMode="External"/><Relationship Id="rId264" Type="http://schemas.openxmlformats.org/officeDocument/2006/relationships/hyperlink" Target="http://teknoag.sanayi.gov.tr/Home/TgbFirmaDetay?WCacra%252fJNEEIY%252fJ3LQRIuQ%253d%253d=6M1KsB1xtjPLorC1I2Q9ZA%253d%253d" TargetMode="External"/><Relationship Id="rId471" Type="http://schemas.openxmlformats.org/officeDocument/2006/relationships/hyperlink" Target="http://teknoag.sanayi.gov.tr/Home/TgbFirmaDetay?WCacra%252fJNEEIY%252fJ3LQRIuQ%253d%253d=8wQXjQtvf1fpF3H0nqufvg%253d%253d" TargetMode="External"/><Relationship Id="rId124" Type="http://schemas.openxmlformats.org/officeDocument/2006/relationships/hyperlink" Target="http://teknoag.sanayi.gov.tr/Home/TgbFirmaDetay?WCacra%252fJNEEIY%252fJ3LQRIuQ%253d%253d=2cHpygb9HRyDVbgEboSHKg%253d%253d" TargetMode="External"/><Relationship Id="rId569" Type="http://schemas.openxmlformats.org/officeDocument/2006/relationships/hyperlink" Target="http://teknoag.sanayi.gov.tr/Home/TgbFirmaDetay?WCacra%252fJNEEIY%252fJ3LQRIuQ%253d%253d=My6EhlPeJhvAXTDcStkqOg%253d%253d" TargetMode="External"/><Relationship Id="rId776" Type="http://schemas.openxmlformats.org/officeDocument/2006/relationships/hyperlink" Target="http://teknoag.sanayi.gov.tr/Home/TgbFirmaDetay?WCacra%252fJNEEIY%252fJ3LQRIuQ%253d%253d=07IIDsm1TIIc4qAGYh1saA%253d%253d" TargetMode="External"/><Relationship Id="rId983" Type="http://schemas.openxmlformats.org/officeDocument/2006/relationships/hyperlink" Target="http://teknoag.sanayi.gov.tr/Home/TgbFirmaDetay?WCacra%252fJNEEIY%252fJ3LQRIuQ%253d%253d=C8ldYhtKx9rtPhsyc9KhBA%253d%253d" TargetMode="External"/><Relationship Id="rId1199" Type="http://schemas.openxmlformats.org/officeDocument/2006/relationships/hyperlink" Target="http://teknoag.sanayi.gov.tr/Home/TgbFirmaDetay?WCacra%252fJNEEIY%252fJ3LQRIuQ%253d%253d=LtltA22uE12Usk0hK%252bnXhA%253d%253d" TargetMode="External"/><Relationship Id="rId331" Type="http://schemas.openxmlformats.org/officeDocument/2006/relationships/hyperlink" Target="http://teknoag.sanayi.gov.tr/Home/TgbFirmaDetay?WCacra%252fJNEEIY%252fJ3LQRIuQ%253d%253d=743znKEaOxlGtjQ0U%252b20PQ%253d%253d" TargetMode="External"/><Relationship Id="rId429" Type="http://schemas.openxmlformats.org/officeDocument/2006/relationships/hyperlink" Target="http://teknoag.sanayi.gov.tr/Home/TgbFirmaDetay?WCacra%252fJNEEIY%252fJ3LQRIuQ%253d%253d=gNszmxGvvMq09Q35U0RI%252fw%253d%253d" TargetMode="External"/><Relationship Id="rId636" Type="http://schemas.openxmlformats.org/officeDocument/2006/relationships/hyperlink" Target="http://teknoag.sanayi.gov.tr/Home/TgbFirmaDetay?WCacra%252fJNEEIY%252fJ3LQRIuQ%253d%253d=59pdcigfzHzvlLrFl%252b%252fmAg%253d%253d" TargetMode="External"/><Relationship Id="rId1059" Type="http://schemas.openxmlformats.org/officeDocument/2006/relationships/hyperlink" Target="http://teknoag.sanayi.gov.tr/Home/TgbFirmaDetay?WCacra%252fJNEEIY%252fJ3LQRIuQ%253d%253d=G94rvVEI%252b2UJV8tzzK5NXA%253d%253d" TargetMode="External"/><Relationship Id="rId1266" Type="http://schemas.openxmlformats.org/officeDocument/2006/relationships/hyperlink" Target="http://teknoag.sanayi.gov.tr/Home/TgbFirmaDetay?WCacra%252fJNEEIY%252fJ3LQRIuQ%253d%253d=F3dlUF9Ccgjc%252flzhy1xtHw%253d%253d" TargetMode="External"/><Relationship Id="rId1473" Type="http://schemas.openxmlformats.org/officeDocument/2006/relationships/hyperlink" Target="http://teknoag.sanayi.gov.tr/Home/TgbFirmaDetay?WCacra%252fJNEEIY%252fJ3LQRIuQ%253d%253d=lt%252fneFcwb8irBC1fXEBkdQ%253d%253d" TargetMode="External"/><Relationship Id="rId843" Type="http://schemas.openxmlformats.org/officeDocument/2006/relationships/hyperlink" Target="http://teknoag.sanayi.gov.tr/Home/TgbFirmaDetay?WCacra%252fJNEEIY%252fJ3LQRIuQ%253d%253d=qBc3XXKGk8wV5PABLJHjmw%253d%253d" TargetMode="External"/><Relationship Id="rId1126" Type="http://schemas.openxmlformats.org/officeDocument/2006/relationships/hyperlink" Target="http://teknoag.sanayi.gov.tr/Home/TgbFirmaDetay?WCacra%252fJNEEIY%252fJ3LQRIuQ%253d%253d=uf%252bQV%252be3odl7jkEC%252fy0Rvg%253d%253d" TargetMode="External"/><Relationship Id="rId1680" Type="http://schemas.openxmlformats.org/officeDocument/2006/relationships/hyperlink" Target="http://teknoag.sanayi.gov.tr/Home/TgbFirmaDetay?WCacra%252fJNEEIY%252fJ3LQRIuQ%253d%253d=8zDyoY%252bhOUB5KhcYzsIBfQ%253d%253d" TargetMode="External"/><Relationship Id="rId1778" Type="http://schemas.openxmlformats.org/officeDocument/2006/relationships/hyperlink" Target="http://teknoag.sanayi.gov.tr/Home/TgbFirmaDetay?WCacra%252fJNEEIY%252fJ3LQRIuQ%253d%253d=ehmY8zB6fvoSCRkmFdZUvA%253d%253d" TargetMode="External"/><Relationship Id="rId1901" Type="http://schemas.openxmlformats.org/officeDocument/2006/relationships/hyperlink" Target="http://teknoag.sanayi.gov.tr/Home/TgbFirmaDetay?WCacra%252fJNEEIY%252fJ3LQRIuQ%253d%253d=yJTQ1%252fjWjNSvrHlW4%252fsoJg%253d%253d" TargetMode="External"/><Relationship Id="rId275" Type="http://schemas.openxmlformats.org/officeDocument/2006/relationships/hyperlink" Target="http://teknoag.sanayi.gov.tr/Home/TgbFirmaDetay?WCacra%252fJNEEIY%252fJ3LQRIuQ%253d%253d=6DaDqbDo0LPEzOSglAvvAQ%253d%253d" TargetMode="External"/><Relationship Id="rId482" Type="http://schemas.openxmlformats.org/officeDocument/2006/relationships/hyperlink" Target="http://teknoag.sanayi.gov.tr/Home/TgbFirmaDetay?WCacra%252fJNEEIY%252fJ3LQRIuQ%253d%253d=mvz76zVrlVFk6KL0wfcThw%253d%253d" TargetMode="External"/><Relationship Id="rId703" Type="http://schemas.openxmlformats.org/officeDocument/2006/relationships/hyperlink" Target="http://teknoag.sanayi.gov.tr/Home/TgbFirmaDetay?WCacra%252fJNEEIY%252fJ3LQRIuQ%253d%253d=bqYK04OKBeOCTycuYT8SaA%253d%253d" TargetMode="External"/><Relationship Id="rId910" Type="http://schemas.openxmlformats.org/officeDocument/2006/relationships/hyperlink" Target="http://teknoag.sanayi.gov.tr/Home/TgbFirmaDetay?WCacra%252fJNEEIY%252fJ3LQRIuQ%253d%253d=fkVUjckJmaaswkPeUq3lyA%253d%253d" TargetMode="External"/><Relationship Id="rId1333" Type="http://schemas.openxmlformats.org/officeDocument/2006/relationships/hyperlink" Target="http://teknoag.sanayi.gov.tr/Home/TgbFirmaDetay?WCacra%252fJNEEIY%252fJ3LQRIuQ%253d%253d=VQ8KIPIMaa4cGGS4NcN0Jw%253d%253d" TargetMode="External"/><Relationship Id="rId1540" Type="http://schemas.openxmlformats.org/officeDocument/2006/relationships/hyperlink" Target="http://teknoag.sanayi.gov.tr/Home/TgbFirmaDetay?WCacra%252fJNEEIY%252fJ3LQRIuQ%253d%253d=fXaXUETgGkUFx9sj0WJORA%253d%253d" TargetMode="External"/><Relationship Id="rId1638" Type="http://schemas.openxmlformats.org/officeDocument/2006/relationships/hyperlink" Target="http://teknoag.sanayi.gov.tr/Home/TgbFirmaDetay?WCacra%252fJNEEIY%252fJ3LQRIuQ%253d%253d=Kz0xiIqS%252bXx54WhLV0N8KA%253d%253d" TargetMode="External"/><Relationship Id="rId135" Type="http://schemas.openxmlformats.org/officeDocument/2006/relationships/hyperlink" Target="http://teknoag.sanayi.gov.tr/Home/TgbFirmaDetay?WCacra%252fJNEEIY%252fJ3LQRIuQ%253d%253d=wQcNO10Ybm%252fyStlcsEmVLg%253d%253d" TargetMode="External"/><Relationship Id="rId342" Type="http://schemas.openxmlformats.org/officeDocument/2006/relationships/hyperlink" Target="http://teknoag.sanayi.gov.tr/Home/TgbFirmaDetay?WCacra%252fJNEEIY%252fJ3LQRIuQ%253d%253d=VnLzfHLZn%252bvq2X%252f8UAzz7A%253d%253d" TargetMode="External"/><Relationship Id="rId787" Type="http://schemas.openxmlformats.org/officeDocument/2006/relationships/hyperlink" Target="http://teknoag.sanayi.gov.tr/Home/TgbFirmaDetay?WCacra%252fJNEEIY%252fJ3LQRIuQ%253d%253d=08gXP%252bIXbQM4eEPAs1uXVw%253d%253d" TargetMode="External"/><Relationship Id="rId994" Type="http://schemas.openxmlformats.org/officeDocument/2006/relationships/hyperlink" Target="http://teknoag.sanayi.gov.tr/Home/TgbFirmaDetay?WCacra%252fJNEEIY%252fJ3LQRIuQ%253d%253d=eQ%252btlpbW2kekawf9yffB9w%253d%253d" TargetMode="External"/><Relationship Id="rId1400" Type="http://schemas.openxmlformats.org/officeDocument/2006/relationships/hyperlink" Target="http://teknoag.sanayi.gov.tr/Home/TgbFirmaDetay?WCacra%252fJNEEIY%252fJ3LQRIuQ%253d%253d=zbKKb0RqdAziSo2QsZXorQ%253d%253d" TargetMode="External"/><Relationship Id="rId1845" Type="http://schemas.openxmlformats.org/officeDocument/2006/relationships/hyperlink" Target="http://teknoag.sanayi.gov.tr/Home/TgbFirmaDetay?WCacra%252fJNEEIY%252fJ3LQRIuQ%253d%253d=QDdElS%252b82MqmokInZ2wC8w%253d%253d" TargetMode="External"/><Relationship Id="rId202" Type="http://schemas.openxmlformats.org/officeDocument/2006/relationships/hyperlink" Target="http://teknoag.sanayi.gov.tr/Home/TgbFirmaDetay?WCacra%252fJNEEIY%252fJ3LQRIuQ%253d%253d=XwtxCy4MpWH%252b3fN3R9fy7g%253d%253d" TargetMode="External"/><Relationship Id="rId647" Type="http://schemas.openxmlformats.org/officeDocument/2006/relationships/hyperlink" Target="http://teknoag.sanayi.gov.tr/Home/TgbFirmaDetay?WCacra%252fJNEEIY%252fJ3LQRIuQ%253d%253d=dlsFdpJoQ9%252bWwvUPQ7czhg%253d%253d" TargetMode="External"/><Relationship Id="rId854" Type="http://schemas.openxmlformats.org/officeDocument/2006/relationships/hyperlink" Target="http://teknoag.sanayi.gov.tr/Home/TgbFirmaDetay?WCacra%252fJNEEIY%252fJ3LQRIuQ%253d%253d=de8G9TN7hVtdOWK39caNmQ%253d%253d" TargetMode="External"/><Relationship Id="rId1277" Type="http://schemas.openxmlformats.org/officeDocument/2006/relationships/hyperlink" Target="http://teknoag.sanayi.gov.tr/Home/TgbFirmaDetay?WCacra%252fJNEEIY%252fJ3LQRIuQ%253d%253d=5fmuEL7nJkj6fwd8VVqizQ%253d%253d" TargetMode="External"/><Relationship Id="rId1484" Type="http://schemas.openxmlformats.org/officeDocument/2006/relationships/hyperlink" Target="http://teknoag.sanayi.gov.tr/Home/TgbFirmaDetay?WCacra%252fJNEEIY%252fJ3LQRIuQ%253d%253d=xveLtfNTUgF18JeVBVVFfg%253d%253d" TargetMode="External"/><Relationship Id="rId1691" Type="http://schemas.openxmlformats.org/officeDocument/2006/relationships/hyperlink" Target="http://teknoag.sanayi.gov.tr/Home/TgbFirmaDetay?WCacra%252fJNEEIY%252fJ3LQRIuQ%253d%253d=Xnom%252bUP7AYQBik27wKnh%252fQ%253d%253d" TargetMode="External"/><Relationship Id="rId1705" Type="http://schemas.openxmlformats.org/officeDocument/2006/relationships/hyperlink" Target="http://teknoag.sanayi.gov.tr/Home/TgbFirmaDetay?WCacra%252fJNEEIY%252fJ3LQRIuQ%253d%253d=DqggZa6%252fvcn2SJbEMbDc5g%253d%253d" TargetMode="External"/><Relationship Id="rId1912" Type="http://schemas.openxmlformats.org/officeDocument/2006/relationships/hyperlink" Target="http://teknoag.sanayi.gov.tr/Home/TgbFirmaDetay?WCacra%252fJNEEIY%252fJ3LQRIuQ%253d%253d=w%252f3CR7H%252fdiiiCDidDW7VTw%253d%253d" TargetMode="External"/><Relationship Id="rId286" Type="http://schemas.openxmlformats.org/officeDocument/2006/relationships/hyperlink" Target="http://teknoag.sanayi.gov.tr/Home/TgbFirmaDetay?WCacra%252fJNEEIY%252fJ3LQRIuQ%253d%253d=VITSUHmRmZVi25%252blN6Xm%252fw%253d%253d" TargetMode="External"/><Relationship Id="rId493" Type="http://schemas.openxmlformats.org/officeDocument/2006/relationships/hyperlink" Target="http://teknoag.sanayi.gov.tr/Home/TgbFirmaDetay?WCacra%252fJNEEIY%252fJ3LQRIuQ%253d%253d=rXH0qlzehs0gR04uppjkuA%253d%253d" TargetMode="External"/><Relationship Id="rId507" Type="http://schemas.openxmlformats.org/officeDocument/2006/relationships/hyperlink" Target="http://teknoag.sanayi.gov.tr/Home/TgbFirmaDetay?WCacra%252fJNEEIY%252fJ3LQRIuQ%253d%253d=%252bECeABSdI5rwg0YY%252fTvqZw%253d%253d" TargetMode="External"/><Relationship Id="rId714" Type="http://schemas.openxmlformats.org/officeDocument/2006/relationships/hyperlink" Target="http://teknoag.sanayi.gov.tr/Home/TgbFirmaDetay?WCacra%252fJNEEIY%252fJ3LQRIuQ%253d%253d=B3loDcTUvENkT1J7t8ekuQ%253d%253d" TargetMode="External"/><Relationship Id="rId921" Type="http://schemas.openxmlformats.org/officeDocument/2006/relationships/hyperlink" Target="http://teknoag.sanayi.gov.tr/Home/TgbFirmaDetay?WCacra%252fJNEEIY%252fJ3LQRIuQ%253d%253d=DqYTBTwPvmHW7YmgolxIzg%253d%253d" TargetMode="External"/><Relationship Id="rId1137" Type="http://schemas.openxmlformats.org/officeDocument/2006/relationships/hyperlink" Target="http://teknoag.sanayi.gov.tr/Home/TgbFirmaDetay?WCacra%252fJNEEIY%252fJ3LQRIuQ%253d%253d=ZAx4MJBluLnXCdA0Qv2hYg%253d%253d" TargetMode="External"/><Relationship Id="rId1344" Type="http://schemas.openxmlformats.org/officeDocument/2006/relationships/hyperlink" Target="http://teknoag.sanayi.gov.tr/Home/TgbFirmaDetay?WCacra%252fJNEEIY%252fJ3LQRIuQ%253d%253d=1OCD8c1z6gNB4RuWJyCdBw%253d%253d" TargetMode="External"/><Relationship Id="rId1551" Type="http://schemas.openxmlformats.org/officeDocument/2006/relationships/hyperlink" Target="http://teknoag.sanayi.gov.tr/Home/TgbFirmaDetay?WCacra%252fJNEEIY%252fJ3LQRIuQ%253d%253d=5HwrWDsJUKznHyIZy256iw%253d%253d" TargetMode="External"/><Relationship Id="rId1789" Type="http://schemas.openxmlformats.org/officeDocument/2006/relationships/hyperlink" Target="http://teknoag.sanayi.gov.tr/Home/TgbFirmaDetay?WCacra%252fJNEEIY%252fJ3LQRIuQ%253d%253d=Wv8HZOjDuaJz97faO1WafQ%253d%253d" TargetMode="External"/><Relationship Id="rId50" Type="http://schemas.openxmlformats.org/officeDocument/2006/relationships/hyperlink" Target="http://teknoag.sanayi.gov.tr/Home/TgbFirmaDetay?WCacra%252fJNEEIY%252fJ3LQRIuQ%253d%253d=ioTIaEvMqY7bblyBVp49Xg%253d%253d" TargetMode="External"/><Relationship Id="rId146" Type="http://schemas.openxmlformats.org/officeDocument/2006/relationships/hyperlink" Target="http://teknoag.sanayi.gov.tr/Home/TgbFirmaDetay?WCacra%252fJNEEIY%252fJ3LQRIuQ%253d%253d=nMH4m0LVI4nJuANdZl7Q9w%253d%253d" TargetMode="External"/><Relationship Id="rId353" Type="http://schemas.openxmlformats.org/officeDocument/2006/relationships/hyperlink" Target="http://teknoag.sanayi.gov.tr/Home/TgbFirmaDetay?WCacra%252fJNEEIY%252fJ3LQRIuQ%253d%253d=x5FWBlQqz8pN5ie9v6zytw%253d%253d" TargetMode="External"/><Relationship Id="rId560" Type="http://schemas.openxmlformats.org/officeDocument/2006/relationships/hyperlink" Target="http://teknoag.sanayi.gov.tr/Home/TgbFirmaDetay?WCacra%252fJNEEIY%252fJ3LQRIuQ%253d%253d=k7MSDVe4Bse19HsxB%252f3luw%253d%253d" TargetMode="External"/><Relationship Id="rId798" Type="http://schemas.openxmlformats.org/officeDocument/2006/relationships/hyperlink" Target="http://teknoag.sanayi.gov.tr/Home/TgbFirmaDetay?WCacra%252fJNEEIY%252fJ3LQRIuQ%253d%253d=sooLBcasK%252brISw193jJSfg%253d%253d" TargetMode="External"/><Relationship Id="rId1190" Type="http://schemas.openxmlformats.org/officeDocument/2006/relationships/hyperlink" Target="http://teknoag.sanayi.gov.tr/Home/TgbFirmaDetay?WCacra%252fJNEEIY%252fJ3LQRIuQ%253d%253d=LgJATx2oEh5ujLUQrYIZAg%253d%253d" TargetMode="External"/><Relationship Id="rId1204" Type="http://schemas.openxmlformats.org/officeDocument/2006/relationships/hyperlink" Target="http://teknoag.sanayi.gov.tr/Home/TgbFirmaDetay?WCacra%252fJNEEIY%252fJ3LQRIuQ%253d%253d=kHJfbn55gPsG4lTRiYsWGA%253d%253d" TargetMode="External"/><Relationship Id="rId1411" Type="http://schemas.openxmlformats.org/officeDocument/2006/relationships/hyperlink" Target="http://teknoag.sanayi.gov.tr/Home/TgbFirmaDetay?WCacra%252fJNEEIY%252fJ3LQRIuQ%253d%253d=rADeGwfWFEvEynrZ%252fcFRwg%253d%253d" TargetMode="External"/><Relationship Id="rId1649" Type="http://schemas.openxmlformats.org/officeDocument/2006/relationships/hyperlink" Target="http://teknoag.sanayi.gov.tr/Home/TgbFirmaDetay?WCacra%252fJNEEIY%252fJ3LQRIuQ%253d%253d=xAIBoQCIpUD73uHB%252fk575g%253d%253d" TargetMode="External"/><Relationship Id="rId1856" Type="http://schemas.openxmlformats.org/officeDocument/2006/relationships/hyperlink" Target="http://teknoag.sanayi.gov.tr/Home/TgbFirmaDetay?WCacra%252fJNEEIY%252fJ3LQRIuQ%253d%253d=TDWOOHGquAtmH8cz8kIk%252fw%253d%253d" TargetMode="External"/><Relationship Id="rId213" Type="http://schemas.openxmlformats.org/officeDocument/2006/relationships/hyperlink" Target="http://teknoag.sanayi.gov.tr/Home/TgbFirmaDetay?WCacra%252fJNEEIY%252fJ3LQRIuQ%253d%253d=JYQAIFabQqm4Aj%252fsoySKkw%253d%253d" TargetMode="External"/><Relationship Id="rId420" Type="http://schemas.openxmlformats.org/officeDocument/2006/relationships/hyperlink" Target="http://teknoag.sanayi.gov.tr/Home/TgbFirmaDetay?WCacra%252fJNEEIY%252fJ3LQRIuQ%253d%253d=Pr%252fBGAPhwIAG7owz7fatfg%253d%253d" TargetMode="External"/><Relationship Id="rId658" Type="http://schemas.openxmlformats.org/officeDocument/2006/relationships/hyperlink" Target="http://teknoag.sanayi.gov.tr/Home/TgbFirmaDetay?WCacra%252fJNEEIY%252fJ3LQRIuQ%253d%253d=9w9ZcExS2yKtcBNW%252bv4cRA%253d%253d" TargetMode="External"/><Relationship Id="rId865" Type="http://schemas.openxmlformats.org/officeDocument/2006/relationships/hyperlink" Target="http://teknoag.sanayi.gov.tr/Home/TgbFirmaDetay?WCacra%252fJNEEIY%252fJ3LQRIuQ%253d%253d=sogCT8VYKcHGvv3RSlBH8w%253d%253d" TargetMode="External"/><Relationship Id="rId1050" Type="http://schemas.openxmlformats.org/officeDocument/2006/relationships/hyperlink" Target="http://teknoag.sanayi.gov.tr/Home/TgbFirmaDetay?WCacra%252fJNEEIY%252fJ3LQRIuQ%253d%253d=QQiyoaxbU8wEF6seQtuwkg%253d%253d" TargetMode="External"/><Relationship Id="rId1288" Type="http://schemas.openxmlformats.org/officeDocument/2006/relationships/hyperlink" Target="http://teknoag.sanayi.gov.tr/Home/TgbFirmaDetay?WCacra%252fJNEEIY%252fJ3LQRIuQ%253d%253d=mp3icIq5i9oLqxsgwwFQPQ%253d%253d" TargetMode="External"/><Relationship Id="rId1495" Type="http://schemas.openxmlformats.org/officeDocument/2006/relationships/hyperlink" Target="http://teknoag.sanayi.gov.tr/Home/TgbFirmaDetay?WCacra%252fJNEEIY%252fJ3LQRIuQ%253d%253d=R24oMcDwl57UEVtJoW3Ssg%253d%253d" TargetMode="External"/><Relationship Id="rId1509" Type="http://schemas.openxmlformats.org/officeDocument/2006/relationships/hyperlink" Target="http://teknoag.sanayi.gov.tr/Home/TgbFirmaDetay?WCacra%252fJNEEIY%252fJ3LQRIuQ%253d%253d=QfoILvzS2ucpYHIWUMoR4w%253d%253d" TargetMode="External"/><Relationship Id="rId1716" Type="http://schemas.openxmlformats.org/officeDocument/2006/relationships/hyperlink" Target="http://teknoag.sanayi.gov.tr/Home/TgbFirmaDetay?WCacra%252fJNEEIY%252fJ3LQRIuQ%253d%253d=ciLQcy%252bE%252bpPOHc8pMv%252f%252feA%253d%253d" TargetMode="External"/><Relationship Id="rId1923" Type="http://schemas.openxmlformats.org/officeDocument/2006/relationships/hyperlink" Target="http://teknoag.sanayi.gov.tr/Home/TgbFirmaDetay?WCacra%252fJNEEIY%252fJ3LQRIuQ%253d%253d=sxkl14hnmnrfAuAp0fwemA%253d%253d" TargetMode="External"/><Relationship Id="rId297" Type="http://schemas.openxmlformats.org/officeDocument/2006/relationships/hyperlink" Target="http://teknoag.sanayi.gov.tr/Home/TgbFirmaDetay?WCacra%252fJNEEIY%252fJ3LQRIuQ%253d%253d=wPNtnJSkBS8nLfzxGki2yQ%253d%253d" TargetMode="External"/><Relationship Id="rId518" Type="http://schemas.openxmlformats.org/officeDocument/2006/relationships/hyperlink" Target="http://teknoag.sanayi.gov.tr/Home/TgbFirmaDetay?WCacra%252fJNEEIY%252fJ3LQRIuQ%253d%253d=oemUA2HoqWUZCNttNfBN2w%253d%253d" TargetMode="External"/><Relationship Id="rId725" Type="http://schemas.openxmlformats.org/officeDocument/2006/relationships/hyperlink" Target="http://teknoag.sanayi.gov.tr/Home/TgbFirmaDetay?WCacra%252fJNEEIY%252fJ3LQRIuQ%253d%253d=bA9VOEIVhsVQs0OmXK74bg%253d%253d" TargetMode="External"/><Relationship Id="rId932" Type="http://schemas.openxmlformats.org/officeDocument/2006/relationships/hyperlink" Target="http://teknoag.sanayi.gov.tr/Home/TgbFirmaDetay?WCacra%252fJNEEIY%252fJ3LQRIuQ%253d%253d=ZCG0hlAJOmdiHU7ce%252becwg%253d%253d" TargetMode="External"/><Relationship Id="rId1148" Type="http://schemas.openxmlformats.org/officeDocument/2006/relationships/hyperlink" Target="http://teknoag.sanayi.gov.tr/Home/TgbFirmaDetay?WCacra%252fJNEEIY%252fJ3LQRIuQ%253d%253d=KoLC4dFwmGSfBfQDV0cVUw%253d%253d" TargetMode="External"/><Relationship Id="rId1355" Type="http://schemas.openxmlformats.org/officeDocument/2006/relationships/hyperlink" Target="http://teknoag.sanayi.gov.tr/Home/TgbFirmaDetay?WCacra%252fJNEEIY%252fJ3LQRIuQ%253d%253d=8Si857UuGChEgz5OgxtN8g%253d%253d" TargetMode="External"/><Relationship Id="rId1562" Type="http://schemas.openxmlformats.org/officeDocument/2006/relationships/hyperlink" Target="http://teknoag.sanayi.gov.tr/Home/TgbFirmaDetay?WCacra%252fJNEEIY%252fJ3LQRIuQ%253d%253d=fcNqf7djEDU6kR3V36IA6Q%253d%253d" TargetMode="External"/><Relationship Id="rId157" Type="http://schemas.openxmlformats.org/officeDocument/2006/relationships/hyperlink" Target="http://teknoag.sanayi.gov.tr/Home/TgbFirmaDetay?WCacra%252fJNEEIY%252fJ3LQRIuQ%253d%253d=dNiYAwkgncwpsIQvR8aM9w%253d%253d" TargetMode="External"/><Relationship Id="rId364" Type="http://schemas.openxmlformats.org/officeDocument/2006/relationships/hyperlink" Target="http://teknoag.sanayi.gov.tr/Home/TgbFirmaDetay?WCacra%252fJNEEIY%252fJ3LQRIuQ%253d%253d=Hhm4ghpumH8%252biXAF8L1QHA%253d%253d" TargetMode="External"/><Relationship Id="rId1008" Type="http://schemas.openxmlformats.org/officeDocument/2006/relationships/hyperlink" Target="http://teknoag.sanayi.gov.tr/Home/TgbFirmaDetay?WCacra%252fJNEEIY%252fJ3LQRIuQ%253d%253d=WJzKOJJIOikwFhGmMau7Pg%253d%253d" TargetMode="External"/><Relationship Id="rId1215" Type="http://schemas.openxmlformats.org/officeDocument/2006/relationships/hyperlink" Target="http://teknoag.sanayi.gov.tr/Home/TgbFirmaDetay?WCacra%252fJNEEIY%252fJ3LQRIuQ%253d%253d=cM%252f6AzzZvV1gC2eKv9AfQw%253d%253d" TargetMode="External"/><Relationship Id="rId1422" Type="http://schemas.openxmlformats.org/officeDocument/2006/relationships/hyperlink" Target="http://teknoag.sanayi.gov.tr/Home/TgbFirmaDetay?WCacra%252fJNEEIY%252fJ3LQRIuQ%253d%253d=9mTUBFU3NdofyT4wMn4yQw%253d%253d" TargetMode="External"/><Relationship Id="rId1867" Type="http://schemas.openxmlformats.org/officeDocument/2006/relationships/hyperlink" Target="http://teknoag.sanayi.gov.tr/Home/TgbFirmaDetay?WCacra%252fJNEEIY%252fJ3LQRIuQ%253d%253d=IK9UvR9drYiDnmNRe0RK7g%253d%253d" TargetMode="External"/><Relationship Id="rId61" Type="http://schemas.openxmlformats.org/officeDocument/2006/relationships/hyperlink" Target="http://teknoag.sanayi.gov.tr/Home/TgbFirmaDetay?WCacra%252fJNEEIY%252fJ3LQRIuQ%253d%253d=TcBDiV6YXmL644fXl4YZ8A%253d%253d" TargetMode="External"/><Relationship Id="rId571" Type="http://schemas.openxmlformats.org/officeDocument/2006/relationships/hyperlink" Target="http://teknoag.sanayi.gov.tr/Home/TgbFirmaDetay?WCacra%252fJNEEIY%252fJ3LQRIuQ%253d%253d=LkpCAWLukjQbH%252fweaBhI8Q%253d%253d" TargetMode="External"/><Relationship Id="rId669" Type="http://schemas.openxmlformats.org/officeDocument/2006/relationships/hyperlink" Target="http://teknoag.sanayi.gov.tr/Home/TgbFirmaDetay?WCacra%252fJNEEIY%252fJ3LQRIuQ%253d%253d=r8wA3GXRQ007lWMQTI3JxQ%253d%253d" TargetMode="External"/><Relationship Id="rId876" Type="http://schemas.openxmlformats.org/officeDocument/2006/relationships/hyperlink" Target="http://teknoag.sanayi.gov.tr/Home/TgbFirmaDetay?WCacra%252fJNEEIY%252fJ3LQRIuQ%253d%253d=seRTzs15Zkx6OQ2pJC8vhA%253d%253d" TargetMode="External"/><Relationship Id="rId1299" Type="http://schemas.openxmlformats.org/officeDocument/2006/relationships/hyperlink" Target="http://teknoag.sanayi.gov.tr/Home/TgbFirmaDetay?WCacra%252fJNEEIY%252fJ3LQRIuQ%253d%253d=09I93%252bVMQ5caWCkEV4LtDg%253d%253d" TargetMode="External"/><Relationship Id="rId1727" Type="http://schemas.openxmlformats.org/officeDocument/2006/relationships/hyperlink" Target="http://teknoag.sanayi.gov.tr/Home/TgbFirmaDetay?WCacra%252fJNEEIY%252fJ3LQRIuQ%253d%253d=O4vZ3wfEfHdyULqMLt4UAg%253d%253d" TargetMode="External"/><Relationship Id="rId1934" Type="http://schemas.openxmlformats.org/officeDocument/2006/relationships/hyperlink" Target="http://teknoag.sanayi.gov.tr/Home/TgbFirmaDetay?WCacra%252fJNEEIY%252fJ3LQRIuQ%253d%253d=1%252b8%252bnrz1Il4DwIaE4IGBAg%253d%253d" TargetMode="External"/><Relationship Id="rId19" Type="http://schemas.openxmlformats.org/officeDocument/2006/relationships/hyperlink" Target="http://teknoag.sanayi.gov.tr/Home/TgbFirmaDetay?WCacra%252fJNEEIY%252fJ3LQRIuQ%253d%253d=1F6OZlzEm%252fMbpwPhbY6nlg%253d%253d" TargetMode="External"/><Relationship Id="rId224" Type="http://schemas.openxmlformats.org/officeDocument/2006/relationships/hyperlink" Target="http://teknoag.sanayi.gov.tr/Home/TgbFirmaDetay?WCacra%252fJNEEIY%252fJ3LQRIuQ%253d%253d=0UvtcPKKYfkS6fk2bCgBqQ%253d%253d" TargetMode="External"/><Relationship Id="rId431" Type="http://schemas.openxmlformats.org/officeDocument/2006/relationships/hyperlink" Target="http://teknoag.sanayi.gov.tr/Home/TgbFirmaDetay?WCacra%252fJNEEIY%252fJ3LQRIuQ%253d%253d=US4hO0WGcZL%252f7wmEeuQRrw%253d%253d" TargetMode="External"/><Relationship Id="rId529" Type="http://schemas.openxmlformats.org/officeDocument/2006/relationships/hyperlink" Target="http://teknoag.sanayi.gov.tr/Home/TgbFirmaDetay?WCacra%252fJNEEIY%252fJ3LQRIuQ%253d%253d=DLRrmeRWN8Y%252f41aqjLBf9w%253d%253d" TargetMode="External"/><Relationship Id="rId736" Type="http://schemas.openxmlformats.org/officeDocument/2006/relationships/hyperlink" Target="http://teknoag.sanayi.gov.tr/Home/TgbFirmaDetay?WCacra%252fJNEEIY%252fJ3LQRIuQ%253d%253d=Cwor04534sUwUslhXe0IrA%253d%253d" TargetMode="External"/><Relationship Id="rId1061" Type="http://schemas.openxmlformats.org/officeDocument/2006/relationships/hyperlink" Target="http://teknoag.sanayi.gov.tr/Home/TgbFirmaDetay?WCacra%252fJNEEIY%252fJ3LQRIuQ%253d%253d=81C5ZCgKA1WByjEE9AY0dw%253d%253d" TargetMode="External"/><Relationship Id="rId1159" Type="http://schemas.openxmlformats.org/officeDocument/2006/relationships/hyperlink" Target="http://teknoag.sanayi.gov.tr/Home/TgbFirmaDetay?WCacra%252fJNEEIY%252fJ3LQRIuQ%253d%253d=EaNJJy%252fOQad3Sk9yZxn40A%253d%253d" TargetMode="External"/><Relationship Id="rId1366" Type="http://schemas.openxmlformats.org/officeDocument/2006/relationships/hyperlink" Target="http://teknoag.sanayi.gov.tr/Home/TgbFirmaDetay?WCacra%252fJNEEIY%252fJ3LQRIuQ%253d%253d=G9jQey%252fqenUH%252fdNnCHmMKg%253d%253d" TargetMode="External"/><Relationship Id="rId168" Type="http://schemas.openxmlformats.org/officeDocument/2006/relationships/hyperlink" Target="http://teknoag.sanayi.gov.tr/Home/TgbFirmaDetay?WCacra%252fJNEEIY%252fJ3LQRIuQ%253d%253d=WUlH4EY8SIPzPZFz2hsMmw%253d%253d" TargetMode="External"/><Relationship Id="rId943" Type="http://schemas.openxmlformats.org/officeDocument/2006/relationships/hyperlink" Target="http://teknoag.sanayi.gov.tr/Home/TgbFirmaDetay?WCacra%252fJNEEIY%252fJ3LQRIuQ%253d%253d=pdsRH4Uk8CXsZHihr7Zrow%253d%253d" TargetMode="External"/><Relationship Id="rId1019" Type="http://schemas.openxmlformats.org/officeDocument/2006/relationships/hyperlink" Target="http://teknoag.sanayi.gov.tr/Home/TgbFirmaDetay?WCacra%252fJNEEIY%252fJ3LQRIuQ%253d%253d=FQF465n2FSx2i7pkXak0%252fA%253d%253d" TargetMode="External"/><Relationship Id="rId1573" Type="http://schemas.openxmlformats.org/officeDocument/2006/relationships/hyperlink" Target="http://teknoag.sanayi.gov.tr/Home/TgbFirmaDetay?WCacra%252fJNEEIY%252fJ3LQRIuQ%253d%253d=0Hb1CI9NCZbtbiUXfw5DRg%253d%253d" TargetMode="External"/><Relationship Id="rId1780" Type="http://schemas.openxmlformats.org/officeDocument/2006/relationships/hyperlink" Target="http://teknoag.sanayi.gov.tr/Home/TgbFirmaDetay?WCacra%252fJNEEIY%252fJ3LQRIuQ%253d%253d=YzIgdYZSw5EXId2Rnh0UWA%253d%253d" TargetMode="External"/><Relationship Id="rId1878" Type="http://schemas.openxmlformats.org/officeDocument/2006/relationships/hyperlink" Target="http://teknoag.sanayi.gov.tr/Home/TgbFirmaDetay?WCacra%252fJNEEIY%252fJ3LQRIuQ%253d%253d=YjFs3LfZuJ5gZJ4d9OEhMA%253d%253d" TargetMode="External"/><Relationship Id="rId72" Type="http://schemas.openxmlformats.org/officeDocument/2006/relationships/hyperlink" Target="http://teknoag.sanayi.gov.tr/Home/TgbFirmaDetay?WCacra%252fJNEEIY%252fJ3LQRIuQ%253d%253d=d8grFQxRQGUuvF%252bvS51QgQ%253d%253d" TargetMode="External"/><Relationship Id="rId375" Type="http://schemas.openxmlformats.org/officeDocument/2006/relationships/hyperlink" Target="http://teknoag.sanayi.gov.tr/Home/TgbFirmaDetay?WCacra%252fJNEEIY%252fJ3LQRIuQ%253d%253d=3NpNYSKWC%252fMhhwSvzgakDA%253d%253d" TargetMode="External"/><Relationship Id="rId582" Type="http://schemas.openxmlformats.org/officeDocument/2006/relationships/hyperlink" Target="http://teknoag.sanayi.gov.tr/Home/TgbFirmaDetay?WCacra%252fJNEEIY%252fJ3LQRIuQ%253d%253d=kmE99my8Nka3KSlmgQFcYg%253d%253d" TargetMode="External"/><Relationship Id="rId803" Type="http://schemas.openxmlformats.org/officeDocument/2006/relationships/hyperlink" Target="http://teknoag.sanayi.gov.tr/Home/TgbFirmaDetay?WCacra%252fJNEEIY%252fJ3LQRIuQ%253d%253d=7OxKAzikaGSMhWzeTf%252f0qw%253d%253d" TargetMode="External"/><Relationship Id="rId1226" Type="http://schemas.openxmlformats.org/officeDocument/2006/relationships/hyperlink" Target="http://teknoag.sanayi.gov.tr/Home/TgbFirmaDetay?WCacra%252fJNEEIY%252fJ3LQRIuQ%253d%253d=8n36WcGgP8J3Kof6KsRiZg%253d%253d" TargetMode="External"/><Relationship Id="rId1433" Type="http://schemas.openxmlformats.org/officeDocument/2006/relationships/hyperlink" Target="http://teknoag.sanayi.gov.tr/Home/TgbFirmaDetay?WCacra%252fJNEEIY%252fJ3LQRIuQ%253d%253d=ZU%252f1%252bvdYFx3Eu%252fdNZE6IkA%253d%253d" TargetMode="External"/><Relationship Id="rId1640" Type="http://schemas.openxmlformats.org/officeDocument/2006/relationships/hyperlink" Target="http://teknoag.sanayi.gov.tr/Home/TgbFirmaDetay?WCacra%252fJNEEIY%252fJ3LQRIuQ%253d%253d=sItqFU3zigDgPSBdUKqTEA%253d%253d" TargetMode="External"/><Relationship Id="rId1738" Type="http://schemas.openxmlformats.org/officeDocument/2006/relationships/hyperlink" Target="http://teknoag.sanayi.gov.tr/Home/TgbFirmaDetay?WCacra%252fJNEEIY%252fJ3LQRIuQ%253d%253d=kd3MaCMOQpwcAyGV3lpNGA%253d%253d" TargetMode="External"/><Relationship Id="rId3" Type="http://schemas.openxmlformats.org/officeDocument/2006/relationships/hyperlink" Target="http://teknoag.sanayi.gov.tr/Home/TgbFirmaDetay?WCacra%252fJNEEIY%252fJ3LQRIuQ%253d%253d=T%252b4OghK5gXhuiS96Lpfyxw%253d%253d" TargetMode="External"/><Relationship Id="rId235" Type="http://schemas.openxmlformats.org/officeDocument/2006/relationships/hyperlink" Target="http://teknoag.sanayi.gov.tr/Home/TgbFirmaDetay?WCacra%252fJNEEIY%252fJ3LQRIuQ%253d%253d=7EmsHvT4HPDG9ADzhXz1xw%253d%253d" TargetMode="External"/><Relationship Id="rId442" Type="http://schemas.openxmlformats.org/officeDocument/2006/relationships/hyperlink" Target="http://teknoag.sanayi.gov.tr/Home/TgbFirmaDetay?WCacra%252fJNEEIY%252fJ3LQRIuQ%253d%253d=%252bdHp2xKvgLabyfsocTF6NA%253d%253d" TargetMode="External"/><Relationship Id="rId887" Type="http://schemas.openxmlformats.org/officeDocument/2006/relationships/hyperlink" Target="http://teknoag.sanayi.gov.tr/Home/TgbFirmaDetay?WCacra%252fJNEEIY%252fJ3LQRIuQ%253d%253d=upb07KIPjxHFTsg86L93wg%253d%253d" TargetMode="External"/><Relationship Id="rId1072" Type="http://schemas.openxmlformats.org/officeDocument/2006/relationships/hyperlink" Target="http://teknoag.sanayi.gov.tr/Home/TgbFirmaDetay?WCacra%252fJNEEIY%252fJ3LQRIuQ%253d%253d=GDeizFUinikrPhv93%252fWp0A%253d%253d" TargetMode="External"/><Relationship Id="rId1500" Type="http://schemas.openxmlformats.org/officeDocument/2006/relationships/hyperlink" Target="http://teknoag.sanayi.gov.tr/Home/TgbFirmaDetay?WCacra%252fJNEEIY%252fJ3LQRIuQ%253d%253d=WfEofUTYWIYLSdOqOkzOJQ%253d%253d" TargetMode="External"/><Relationship Id="rId1945" Type="http://schemas.openxmlformats.org/officeDocument/2006/relationships/hyperlink" Target="http://teknoag.sanayi.gov.tr/Home/TgbFirmaDetay?WCacra%252fJNEEIY%252fJ3LQRIuQ%253d%253d=xW3Ui5SNXUi%252fYH5Jm2MLXQ%253d%253d" TargetMode="External"/><Relationship Id="rId302" Type="http://schemas.openxmlformats.org/officeDocument/2006/relationships/hyperlink" Target="http://teknoag.sanayi.gov.tr/Home/TgbFirmaDetay?WCacra%252fJNEEIY%252fJ3LQRIuQ%253d%253d=toxZFij69qii98YDceUADw%253d%253d" TargetMode="External"/><Relationship Id="rId747" Type="http://schemas.openxmlformats.org/officeDocument/2006/relationships/hyperlink" Target="http://teknoag.sanayi.gov.tr/Home/TgbFirmaDetay?WCacra%252fJNEEIY%252fJ3LQRIuQ%253d%253d=BKg7zzs4bmaKzi2rDWz%252frQ%253d%253d" TargetMode="External"/><Relationship Id="rId954" Type="http://schemas.openxmlformats.org/officeDocument/2006/relationships/hyperlink" Target="http://teknoag.sanayi.gov.tr/Home/TgbFirmaDetay?WCacra%252fJNEEIY%252fJ3LQRIuQ%253d%253d=mSzaciwH0al7b%252bNsDZB8kg%253d%253d" TargetMode="External"/><Relationship Id="rId1377" Type="http://schemas.openxmlformats.org/officeDocument/2006/relationships/hyperlink" Target="http://teknoag.sanayi.gov.tr/Home/TgbFirmaDetay?WCacra%252fJNEEIY%252fJ3LQRIuQ%253d%253d=Ir5COJnJ6lCTTCln1TYqxA%253d%253d" TargetMode="External"/><Relationship Id="rId1584" Type="http://schemas.openxmlformats.org/officeDocument/2006/relationships/hyperlink" Target="http://teknoag.sanayi.gov.tr/Home/TgbFirmaDetay?WCacra%252fJNEEIY%252fJ3LQRIuQ%253d%253d=JLvyif%252fmQO%252fOaUpjJtsaHw%253d%253d" TargetMode="External"/><Relationship Id="rId1791" Type="http://schemas.openxmlformats.org/officeDocument/2006/relationships/hyperlink" Target="http://teknoag.sanayi.gov.tr/Home/TgbFirmaDetay?WCacra%252fJNEEIY%252fJ3LQRIuQ%253d%253d=DnrIJvuW76MBECqqiNwmzA%253d%253d" TargetMode="External"/><Relationship Id="rId1805" Type="http://schemas.openxmlformats.org/officeDocument/2006/relationships/hyperlink" Target="http://teknoag.sanayi.gov.tr/Home/TgbFirmaDetay?WCacra%252fJNEEIY%252fJ3LQRIuQ%253d%253d=SghUqePsRBJ9X014HywOLg%253d%253d" TargetMode="External"/><Relationship Id="rId83" Type="http://schemas.openxmlformats.org/officeDocument/2006/relationships/hyperlink" Target="http://teknoag.sanayi.gov.tr/Home/TgbFirmaDetay?WCacra%252fJNEEIY%252fJ3LQRIuQ%253d%253d=PeY%252biw1MUNDRuRDkWNpFtA%253d%253d" TargetMode="External"/><Relationship Id="rId179" Type="http://schemas.openxmlformats.org/officeDocument/2006/relationships/hyperlink" Target="http://teknoag.sanayi.gov.tr/Home/TgbFirmaDetay?WCacra%252fJNEEIY%252fJ3LQRIuQ%253d%253d=Vx47L1TySXK4VCJrUK7Slw%253d%253d" TargetMode="External"/><Relationship Id="rId386" Type="http://schemas.openxmlformats.org/officeDocument/2006/relationships/hyperlink" Target="http://teknoag.sanayi.gov.tr/Home/TgbFirmaDetay?WCacra%252fJNEEIY%252fJ3LQRIuQ%253d%253d=8a50bWrJ1vIi8RzEZ06GRg%253d%253d" TargetMode="External"/><Relationship Id="rId593" Type="http://schemas.openxmlformats.org/officeDocument/2006/relationships/hyperlink" Target="http://teknoag.sanayi.gov.tr/Home/TgbFirmaDetay?WCacra%252fJNEEIY%252fJ3LQRIuQ%253d%253d=QaO%252bEifoiBEhXLSUfHi%252bdA%253d%253d" TargetMode="External"/><Relationship Id="rId607" Type="http://schemas.openxmlformats.org/officeDocument/2006/relationships/hyperlink" Target="http://teknoag.sanayi.gov.tr/Home/TgbFirmaDetay?WCacra%252fJNEEIY%252fJ3LQRIuQ%253d%253d=jwoQfGWbgTHXgqDT5V2rkA%253d%253d" TargetMode="External"/><Relationship Id="rId814" Type="http://schemas.openxmlformats.org/officeDocument/2006/relationships/hyperlink" Target="http://teknoag.sanayi.gov.tr/Home/TgbFirmaDetay?WCacra%252fJNEEIY%252fJ3LQRIuQ%253d%253d=q905tcuSA%252fPr0wFgOw7YzA%253d%253d" TargetMode="External"/><Relationship Id="rId1237" Type="http://schemas.openxmlformats.org/officeDocument/2006/relationships/hyperlink" Target="http://teknoag.sanayi.gov.tr/Home/TgbFirmaDetay?WCacra%252fJNEEIY%252fJ3LQRIuQ%253d%253d=6jaMTt%252btG4qRjTIKjRRtfw%253d%253d" TargetMode="External"/><Relationship Id="rId1444" Type="http://schemas.openxmlformats.org/officeDocument/2006/relationships/hyperlink" Target="http://teknoag.sanayi.gov.tr/Home/TgbFirmaDetay?WCacra%252fJNEEIY%252fJ3LQRIuQ%253d%253d=jDjiiD17hoKUbf%252bKAIHwtw%253d%253d" TargetMode="External"/><Relationship Id="rId1651" Type="http://schemas.openxmlformats.org/officeDocument/2006/relationships/hyperlink" Target="http://teknoag.sanayi.gov.tr/Home/TgbFirmaDetay?WCacra%252fJNEEIY%252fJ3LQRIuQ%253d%253d=sCmjLk4gPr6gIiF2rtFdIA%253d%253d" TargetMode="External"/><Relationship Id="rId1889" Type="http://schemas.openxmlformats.org/officeDocument/2006/relationships/hyperlink" Target="http://teknoag.sanayi.gov.tr/Home/TgbFirmaDetay?WCacra%252fJNEEIY%252fJ3LQRIuQ%253d%253d=HVTSZy9InY1sie1nXmEBlQ%253d%253d" TargetMode="External"/><Relationship Id="rId246" Type="http://schemas.openxmlformats.org/officeDocument/2006/relationships/hyperlink" Target="http://teknoag.sanayi.gov.tr/Home/TgbFirmaDetay?WCacra%252fJNEEIY%252fJ3LQRIuQ%253d%253d=hce3vMU91AcqK%252fUuAbu32Q%253d%253d" TargetMode="External"/><Relationship Id="rId453" Type="http://schemas.openxmlformats.org/officeDocument/2006/relationships/hyperlink" Target="http://teknoag.sanayi.gov.tr/Home/TgbFirmaDetay?WCacra%252fJNEEIY%252fJ3LQRIuQ%253d%253d=NHWDhUEGP49TuOafTk%252fUJw%253d%253d" TargetMode="External"/><Relationship Id="rId660" Type="http://schemas.openxmlformats.org/officeDocument/2006/relationships/hyperlink" Target="http://teknoag.sanayi.gov.tr/Home/TgbFirmaDetay?WCacra%252fJNEEIY%252fJ3LQRIuQ%253d%253d=ODNMQ6vxJ1WX8YJQIcdgxA%253d%253d" TargetMode="External"/><Relationship Id="rId898" Type="http://schemas.openxmlformats.org/officeDocument/2006/relationships/hyperlink" Target="http://teknoag.sanayi.gov.tr/Home/TgbFirmaDetay?WCacra%252fJNEEIY%252fJ3LQRIuQ%253d%253d=014xYq6X%252btYto7%252fU4mu1Ow%253d%253d" TargetMode="External"/><Relationship Id="rId1083" Type="http://schemas.openxmlformats.org/officeDocument/2006/relationships/hyperlink" Target="http://teknoag.sanayi.gov.tr/Home/TgbFirmaDetay?WCacra%252fJNEEIY%252fJ3LQRIuQ%253d%253d=hCTkvtQggq7T7l7zuouqNg%253d%253d" TargetMode="External"/><Relationship Id="rId1290" Type="http://schemas.openxmlformats.org/officeDocument/2006/relationships/hyperlink" Target="http://teknoag.sanayi.gov.tr/Home/TgbFirmaDetay?WCacra%252fJNEEIY%252fJ3LQRIuQ%253d%253d=zyGeVJOAZWLRIygifY9UEQ%253d%253d" TargetMode="External"/><Relationship Id="rId1304" Type="http://schemas.openxmlformats.org/officeDocument/2006/relationships/hyperlink" Target="http://teknoag.sanayi.gov.tr/Home/TgbFirmaDetay?WCacra%252fJNEEIY%252fJ3LQRIuQ%253d%253d=FBPzqLjFWo%252bZM5MBRYj%252bug%253d%253d" TargetMode="External"/><Relationship Id="rId1511" Type="http://schemas.openxmlformats.org/officeDocument/2006/relationships/hyperlink" Target="http://teknoag.sanayi.gov.tr/Home/TgbFirmaDetay?WCacra%252fJNEEIY%252fJ3LQRIuQ%253d%253d=qGJgC4u2N8FRxtKzSWbAWw%253d%253d" TargetMode="External"/><Relationship Id="rId1749" Type="http://schemas.openxmlformats.org/officeDocument/2006/relationships/hyperlink" Target="http://teknoag.sanayi.gov.tr/Home/TgbFirmaDetay?WCacra%252fJNEEIY%252fJ3LQRIuQ%253d%253d=4PivGQ%252frHn%252f%252bFBQUdQPekw%253d%253d" TargetMode="External"/><Relationship Id="rId1956" Type="http://schemas.openxmlformats.org/officeDocument/2006/relationships/hyperlink" Target="http://teknoag.sanayi.gov.tr/Home/TgbFirmaDetay?WCacra%252fJNEEIY%252fJ3LQRIuQ%253d%253d=QLra5byqpqb0WMQ6a25MvQ%253d%253d" TargetMode="External"/><Relationship Id="rId106" Type="http://schemas.openxmlformats.org/officeDocument/2006/relationships/hyperlink" Target="http://teknoag.sanayi.gov.tr/Home/TgbFirmaDetay?WCacra%252fJNEEIY%252fJ3LQRIuQ%253d%253d=ssSr5pgm74YCz4HZo9JgOQ%253d%253d" TargetMode="External"/><Relationship Id="rId313" Type="http://schemas.openxmlformats.org/officeDocument/2006/relationships/hyperlink" Target="http://teknoag.sanayi.gov.tr/Home/TgbFirmaDetay?WCacra%252fJNEEIY%252fJ3LQRIuQ%253d%253d=knFJscTVcxo8PJrjBgiaGQ%253d%253d" TargetMode="External"/><Relationship Id="rId758" Type="http://schemas.openxmlformats.org/officeDocument/2006/relationships/hyperlink" Target="http://teknoag.sanayi.gov.tr/Home/TgbFirmaDetay?WCacra%252fJNEEIY%252fJ3LQRIuQ%253d%253d=xYQeekBqUIOZw3%252bc%252flwGEA%253d%253d" TargetMode="External"/><Relationship Id="rId965" Type="http://schemas.openxmlformats.org/officeDocument/2006/relationships/hyperlink" Target="http://teknoag.sanayi.gov.tr/Home/TgbFirmaDetay?WCacra%252fJNEEIY%252fJ3LQRIuQ%253d%253d=bRL6ijrDu4hIWGnYavR9Ew%253d%253d" TargetMode="External"/><Relationship Id="rId1150" Type="http://schemas.openxmlformats.org/officeDocument/2006/relationships/hyperlink" Target="http://teknoag.sanayi.gov.tr/Home/TgbFirmaDetay?WCacra%252fJNEEIY%252fJ3LQRIuQ%253d%253d=3xYcYJwh%252bWfmYx9M044uIQ%253d%253d" TargetMode="External"/><Relationship Id="rId1388" Type="http://schemas.openxmlformats.org/officeDocument/2006/relationships/hyperlink" Target="http://teknoag.sanayi.gov.tr/Home/TgbFirmaDetay?WCacra%252fJNEEIY%252fJ3LQRIuQ%253d%253d=nd%252fKvLkuyrdfqUb3P3RCMA%253d%253d" TargetMode="External"/><Relationship Id="rId1595" Type="http://schemas.openxmlformats.org/officeDocument/2006/relationships/hyperlink" Target="http://teknoag.sanayi.gov.tr/Home/TgbFirmaDetay?WCacra%252fJNEEIY%252fJ3LQRIuQ%253d%253d=lzZgdqlbr90mgoSBj%252fXnBw%253d%253d" TargetMode="External"/><Relationship Id="rId1609" Type="http://schemas.openxmlformats.org/officeDocument/2006/relationships/hyperlink" Target="http://teknoag.sanayi.gov.tr/Home/TgbFirmaDetay?WCacra%252fJNEEIY%252fJ3LQRIuQ%253d%253d=0A8GKspvRhljTGdp0QjaVQ%253d%253d" TargetMode="External"/><Relationship Id="rId1816" Type="http://schemas.openxmlformats.org/officeDocument/2006/relationships/hyperlink" Target="http://teknoag.sanayi.gov.tr/Home/TgbFirmaDetay?WCacra%252fJNEEIY%252fJ3LQRIuQ%253d%253d=Po31ZFpOpNTMhlHp79F9Cg%253d%253d" TargetMode="External"/><Relationship Id="rId10" Type="http://schemas.openxmlformats.org/officeDocument/2006/relationships/hyperlink" Target="http://teknoag.sanayi.gov.tr/Home/TgbFirmaDetay?WCacra%252fJNEEIY%252fJ3LQRIuQ%253d%253d=apWlHhNcD2vlC5n8VdeO4A%253d%253d" TargetMode="External"/><Relationship Id="rId94" Type="http://schemas.openxmlformats.org/officeDocument/2006/relationships/hyperlink" Target="http://teknoag.sanayi.gov.tr/Home/TgbFirmaDetay?WCacra%252fJNEEIY%252fJ3LQRIuQ%253d%253d=ZyWV7Lhp5OuX08B91%252bJxhA%253d%253d" TargetMode="External"/><Relationship Id="rId397" Type="http://schemas.openxmlformats.org/officeDocument/2006/relationships/hyperlink" Target="http://teknoag.sanayi.gov.tr/Home/TgbFirmaDetay?WCacra%252fJNEEIY%252fJ3LQRIuQ%253d%253d=9c0Drf9h4pjQB4LP2ukOMw%253d%253d" TargetMode="External"/><Relationship Id="rId520" Type="http://schemas.openxmlformats.org/officeDocument/2006/relationships/hyperlink" Target="http://teknoag.sanayi.gov.tr/Home/TgbFirmaDetay?WCacra%252fJNEEIY%252fJ3LQRIuQ%253d%253d=Y1CNl7EmBhEC2u6PzqqnLg%253d%253d" TargetMode="External"/><Relationship Id="rId618" Type="http://schemas.openxmlformats.org/officeDocument/2006/relationships/hyperlink" Target="http://teknoag.sanayi.gov.tr/Home/TgbFirmaDetay?WCacra%252fJNEEIY%252fJ3LQRIuQ%253d%253d=6uJspILrRYjd6RECXC60HA%253d%253d" TargetMode="External"/><Relationship Id="rId825" Type="http://schemas.openxmlformats.org/officeDocument/2006/relationships/hyperlink" Target="http://teknoag.sanayi.gov.tr/Home/TgbFirmaDetay?WCacra%252fJNEEIY%252fJ3LQRIuQ%253d%253d=iNtJeH998cU1Rwrcv9ao7A%253d%253d" TargetMode="External"/><Relationship Id="rId1248" Type="http://schemas.openxmlformats.org/officeDocument/2006/relationships/hyperlink" Target="http://teknoag.sanayi.gov.tr/Home/TgbFirmaDetay?WCacra%252fJNEEIY%252fJ3LQRIuQ%253d%253d=PSUSnFdSraiGRHPfxMRJZg%253d%253d" TargetMode="External"/><Relationship Id="rId1455" Type="http://schemas.openxmlformats.org/officeDocument/2006/relationships/hyperlink" Target="http://teknoag.sanayi.gov.tr/Home/TgbFirmaDetay?WCacra%252fJNEEIY%252fJ3LQRIuQ%253d%253d=vbaj2wH1ieVj4Xmy7G0juA%253d%253d" TargetMode="External"/><Relationship Id="rId1662" Type="http://schemas.openxmlformats.org/officeDocument/2006/relationships/hyperlink" Target="http://teknoag.sanayi.gov.tr/Home/TgbFirmaDetay?WCacra%252fJNEEIY%252fJ3LQRIuQ%253d%253d=ZM0y9lK8mVxZymm1eVTrFQ%253d%253d" TargetMode="External"/><Relationship Id="rId257" Type="http://schemas.openxmlformats.org/officeDocument/2006/relationships/hyperlink" Target="http://teknoag.sanayi.gov.tr/Home/TgbFirmaDetay?WCacra%252fJNEEIY%252fJ3LQRIuQ%253d%253d=N%252bMd7b%252b53LA98hu%252bQ%252f08SQ%253d%253d" TargetMode="External"/><Relationship Id="rId464" Type="http://schemas.openxmlformats.org/officeDocument/2006/relationships/hyperlink" Target="http://teknoag.sanayi.gov.tr/Home/TgbFirmaDetay?WCacra%252fJNEEIY%252fJ3LQRIuQ%253d%253d=zJ3ZotpZtLFFRAYcLZzuUA%253d%253d" TargetMode="External"/><Relationship Id="rId1010" Type="http://schemas.openxmlformats.org/officeDocument/2006/relationships/hyperlink" Target="http://teknoag.sanayi.gov.tr/Home/TgbFirmaDetay?WCacra%252fJNEEIY%252fJ3LQRIuQ%253d%253d=KANhZ8XWS29SQBJVKHH5zw%253d%253d" TargetMode="External"/><Relationship Id="rId1094" Type="http://schemas.openxmlformats.org/officeDocument/2006/relationships/hyperlink" Target="http://teknoag.sanayi.gov.tr/Home/TgbFirmaDetay?WCacra%252fJNEEIY%252fJ3LQRIuQ%253d%253d=wXqVP3ozPZHfnwPdsllfIQ%253d%253d" TargetMode="External"/><Relationship Id="rId1108" Type="http://schemas.openxmlformats.org/officeDocument/2006/relationships/hyperlink" Target="http://teknoag.sanayi.gov.tr/Home/TgbFirmaDetay?WCacra%252fJNEEIY%252fJ3LQRIuQ%253d%253d=AjXE95qQ8GijYmC0fCTeeQ%253d%253d" TargetMode="External"/><Relationship Id="rId1315" Type="http://schemas.openxmlformats.org/officeDocument/2006/relationships/hyperlink" Target="http://teknoag.sanayi.gov.tr/Home/TgbFirmaDetay?WCacra%252fJNEEIY%252fJ3LQRIuQ%253d%253d=RVvE%252bCbnE2uctUZqa9mg5w%253d%253d" TargetMode="External"/><Relationship Id="rId117" Type="http://schemas.openxmlformats.org/officeDocument/2006/relationships/hyperlink" Target="http://teknoag.sanayi.gov.tr/Home/TgbFirmaDetay?WCacra%252fJNEEIY%252fJ3LQRIuQ%253d%253d=QjcVg91PEiJ77R0c3Mnw5g%253d%253d" TargetMode="External"/><Relationship Id="rId671" Type="http://schemas.openxmlformats.org/officeDocument/2006/relationships/hyperlink" Target="http://teknoag.sanayi.gov.tr/Home/TgbFirmaDetay?WCacra%252fJNEEIY%252fJ3LQRIuQ%253d%253d=8OcUsBKQgPT9vHVMgtVdwQ%253d%253d" TargetMode="External"/><Relationship Id="rId769" Type="http://schemas.openxmlformats.org/officeDocument/2006/relationships/hyperlink" Target="http://teknoag.sanayi.gov.tr/Home/TgbFirmaDetay?WCacra%252fJNEEIY%252fJ3LQRIuQ%253d%253d=Jsr3l15NHr6eP5S3%252fR6aBg%253d%253d" TargetMode="External"/><Relationship Id="rId976" Type="http://schemas.openxmlformats.org/officeDocument/2006/relationships/hyperlink" Target="http://teknoag.sanayi.gov.tr/Home/TgbFirmaDetay?WCacra%252fJNEEIY%252fJ3LQRIuQ%253d%253d=xofv6Li59ksiC5iVAx4cKw%253d%253d" TargetMode="External"/><Relationship Id="rId1399" Type="http://schemas.openxmlformats.org/officeDocument/2006/relationships/hyperlink" Target="http://teknoag.sanayi.gov.tr/Home/TgbFirmaDetay?WCacra%252fJNEEIY%252fJ3LQRIuQ%253d%253d=Pb0iQWGBIGAewAWMSDieEA%253d%253d" TargetMode="External"/><Relationship Id="rId324" Type="http://schemas.openxmlformats.org/officeDocument/2006/relationships/hyperlink" Target="http://teknoag.sanayi.gov.tr/Home/TgbFirmaDetay?WCacra%252fJNEEIY%252fJ3LQRIuQ%253d%253d=SjjNW4jxecUaIE5qixPTOw%253d%253d" TargetMode="External"/><Relationship Id="rId531" Type="http://schemas.openxmlformats.org/officeDocument/2006/relationships/hyperlink" Target="http://teknoag.sanayi.gov.tr/Home/TgbFirmaDetay?WCacra%252fJNEEIY%252fJ3LQRIuQ%253d%253d=7YpCGkFUtU6cQ62O%252bmsTdQ%253d%253d" TargetMode="External"/><Relationship Id="rId629" Type="http://schemas.openxmlformats.org/officeDocument/2006/relationships/hyperlink" Target="http://teknoag.sanayi.gov.tr/Home/TgbFirmaDetay?WCacra%252fJNEEIY%252fJ3LQRIuQ%253d%253d=wHKNTD75vKHc5pXgwqmbsg%253d%253d" TargetMode="External"/><Relationship Id="rId1161" Type="http://schemas.openxmlformats.org/officeDocument/2006/relationships/hyperlink" Target="http://teknoag.sanayi.gov.tr/Home/TgbFirmaDetay?WCacra%252fJNEEIY%252fJ3LQRIuQ%253d%253d=%252bIjAuCIvnxw14xM2LV0h3Q%253d%253d" TargetMode="External"/><Relationship Id="rId1259" Type="http://schemas.openxmlformats.org/officeDocument/2006/relationships/hyperlink" Target="http://teknoag.sanayi.gov.tr/Home/TgbFirmaDetay?WCacra%252fJNEEIY%252fJ3LQRIuQ%253d%253d=AcdUnEdncthh8FvCyrxmIQ%253d%253d" TargetMode="External"/><Relationship Id="rId1466" Type="http://schemas.openxmlformats.org/officeDocument/2006/relationships/hyperlink" Target="http://teknoag.sanayi.gov.tr/Home/TgbFirmaDetay?WCacra%252fJNEEIY%252fJ3LQRIuQ%253d%253d=wpb9Yby7C5UKQiiaBHH%252f4w%253d%253d" TargetMode="External"/><Relationship Id="rId836" Type="http://schemas.openxmlformats.org/officeDocument/2006/relationships/hyperlink" Target="http://teknoag.sanayi.gov.tr/Home/TgbFirmaDetay?WCacra%252fJNEEIY%252fJ3LQRIuQ%253d%253d=jREpXTBhfPJpHDegKYHq3Q%253d%253d" TargetMode="External"/><Relationship Id="rId1021" Type="http://schemas.openxmlformats.org/officeDocument/2006/relationships/hyperlink" Target="http://teknoag.sanayi.gov.tr/Home/TgbFirmaDetay?WCacra%252fJNEEIY%252fJ3LQRIuQ%253d%253d=FUSRNNdvlqKPWP3mBxH52w%253d%253d" TargetMode="External"/><Relationship Id="rId1119" Type="http://schemas.openxmlformats.org/officeDocument/2006/relationships/hyperlink" Target="http://teknoag.sanayi.gov.tr/Home/TgbFirmaDetay?WCacra%252fJNEEIY%252fJ3LQRIuQ%253d%253d=eMLAqC%252bZnN%252bXpQOc4mKA7A%253d%253d" TargetMode="External"/><Relationship Id="rId1673" Type="http://schemas.openxmlformats.org/officeDocument/2006/relationships/hyperlink" Target="http://teknoag.sanayi.gov.tr/Home/TgbFirmaDetay?WCacra%252fJNEEIY%252fJ3LQRIuQ%253d%253d=fwaNlsLlK027I1nVGI5zkA%253d%253d" TargetMode="External"/><Relationship Id="rId1880" Type="http://schemas.openxmlformats.org/officeDocument/2006/relationships/hyperlink" Target="http://teknoag.sanayi.gov.tr/Home/TgbFirmaDetay?WCacra%252fJNEEIY%252fJ3LQRIuQ%253d%253d=sKl7ddBOkM%252f7y%252bozNkXVUg%253d%253d" TargetMode="External"/><Relationship Id="rId903" Type="http://schemas.openxmlformats.org/officeDocument/2006/relationships/hyperlink" Target="http://teknoag.sanayi.gov.tr/Home/TgbFirmaDetay?WCacra%252fJNEEIY%252fJ3LQRIuQ%253d%253d=JEUFTGVRei7ndgUo5a96ag%253d%253d" TargetMode="External"/><Relationship Id="rId1326" Type="http://schemas.openxmlformats.org/officeDocument/2006/relationships/hyperlink" Target="http://teknoag.sanayi.gov.tr/Home/TgbFirmaDetay?WCacra%252fJNEEIY%252fJ3LQRIuQ%253d%253d=e%252f00mdr3rOc8n5Qfnd2Puw%253d%253d" TargetMode="External"/><Relationship Id="rId1533" Type="http://schemas.openxmlformats.org/officeDocument/2006/relationships/hyperlink" Target="http://teknoag.sanayi.gov.tr/Home/TgbFirmaDetay?WCacra%252fJNEEIY%252fJ3LQRIuQ%253d%253d=KqlonONqcKeJM2tmYNryug%253d%253d" TargetMode="External"/><Relationship Id="rId1740" Type="http://schemas.openxmlformats.org/officeDocument/2006/relationships/hyperlink" Target="http://teknoag.sanayi.gov.tr/Home/TgbFirmaDetay?WCacra%252fJNEEIY%252fJ3LQRIuQ%253d%253d=m%252bDGOYaGCVUeUGxGkB%252fIOg%253d%253d" TargetMode="External"/><Relationship Id="rId32" Type="http://schemas.openxmlformats.org/officeDocument/2006/relationships/hyperlink" Target="http://teknoag.sanayi.gov.tr/Home/TgbFirmaDetay?WCacra%252fJNEEIY%252fJ3LQRIuQ%253d%253d=o7%252buKOXib0M7tp4TOabLJw%253d%253d" TargetMode="External"/><Relationship Id="rId1600" Type="http://schemas.openxmlformats.org/officeDocument/2006/relationships/hyperlink" Target="http://teknoag.sanayi.gov.tr/Home/TgbFirmaDetay?WCacra%252fJNEEIY%252fJ3LQRIuQ%253d%253d=WsoeWZMLYU4uvkcjTmXi4A%253d%253d" TargetMode="External"/><Relationship Id="rId1838" Type="http://schemas.openxmlformats.org/officeDocument/2006/relationships/hyperlink" Target="http://teknoag.sanayi.gov.tr/Home/TgbFirmaDetay?WCacra%252fJNEEIY%252fJ3LQRIuQ%253d%253d=vDosKa47Sg939q51sju5%252fw%253d%253d" TargetMode="External"/><Relationship Id="rId181" Type="http://schemas.openxmlformats.org/officeDocument/2006/relationships/hyperlink" Target="http://teknoag.sanayi.gov.tr/Home/TgbFirmaDetay?WCacra%252fJNEEIY%252fJ3LQRIuQ%253d%253d=j49hdF47j%252bNpGsNsGRz9XQ%253d%253d" TargetMode="External"/><Relationship Id="rId1905" Type="http://schemas.openxmlformats.org/officeDocument/2006/relationships/hyperlink" Target="http://teknoag.sanayi.gov.tr/Home/TgbFirmaDetay?WCacra%252fJNEEIY%252fJ3LQRIuQ%253d%253d=PYRZV7vrDMeGvPUYrE6HIA%253d%253d" TargetMode="External"/><Relationship Id="rId279" Type="http://schemas.openxmlformats.org/officeDocument/2006/relationships/hyperlink" Target="http://teknoag.sanayi.gov.tr/Home/TgbFirmaDetay?WCacra%252fJNEEIY%252fJ3LQRIuQ%253d%253d=jqvzMz6Ag5x36eug8Gz9fw%253d%253d" TargetMode="External"/><Relationship Id="rId486" Type="http://schemas.openxmlformats.org/officeDocument/2006/relationships/hyperlink" Target="http://teknoag.sanayi.gov.tr/Home/TgbFirmaDetay?WCacra%252fJNEEIY%252fJ3LQRIuQ%253d%253d=TyOkRXVMZIvYgmsrIQHCxg%253d%253d" TargetMode="External"/><Relationship Id="rId693" Type="http://schemas.openxmlformats.org/officeDocument/2006/relationships/hyperlink" Target="http://teknoag.sanayi.gov.tr/Home/TgbFirmaDetay?WCacra%252fJNEEIY%252fJ3LQRIuQ%253d%253d=Iwn7ytXIX5p5c8g4pLkEow%253d%253d" TargetMode="External"/><Relationship Id="rId139" Type="http://schemas.openxmlformats.org/officeDocument/2006/relationships/hyperlink" Target="http://teknoag.sanayi.gov.tr/Home/TgbFirmaDetay?WCacra%252fJNEEIY%252fJ3LQRIuQ%253d%253d=GHcCDB6aQLT9ck4rDCIPtA%253d%253d" TargetMode="External"/><Relationship Id="rId346" Type="http://schemas.openxmlformats.org/officeDocument/2006/relationships/hyperlink" Target="http://teknoag.sanayi.gov.tr/Home/TgbFirmaDetay?WCacra%252fJNEEIY%252fJ3LQRIuQ%253d%253d=er4OFVeOFqGVbEqzAI7XDA%253d%253d" TargetMode="External"/><Relationship Id="rId553" Type="http://schemas.openxmlformats.org/officeDocument/2006/relationships/hyperlink" Target="http://teknoag.sanayi.gov.tr/Home/TgbFirmaDetay?WCacra%252fJNEEIY%252fJ3LQRIuQ%253d%253d=RqXEfwW3rSBADPQMFgfj1Q%253d%253d" TargetMode="External"/><Relationship Id="rId760" Type="http://schemas.openxmlformats.org/officeDocument/2006/relationships/hyperlink" Target="http://teknoag.sanayi.gov.tr/Home/TgbFirmaDetay?WCacra%252fJNEEIY%252fJ3LQRIuQ%253d%253d=QLay%252f4%252fOdTU4raWLMHEUyw%253d%253d" TargetMode="External"/><Relationship Id="rId998" Type="http://schemas.openxmlformats.org/officeDocument/2006/relationships/hyperlink" Target="http://teknoag.sanayi.gov.tr/Home/TgbFirmaDetay?WCacra%252fJNEEIY%252fJ3LQRIuQ%253d%253d=dnb6vuuUgwrVGvVlKcS5wA%253d%253d" TargetMode="External"/><Relationship Id="rId1183" Type="http://schemas.openxmlformats.org/officeDocument/2006/relationships/hyperlink" Target="http://teknoag.sanayi.gov.tr/Home/TgbFirmaDetay?WCacra%252fJNEEIY%252fJ3LQRIuQ%253d%253d=%252bnzzRUOeazKTYgn3M3nwPA%253d%253d" TargetMode="External"/><Relationship Id="rId1390" Type="http://schemas.openxmlformats.org/officeDocument/2006/relationships/hyperlink" Target="http://teknoag.sanayi.gov.tr/Home/TgbFirmaDetay?WCacra%252fJNEEIY%252fJ3LQRIuQ%253d%253d=G3dR0%252bJxEJiqOjfNL1T74Q%253d%253d" TargetMode="External"/><Relationship Id="rId206" Type="http://schemas.openxmlformats.org/officeDocument/2006/relationships/hyperlink" Target="http://teknoag.sanayi.gov.tr/Home/TgbFirmaDetay?WCacra%252fJNEEIY%252fJ3LQRIuQ%253d%253d=JCnKGctp%252bH7cC3pTCQs2pw%253d%253d" TargetMode="External"/><Relationship Id="rId413" Type="http://schemas.openxmlformats.org/officeDocument/2006/relationships/hyperlink" Target="http://teknoag.sanayi.gov.tr/Home/TgbFirmaDetay?WCacra%252fJNEEIY%252fJ3LQRIuQ%253d%253d=5I7D4c1HZSe5QVv8MFeP1Q%253d%253d" TargetMode="External"/><Relationship Id="rId858" Type="http://schemas.openxmlformats.org/officeDocument/2006/relationships/hyperlink" Target="http://teknoag.sanayi.gov.tr/Home/TgbFirmaDetay?WCacra%252fJNEEIY%252fJ3LQRIuQ%253d%253d=WWrNz97GMs5XvUm5ochEUw%253d%253d" TargetMode="External"/><Relationship Id="rId1043" Type="http://schemas.openxmlformats.org/officeDocument/2006/relationships/hyperlink" Target="http://teknoag.sanayi.gov.tr/Home/TgbFirmaDetay?WCacra%252fJNEEIY%252fJ3LQRIuQ%253d%253d=Hj%252foZ3Z26Dy7AmtThLp%252bLQ%253d%253d" TargetMode="External"/><Relationship Id="rId1488" Type="http://schemas.openxmlformats.org/officeDocument/2006/relationships/hyperlink" Target="http://teknoag.sanayi.gov.tr/Home/TgbFirmaDetay?WCacra%252fJNEEIY%252fJ3LQRIuQ%253d%253d=bCYCkhOtdbyEi9Vbg0nvHg%253d%253d" TargetMode="External"/><Relationship Id="rId1695" Type="http://schemas.openxmlformats.org/officeDocument/2006/relationships/hyperlink" Target="http://teknoag.sanayi.gov.tr/Home/TgbFirmaDetay?WCacra%252fJNEEIY%252fJ3LQRIuQ%253d%253d=Jj%252bfYDrUt7L%252f3p9IHyaKGg%253d%253d" TargetMode="External"/><Relationship Id="rId620" Type="http://schemas.openxmlformats.org/officeDocument/2006/relationships/hyperlink" Target="http://teknoag.sanayi.gov.tr/Home/TgbFirmaDetay?WCacra%252fJNEEIY%252fJ3LQRIuQ%253d%253d=UPjRS1tMABd6AQPcozkNBg%253d%253d" TargetMode="External"/><Relationship Id="rId718" Type="http://schemas.openxmlformats.org/officeDocument/2006/relationships/hyperlink" Target="http://teknoag.sanayi.gov.tr/Home/TgbFirmaDetay?WCacra%252fJNEEIY%252fJ3LQRIuQ%253d%253d=2aiQXmIb5uIJZshYUcvb7g%253d%253d" TargetMode="External"/><Relationship Id="rId925" Type="http://schemas.openxmlformats.org/officeDocument/2006/relationships/hyperlink" Target="http://teknoag.sanayi.gov.tr/Home/TgbFirmaDetay?WCacra%252fJNEEIY%252fJ3LQRIuQ%253d%253d=P%252fAEGf2S2bBT6dD8ShPr4Q%253d%253d" TargetMode="External"/><Relationship Id="rId1250" Type="http://schemas.openxmlformats.org/officeDocument/2006/relationships/hyperlink" Target="http://teknoag.sanayi.gov.tr/Home/TgbFirmaDetay?WCacra%252fJNEEIY%252fJ3LQRIuQ%253d%253d=YwcQgCd4qiHu8qKvRTpvxQ%253d%253d" TargetMode="External"/><Relationship Id="rId1348" Type="http://schemas.openxmlformats.org/officeDocument/2006/relationships/hyperlink" Target="http://teknoag.sanayi.gov.tr/Home/TgbFirmaDetay?WCacra%252fJNEEIY%252fJ3LQRIuQ%253d%253d=AIIxQrAwCrK1pkLw6XukCg%253d%253d" TargetMode="External"/><Relationship Id="rId1555" Type="http://schemas.openxmlformats.org/officeDocument/2006/relationships/hyperlink" Target="http://teknoag.sanayi.gov.tr/Home/TgbFirmaDetay?WCacra%252fJNEEIY%252fJ3LQRIuQ%253d%253d=1QKA01bszyeTK2mssAFuIw%253d%253d" TargetMode="External"/><Relationship Id="rId1762" Type="http://schemas.openxmlformats.org/officeDocument/2006/relationships/hyperlink" Target="http://teknoag.sanayi.gov.tr/Home/TgbFirmaDetay?WCacra%252fJNEEIY%252fJ3LQRIuQ%253d%253d=KxewgFoHUnHIw9Jt9zMvng%253d%253d" TargetMode="External"/><Relationship Id="rId1110" Type="http://schemas.openxmlformats.org/officeDocument/2006/relationships/hyperlink" Target="http://teknoag.sanayi.gov.tr/Home/TgbFirmaDetay?WCacra%252fJNEEIY%252fJ3LQRIuQ%253d%253d=OeVknF%252fW2kJ%252bw3dy6do7xw%253d%253d" TargetMode="External"/><Relationship Id="rId1208" Type="http://schemas.openxmlformats.org/officeDocument/2006/relationships/hyperlink" Target="http://teknoag.sanayi.gov.tr/Home/TgbFirmaDetay?WCacra%252fJNEEIY%252fJ3LQRIuQ%253d%253d=j%252f6rJjW8z%252beqlSMWa8W4WA%253d%253d" TargetMode="External"/><Relationship Id="rId1415" Type="http://schemas.openxmlformats.org/officeDocument/2006/relationships/hyperlink" Target="http://teknoag.sanayi.gov.tr/Home/TgbFirmaDetay?WCacra%252fJNEEIY%252fJ3LQRIuQ%253d%253d=cWJYrSsD%252fy9CzoDGwy5IBQ%253d%253d" TargetMode="External"/><Relationship Id="rId54" Type="http://schemas.openxmlformats.org/officeDocument/2006/relationships/hyperlink" Target="http://teknoag.sanayi.gov.tr/Home/TgbFirmaDetay?WCacra%252fJNEEIY%252fJ3LQRIuQ%253d%253d=rfDJYQvMSZ6swZMZ%252flW9AA%253d%253d" TargetMode="External"/><Relationship Id="rId1622" Type="http://schemas.openxmlformats.org/officeDocument/2006/relationships/hyperlink" Target="http://teknoag.sanayi.gov.tr/Home/TgbFirmaDetay?WCacra%252fJNEEIY%252fJ3LQRIuQ%253d%253d=j2cGKXPa7A9wmQ5fisQuXw%253d%253d" TargetMode="External"/><Relationship Id="rId1927" Type="http://schemas.openxmlformats.org/officeDocument/2006/relationships/hyperlink" Target="http://teknoag.sanayi.gov.tr/Home/TgbFirmaDetay?WCacra%252fJNEEIY%252fJ3LQRIuQ%253d%253d=S6wW8DQ2RrAhlWm6xKOKZQ%253d%253d" TargetMode="External"/><Relationship Id="rId270" Type="http://schemas.openxmlformats.org/officeDocument/2006/relationships/hyperlink" Target="http://teknoag.sanayi.gov.tr/Home/TgbFirmaDetay?WCacra%252fJNEEIY%252fJ3LQRIuQ%253d%253d=KdYeIdlDo5aLJdTqdlyj6w%253d%253d" TargetMode="External"/><Relationship Id="rId130" Type="http://schemas.openxmlformats.org/officeDocument/2006/relationships/hyperlink" Target="http://teknoag.sanayi.gov.tr/Home/TgbFirmaDetay?WCacra%252fJNEEIY%252fJ3LQRIuQ%253d%253d=%252f3pHGiQ6DElt8oO%252b7hnewQ%253d%253d" TargetMode="External"/><Relationship Id="rId368" Type="http://schemas.openxmlformats.org/officeDocument/2006/relationships/hyperlink" Target="http://teknoag.sanayi.gov.tr/Home/TgbFirmaDetay?WCacra%252fJNEEIY%252fJ3LQRIuQ%253d%253d=qk8wEaU4%252f8FyOh11tesddQ%253d%253d" TargetMode="External"/><Relationship Id="rId575" Type="http://schemas.openxmlformats.org/officeDocument/2006/relationships/hyperlink" Target="http://teknoag.sanayi.gov.tr/Home/TgbFirmaDetay?WCacra%252fJNEEIY%252fJ3LQRIuQ%253d%253d=XbjYWKCaahqOkRnCR3GlfA%253d%253d" TargetMode="External"/><Relationship Id="rId782" Type="http://schemas.openxmlformats.org/officeDocument/2006/relationships/hyperlink" Target="http://teknoag.sanayi.gov.tr/Home/TgbFirmaDetay?WCacra%252fJNEEIY%252fJ3LQRIuQ%253d%253d=wMryUtf0NTOME0Z4HDV5Ug%253d%253d" TargetMode="External"/><Relationship Id="rId228" Type="http://schemas.openxmlformats.org/officeDocument/2006/relationships/hyperlink" Target="http://teknoag.sanayi.gov.tr/Home/TgbFirmaDetay?WCacra%252fJNEEIY%252fJ3LQRIuQ%253d%253d=7%252f3QCS%252fQqksmEeYTBwE%252bAg%253d%253d" TargetMode="External"/><Relationship Id="rId435" Type="http://schemas.openxmlformats.org/officeDocument/2006/relationships/hyperlink" Target="http://teknoag.sanayi.gov.tr/Home/TgbFirmaDetay?WCacra%252fJNEEIY%252fJ3LQRIuQ%253d%253d=R5AXCkNmgWY2sizOsvnStg%253d%253d" TargetMode="External"/><Relationship Id="rId642" Type="http://schemas.openxmlformats.org/officeDocument/2006/relationships/hyperlink" Target="http://teknoag.sanayi.gov.tr/Home/TgbFirmaDetay?WCacra%252fJNEEIY%252fJ3LQRIuQ%253d%253d=pGILPf3ByPdEOGGY8EkjzA%253d%253d" TargetMode="External"/><Relationship Id="rId1065" Type="http://schemas.openxmlformats.org/officeDocument/2006/relationships/hyperlink" Target="http://teknoag.sanayi.gov.tr/Home/TgbFirmaDetay?WCacra%252fJNEEIY%252fJ3LQRIuQ%253d%253d=UirzSu99HPr9YnOIxPgmmA%253d%253d" TargetMode="External"/><Relationship Id="rId1272" Type="http://schemas.openxmlformats.org/officeDocument/2006/relationships/hyperlink" Target="http://teknoag.sanayi.gov.tr/Home/TgbFirmaDetay?WCacra%252fJNEEIY%252fJ3LQRIuQ%253d%253d=WNl%252bc%252fIUpsO9mp2jZi9pgQ%253d%253d" TargetMode="External"/><Relationship Id="rId502" Type="http://schemas.openxmlformats.org/officeDocument/2006/relationships/hyperlink" Target="http://teknoag.sanayi.gov.tr/Home/TgbFirmaDetay?WCacra%252fJNEEIY%252fJ3LQRIuQ%253d%253d=mSjOWVmIjHW1cNqbVTHAVQ%253d%253d" TargetMode="External"/><Relationship Id="rId947" Type="http://schemas.openxmlformats.org/officeDocument/2006/relationships/hyperlink" Target="http://teknoag.sanayi.gov.tr/Home/TgbFirmaDetay?WCacra%252fJNEEIY%252fJ3LQRIuQ%253d%253d=es7cys41I1BELVWLPQqkbQ%253d%253d" TargetMode="External"/><Relationship Id="rId1132" Type="http://schemas.openxmlformats.org/officeDocument/2006/relationships/hyperlink" Target="http://teknoag.sanayi.gov.tr/Home/TgbFirmaDetay?WCacra%252fJNEEIY%252fJ3LQRIuQ%253d%253d=lBOaQ38FdqdoytQU7y37aw%253d%253d" TargetMode="External"/><Relationship Id="rId1577" Type="http://schemas.openxmlformats.org/officeDocument/2006/relationships/hyperlink" Target="http://teknoag.sanayi.gov.tr/Home/TgbFirmaDetay?WCacra%252fJNEEIY%252fJ3LQRIuQ%253d%253d=BwQ%252fHaVCBC17R9bTbF9sRg%253d%253d" TargetMode="External"/><Relationship Id="rId1784" Type="http://schemas.openxmlformats.org/officeDocument/2006/relationships/hyperlink" Target="http://teknoag.sanayi.gov.tr/Home/TgbFirmaDetay?WCacra%252fJNEEIY%252fJ3LQRIuQ%253d%253d=u0XQx5HBt1mzDNYcs%252fLY8g%253d%253d" TargetMode="External"/><Relationship Id="rId76" Type="http://schemas.openxmlformats.org/officeDocument/2006/relationships/hyperlink" Target="http://teknoag.sanayi.gov.tr/Home/TgbFirmaDetay?WCacra%252fJNEEIY%252fJ3LQRIuQ%253d%253d=LMKpRk2IwmfudDc7XwWGDw%253d%253d" TargetMode="External"/><Relationship Id="rId807" Type="http://schemas.openxmlformats.org/officeDocument/2006/relationships/hyperlink" Target="http://teknoag.sanayi.gov.tr/Home/TgbFirmaDetay?WCacra%252fJNEEIY%252fJ3LQRIuQ%253d%253d=T7Y%252bNrDMPpibjxnCf46aQA%253d%253d" TargetMode="External"/><Relationship Id="rId1437" Type="http://schemas.openxmlformats.org/officeDocument/2006/relationships/hyperlink" Target="http://teknoag.sanayi.gov.tr/Home/TgbFirmaDetay?WCacra%252fJNEEIY%252fJ3LQRIuQ%253d%253d=azgzcxZXLq4BWExaQ8BPpg%253d%253d" TargetMode="External"/><Relationship Id="rId1644" Type="http://schemas.openxmlformats.org/officeDocument/2006/relationships/hyperlink" Target="http://teknoag.sanayi.gov.tr/Home/TgbFirmaDetay?WCacra%252fJNEEIY%252fJ3LQRIuQ%253d%253d=qWAwLfT%252bdgFBWSlagAcrhw%253d%253d" TargetMode="External"/><Relationship Id="rId1851" Type="http://schemas.openxmlformats.org/officeDocument/2006/relationships/hyperlink" Target="http://teknoag.sanayi.gov.tr/Home/TgbFirmaDetay?WCacra%252fJNEEIY%252fJ3LQRIuQ%253d%253d=%252fPZrLjn0EEEhu9ylJOAa2g%253d%253d" TargetMode="External"/><Relationship Id="rId1504" Type="http://schemas.openxmlformats.org/officeDocument/2006/relationships/hyperlink" Target="http://teknoag.sanayi.gov.tr/Home/TgbFirmaDetay?WCacra%252fJNEEIY%252fJ3LQRIuQ%253d%253d=U9Z7VNAtDjt0Yt7nrFezkg%253d%253d" TargetMode="External"/><Relationship Id="rId1711" Type="http://schemas.openxmlformats.org/officeDocument/2006/relationships/hyperlink" Target="http://teknoag.sanayi.gov.tr/Home/TgbFirmaDetay?WCacra%252fJNEEIY%252fJ3LQRIuQ%253d%253d=XLGdQ4guLhFdlez1iMWbXg%253d%253d" TargetMode="External"/><Relationship Id="rId1949" Type="http://schemas.openxmlformats.org/officeDocument/2006/relationships/hyperlink" Target="http://teknoag.sanayi.gov.tr/Home/TgbFirmaDetay?WCacra%252fJNEEIY%252fJ3LQRIuQ%253d%253d=p6nJiq4GrlATbijOCS6YLg%253d%253d" TargetMode="External"/><Relationship Id="rId292" Type="http://schemas.openxmlformats.org/officeDocument/2006/relationships/hyperlink" Target="http://teknoag.sanayi.gov.tr/Home/TgbFirmaDetay?WCacra%252fJNEEIY%252fJ3LQRIuQ%253d%253d=Py7xT5uDqGKzUtOxdgkJlw%253d%253d" TargetMode="External"/><Relationship Id="rId1809" Type="http://schemas.openxmlformats.org/officeDocument/2006/relationships/hyperlink" Target="http://teknoag.sanayi.gov.tr/Home/TgbFirmaDetay?WCacra%252fJNEEIY%252fJ3LQRIuQ%253d%253d=7wjosxMuCwShF14y5n9Dtw%253d%253d" TargetMode="External"/><Relationship Id="rId597" Type="http://schemas.openxmlformats.org/officeDocument/2006/relationships/hyperlink" Target="http://teknoag.sanayi.gov.tr/Home/TgbFirmaDetay?WCacra%252fJNEEIY%252fJ3LQRIuQ%253d%253d=bvTGHlBWct2M20X1nXYs1w%253d%253d" TargetMode="External"/><Relationship Id="rId152" Type="http://schemas.openxmlformats.org/officeDocument/2006/relationships/hyperlink" Target="http://teknoag.sanayi.gov.tr/Home/TgbFirmaDetay?WCacra%252fJNEEIY%252fJ3LQRIuQ%253d%253d=tHogzihUCpt6tV6WOS6vWg%253d%253d" TargetMode="External"/><Relationship Id="rId457" Type="http://schemas.openxmlformats.org/officeDocument/2006/relationships/hyperlink" Target="http://teknoag.sanayi.gov.tr/Home/TgbFirmaDetay?WCacra%252fJNEEIY%252fJ3LQRIuQ%253d%253d=1A2fbeEcMSI6fhioVa5paw%253d%253d" TargetMode="External"/><Relationship Id="rId1087" Type="http://schemas.openxmlformats.org/officeDocument/2006/relationships/hyperlink" Target="http://teknoag.sanayi.gov.tr/Home/TgbFirmaDetay?WCacra%252fJNEEIY%252fJ3LQRIuQ%253d%253d=GHUzsjb3WzFa686ZyBCazQ%253d%253d" TargetMode="External"/><Relationship Id="rId1294" Type="http://schemas.openxmlformats.org/officeDocument/2006/relationships/hyperlink" Target="http://teknoag.sanayi.gov.tr/Home/TgbFirmaDetay?WCacra%252fJNEEIY%252fJ3LQRIuQ%253d%253d=BG%252bwad6GR2Pmme6sMHSL%252fQ%253d%253d" TargetMode="External"/><Relationship Id="rId664" Type="http://schemas.openxmlformats.org/officeDocument/2006/relationships/hyperlink" Target="http://teknoag.sanayi.gov.tr/Home/TgbFirmaDetay?WCacra%252fJNEEIY%252fJ3LQRIuQ%253d%253d=6utDrRWdqU%252bJAWJ2k4agdw%253d%253d" TargetMode="External"/><Relationship Id="rId871" Type="http://schemas.openxmlformats.org/officeDocument/2006/relationships/hyperlink" Target="http://teknoag.sanayi.gov.tr/Home/TgbFirmaDetay?WCacra%252fJNEEIY%252fJ3LQRIuQ%253d%253d=%252fCMWi0xPreUVM%252fjYkaVr9Q%253d%253d" TargetMode="External"/><Relationship Id="rId969" Type="http://schemas.openxmlformats.org/officeDocument/2006/relationships/hyperlink" Target="http://teknoag.sanayi.gov.tr/Home/TgbFirmaDetay?WCacra%252fJNEEIY%252fJ3LQRIuQ%253d%253d=5Uh0lfQVQzeQjfC0dFIUrw%253d%253d" TargetMode="External"/><Relationship Id="rId1599" Type="http://schemas.openxmlformats.org/officeDocument/2006/relationships/hyperlink" Target="http://teknoag.sanayi.gov.tr/Home/TgbFirmaDetay?WCacra%252fJNEEIY%252fJ3LQRIuQ%253d%253d=X912LDnWz1BMr04MpXzQXg%253d%253d" TargetMode="External"/><Relationship Id="rId317" Type="http://schemas.openxmlformats.org/officeDocument/2006/relationships/hyperlink" Target="http://teknoag.sanayi.gov.tr/Home/TgbFirmaDetay?WCacra%252fJNEEIY%252fJ3LQRIuQ%253d%253d=2WbbVEQFb0TnT7nkpvQkcg%253d%253d" TargetMode="External"/><Relationship Id="rId524" Type="http://schemas.openxmlformats.org/officeDocument/2006/relationships/hyperlink" Target="http://teknoag.sanayi.gov.tr/Home/TgbFirmaDetay?WCacra%252fJNEEIY%252fJ3LQRIuQ%253d%253d=CVZAlywLKTp1yk72XHg%252beg%253d%253d" TargetMode="External"/><Relationship Id="rId731" Type="http://schemas.openxmlformats.org/officeDocument/2006/relationships/hyperlink" Target="http://teknoag.sanayi.gov.tr/Home/TgbFirmaDetay?WCacra%252fJNEEIY%252fJ3LQRIuQ%253d%253d=RueqLGPuo%252bZG63FnyDGoUA%253d%253d" TargetMode="External"/><Relationship Id="rId1154" Type="http://schemas.openxmlformats.org/officeDocument/2006/relationships/hyperlink" Target="http://teknoag.sanayi.gov.tr/Home/TgbFirmaDetay?WCacra%252fJNEEIY%252fJ3LQRIuQ%253d%253d=LQjGU10GG8IBjaKd6YCFOA%253d%253d" TargetMode="External"/><Relationship Id="rId1361" Type="http://schemas.openxmlformats.org/officeDocument/2006/relationships/hyperlink" Target="http://teknoag.sanayi.gov.tr/Home/TgbFirmaDetay?WCacra%252fJNEEIY%252fJ3LQRIuQ%253d%253d=oB1eUcTm7mbDK2JWJamzrQ%253d%253d" TargetMode="External"/><Relationship Id="rId1459" Type="http://schemas.openxmlformats.org/officeDocument/2006/relationships/hyperlink" Target="http://teknoag.sanayi.gov.tr/Home/TgbFirmaDetay?WCacra%252fJNEEIY%252fJ3LQRIuQ%253d%253d=7YiQJkMZ%252b4YZjkJjYC1xUA%253d%253d" TargetMode="External"/><Relationship Id="rId98" Type="http://schemas.openxmlformats.org/officeDocument/2006/relationships/hyperlink" Target="http://teknoag.sanayi.gov.tr/Home/TgbFirmaDetay?WCacra%252fJNEEIY%252fJ3LQRIuQ%253d%253d=l7qeA1l0AN4KlEsYA72vZg%253d%253d" TargetMode="External"/><Relationship Id="rId829" Type="http://schemas.openxmlformats.org/officeDocument/2006/relationships/hyperlink" Target="http://teknoag.sanayi.gov.tr/Home/TgbFirmaDetay?WCacra%252fJNEEIY%252fJ3LQRIuQ%253d%253d=%252fTv5%252bs6uVA8p4L3EUPXKFg%253d%253d" TargetMode="External"/><Relationship Id="rId1014" Type="http://schemas.openxmlformats.org/officeDocument/2006/relationships/hyperlink" Target="http://teknoag.sanayi.gov.tr/Home/TgbFirmaDetay?WCacra%252fJNEEIY%252fJ3LQRIuQ%253d%253d=2zKn42V15bfKTlf%252bEnKD%252fg%253d%253d" TargetMode="External"/><Relationship Id="rId1221" Type="http://schemas.openxmlformats.org/officeDocument/2006/relationships/hyperlink" Target="http://teknoag.sanayi.gov.tr/Home/TgbFirmaDetay?WCacra%252fJNEEIY%252fJ3LQRIuQ%253d%253d=VVCAaK6hos3NsmEHxM%252bLyw%253d%253d" TargetMode="External"/><Relationship Id="rId1666" Type="http://schemas.openxmlformats.org/officeDocument/2006/relationships/hyperlink" Target="http://teknoag.sanayi.gov.tr/Home/TgbFirmaDetay?WCacra%252fJNEEIY%252fJ3LQRIuQ%253d%253d=Yl8wnoAvvE4iGiORx9d76A%253d%253d" TargetMode="External"/><Relationship Id="rId1873" Type="http://schemas.openxmlformats.org/officeDocument/2006/relationships/hyperlink" Target="http://teknoag.sanayi.gov.tr/Home/TgbFirmaDetay?WCacra%252fJNEEIY%252fJ3LQRIuQ%253d%253d=UgvvBJmFvYsFbjcYVicX3Q%253d%253d" TargetMode="External"/><Relationship Id="rId1319" Type="http://schemas.openxmlformats.org/officeDocument/2006/relationships/hyperlink" Target="http://teknoag.sanayi.gov.tr/Home/TgbFirmaDetay?WCacra%252fJNEEIY%252fJ3LQRIuQ%253d%253d=ji4CXIMGC%252b7qMhNwl4swrg%253d%253d" TargetMode="External"/><Relationship Id="rId1526" Type="http://schemas.openxmlformats.org/officeDocument/2006/relationships/hyperlink" Target="http://teknoag.sanayi.gov.tr/Home/TgbFirmaDetay?WCacra%252fJNEEIY%252fJ3LQRIuQ%253d%253d=2Cx8CdiUjbPNLduabCCTZw%253d%253d" TargetMode="External"/><Relationship Id="rId1733" Type="http://schemas.openxmlformats.org/officeDocument/2006/relationships/hyperlink" Target="http://teknoag.sanayi.gov.tr/Home/TgbFirmaDetay?WCacra%252fJNEEIY%252fJ3LQRIuQ%253d%253d=bCY0rdJzVTb0gOAnRVI6zA%253d%253d" TargetMode="External"/><Relationship Id="rId1940" Type="http://schemas.openxmlformats.org/officeDocument/2006/relationships/hyperlink" Target="http://teknoag.sanayi.gov.tr/Home/TgbFirmaDetay?WCacra%252fJNEEIY%252fJ3LQRIuQ%253d%253d=6bL4WGZGjWU5KnbrApHaXw%253d%253d" TargetMode="External"/><Relationship Id="rId25" Type="http://schemas.openxmlformats.org/officeDocument/2006/relationships/hyperlink" Target="http://teknoag.sanayi.gov.tr/Home/TgbFirmaDetay?WCacra%252fJNEEIY%252fJ3LQRIuQ%253d%253d=xuKB1pAOo47%252bxa8cZa1zCg%253d%253d" TargetMode="External"/><Relationship Id="rId1800" Type="http://schemas.openxmlformats.org/officeDocument/2006/relationships/hyperlink" Target="http://teknoag.sanayi.gov.tr/Home/TgbFirmaDetay?WCacra%252fJNEEIY%252fJ3LQRIuQ%253d%253d=An4K9iiJqXxhmFrPcWakQA%253d%253d" TargetMode="External"/><Relationship Id="rId174" Type="http://schemas.openxmlformats.org/officeDocument/2006/relationships/hyperlink" Target="http://teknoag.sanayi.gov.tr/Home/TgbFirmaDetay?WCacra%252fJNEEIY%252fJ3LQRIuQ%253d%253d=mabRwLHtHpCgduEDPU7KFA%253d%253d" TargetMode="External"/><Relationship Id="rId381" Type="http://schemas.openxmlformats.org/officeDocument/2006/relationships/hyperlink" Target="http://teknoag.sanayi.gov.tr/Home/TgbFirmaDetay?WCacra%252fJNEEIY%252fJ3LQRIuQ%253d%253d=5WrwIfAQrHu4lJg2ElKISw%253d%253d" TargetMode="External"/><Relationship Id="rId241" Type="http://schemas.openxmlformats.org/officeDocument/2006/relationships/hyperlink" Target="http://teknoag.sanayi.gov.tr/Home/TgbFirmaDetay?WCacra%252fJNEEIY%252fJ3LQRIuQ%253d%253d=Sh7%252fzSR5RA5mda2dh7R0Lg%253d%253d" TargetMode="External"/><Relationship Id="rId479" Type="http://schemas.openxmlformats.org/officeDocument/2006/relationships/hyperlink" Target="http://teknoag.sanayi.gov.tr/Home/TgbFirmaDetay?WCacra%252fJNEEIY%252fJ3LQRIuQ%253d%253d=q1seQRBMT4fwx2A1bWrIWQ%253d%253d" TargetMode="External"/><Relationship Id="rId686" Type="http://schemas.openxmlformats.org/officeDocument/2006/relationships/hyperlink" Target="http://teknoag.sanayi.gov.tr/Home/TgbFirmaDetay?WCacra%252fJNEEIY%252fJ3LQRIuQ%253d%253d=nTk2OSwGBrPc2Up2UrIRxQ%253d%253d" TargetMode="External"/><Relationship Id="rId893" Type="http://schemas.openxmlformats.org/officeDocument/2006/relationships/hyperlink" Target="http://teknoag.sanayi.gov.tr/Home/TgbFirmaDetay?WCacra%252fJNEEIY%252fJ3LQRIuQ%253d%253d=YYPJuSh6VPOWUm0JFabPuw%253d%253d" TargetMode="External"/><Relationship Id="rId339" Type="http://schemas.openxmlformats.org/officeDocument/2006/relationships/hyperlink" Target="http://teknoag.sanayi.gov.tr/Home/TgbFirmaDetay?WCacra%252fJNEEIY%252fJ3LQRIuQ%253d%253d=xKI231ZkSPcJCIgE6dXeUA%253d%253d" TargetMode="External"/><Relationship Id="rId546" Type="http://schemas.openxmlformats.org/officeDocument/2006/relationships/hyperlink" Target="http://teknoag.sanayi.gov.tr/Home/TgbFirmaDetay?WCacra%252fJNEEIY%252fJ3LQRIuQ%253d%253d=SRiycyum01A3yLVBNhUcTA%253d%253d" TargetMode="External"/><Relationship Id="rId753" Type="http://schemas.openxmlformats.org/officeDocument/2006/relationships/hyperlink" Target="http://teknoag.sanayi.gov.tr/Home/TgbFirmaDetay?WCacra%252fJNEEIY%252fJ3LQRIuQ%253d%253d=14n1bljFxDTEetsOS1jO1w%253d%253d" TargetMode="External"/><Relationship Id="rId1176" Type="http://schemas.openxmlformats.org/officeDocument/2006/relationships/hyperlink" Target="http://teknoag.sanayi.gov.tr/Home/TgbFirmaDetay?WCacra%252fJNEEIY%252fJ3LQRIuQ%253d%253d=8EUElvua5wVu7UVUYfA2hg%253d%253d" TargetMode="External"/><Relationship Id="rId1383" Type="http://schemas.openxmlformats.org/officeDocument/2006/relationships/hyperlink" Target="http://teknoag.sanayi.gov.tr/Home/TgbFirmaDetay?WCacra%252fJNEEIY%252fJ3LQRIuQ%253d%253d=nyfZySePtkJl7bxmDXEk%252bQ%253d%253d" TargetMode="External"/><Relationship Id="rId101" Type="http://schemas.openxmlformats.org/officeDocument/2006/relationships/hyperlink" Target="http://teknoag.sanayi.gov.tr/Home/TgbFirmaDetay?WCacra%252fJNEEIY%252fJ3LQRIuQ%253d%253d=fHDAO5O8%252bAY0DZjm3NJHhQ%253d%253d" TargetMode="External"/><Relationship Id="rId406" Type="http://schemas.openxmlformats.org/officeDocument/2006/relationships/hyperlink" Target="http://teknoag.sanayi.gov.tr/Home/TgbFirmaDetay?WCacra%252fJNEEIY%252fJ3LQRIuQ%253d%253d=oDlIVGhQIbLhLILQAI63WA%253d%253d" TargetMode="External"/><Relationship Id="rId960" Type="http://schemas.openxmlformats.org/officeDocument/2006/relationships/hyperlink" Target="http://teknoag.sanayi.gov.tr/Home/TgbFirmaDetay?WCacra%252fJNEEIY%252fJ3LQRIuQ%253d%253d=CU0JCWyCLM%252bVnsJMNN38LQ%253d%253d" TargetMode="External"/><Relationship Id="rId1036" Type="http://schemas.openxmlformats.org/officeDocument/2006/relationships/hyperlink" Target="http://teknoag.sanayi.gov.tr/Home/TgbFirmaDetay?WCacra%252fJNEEIY%252fJ3LQRIuQ%253d%253d=Z%252bwATfclc9%252bcqKivhjd9ZQ%253d%253d" TargetMode="External"/><Relationship Id="rId1243" Type="http://schemas.openxmlformats.org/officeDocument/2006/relationships/hyperlink" Target="http://teknoag.sanayi.gov.tr/Home/TgbFirmaDetay?WCacra%252fJNEEIY%252fJ3LQRIuQ%253d%253d=R6zTE6%252b%252fKgR9D0ob2s3T0A%253d%253d" TargetMode="External"/><Relationship Id="rId1590" Type="http://schemas.openxmlformats.org/officeDocument/2006/relationships/hyperlink" Target="http://teknoag.sanayi.gov.tr/Home/TgbFirmaDetay?WCacra%252fJNEEIY%252fJ3LQRIuQ%253d%253d=xTYr8d5axp2qrJkEuoo3gw%253d%253d" TargetMode="External"/><Relationship Id="rId1688" Type="http://schemas.openxmlformats.org/officeDocument/2006/relationships/hyperlink" Target="http://teknoag.sanayi.gov.tr/Home/TgbFirmaDetay?WCacra%252fJNEEIY%252fJ3LQRIuQ%253d%253d=uBpad5INyhk1vRoHlfD9RA%253d%253d" TargetMode="External"/><Relationship Id="rId1895" Type="http://schemas.openxmlformats.org/officeDocument/2006/relationships/hyperlink" Target="http://teknoag.sanayi.gov.tr/Home/TgbFirmaDetay?WCacra%252fJNEEIY%252fJ3LQRIuQ%253d%253d=WJBCAAzo9BfHUsOfxefRUw%253d%253d" TargetMode="External"/><Relationship Id="rId613" Type="http://schemas.openxmlformats.org/officeDocument/2006/relationships/hyperlink" Target="http://teknoag.sanayi.gov.tr/Home/TgbFirmaDetay?WCacra%252fJNEEIY%252fJ3LQRIuQ%253d%253d=Yris4VezFVJNNGgAxtmOkQ%253d%253d" TargetMode="External"/><Relationship Id="rId820" Type="http://schemas.openxmlformats.org/officeDocument/2006/relationships/hyperlink" Target="http://teknoag.sanayi.gov.tr/Home/TgbFirmaDetay?WCacra%252fJNEEIY%252fJ3LQRIuQ%253d%253d=mqtuMzrhXWmU0%252feBd%252fowoQ%253d%253d" TargetMode="External"/><Relationship Id="rId918" Type="http://schemas.openxmlformats.org/officeDocument/2006/relationships/hyperlink" Target="http://teknoag.sanayi.gov.tr/Home/TgbFirmaDetay?WCacra%252fJNEEIY%252fJ3LQRIuQ%253d%253d=eO%252fPf3HSNROeATH1RbTd7g%253d%253d" TargetMode="External"/><Relationship Id="rId1450" Type="http://schemas.openxmlformats.org/officeDocument/2006/relationships/hyperlink" Target="http://teknoag.sanayi.gov.tr/Home/TgbFirmaDetay?WCacra%252fJNEEIY%252fJ3LQRIuQ%253d%253d=A%252b4EOmy%252f%252f9SPowhIitBZ3w%253d%253d" TargetMode="External"/><Relationship Id="rId1548" Type="http://schemas.openxmlformats.org/officeDocument/2006/relationships/hyperlink" Target="http://teknoag.sanayi.gov.tr/Home/TgbFirmaDetay?WCacra%252fJNEEIY%252fJ3LQRIuQ%253d%253d=enrgmxtw%252bLK1HfSQkQgDPw%253d%253d" TargetMode="External"/><Relationship Id="rId1755" Type="http://schemas.openxmlformats.org/officeDocument/2006/relationships/hyperlink" Target="http://teknoag.sanayi.gov.tr/Home/TgbFirmaDetay?WCacra%252fJNEEIY%252fJ3LQRIuQ%253d%253d=eoiNV8lE74qOdzqpUhNWwQ%253d%253d" TargetMode="External"/><Relationship Id="rId1103" Type="http://schemas.openxmlformats.org/officeDocument/2006/relationships/hyperlink" Target="http://teknoag.sanayi.gov.tr/Home/TgbFirmaDetay?WCacra%252fJNEEIY%252fJ3LQRIuQ%253d%253d=UZTRrdbg8Go%252fLPg3RpZ3FQ%253d%253d" TargetMode="External"/><Relationship Id="rId1310" Type="http://schemas.openxmlformats.org/officeDocument/2006/relationships/hyperlink" Target="http://teknoag.sanayi.gov.tr/Home/TgbFirmaDetay?WCacra%252fJNEEIY%252fJ3LQRIuQ%253d%253d=CIaCAlYam%252bcKJZyUoY3sow%253d%253d" TargetMode="External"/><Relationship Id="rId1408" Type="http://schemas.openxmlformats.org/officeDocument/2006/relationships/hyperlink" Target="http://teknoag.sanayi.gov.tr/Home/TgbFirmaDetay?WCacra%252fJNEEIY%252fJ3LQRIuQ%253d%253d=67x5GpsoYdwPbcdzQh04dw%253d%253d" TargetMode="External"/><Relationship Id="rId1962" Type="http://schemas.openxmlformats.org/officeDocument/2006/relationships/hyperlink" Target="http://teknoag.sanayi.gov.tr/Home/TgbFirmaDetay?WCacra%252fJNEEIY%252fJ3LQRIuQ%253d%253d=dvAzmHq6GlVrToBQu0sf6w%253d%253d" TargetMode="External"/><Relationship Id="rId47" Type="http://schemas.openxmlformats.org/officeDocument/2006/relationships/hyperlink" Target="http://teknoag.sanayi.gov.tr/Home/TgbFirmaDetay?WCacra%252fJNEEIY%252fJ3LQRIuQ%253d%253d=CowLiga1x0YJUR0AWx9D8w%253d%253d" TargetMode="External"/><Relationship Id="rId1615" Type="http://schemas.openxmlformats.org/officeDocument/2006/relationships/hyperlink" Target="http://teknoag.sanayi.gov.tr/Home/TgbFirmaDetay?WCacra%252fJNEEIY%252fJ3LQRIuQ%253d%253d=TnYPNbfObQwEUJhW1FYrqQ%253d%253d" TargetMode="External"/><Relationship Id="rId1822" Type="http://schemas.openxmlformats.org/officeDocument/2006/relationships/hyperlink" Target="http://teknoag.sanayi.gov.tr/Home/TgbFirmaDetay?WCacra%252fJNEEIY%252fJ3LQRIuQ%253d%253d=%252fpZBXysQjNmg6m9vr4yMBg%253d%253d" TargetMode="External"/><Relationship Id="rId196" Type="http://schemas.openxmlformats.org/officeDocument/2006/relationships/hyperlink" Target="http://teknoag.sanayi.gov.tr/Home/TgbFirmaDetay?WCacra%252fJNEEIY%252fJ3LQRIuQ%253d%253d=QaJucJKSGVMq9Dan7YOrAw%253d%253d" TargetMode="External"/><Relationship Id="rId263" Type="http://schemas.openxmlformats.org/officeDocument/2006/relationships/hyperlink" Target="http://teknoag.sanayi.gov.tr/Home/TgbFirmaDetay?WCacra%252fJNEEIY%252fJ3LQRIuQ%253d%253d=gHrkViP%252bhLdRHxlYdHMRlg%253d%253d" TargetMode="External"/><Relationship Id="rId470" Type="http://schemas.openxmlformats.org/officeDocument/2006/relationships/hyperlink" Target="http://teknoag.sanayi.gov.tr/Home/TgbFirmaDetay?WCacra%252fJNEEIY%252fJ3LQRIuQ%253d%253d=GhBn01PivmIZfm04hkehwQ%253d%253d" TargetMode="External"/><Relationship Id="rId123" Type="http://schemas.openxmlformats.org/officeDocument/2006/relationships/hyperlink" Target="http://teknoag.sanayi.gov.tr/Home/TgbFirmaDetay?WCacra%252fJNEEIY%252fJ3LQRIuQ%253d%253d=OVEfEX4NZCyGemUdUdAXag%253d%253d" TargetMode="External"/><Relationship Id="rId330" Type="http://schemas.openxmlformats.org/officeDocument/2006/relationships/hyperlink" Target="http://teknoag.sanayi.gov.tr/Home/TgbFirmaDetay?WCacra%252fJNEEIY%252fJ3LQRIuQ%253d%253d=XHnNO0%252fCY7b9uspPOBVUbQ%253d%253d" TargetMode="External"/><Relationship Id="rId568" Type="http://schemas.openxmlformats.org/officeDocument/2006/relationships/hyperlink" Target="http://teknoag.sanayi.gov.tr/Home/TgbFirmaDetay?WCacra%252fJNEEIY%252fJ3LQRIuQ%253d%253d=1bin8XR3Cz4BFoa792ik7w%253d%253d" TargetMode="External"/><Relationship Id="rId775" Type="http://schemas.openxmlformats.org/officeDocument/2006/relationships/hyperlink" Target="http://teknoag.sanayi.gov.tr/Home/TgbFirmaDetay?WCacra%252fJNEEIY%252fJ3LQRIuQ%253d%253d=Vh8V7uE%252bCQDDmQFsPpEA9A%253d%253d" TargetMode="External"/><Relationship Id="rId982" Type="http://schemas.openxmlformats.org/officeDocument/2006/relationships/hyperlink" Target="http://teknoag.sanayi.gov.tr/Home/TgbFirmaDetay?WCacra%252fJNEEIY%252fJ3LQRIuQ%253d%253d=dN10nVsNWbTiuQI%252fpVKm6Q%253d%253d" TargetMode="External"/><Relationship Id="rId1198" Type="http://schemas.openxmlformats.org/officeDocument/2006/relationships/hyperlink" Target="http://teknoag.sanayi.gov.tr/Home/TgbFirmaDetay?WCacra%252fJNEEIY%252fJ3LQRIuQ%253d%253d=bT26JmAckmKk5NGantZBBQ%253d%253d" TargetMode="External"/><Relationship Id="rId428" Type="http://schemas.openxmlformats.org/officeDocument/2006/relationships/hyperlink" Target="http://teknoag.sanayi.gov.tr/Home/TgbFirmaDetay?WCacra%252fJNEEIY%252fJ3LQRIuQ%253d%253d=9vLysP4IW5F03i7s%252fOiKFg%253d%253d" TargetMode="External"/><Relationship Id="rId635" Type="http://schemas.openxmlformats.org/officeDocument/2006/relationships/hyperlink" Target="http://teknoag.sanayi.gov.tr/Home/TgbFirmaDetay?WCacra%252fJNEEIY%252fJ3LQRIuQ%253d%253d=uka7Bd721bjjNuYUDK0EYw%253d%253d" TargetMode="External"/><Relationship Id="rId842" Type="http://schemas.openxmlformats.org/officeDocument/2006/relationships/hyperlink" Target="http://teknoag.sanayi.gov.tr/Home/TgbFirmaDetay?WCacra%252fJNEEIY%252fJ3LQRIuQ%253d%253d=Lfl4zcYvBK%252bhP5Pj%252fm7JGQ%253d%253d" TargetMode="External"/><Relationship Id="rId1058" Type="http://schemas.openxmlformats.org/officeDocument/2006/relationships/hyperlink" Target="http://teknoag.sanayi.gov.tr/Home/TgbFirmaDetay?WCacra%252fJNEEIY%252fJ3LQRIuQ%253d%253d=unVWRXZ3ZDahivLV48PEIQ%253d%253d" TargetMode="External"/><Relationship Id="rId1265" Type="http://schemas.openxmlformats.org/officeDocument/2006/relationships/hyperlink" Target="http://teknoag.sanayi.gov.tr/Home/TgbFirmaDetay?WCacra%252fJNEEIY%252fJ3LQRIuQ%253d%253d=6mx7zKDhCmP7CZbISrWTJQ%253d%253d" TargetMode="External"/><Relationship Id="rId1472" Type="http://schemas.openxmlformats.org/officeDocument/2006/relationships/hyperlink" Target="http://teknoag.sanayi.gov.tr/Home/TgbFirmaDetay?WCacra%252fJNEEIY%252fJ3LQRIuQ%253d%253d=Oxlrdd4YgrCHTOTt7%252fimrg%253d%253d" TargetMode="External"/><Relationship Id="rId702" Type="http://schemas.openxmlformats.org/officeDocument/2006/relationships/hyperlink" Target="http://teknoag.sanayi.gov.tr/Home/TgbFirmaDetay?WCacra%252fJNEEIY%252fJ3LQRIuQ%253d%253d=vdE1a2KfOf9PBZcFmNOMhA%253d%253d" TargetMode="External"/><Relationship Id="rId1125" Type="http://schemas.openxmlformats.org/officeDocument/2006/relationships/hyperlink" Target="http://teknoag.sanayi.gov.tr/Home/TgbFirmaDetay?WCacra%252fJNEEIY%252fJ3LQRIuQ%253d%253d=DrS6ZQFePzHXhR%252fIcSgfTg%253d%253d" TargetMode="External"/><Relationship Id="rId1332" Type="http://schemas.openxmlformats.org/officeDocument/2006/relationships/hyperlink" Target="http://teknoag.sanayi.gov.tr/Home/TgbFirmaDetay?WCacra%252fJNEEIY%252fJ3LQRIuQ%253d%253d=FaOJbL8JX%252fYPI4nAeWbIoQ%253d%253d" TargetMode="External"/><Relationship Id="rId1777" Type="http://schemas.openxmlformats.org/officeDocument/2006/relationships/hyperlink" Target="http://teknoag.sanayi.gov.tr/Home/TgbFirmaDetay?WCacra%252fJNEEIY%252fJ3LQRIuQ%253d%253d=UpvSF1bxtLK%252bScO0UbVDIw%253d%253d" TargetMode="External"/><Relationship Id="rId69" Type="http://schemas.openxmlformats.org/officeDocument/2006/relationships/hyperlink" Target="http://teknoag.sanayi.gov.tr/Home/TgbFirmaDetay?WCacra%252fJNEEIY%252fJ3LQRIuQ%253d%253d=Pv%252bdguUR8zQIXCJKkORVew%253d%253d" TargetMode="External"/><Relationship Id="rId1637" Type="http://schemas.openxmlformats.org/officeDocument/2006/relationships/hyperlink" Target="http://teknoag.sanayi.gov.tr/Home/TgbFirmaDetay?WCacra%252fJNEEIY%252fJ3LQRIuQ%253d%253d=TrKRrC2lj1AOImmchw%252f%252f9Q%253d%253d" TargetMode="External"/><Relationship Id="rId1844" Type="http://schemas.openxmlformats.org/officeDocument/2006/relationships/hyperlink" Target="http://teknoag.sanayi.gov.tr/Home/TgbFirmaDetay?WCacra%252fJNEEIY%252fJ3LQRIuQ%253d%253d=0J%252bcw9DymWmtXOOqDiFc7A%253d%253d" TargetMode="External"/><Relationship Id="rId1704" Type="http://schemas.openxmlformats.org/officeDocument/2006/relationships/hyperlink" Target="http://teknoag.sanayi.gov.tr/Home/TgbFirmaDetay?WCacra%252fJNEEIY%252fJ3LQRIuQ%253d%253d=sB%252bTK%252bcq1Rbwie7YgYbNDA%253d%253d" TargetMode="External"/><Relationship Id="rId285" Type="http://schemas.openxmlformats.org/officeDocument/2006/relationships/hyperlink" Target="http://teknoag.sanayi.gov.tr/Home/TgbFirmaDetay?WCacra%252fJNEEIY%252fJ3LQRIuQ%253d%253d=9p6cqb789ESVFuuWdRmotQ%253d%253d" TargetMode="External"/><Relationship Id="rId1911" Type="http://schemas.openxmlformats.org/officeDocument/2006/relationships/hyperlink" Target="http://teknoag.sanayi.gov.tr/Home/TgbFirmaDetay?WCacra%252fJNEEIY%252fJ3LQRIuQ%253d%253d=tok3SbtcDldjxeicdoaH3w%253d%253d" TargetMode="External"/><Relationship Id="rId492" Type="http://schemas.openxmlformats.org/officeDocument/2006/relationships/hyperlink" Target="http://teknoag.sanayi.gov.tr/Home/TgbFirmaDetay?WCacra%252fJNEEIY%252fJ3LQRIuQ%253d%253d=VsPsIDl6NdNhI1wZ8S85LQ%253d%253d" TargetMode="External"/><Relationship Id="rId797" Type="http://schemas.openxmlformats.org/officeDocument/2006/relationships/hyperlink" Target="http://teknoag.sanayi.gov.tr/Home/TgbFirmaDetay?WCacra%252fJNEEIY%252fJ3LQRIuQ%253d%253d=gJiAg8GJL4FP9%252fE5sXGflw%253d%253d" TargetMode="External"/><Relationship Id="rId145" Type="http://schemas.openxmlformats.org/officeDocument/2006/relationships/hyperlink" Target="http://teknoag.sanayi.gov.tr/Home/TgbFirmaDetay?WCacra%252fJNEEIY%252fJ3LQRIuQ%253d%253d=uLGrh8b3ICsW%252fvIzEVW9Rw%253d%253d" TargetMode="External"/><Relationship Id="rId352" Type="http://schemas.openxmlformats.org/officeDocument/2006/relationships/hyperlink" Target="http://teknoag.sanayi.gov.tr/Home/TgbFirmaDetay?WCacra%252fJNEEIY%252fJ3LQRIuQ%253d%253d=MTMfzfHMYpcWxepjU7EQxw%253d%253d" TargetMode="External"/><Relationship Id="rId1287" Type="http://schemas.openxmlformats.org/officeDocument/2006/relationships/hyperlink" Target="http://teknoag.sanayi.gov.tr/Home/TgbFirmaDetay?WCacra%252fJNEEIY%252fJ3LQRIuQ%253d%253d=QcrHkDRIKU1FNSVfq7Mtvw%253d%253d" TargetMode="External"/><Relationship Id="rId212" Type="http://schemas.openxmlformats.org/officeDocument/2006/relationships/hyperlink" Target="http://teknoag.sanayi.gov.tr/Home/TgbFirmaDetay?WCacra%252fJNEEIY%252fJ3LQRIuQ%253d%253d=XD%252bxzM3srwbkzKYq%252bF3%252f0g%253d%253d" TargetMode="External"/><Relationship Id="rId657" Type="http://schemas.openxmlformats.org/officeDocument/2006/relationships/hyperlink" Target="http://teknoag.sanayi.gov.tr/Home/TgbFirmaDetay?WCacra%252fJNEEIY%252fJ3LQRIuQ%253d%253d=0cK8tjUTJ7LYQVJ4AUBetg%253d%253d" TargetMode="External"/><Relationship Id="rId864" Type="http://schemas.openxmlformats.org/officeDocument/2006/relationships/hyperlink" Target="http://teknoag.sanayi.gov.tr/Home/TgbFirmaDetay?WCacra%252fJNEEIY%252fJ3LQRIuQ%253d%253d=xwcXhxnNQpIQrN%252fK81pPtg%253d%253d" TargetMode="External"/><Relationship Id="rId1494" Type="http://schemas.openxmlformats.org/officeDocument/2006/relationships/hyperlink" Target="http://teknoag.sanayi.gov.tr/Home/TgbFirmaDetay?WCacra%252fJNEEIY%252fJ3LQRIuQ%253d%253d=fHxmd%252fPQy1SI4QKu2Qe90Q%253d%253d" TargetMode="External"/><Relationship Id="rId1799" Type="http://schemas.openxmlformats.org/officeDocument/2006/relationships/hyperlink" Target="http://teknoag.sanayi.gov.tr/Home/TgbFirmaDetay?WCacra%252fJNEEIY%252fJ3LQRIuQ%253d%253d=iGdfOrrKsSqnN2YALccWZg%253d%253d" TargetMode="External"/><Relationship Id="rId517" Type="http://schemas.openxmlformats.org/officeDocument/2006/relationships/hyperlink" Target="http://teknoag.sanayi.gov.tr/Home/TgbFirmaDetay?WCacra%252fJNEEIY%252fJ3LQRIuQ%253d%253d=O3vcjaVK9%252fd9pFS28ceR6Q%253d%253d" TargetMode="External"/><Relationship Id="rId724" Type="http://schemas.openxmlformats.org/officeDocument/2006/relationships/hyperlink" Target="http://teknoag.sanayi.gov.tr/Home/TgbFirmaDetay?WCacra%252fJNEEIY%252fJ3LQRIuQ%253d%253d=S4LavmcWnfL7zim4L8HAhw%253d%253d" TargetMode="External"/><Relationship Id="rId931" Type="http://schemas.openxmlformats.org/officeDocument/2006/relationships/hyperlink" Target="http://teknoag.sanayi.gov.tr/Home/TgbFirmaDetay?WCacra%252fJNEEIY%252fJ3LQRIuQ%253d%253d=lk30uz05TzTZ2nTMNFPh6Q%253d%253d" TargetMode="External"/><Relationship Id="rId1147" Type="http://schemas.openxmlformats.org/officeDocument/2006/relationships/hyperlink" Target="http://teknoag.sanayi.gov.tr/Home/TgbFirmaDetay?WCacra%252fJNEEIY%252fJ3LQRIuQ%253d%253d=si4meObes%252fKUAW5Z0xEZkA%253d%253d" TargetMode="External"/><Relationship Id="rId1354" Type="http://schemas.openxmlformats.org/officeDocument/2006/relationships/hyperlink" Target="http://teknoag.sanayi.gov.tr/Home/TgbFirmaDetay?WCacra%252fJNEEIY%252fJ3LQRIuQ%253d%253d=tYBqHWkdJmcgYFLwGZ1Whw%253d%253d" TargetMode="External"/><Relationship Id="rId1561" Type="http://schemas.openxmlformats.org/officeDocument/2006/relationships/hyperlink" Target="http://teknoag.sanayi.gov.tr/Home/TgbFirmaDetay?WCacra%252fJNEEIY%252fJ3LQRIuQ%253d%253d=dmMYMHJKeX3sJiF%252b1JJGMw%253d%253d" TargetMode="External"/><Relationship Id="rId60" Type="http://schemas.openxmlformats.org/officeDocument/2006/relationships/hyperlink" Target="http://teknoag.sanayi.gov.tr/Home/TgbFirmaDetay?WCacra%252fJNEEIY%252fJ3LQRIuQ%253d%253d=gnEglXCAXEj1tqYhENyRtw%253d%253d" TargetMode="External"/><Relationship Id="rId1007" Type="http://schemas.openxmlformats.org/officeDocument/2006/relationships/hyperlink" Target="http://teknoag.sanayi.gov.tr/Home/TgbFirmaDetay?WCacra%252fJNEEIY%252fJ3LQRIuQ%253d%253d=Nr7pGTz9ojI4sQPAFkT8nw%253d%253d" TargetMode="External"/><Relationship Id="rId1214" Type="http://schemas.openxmlformats.org/officeDocument/2006/relationships/hyperlink" Target="http://teknoag.sanayi.gov.tr/Home/TgbFirmaDetay?WCacra%252fJNEEIY%252fJ3LQRIuQ%253d%253d=4z5bIK%252fERNs1jPU79BNsrA%253d%253d" TargetMode="External"/><Relationship Id="rId1421" Type="http://schemas.openxmlformats.org/officeDocument/2006/relationships/hyperlink" Target="http://teknoag.sanayi.gov.tr/Home/TgbFirmaDetay?WCacra%252fJNEEIY%252fJ3LQRIuQ%253d%253d=HYSo2DOxiI18%252bgGOqGRDMw%253d%253d" TargetMode="External"/><Relationship Id="rId1659" Type="http://schemas.openxmlformats.org/officeDocument/2006/relationships/hyperlink" Target="http://teknoag.sanayi.gov.tr/Home/TgbFirmaDetay?WCacra%252fJNEEIY%252fJ3LQRIuQ%253d%253d=66XnGKe21%252fYvHd8pAazrMg%253d%253d" TargetMode="External"/><Relationship Id="rId1866" Type="http://schemas.openxmlformats.org/officeDocument/2006/relationships/hyperlink" Target="http://teknoag.sanayi.gov.tr/Home/TgbFirmaDetay?WCacra%252fJNEEIY%252fJ3LQRIuQ%253d%253d=JgDyAiMEjo29vuYl36M1xg%253d%253d" TargetMode="External"/><Relationship Id="rId1519" Type="http://schemas.openxmlformats.org/officeDocument/2006/relationships/hyperlink" Target="http://teknoag.sanayi.gov.tr/Home/TgbFirmaDetay?WCacra%252fJNEEIY%252fJ3LQRIuQ%253d%253d=XlPQJMormB1MPuE5oG9jHA%253d%253d" TargetMode="External"/><Relationship Id="rId1726" Type="http://schemas.openxmlformats.org/officeDocument/2006/relationships/hyperlink" Target="http://teknoag.sanayi.gov.tr/Home/TgbFirmaDetay?WCacra%252fJNEEIY%252fJ3LQRIuQ%253d%253d=r8TILZ8hU9n9GikeqjB9Ww%253d%253d" TargetMode="External"/><Relationship Id="rId1933" Type="http://schemas.openxmlformats.org/officeDocument/2006/relationships/hyperlink" Target="http://teknoag.sanayi.gov.tr/Home/TgbFirmaDetay?WCacra%252fJNEEIY%252fJ3LQRIuQ%253d%253d=RfV%252bhQH8oQGHnUQW%252fRYavA%253d%253d" TargetMode="External"/><Relationship Id="rId18" Type="http://schemas.openxmlformats.org/officeDocument/2006/relationships/hyperlink" Target="http://teknoag.sanayi.gov.tr/Home/TgbFirmaDetay?WCacra%252fJNEEIY%252fJ3LQRIuQ%253d%253d=GH7ySFsaaR%252bVZVVq%252btOO7g%253d%253d" TargetMode="External"/><Relationship Id="rId167" Type="http://schemas.openxmlformats.org/officeDocument/2006/relationships/hyperlink" Target="http://teknoag.sanayi.gov.tr/Home/TgbFirmaDetay?WCacra%252fJNEEIY%252fJ3LQRIuQ%253d%253d=x2N9NlQ6CNficT6RaKW49w%253d%253d" TargetMode="External"/><Relationship Id="rId374" Type="http://schemas.openxmlformats.org/officeDocument/2006/relationships/hyperlink" Target="http://teknoag.sanayi.gov.tr/Home/TgbFirmaDetay?WCacra%252fJNEEIY%252fJ3LQRIuQ%253d%253d=L5VfirlgsLNnj7zNJbwbXw%253d%253d" TargetMode="External"/><Relationship Id="rId581" Type="http://schemas.openxmlformats.org/officeDocument/2006/relationships/hyperlink" Target="http://teknoag.sanayi.gov.tr/Home/TgbFirmaDetay?WCacra%252fJNEEIY%252fJ3LQRIuQ%253d%253d=x1r1KzgzCbRPB0TqbmXbMA%253d%253d" TargetMode="External"/><Relationship Id="rId234" Type="http://schemas.openxmlformats.org/officeDocument/2006/relationships/hyperlink" Target="http://teknoag.sanayi.gov.tr/Home/TgbFirmaDetay?WCacra%252fJNEEIY%252fJ3LQRIuQ%253d%253d=TfgjHGbVwL%252fv0wAQVPUiWQ%253d%253d" TargetMode="External"/><Relationship Id="rId679" Type="http://schemas.openxmlformats.org/officeDocument/2006/relationships/hyperlink" Target="http://teknoag.sanayi.gov.tr/Home/TgbFirmaDetay?WCacra%252fJNEEIY%252fJ3LQRIuQ%253d%253d=0kfLFIZa7EZsRchckAyP3w%253d%253d" TargetMode="External"/><Relationship Id="rId886" Type="http://schemas.openxmlformats.org/officeDocument/2006/relationships/hyperlink" Target="http://teknoag.sanayi.gov.tr/Home/TgbFirmaDetay?WCacra%252fJNEEIY%252fJ3LQRIuQ%253d%253d=ZI0exLYQpsPVqf8GxgINjQ%253d%253d" TargetMode="External"/><Relationship Id="rId2" Type="http://schemas.openxmlformats.org/officeDocument/2006/relationships/hyperlink" Target="http://teknoag.sanayi.gov.tr/Home/TgbFirmaDetay?WCacra%252fJNEEIY%252fJ3LQRIuQ%253d%253d=iQvx9sVHIizzfkTj9d6yNA%253d%253d" TargetMode="External"/><Relationship Id="rId441" Type="http://schemas.openxmlformats.org/officeDocument/2006/relationships/hyperlink" Target="http://teknoag.sanayi.gov.tr/Home/TgbFirmaDetay?WCacra%252fJNEEIY%252fJ3LQRIuQ%253d%253d=D00bUJ%252beAq%252fcQxLSh1kaqQ%253d%253d" TargetMode="External"/><Relationship Id="rId539" Type="http://schemas.openxmlformats.org/officeDocument/2006/relationships/hyperlink" Target="http://teknoag.sanayi.gov.tr/Home/TgbFirmaDetay?WCacra%252fJNEEIY%252fJ3LQRIuQ%253d%253d=v%252fMC1HOX7lxPxzBPSWrm1g%253d%253d" TargetMode="External"/><Relationship Id="rId746" Type="http://schemas.openxmlformats.org/officeDocument/2006/relationships/hyperlink" Target="http://teknoag.sanayi.gov.tr/Home/TgbFirmaDetay?WCacra%252fJNEEIY%252fJ3LQRIuQ%253d%253d=YkkgzOer7upaatA6xbe6hg%253d%253d" TargetMode="External"/><Relationship Id="rId1071" Type="http://schemas.openxmlformats.org/officeDocument/2006/relationships/hyperlink" Target="http://teknoag.sanayi.gov.tr/Home/TgbFirmaDetay?WCacra%252fJNEEIY%252fJ3LQRIuQ%253d%253d=%252f7VR2apP%252bOv3uFV8gDxZFw%253d%253d" TargetMode="External"/><Relationship Id="rId1169" Type="http://schemas.openxmlformats.org/officeDocument/2006/relationships/hyperlink" Target="http://teknoag.sanayi.gov.tr/Home/TgbFirmaDetay?WCacra%252fJNEEIY%252fJ3LQRIuQ%253d%253d=5%252bREvUKSEgKCvWWUCHBfnA%253d%253d" TargetMode="External"/><Relationship Id="rId1376" Type="http://schemas.openxmlformats.org/officeDocument/2006/relationships/hyperlink" Target="http://teknoag.sanayi.gov.tr/Home/TgbFirmaDetay?WCacra%252fJNEEIY%252fJ3LQRIuQ%253d%253d=09g2IXMfYNG9rsMDUefbUw%253d%253d" TargetMode="External"/><Relationship Id="rId1583" Type="http://schemas.openxmlformats.org/officeDocument/2006/relationships/hyperlink" Target="http://teknoag.sanayi.gov.tr/Home/TgbFirmaDetay?WCacra%252fJNEEIY%252fJ3LQRIuQ%253d%253d=5kwLcHGtESmHnhVhNeUKFA%253d%253d" TargetMode="External"/><Relationship Id="rId301" Type="http://schemas.openxmlformats.org/officeDocument/2006/relationships/hyperlink" Target="http://teknoag.sanayi.gov.tr/Home/TgbFirmaDetay?WCacra%252fJNEEIY%252fJ3LQRIuQ%253d%253d=3t5rh3ADLjeRkWXVwnFmkg%253d%253d" TargetMode="External"/><Relationship Id="rId953" Type="http://schemas.openxmlformats.org/officeDocument/2006/relationships/hyperlink" Target="http://teknoag.sanayi.gov.tr/Home/TgbFirmaDetay?WCacra%252fJNEEIY%252fJ3LQRIuQ%253d%253d=NtUSm1ZtVARAvWO5ddeVug%253d%253d" TargetMode="External"/><Relationship Id="rId1029" Type="http://schemas.openxmlformats.org/officeDocument/2006/relationships/hyperlink" Target="http://teknoag.sanayi.gov.tr/Home/TgbFirmaDetay?WCacra%252fJNEEIY%252fJ3LQRIuQ%253d%253d=6nq4iMdY2LKe7ac7XwbYmg%253d%253d" TargetMode="External"/><Relationship Id="rId1236" Type="http://schemas.openxmlformats.org/officeDocument/2006/relationships/hyperlink" Target="http://teknoag.sanayi.gov.tr/Home/TgbFirmaDetay?WCacra%252fJNEEIY%252fJ3LQRIuQ%253d%253d=QviGpzT7Mm1nAsGN%252bPZ9zQ%253d%253d" TargetMode="External"/><Relationship Id="rId1790" Type="http://schemas.openxmlformats.org/officeDocument/2006/relationships/hyperlink" Target="http://teknoag.sanayi.gov.tr/Home/TgbFirmaDetay?WCacra%252fJNEEIY%252fJ3LQRIuQ%253d%253d=vv6DcRKfHuDo1ley0On%252fWQ%253d%253d" TargetMode="External"/><Relationship Id="rId1888" Type="http://schemas.openxmlformats.org/officeDocument/2006/relationships/hyperlink" Target="http://teknoag.sanayi.gov.tr/Home/TgbFirmaDetay?WCacra%252fJNEEIY%252fJ3LQRIuQ%253d%253d=mzODGUmzNElEJWFFbYUfSg%253d%253d" TargetMode="External"/><Relationship Id="rId82" Type="http://schemas.openxmlformats.org/officeDocument/2006/relationships/hyperlink" Target="http://teknoag.sanayi.gov.tr/Home/TgbFirmaDetay?WCacra%252fJNEEIY%252fJ3LQRIuQ%253d%253d=GifoWnjTLI1Big%252bEOr%252bNSA%253d%253d" TargetMode="External"/><Relationship Id="rId606" Type="http://schemas.openxmlformats.org/officeDocument/2006/relationships/hyperlink" Target="http://teknoag.sanayi.gov.tr/Home/TgbFirmaDetay?WCacra%252fJNEEIY%252fJ3LQRIuQ%253d%253d=Xmd29zBvwQqDt9DzKJrd0Q%253d%253d" TargetMode="External"/><Relationship Id="rId813" Type="http://schemas.openxmlformats.org/officeDocument/2006/relationships/hyperlink" Target="http://teknoag.sanayi.gov.tr/Home/TgbFirmaDetay?WCacra%252fJNEEIY%252fJ3LQRIuQ%253d%253d=abrVxpqXNsrc%252fXbV5%252bi3Dw%253d%253d" TargetMode="External"/><Relationship Id="rId1443" Type="http://schemas.openxmlformats.org/officeDocument/2006/relationships/hyperlink" Target="http://teknoag.sanayi.gov.tr/Home/TgbFirmaDetay?WCacra%252fJNEEIY%252fJ3LQRIuQ%253d%253d=Xrer897wFTU7balQpu2voA%253d%253d" TargetMode="External"/><Relationship Id="rId1650" Type="http://schemas.openxmlformats.org/officeDocument/2006/relationships/hyperlink" Target="http://teknoag.sanayi.gov.tr/Home/TgbFirmaDetay?WCacra%252fJNEEIY%252fJ3LQRIuQ%253d%253d=Pz%252f8wy8S7GE44DT7f1SoCA%253d%253d" TargetMode="External"/><Relationship Id="rId1748" Type="http://schemas.openxmlformats.org/officeDocument/2006/relationships/hyperlink" Target="http://teknoag.sanayi.gov.tr/Home/TgbFirmaDetay?WCacra%252fJNEEIY%252fJ3LQRIuQ%253d%253d=0Zr%252baecDa9FMH3%252bF4%252b38Kg%253d%253d" TargetMode="External"/><Relationship Id="rId1303" Type="http://schemas.openxmlformats.org/officeDocument/2006/relationships/hyperlink" Target="http://teknoag.sanayi.gov.tr/Home/TgbFirmaDetay?WCacra%252fJNEEIY%252fJ3LQRIuQ%253d%253d=HG7f4HN%252fOlFGruCjMVrgzw%253d%253d" TargetMode="External"/><Relationship Id="rId1510" Type="http://schemas.openxmlformats.org/officeDocument/2006/relationships/hyperlink" Target="http://teknoag.sanayi.gov.tr/Home/TgbFirmaDetay?WCacra%252fJNEEIY%252fJ3LQRIuQ%253d%253d=V6e0v0WnS6pSkDWS2WIDFw%253d%253d" TargetMode="External"/><Relationship Id="rId1955" Type="http://schemas.openxmlformats.org/officeDocument/2006/relationships/hyperlink" Target="http://teknoag.sanayi.gov.tr/Home/TgbFirmaDetay?WCacra%252fJNEEIY%252fJ3LQRIuQ%253d%253d=4%252bNFouZ0ffsmxL4GiQpEZA%253d%253d" TargetMode="External"/><Relationship Id="rId1608" Type="http://schemas.openxmlformats.org/officeDocument/2006/relationships/hyperlink" Target="http://teknoag.sanayi.gov.tr/Home/TgbFirmaDetay?WCacra%252fJNEEIY%252fJ3LQRIuQ%253d%253d=Yn8vusovUyspjeyRPTBT4w%253d%253d" TargetMode="External"/><Relationship Id="rId1815" Type="http://schemas.openxmlformats.org/officeDocument/2006/relationships/hyperlink" Target="http://teknoag.sanayi.gov.tr/Home/TgbFirmaDetay?WCacra%252fJNEEIY%252fJ3LQRIuQ%253d%253d=58PzV5wzulbrKON9C%252bI9kw%253d%253d" TargetMode="External"/><Relationship Id="rId189" Type="http://schemas.openxmlformats.org/officeDocument/2006/relationships/hyperlink" Target="http://teknoag.sanayi.gov.tr/Home/TgbFirmaDetay?WCacra%252fJNEEIY%252fJ3LQRIuQ%253d%253d=55ANaPSngkXIReHMQzSHdg%253d%253d" TargetMode="External"/><Relationship Id="rId396" Type="http://schemas.openxmlformats.org/officeDocument/2006/relationships/hyperlink" Target="http://teknoag.sanayi.gov.tr/Home/TgbFirmaDetay?WCacra%252fJNEEIY%252fJ3LQRIuQ%253d%253d=Eglu2GpSkRej2Nn%252f0%252bV%252bDQ%253d%253d" TargetMode="External"/><Relationship Id="rId256" Type="http://schemas.openxmlformats.org/officeDocument/2006/relationships/hyperlink" Target="http://teknoag.sanayi.gov.tr/Home/TgbFirmaDetay?WCacra%252fJNEEIY%252fJ3LQRIuQ%253d%253d=xe0OFwEOS2IHVRmL6sCgYw%253d%253d" TargetMode="External"/><Relationship Id="rId463" Type="http://schemas.openxmlformats.org/officeDocument/2006/relationships/hyperlink" Target="http://teknoag.sanayi.gov.tr/Home/TgbFirmaDetay?WCacra%252fJNEEIY%252fJ3LQRIuQ%253d%253d=j94MF2sfS8JgbpXCQ41mWA%253d%253d" TargetMode="External"/><Relationship Id="rId670" Type="http://schemas.openxmlformats.org/officeDocument/2006/relationships/hyperlink" Target="http://teknoag.sanayi.gov.tr/Home/TgbFirmaDetay?WCacra%252fJNEEIY%252fJ3LQRIuQ%253d%253d=fQ1tU55KecWq%252bSJ8Vbc1cQ%253d%253d" TargetMode="External"/><Relationship Id="rId1093" Type="http://schemas.openxmlformats.org/officeDocument/2006/relationships/hyperlink" Target="http://teknoag.sanayi.gov.tr/Home/TgbFirmaDetay?WCacra%252fJNEEIY%252fJ3LQRIuQ%253d%253d=DEAphgnZ5MfX7v%252b%252bppCE5A%253d%253d" TargetMode="External"/><Relationship Id="rId116" Type="http://schemas.openxmlformats.org/officeDocument/2006/relationships/hyperlink" Target="http://teknoag.sanayi.gov.tr/Home/TgbFirmaDetay?WCacra%252fJNEEIY%252fJ3LQRIuQ%253d%253d=08uS26u2mi5TZ9oBsMuK%252bw%253d%253d" TargetMode="External"/><Relationship Id="rId323" Type="http://schemas.openxmlformats.org/officeDocument/2006/relationships/hyperlink" Target="http://teknoag.sanayi.gov.tr/Home/TgbFirmaDetay?WCacra%252fJNEEIY%252fJ3LQRIuQ%253d%253d=TUUr42inlzZfZAuq1%252bTt%252fA%253d%253d" TargetMode="External"/><Relationship Id="rId530" Type="http://schemas.openxmlformats.org/officeDocument/2006/relationships/hyperlink" Target="http://teknoag.sanayi.gov.tr/Home/TgbFirmaDetay?WCacra%252fJNEEIY%252fJ3LQRIuQ%253d%253d=RvapIFPATzH7yluwzZVUUw%253d%253d" TargetMode="External"/><Relationship Id="rId768" Type="http://schemas.openxmlformats.org/officeDocument/2006/relationships/hyperlink" Target="http://teknoag.sanayi.gov.tr/Home/TgbFirmaDetay?WCacra%252fJNEEIY%252fJ3LQRIuQ%253d%253d=Xmv1aC8RvuyJD2LsUL25mQ%253d%253d" TargetMode="External"/><Relationship Id="rId975" Type="http://schemas.openxmlformats.org/officeDocument/2006/relationships/hyperlink" Target="http://teknoag.sanayi.gov.tr/Home/TgbFirmaDetay?WCacra%252fJNEEIY%252fJ3LQRIuQ%253d%253d=byvZWBJCYWYL4Cij3z8FLA%253d%253d" TargetMode="External"/><Relationship Id="rId1160" Type="http://schemas.openxmlformats.org/officeDocument/2006/relationships/hyperlink" Target="http://teknoag.sanayi.gov.tr/Home/TgbFirmaDetay?WCacra%252fJNEEIY%252fJ3LQRIuQ%253d%253d=fJVQTACtd0FYjrj%252ftnn7Cw%253d%253d" TargetMode="External"/><Relationship Id="rId1398" Type="http://schemas.openxmlformats.org/officeDocument/2006/relationships/hyperlink" Target="http://teknoag.sanayi.gov.tr/Home/TgbFirmaDetay?WCacra%252fJNEEIY%252fJ3LQRIuQ%253d%253d=XN3lPAkAgmkPwNJd05UfWQ%253d%253d" TargetMode="External"/><Relationship Id="rId628" Type="http://schemas.openxmlformats.org/officeDocument/2006/relationships/hyperlink" Target="http://teknoag.sanayi.gov.tr/Home/TgbFirmaDetay?WCacra%252fJNEEIY%252fJ3LQRIuQ%253d%253d=UHiuWbcnQvUn%252fcJjUkNz3A%253d%253d" TargetMode="External"/><Relationship Id="rId835" Type="http://schemas.openxmlformats.org/officeDocument/2006/relationships/hyperlink" Target="http://teknoag.sanayi.gov.tr/Home/TgbFirmaDetay?WCacra%252fJNEEIY%252fJ3LQRIuQ%253d%253d=3S024KV7jF3kBFJCzDSHoA%253d%253d" TargetMode="External"/><Relationship Id="rId1258" Type="http://schemas.openxmlformats.org/officeDocument/2006/relationships/hyperlink" Target="http://teknoag.sanayi.gov.tr/Home/TgbFirmaDetay?WCacra%252fJNEEIY%252fJ3LQRIuQ%253d%253d=rPT6LEc1sBPJ1h6g7JwZ%252bQ%253d%253d" TargetMode="External"/><Relationship Id="rId1465" Type="http://schemas.openxmlformats.org/officeDocument/2006/relationships/hyperlink" Target="http://teknoag.sanayi.gov.tr/Home/TgbFirmaDetay?WCacra%252fJNEEIY%252fJ3LQRIuQ%253d%253d=O9R3aAheriehe00lmfiD9A%253d%253d" TargetMode="External"/><Relationship Id="rId1672" Type="http://schemas.openxmlformats.org/officeDocument/2006/relationships/hyperlink" Target="http://teknoag.sanayi.gov.tr/Home/TgbFirmaDetay?WCacra%252fJNEEIY%252fJ3LQRIuQ%253d%253d=W0FxMHYNBBLWm6%252fodBO7yA%253d%253d" TargetMode="External"/><Relationship Id="rId1020" Type="http://schemas.openxmlformats.org/officeDocument/2006/relationships/hyperlink" Target="http://teknoag.sanayi.gov.tr/Home/TgbFirmaDetay?WCacra%252fJNEEIY%252fJ3LQRIuQ%253d%253d=Ipif76ITuXg3Gxe9zkCrFA%253d%253d" TargetMode="External"/><Relationship Id="rId1118" Type="http://schemas.openxmlformats.org/officeDocument/2006/relationships/hyperlink" Target="http://teknoag.sanayi.gov.tr/Home/TgbFirmaDetay?WCacra%252fJNEEIY%252fJ3LQRIuQ%253d%253d=%252bZcIOsU%252foz4C4f0Je4M5%252fA%253d%253d" TargetMode="External"/><Relationship Id="rId1325" Type="http://schemas.openxmlformats.org/officeDocument/2006/relationships/hyperlink" Target="http://teknoag.sanayi.gov.tr/Home/TgbFirmaDetay?WCacra%252fJNEEIY%252fJ3LQRIuQ%253d%253d=AjZ8icDtKWzZWs2Y%252bjuwCg%253d%253d" TargetMode="External"/><Relationship Id="rId1532" Type="http://schemas.openxmlformats.org/officeDocument/2006/relationships/hyperlink" Target="http://teknoag.sanayi.gov.tr/Home/TgbFirmaDetay?WCacra%252fJNEEIY%252fJ3LQRIuQ%253d%253d=Sx%252fnPXR0lgYyqWVOOIRvVQ%253d%253d" TargetMode="External"/><Relationship Id="rId902" Type="http://schemas.openxmlformats.org/officeDocument/2006/relationships/hyperlink" Target="http://teknoag.sanayi.gov.tr/Home/TgbFirmaDetay?WCacra%252fJNEEIY%252fJ3LQRIuQ%253d%253d=x9YsiUAw3y6wiSlFgAFSPQ%253d%253d" TargetMode="External"/><Relationship Id="rId1837" Type="http://schemas.openxmlformats.org/officeDocument/2006/relationships/hyperlink" Target="http://teknoag.sanayi.gov.tr/Home/TgbFirmaDetay?WCacra%252fJNEEIY%252fJ3LQRIuQ%253d%253d=P6rUIyzYbTJF1Bz5XFSi4A%253d%253d" TargetMode="External"/><Relationship Id="rId31" Type="http://schemas.openxmlformats.org/officeDocument/2006/relationships/hyperlink" Target="http://teknoag.sanayi.gov.tr/Home/TgbFirmaDetay?WCacra%252fJNEEIY%252fJ3LQRIuQ%253d%253d=SkYFFChwVClNl9j1fz4EbQ%253d%253d" TargetMode="External"/><Relationship Id="rId180" Type="http://schemas.openxmlformats.org/officeDocument/2006/relationships/hyperlink" Target="http://teknoag.sanayi.gov.tr/Home/TgbFirmaDetay?WCacra%252fJNEEIY%252fJ3LQRIuQ%253d%253d=SOF1piXAvLxzuq8QL377mg%253d%253d" TargetMode="External"/><Relationship Id="rId278" Type="http://schemas.openxmlformats.org/officeDocument/2006/relationships/hyperlink" Target="http://teknoag.sanayi.gov.tr/Home/TgbFirmaDetay?WCacra%252fJNEEIY%252fJ3LQRIuQ%253d%253d=03xf6%252bDVZAsaT00Isa0G8w%253d%253d" TargetMode="External"/><Relationship Id="rId1904" Type="http://schemas.openxmlformats.org/officeDocument/2006/relationships/hyperlink" Target="http://teknoag.sanayi.gov.tr/Home/TgbFirmaDetay?WCacra%252fJNEEIY%252fJ3LQRIuQ%253d%253d=VR254Mf2jkkhaZoRdAWrHA%253d%253d" TargetMode="External"/><Relationship Id="rId485" Type="http://schemas.openxmlformats.org/officeDocument/2006/relationships/hyperlink" Target="http://teknoag.sanayi.gov.tr/Home/TgbFirmaDetay?WCacra%252fJNEEIY%252fJ3LQRIuQ%253d%253d=41eOSPx9mC0hznKfW1fEaA%253d%253d" TargetMode="External"/><Relationship Id="rId692" Type="http://schemas.openxmlformats.org/officeDocument/2006/relationships/hyperlink" Target="http://teknoag.sanayi.gov.tr/Home/TgbFirmaDetay?WCacra%252fJNEEIY%252fJ3LQRIuQ%253d%253d=WecmwU5MxCsrxgwzyy%252bGMw%253d%253d" TargetMode="External"/><Relationship Id="rId138" Type="http://schemas.openxmlformats.org/officeDocument/2006/relationships/hyperlink" Target="http://teknoag.sanayi.gov.tr/Home/TgbFirmaDetay?WCacra%252fJNEEIY%252fJ3LQRIuQ%253d%253d=siBDn%252fN3AumJKSnGg0vgVw%253d%253d" TargetMode="External"/><Relationship Id="rId345" Type="http://schemas.openxmlformats.org/officeDocument/2006/relationships/hyperlink" Target="http://teknoag.sanayi.gov.tr/Home/TgbFirmaDetay?WCacra%252fJNEEIY%252fJ3LQRIuQ%253d%253d=QD7%252fa%252b2uabWF1Iu1aBq8yg%253d%253d" TargetMode="External"/><Relationship Id="rId552" Type="http://schemas.openxmlformats.org/officeDocument/2006/relationships/hyperlink" Target="http://teknoag.sanayi.gov.tr/Home/TgbFirmaDetay?WCacra%252fJNEEIY%252fJ3LQRIuQ%253d%253d=7ODY1Xp%252bUTkiM%252fFx%252bgMlZg%253d%253d" TargetMode="External"/><Relationship Id="rId997" Type="http://schemas.openxmlformats.org/officeDocument/2006/relationships/hyperlink" Target="http://teknoag.sanayi.gov.tr/Home/TgbFirmaDetay?WCacra%252fJNEEIY%252fJ3LQRIuQ%253d%253d=3pusir%252fWDLZVtbY%252b%252bJM9JQ%253d%253d" TargetMode="External"/><Relationship Id="rId1182" Type="http://schemas.openxmlformats.org/officeDocument/2006/relationships/hyperlink" Target="http://teknoag.sanayi.gov.tr/Home/TgbFirmaDetay?WCacra%252fJNEEIY%252fJ3LQRIuQ%253d%253d=sq9RtH1YvlwOdn5wjk%252fF8A%253d%253d" TargetMode="External"/><Relationship Id="rId205" Type="http://schemas.openxmlformats.org/officeDocument/2006/relationships/hyperlink" Target="http://teknoag.sanayi.gov.tr/Home/TgbFirmaDetay?WCacra%252fJNEEIY%252fJ3LQRIuQ%253d%253d=lWEXTPaCJ2Aw6reL%252fkaWAQ%253d%253d" TargetMode="External"/><Relationship Id="rId412" Type="http://schemas.openxmlformats.org/officeDocument/2006/relationships/hyperlink" Target="http://teknoag.sanayi.gov.tr/Home/TgbFirmaDetay?WCacra%252fJNEEIY%252fJ3LQRIuQ%253d%253d=xUQY%252bVQChk%252bntM%252bXBtSirA%253d%253d" TargetMode="External"/><Relationship Id="rId857" Type="http://schemas.openxmlformats.org/officeDocument/2006/relationships/hyperlink" Target="http://teknoag.sanayi.gov.tr/Home/TgbFirmaDetay?WCacra%252fJNEEIY%252fJ3LQRIuQ%253d%253d=GtmIwcKaVQt58n32ghdbrw%253d%253d" TargetMode="External"/><Relationship Id="rId1042" Type="http://schemas.openxmlformats.org/officeDocument/2006/relationships/hyperlink" Target="http://teknoag.sanayi.gov.tr/Home/TgbFirmaDetay?WCacra%252fJNEEIY%252fJ3LQRIuQ%253d%253d=pbe3mOfxd5RhctgJGqnGZQ%253d%253d" TargetMode="External"/><Relationship Id="rId1487" Type="http://schemas.openxmlformats.org/officeDocument/2006/relationships/hyperlink" Target="http://teknoag.sanayi.gov.tr/Home/TgbFirmaDetay?WCacra%252fJNEEIY%252fJ3LQRIuQ%253d%253d=uoRSGVQhrHfYbUMpf9E80w%253d%253d" TargetMode="External"/><Relationship Id="rId1694" Type="http://schemas.openxmlformats.org/officeDocument/2006/relationships/hyperlink" Target="http://teknoag.sanayi.gov.tr/Home/TgbFirmaDetay?WCacra%252fJNEEIY%252fJ3LQRIuQ%253d%253d=ZTXuW0evxpCwuGYWPaOjZQ%253d%253d" TargetMode="External"/><Relationship Id="rId717" Type="http://schemas.openxmlformats.org/officeDocument/2006/relationships/hyperlink" Target="http://teknoag.sanayi.gov.tr/Home/TgbFirmaDetay?WCacra%252fJNEEIY%252fJ3LQRIuQ%253d%253d=BrP%252fGrZM3AMOQ1l4sa92kA%253d%253d" TargetMode="External"/><Relationship Id="rId924" Type="http://schemas.openxmlformats.org/officeDocument/2006/relationships/hyperlink" Target="http://teknoag.sanayi.gov.tr/Home/TgbFirmaDetay?WCacra%252fJNEEIY%252fJ3LQRIuQ%253d%253d=qdBbVaBM661rbVoqC3zSWg%253d%253d" TargetMode="External"/><Relationship Id="rId1347" Type="http://schemas.openxmlformats.org/officeDocument/2006/relationships/hyperlink" Target="http://teknoag.sanayi.gov.tr/Home/TgbFirmaDetay?WCacra%252fJNEEIY%252fJ3LQRIuQ%253d%253d=V0J0SMdRX2cH4G5aSUSg%252bA%253d%253d" TargetMode="External"/><Relationship Id="rId1554" Type="http://schemas.openxmlformats.org/officeDocument/2006/relationships/hyperlink" Target="http://teknoag.sanayi.gov.tr/Home/TgbFirmaDetay?WCacra%252fJNEEIY%252fJ3LQRIuQ%253d%253d=HlJAaA3e3BRj8fgLMOWeJQ%253d%253d" TargetMode="External"/><Relationship Id="rId1761" Type="http://schemas.openxmlformats.org/officeDocument/2006/relationships/hyperlink" Target="http://teknoag.sanayi.gov.tr/Home/TgbFirmaDetay?WCacra%252fJNEEIY%252fJ3LQRIuQ%253d%253d=SP156rDgE%252f2HZMWWvGcZ4g%253d%253d" TargetMode="External"/><Relationship Id="rId53" Type="http://schemas.openxmlformats.org/officeDocument/2006/relationships/hyperlink" Target="http://teknoag.sanayi.gov.tr/Home/TgbFirmaDetay?WCacra%252fJNEEIY%252fJ3LQRIuQ%253d%253d=bm3KTitM%252fDn17znrJDNM5A%253d%253d" TargetMode="External"/><Relationship Id="rId1207" Type="http://schemas.openxmlformats.org/officeDocument/2006/relationships/hyperlink" Target="http://teknoag.sanayi.gov.tr/Home/TgbFirmaDetay?WCacra%252fJNEEIY%252fJ3LQRIuQ%253d%253d=o830ycBj9qfhOX7q7azuTA%253d%253d" TargetMode="External"/><Relationship Id="rId1414" Type="http://schemas.openxmlformats.org/officeDocument/2006/relationships/hyperlink" Target="http://teknoag.sanayi.gov.tr/Home/TgbFirmaDetay?WCacra%252fJNEEIY%252fJ3LQRIuQ%253d%253d=zZVfCrkfVW%252b0SBgQxckJ3A%253d%253d" TargetMode="External"/><Relationship Id="rId1621" Type="http://schemas.openxmlformats.org/officeDocument/2006/relationships/hyperlink" Target="http://teknoag.sanayi.gov.tr/Home/TgbFirmaDetay?WCacra%252fJNEEIY%252fJ3LQRIuQ%253d%253d=XRkQJH%252fK1dFzkLWmDYtycg%253d%253d" TargetMode="External"/><Relationship Id="rId1859" Type="http://schemas.openxmlformats.org/officeDocument/2006/relationships/hyperlink" Target="http://teknoag.sanayi.gov.tr/Home/TgbFirmaDetay?WCacra%252fJNEEIY%252fJ3LQRIuQ%253d%253d=tZ8KuMshXp1hTdbF64h8ww%253d%253d" TargetMode="External"/><Relationship Id="rId1719" Type="http://schemas.openxmlformats.org/officeDocument/2006/relationships/hyperlink" Target="http://teknoag.sanayi.gov.tr/Home/TgbFirmaDetay?WCacra%252fJNEEIY%252fJ3LQRIuQ%253d%253d=zuovpsWg0QR2LrTgdjsxWA%253d%253d" TargetMode="External"/><Relationship Id="rId1926" Type="http://schemas.openxmlformats.org/officeDocument/2006/relationships/hyperlink" Target="http://teknoag.sanayi.gov.tr/Home/TgbFirmaDetay?WCacra%252fJNEEIY%252fJ3LQRIuQ%253d%253d=Wfgb7gFOS2rzsHW7eTDgow%253d%253d" TargetMode="External"/><Relationship Id="rId367" Type="http://schemas.openxmlformats.org/officeDocument/2006/relationships/hyperlink" Target="http://teknoag.sanayi.gov.tr/Home/TgbFirmaDetay?WCacra%252fJNEEIY%252fJ3LQRIuQ%253d%253d=fygtyAMRwK10L9Fg7BDXag%253d%253d" TargetMode="External"/><Relationship Id="rId574" Type="http://schemas.openxmlformats.org/officeDocument/2006/relationships/hyperlink" Target="http://teknoag.sanayi.gov.tr/Home/TgbFirmaDetay?WCacra%252fJNEEIY%252fJ3LQRIuQ%253d%253d=RVI2Wd1uuD7ehLcmYCm9NQ%253d%253d" TargetMode="External"/><Relationship Id="rId227" Type="http://schemas.openxmlformats.org/officeDocument/2006/relationships/hyperlink" Target="http://teknoag.sanayi.gov.tr/Home/TgbFirmaDetay?WCacra%252fJNEEIY%252fJ3LQRIuQ%253d%253d=sIJBNv5Q8%252foRJdNLjqqM%252fg%253d%253d" TargetMode="External"/><Relationship Id="rId781" Type="http://schemas.openxmlformats.org/officeDocument/2006/relationships/hyperlink" Target="http://teknoag.sanayi.gov.tr/Home/TgbFirmaDetay?WCacra%252fJNEEIY%252fJ3LQRIuQ%253d%253d=w%252bNy0SbL2FmExN1zLN3ZCw%253d%253d" TargetMode="External"/><Relationship Id="rId879" Type="http://schemas.openxmlformats.org/officeDocument/2006/relationships/hyperlink" Target="http://teknoag.sanayi.gov.tr/Home/TgbFirmaDetay?WCacra%252fJNEEIY%252fJ3LQRIuQ%253d%253d=ogl8E8tF6g8xEBoNEnbvDQ%253d%253d" TargetMode="External"/><Relationship Id="rId434" Type="http://schemas.openxmlformats.org/officeDocument/2006/relationships/hyperlink" Target="http://teknoag.sanayi.gov.tr/Home/TgbFirmaDetay?WCacra%252fJNEEIY%252fJ3LQRIuQ%253d%253d=CEVCC3pvTJBpIPUfgWWBsQ%253d%253d" TargetMode="External"/><Relationship Id="rId641" Type="http://schemas.openxmlformats.org/officeDocument/2006/relationships/hyperlink" Target="http://teknoag.sanayi.gov.tr/Home/TgbFirmaDetay?WCacra%252fJNEEIY%252fJ3LQRIuQ%253d%253d=B00xG4Y9IJXyAa04HCdHpg%253d%253d" TargetMode="External"/><Relationship Id="rId739" Type="http://schemas.openxmlformats.org/officeDocument/2006/relationships/hyperlink" Target="http://teknoag.sanayi.gov.tr/Home/TgbFirmaDetay?WCacra%252fJNEEIY%252fJ3LQRIuQ%253d%253d=cygb6Lb6BpOjwjaIoQeI7w%253d%253d" TargetMode="External"/><Relationship Id="rId1064" Type="http://schemas.openxmlformats.org/officeDocument/2006/relationships/hyperlink" Target="http://teknoag.sanayi.gov.tr/Home/TgbFirmaDetay?WCacra%252fJNEEIY%252fJ3LQRIuQ%253d%253d=sY2SO%252btiQBkDM4pJa0MVZg%253d%253d" TargetMode="External"/><Relationship Id="rId1271" Type="http://schemas.openxmlformats.org/officeDocument/2006/relationships/hyperlink" Target="http://teknoag.sanayi.gov.tr/Home/TgbFirmaDetay?WCacra%252fJNEEIY%252fJ3LQRIuQ%253d%253d=IguYDu0RjhDIaoPK%252bZkBMA%253d%253d" TargetMode="External"/><Relationship Id="rId1369" Type="http://schemas.openxmlformats.org/officeDocument/2006/relationships/hyperlink" Target="http://teknoag.sanayi.gov.tr/Home/TgbFirmaDetay?WCacra%252fJNEEIY%252fJ3LQRIuQ%253d%253d=L3ERwyuKKkMSnIgRywQbcQ%253d%253d" TargetMode="External"/><Relationship Id="rId1576" Type="http://schemas.openxmlformats.org/officeDocument/2006/relationships/hyperlink" Target="http://teknoag.sanayi.gov.tr/Home/TgbFirmaDetay?WCacra%252fJNEEIY%252fJ3LQRIuQ%253d%253d=FNGqOL76u6I27jpfzTdAFA%253d%253d" TargetMode="External"/><Relationship Id="rId501" Type="http://schemas.openxmlformats.org/officeDocument/2006/relationships/hyperlink" Target="http://teknoag.sanayi.gov.tr/Home/TgbFirmaDetay?WCacra%252fJNEEIY%252fJ3LQRIuQ%253d%253d=jdqvYArKUJafORDEYV7jrg%253d%253d" TargetMode="External"/><Relationship Id="rId946" Type="http://schemas.openxmlformats.org/officeDocument/2006/relationships/hyperlink" Target="http://teknoag.sanayi.gov.tr/Home/TgbFirmaDetay?WCacra%252fJNEEIY%252fJ3LQRIuQ%253d%253d=k7KygU%252bkZp9evj4fSJbCWQ%253d%253d" TargetMode="External"/><Relationship Id="rId1131" Type="http://schemas.openxmlformats.org/officeDocument/2006/relationships/hyperlink" Target="http://teknoag.sanayi.gov.tr/Home/TgbFirmaDetay?WCacra%252fJNEEIY%252fJ3LQRIuQ%253d%253d=AyGXOgZ6JPZeg1fvkgzEzA%253d%253d" TargetMode="External"/><Relationship Id="rId1229" Type="http://schemas.openxmlformats.org/officeDocument/2006/relationships/hyperlink" Target="http://teknoag.sanayi.gov.tr/Home/TgbFirmaDetay?WCacra%252fJNEEIY%252fJ3LQRIuQ%253d%253d=PCeObb6KCvV2DV06git0Dg%253d%253d" TargetMode="External"/><Relationship Id="rId1783" Type="http://schemas.openxmlformats.org/officeDocument/2006/relationships/hyperlink" Target="http://teknoag.sanayi.gov.tr/Home/TgbFirmaDetay?WCacra%252fJNEEIY%252fJ3LQRIuQ%253d%253d=7y67Z30zQabLMxMrtjK2Mw%253d%253d" TargetMode="External"/><Relationship Id="rId75" Type="http://schemas.openxmlformats.org/officeDocument/2006/relationships/hyperlink" Target="http://teknoag.sanayi.gov.tr/Home/TgbFirmaDetay?WCacra%252fJNEEIY%252fJ3LQRIuQ%253d%253d=QHgGnKrokWMYfHZxoUNqBA%253d%253d" TargetMode="External"/><Relationship Id="rId806" Type="http://schemas.openxmlformats.org/officeDocument/2006/relationships/hyperlink" Target="http://teknoag.sanayi.gov.tr/Home/TgbFirmaDetay?WCacra%252fJNEEIY%252fJ3LQRIuQ%253d%253d=qG4DLxwl8yerbpMvJfnqSw%253d%253d" TargetMode="External"/><Relationship Id="rId1436" Type="http://schemas.openxmlformats.org/officeDocument/2006/relationships/hyperlink" Target="http://teknoag.sanayi.gov.tr/Home/TgbFirmaDetay?WCacra%252fJNEEIY%252fJ3LQRIuQ%253d%253d=ukLBCTSNat4ScIhq3YJfZA%253d%253d" TargetMode="External"/><Relationship Id="rId1643" Type="http://schemas.openxmlformats.org/officeDocument/2006/relationships/hyperlink" Target="http://teknoag.sanayi.gov.tr/Home/TgbFirmaDetay?WCacra%252fJNEEIY%252fJ3LQRIuQ%253d%253d=c5OyQUAxQVTZgXM2F5z68w%253d%253d" TargetMode="External"/><Relationship Id="rId1850" Type="http://schemas.openxmlformats.org/officeDocument/2006/relationships/hyperlink" Target="http://teknoag.sanayi.gov.tr/Home/TgbFirmaDetay?WCacra%252fJNEEIY%252fJ3LQRIuQ%253d%253d=Rc5xyFN1bdnFu7B69oqShw%253d%253d" TargetMode="External"/><Relationship Id="rId1503" Type="http://schemas.openxmlformats.org/officeDocument/2006/relationships/hyperlink" Target="http://teknoag.sanayi.gov.tr/Home/TgbFirmaDetay?WCacra%252fJNEEIY%252fJ3LQRIuQ%253d%253d=GJesvuHAu0I0h%252bmql8kDtw%253d%253d" TargetMode="External"/><Relationship Id="rId1710" Type="http://schemas.openxmlformats.org/officeDocument/2006/relationships/hyperlink" Target="http://teknoag.sanayi.gov.tr/Home/TgbFirmaDetay?WCacra%252fJNEEIY%252fJ3LQRIuQ%253d%253d=GBxlZXHoAaE5hRr%252fhCk19w%253d%253d" TargetMode="External"/><Relationship Id="rId1948" Type="http://schemas.openxmlformats.org/officeDocument/2006/relationships/hyperlink" Target="http://teknoag.sanayi.gov.tr/Home/TgbFirmaDetay?WCacra%252fJNEEIY%252fJ3LQRIuQ%253d%253d=PWxen9LMV90CKr7pFuAWXw%253d%253d" TargetMode="External"/><Relationship Id="rId291" Type="http://schemas.openxmlformats.org/officeDocument/2006/relationships/hyperlink" Target="http://teknoag.sanayi.gov.tr/Home/TgbFirmaDetay?WCacra%252fJNEEIY%252fJ3LQRIuQ%253d%253d=HIceD4GmDNcFQ2UkgV4eYw%253d%253d" TargetMode="External"/><Relationship Id="rId1808" Type="http://schemas.openxmlformats.org/officeDocument/2006/relationships/hyperlink" Target="http://teknoag.sanayi.gov.tr/Home/TgbFirmaDetay?WCacra%252fJNEEIY%252fJ3LQRIuQ%253d%253d=%252bF0ajWqgJM8rcNSraxVkbQ%253d%253d" TargetMode="External"/><Relationship Id="rId151" Type="http://schemas.openxmlformats.org/officeDocument/2006/relationships/hyperlink" Target="http://teknoag.sanayi.gov.tr/Home/TgbFirmaDetay?WCacra%252fJNEEIY%252fJ3LQRIuQ%253d%253d=BCDwHPNakwzM3LPx%252bMyizw%253d%253d" TargetMode="External"/><Relationship Id="rId389" Type="http://schemas.openxmlformats.org/officeDocument/2006/relationships/hyperlink" Target="http://teknoag.sanayi.gov.tr/Home/TgbFirmaDetay?WCacra%252fJNEEIY%252fJ3LQRIuQ%253d%253d=aPX%252bq2NqofiZCi84DVgD6A%253d%253d" TargetMode="External"/><Relationship Id="rId596" Type="http://schemas.openxmlformats.org/officeDocument/2006/relationships/hyperlink" Target="http://teknoag.sanayi.gov.tr/Home/TgbFirmaDetay?WCacra%252fJNEEIY%252fJ3LQRIuQ%253d%253d=x4NIDNkv7x%252f5%252bCi58JuTBw%253d%253d" TargetMode="External"/><Relationship Id="rId249" Type="http://schemas.openxmlformats.org/officeDocument/2006/relationships/hyperlink" Target="http://teknoag.sanayi.gov.tr/Home/TgbFirmaDetay?WCacra%252fJNEEIY%252fJ3LQRIuQ%253d%253d=Sj5YWxSoNByaLInzVCbnTA%253d%253d" TargetMode="External"/><Relationship Id="rId456" Type="http://schemas.openxmlformats.org/officeDocument/2006/relationships/hyperlink" Target="http://teknoag.sanayi.gov.tr/Home/TgbFirmaDetay?WCacra%252fJNEEIY%252fJ3LQRIuQ%253d%253d=ohHA5XIHHSOfIGzl40%252fHqQ%253d%253d" TargetMode="External"/><Relationship Id="rId663" Type="http://schemas.openxmlformats.org/officeDocument/2006/relationships/hyperlink" Target="http://teknoag.sanayi.gov.tr/Home/TgbFirmaDetay?WCacra%252fJNEEIY%252fJ3LQRIuQ%253d%253d=RqiDNcxo2PKfoKFvO6kepA%253d%253d" TargetMode="External"/><Relationship Id="rId870" Type="http://schemas.openxmlformats.org/officeDocument/2006/relationships/hyperlink" Target="http://teknoag.sanayi.gov.tr/Home/TgbFirmaDetay?WCacra%252fJNEEIY%252fJ3LQRIuQ%253d%253d=sfaOICTkyE7QusJAUwsuXQ%253d%253d" TargetMode="External"/><Relationship Id="rId1086" Type="http://schemas.openxmlformats.org/officeDocument/2006/relationships/hyperlink" Target="http://teknoag.sanayi.gov.tr/Home/TgbFirmaDetay?WCacra%252fJNEEIY%252fJ3LQRIuQ%253d%253d=lu6UZu%252fx5R0%252f5e6mu3RU0g%253d%253d" TargetMode="External"/><Relationship Id="rId1293" Type="http://schemas.openxmlformats.org/officeDocument/2006/relationships/hyperlink" Target="http://teknoag.sanayi.gov.tr/Home/TgbFirmaDetay?WCacra%252fJNEEIY%252fJ3LQRIuQ%253d%253d=T02IC9trymEfFK2dVcTH1g%253d%253d" TargetMode="External"/><Relationship Id="rId109" Type="http://schemas.openxmlformats.org/officeDocument/2006/relationships/hyperlink" Target="http://teknoag.sanayi.gov.tr/Home/TgbFirmaDetay?WCacra%252fJNEEIY%252fJ3LQRIuQ%253d%253d=NZpifC56pLPn5%252fXx%252b%252f4QWA%253d%253d" TargetMode="External"/><Relationship Id="rId316" Type="http://schemas.openxmlformats.org/officeDocument/2006/relationships/hyperlink" Target="http://teknoag.sanayi.gov.tr/Home/TgbFirmaDetay?WCacra%252fJNEEIY%252fJ3LQRIuQ%253d%253d=LUp9ZNnYuj8rQrdQYA62uQ%253d%253d" TargetMode="External"/><Relationship Id="rId523" Type="http://schemas.openxmlformats.org/officeDocument/2006/relationships/hyperlink" Target="http://teknoag.sanayi.gov.tr/Home/TgbFirmaDetay?WCacra%252fJNEEIY%252fJ3LQRIuQ%253d%253d=P45zK%252fRSKtyPRtLu5kRakg%253d%253d" TargetMode="External"/><Relationship Id="rId968" Type="http://schemas.openxmlformats.org/officeDocument/2006/relationships/hyperlink" Target="http://teknoag.sanayi.gov.tr/Home/TgbFirmaDetay?WCacra%252fJNEEIY%252fJ3LQRIuQ%253d%253d=P0bLJfJT2tf5jjESEfnHWw%253d%253d" TargetMode="External"/><Relationship Id="rId1153" Type="http://schemas.openxmlformats.org/officeDocument/2006/relationships/hyperlink" Target="http://teknoag.sanayi.gov.tr/Home/TgbFirmaDetay?WCacra%252fJNEEIY%252fJ3LQRIuQ%253d%253d=zEj2LWLBV8w3IwOaIaQGBQ%253d%253d" TargetMode="External"/><Relationship Id="rId1598" Type="http://schemas.openxmlformats.org/officeDocument/2006/relationships/hyperlink" Target="http://teknoag.sanayi.gov.tr/Home/TgbFirmaDetay?WCacra%252fJNEEIY%252fJ3LQRIuQ%253d%253d=M3JsUa5U6c%252b6tJFCH6Z3HA%253d%253d" TargetMode="External"/><Relationship Id="rId97" Type="http://schemas.openxmlformats.org/officeDocument/2006/relationships/hyperlink" Target="http://teknoag.sanayi.gov.tr/Home/TgbFirmaDetay?WCacra%252fJNEEIY%252fJ3LQRIuQ%253d%253d=QjcVg91PEiJ77R0c3Mnw5g%253d%253d" TargetMode="External"/><Relationship Id="rId730" Type="http://schemas.openxmlformats.org/officeDocument/2006/relationships/hyperlink" Target="http://teknoag.sanayi.gov.tr/Home/TgbFirmaDetay?WCacra%252fJNEEIY%252fJ3LQRIuQ%253d%253d=aQL3v9rVgASFGaz1%252bIT9tg%253d%253d" TargetMode="External"/><Relationship Id="rId828" Type="http://schemas.openxmlformats.org/officeDocument/2006/relationships/hyperlink" Target="http://teknoag.sanayi.gov.tr/Home/TgbFirmaDetay?WCacra%252fJNEEIY%252fJ3LQRIuQ%253d%253d=RM9hROjqz5sS5z6mehz%252b9A%253d%253d" TargetMode="External"/><Relationship Id="rId1013" Type="http://schemas.openxmlformats.org/officeDocument/2006/relationships/hyperlink" Target="http://teknoag.sanayi.gov.tr/Home/TgbFirmaDetay?WCacra%252fJNEEIY%252fJ3LQRIuQ%253d%253d=sJR74W9LwNuI7ZoCK9MQng%253d%253d" TargetMode="External"/><Relationship Id="rId1360" Type="http://schemas.openxmlformats.org/officeDocument/2006/relationships/hyperlink" Target="http://teknoag.sanayi.gov.tr/Home/TgbFirmaDetay?WCacra%252fJNEEIY%252fJ3LQRIuQ%253d%253d=mDCWrfU4akv1ggHB3a6T6Q%253d%253d" TargetMode="External"/><Relationship Id="rId1458" Type="http://schemas.openxmlformats.org/officeDocument/2006/relationships/hyperlink" Target="http://teknoag.sanayi.gov.tr/Home/TgbFirmaDetay?WCacra%252fJNEEIY%252fJ3LQRIuQ%253d%253d=ts4FsADjt7aG%252b%252fjJPEvNKA%253d%253d" TargetMode="External"/><Relationship Id="rId1665" Type="http://schemas.openxmlformats.org/officeDocument/2006/relationships/hyperlink" Target="http://teknoag.sanayi.gov.tr/Home/TgbFirmaDetay?WCacra%252fJNEEIY%252fJ3LQRIuQ%253d%253d=XDHADZDopXDtpUzoxoS%252bTA%253d%253d" TargetMode="External"/><Relationship Id="rId1872" Type="http://schemas.openxmlformats.org/officeDocument/2006/relationships/hyperlink" Target="http://teknoag.sanayi.gov.tr/Home/TgbFirmaDetay?WCacra%252fJNEEIY%252fJ3LQRIuQ%253d%253d=jsrrgsY25e2L4j7Wild7cQ%253d%253d" TargetMode="External"/><Relationship Id="rId1220" Type="http://schemas.openxmlformats.org/officeDocument/2006/relationships/hyperlink" Target="http://teknoag.sanayi.gov.tr/Home/TgbFirmaDetay?WCacra%252fJNEEIY%252fJ3LQRIuQ%253d%253d=YrFHzs4x%252bNBDS6fLAokUEw%253d%253d" TargetMode="External"/><Relationship Id="rId1318" Type="http://schemas.openxmlformats.org/officeDocument/2006/relationships/hyperlink" Target="http://teknoag.sanayi.gov.tr/Home/TgbFirmaDetay?WCacra%252fJNEEIY%252fJ3LQRIuQ%253d%253d=0VLiOhwZRHJMZ45BEqFJ4A%253d%253d" TargetMode="External"/><Relationship Id="rId1525" Type="http://schemas.openxmlformats.org/officeDocument/2006/relationships/hyperlink" Target="http://teknoag.sanayi.gov.tr/Home/TgbFirmaDetay?WCacra%252fJNEEIY%252fJ3LQRIuQ%253d%253d=q%252f349idcqyJpBp9MK59AXA%253d%253d" TargetMode="External"/><Relationship Id="rId1732" Type="http://schemas.openxmlformats.org/officeDocument/2006/relationships/hyperlink" Target="http://teknoag.sanayi.gov.tr/Home/TgbFirmaDetay?WCacra%252fJNEEIY%252fJ3LQRIuQ%253d%253d=7hTcwNFDnb3Xurivw%252flZjQ%253d%253d" TargetMode="External"/><Relationship Id="rId24" Type="http://schemas.openxmlformats.org/officeDocument/2006/relationships/hyperlink" Target="http://teknoag.sanayi.gov.tr/Home/TgbFirmaDetay?WCacra%252fJNEEIY%252fJ3LQRIuQ%253d%253d=A%252b2vHXq%252bqAmBUWqzfSJw4g%253d%253d" TargetMode="External"/><Relationship Id="rId173" Type="http://schemas.openxmlformats.org/officeDocument/2006/relationships/hyperlink" Target="http://teknoag.sanayi.gov.tr/Home/TgbFirmaDetay?WCacra%252fJNEEIY%252fJ3LQRIuQ%253d%253d=FrTMpS4vX5m2Gh2FOn15Jg%253d%253d" TargetMode="External"/><Relationship Id="rId380" Type="http://schemas.openxmlformats.org/officeDocument/2006/relationships/hyperlink" Target="http://teknoag.sanayi.gov.tr/Home/TgbFirmaDetay?WCacra%252fJNEEIY%252fJ3LQRIuQ%253d%253d=jCyW93168YH6hZZzGFeI3A%253d%253d" TargetMode="External"/><Relationship Id="rId240" Type="http://schemas.openxmlformats.org/officeDocument/2006/relationships/hyperlink" Target="http://teknoag.sanayi.gov.tr/Home/TgbFirmaDetay?WCacra%252fJNEEIY%252fJ3LQRIuQ%253d%253d=Ky4I83zzVSIy5rKxvX1lYg%253d%253d" TargetMode="External"/><Relationship Id="rId478" Type="http://schemas.openxmlformats.org/officeDocument/2006/relationships/hyperlink" Target="http://teknoag.sanayi.gov.tr/Home/TgbFirmaDetay?WCacra%252fJNEEIY%252fJ3LQRIuQ%253d%253d=QVTkICrJuqzNI2RC%252b8f2nA%253d%253d" TargetMode="External"/><Relationship Id="rId685" Type="http://schemas.openxmlformats.org/officeDocument/2006/relationships/hyperlink" Target="http://teknoag.sanayi.gov.tr/Home/TgbFirmaDetay?WCacra%252fJNEEIY%252fJ3LQRIuQ%253d%253d=%252frFVknp1cYlDoSBcpFy9pQ%253d%253d" TargetMode="External"/><Relationship Id="rId892" Type="http://schemas.openxmlformats.org/officeDocument/2006/relationships/hyperlink" Target="http://teknoag.sanayi.gov.tr/Home/TgbFirmaDetay?WCacra%252fJNEEIY%252fJ3LQRIuQ%253d%253d=4%252bDLPwiLDSglj%252fQZWogkjg%253d%253d" TargetMode="External"/><Relationship Id="rId100" Type="http://schemas.openxmlformats.org/officeDocument/2006/relationships/hyperlink" Target="http://teknoag.sanayi.gov.tr/Home/TgbFirmaDetay?WCacra%252fJNEEIY%252fJ3LQRIuQ%253d%253d=dqy1ciKBvvblmiEWeRYOZA%253d%253d" TargetMode="External"/><Relationship Id="rId338" Type="http://schemas.openxmlformats.org/officeDocument/2006/relationships/hyperlink" Target="http://teknoag.sanayi.gov.tr/Home/TgbFirmaDetay?WCacra%252fJNEEIY%252fJ3LQRIuQ%253d%253d=XixRgR7Nb2r1aCr5u%252b46XQ%253d%253d" TargetMode="External"/><Relationship Id="rId545" Type="http://schemas.openxmlformats.org/officeDocument/2006/relationships/hyperlink" Target="http://teknoag.sanayi.gov.tr/Home/TgbFirmaDetay?WCacra%252fJNEEIY%252fJ3LQRIuQ%253d%253d=sYqiMZhy5Jydc%252fAKvdyMoQ%253d%253d" TargetMode="External"/><Relationship Id="rId752" Type="http://schemas.openxmlformats.org/officeDocument/2006/relationships/hyperlink" Target="http://teknoag.sanayi.gov.tr/Home/TgbFirmaDetay?WCacra%252fJNEEIY%252fJ3LQRIuQ%253d%253d=R8Q86C9pvXKU79jSXoYXmg%253d%253d" TargetMode="External"/><Relationship Id="rId1175" Type="http://schemas.openxmlformats.org/officeDocument/2006/relationships/hyperlink" Target="http://teknoag.sanayi.gov.tr/Home/TgbFirmaDetay?WCacra%252fJNEEIY%252fJ3LQRIuQ%253d%253d=y8vwqAFvcPelj9sYjztPTQ%253d%253d" TargetMode="External"/><Relationship Id="rId1382" Type="http://schemas.openxmlformats.org/officeDocument/2006/relationships/hyperlink" Target="http://teknoag.sanayi.gov.tr/Home/TgbFirmaDetay?WCacra%252fJNEEIY%252fJ3LQRIuQ%253d%253d=3kkLi7ggdPWVQ6jORs0QnQ%253d%253d" TargetMode="External"/><Relationship Id="rId405" Type="http://schemas.openxmlformats.org/officeDocument/2006/relationships/hyperlink" Target="http://teknoag.sanayi.gov.tr/Home/TgbFirmaDetay?WCacra%252fJNEEIY%252fJ3LQRIuQ%253d%253d=7DaN1%252b00Ngy3BztmHh%252fw9Q%253d%253d" TargetMode="External"/><Relationship Id="rId612" Type="http://schemas.openxmlformats.org/officeDocument/2006/relationships/hyperlink" Target="http://teknoag.sanayi.gov.tr/Home/TgbFirmaDetay?WCacra%252fJNEEIY%252fJ3LQRIuQ%253d%253d=3XXPKIo4eh2eGGqo5WxKEA%253d%253d" TargetMode="External"/><Relationship Id="rId1035" Type="http://schemas.openxmlformats.org/officeDocument/2006/relationships/hyperlink" Target="http://teknoag.sanayi.gov.tr/Home/TgbFirmaDetay?WCacra%252fJNEEIY%252fJ3LQRIuQ%253d%253d=JdN5gjkyoeuoGac8hg1PsA%253d%253d" TargetMode="External"/><Relationship Id="rId1242" Type="http://schemas.openxmlformats.org/officeDocument/2006/relationships/hyperlink" Target="http://teknoag.sanayi.gov.tr/Home/TgbFirmaDetay?WCacra%252fJNEEIY%252fJ3LQRIuQ%253d%253d=Cdj6uSKcbcZ0Qj%252f1k0llrA%253d%253d" TargetMode="External"/><Relationship Id="rId1687" Type="http://schemas.openxmlformats.org/officeDocument/2006/relationships/hyperlink" Target="http://teknoag.sanayi.gov.tr/Home/TgbFirmaDetay?WCacra%252fJNEEIY%252fJ3LQRIuQ%253d%253d=2OWqgA4zpiMMPZIhlYzNVA%253d%253d" TargetMode="External"/><Relationship Id="rId1894" Type="http://schemas.openxmlformats.org/officeDocument/2006/relationships/hyperlink" Target="http://teknoag.sanayi.gov.tr/Home/TgbFirmaDetay?WCacra%252fJNEEIY%252fJ3LQRIuQ%253d%253d=CKjv%252bH0Nkfsq9c5E6VbgVg%253d%253d" TargetMode="External"/><Relationship Id="rId917" Type="http://schemas.openxmlformats.org/officeDocument/2006/relationships/hyperlink" Target="http://teknoag.sanayi.gov.tr/Home/TgbFirmaDetay?WCacra%252fJNEEIY%252fJ3LQRIuQ%253d%253d=%252bPNU1cPMzjloK%252fhSPRjXGQ%253d%253d" TargetMode="External"/><Relationship Id="rId1102" Type="http://schemas.openxmlformats.org/officeDocument/2006/relationships/hyperlink" Target="http://teknoag.sanayi.gov.tr/Home/TgbFirmaDetay?WCacra%252fJNEEIY%252fJ3LQRIuQ%253d%253d=jIAyJzFKxEGojGNKX%252fyn9A%253d%253d" TargetMode="External"/><Relationship Id="rId1547" Type="http://schemas.openxmlformats.org/officeDocument/2006/relationships/hyperlink" Target="http://teknoag.sanayi.gov.tr/Home/TgbFirmaDetay?WCacra%252fJNEEIY%252fJ3LQRIuQ%253d%253d=UFMEgXicfuE5haZpUEP30Q%253d%253d" TargetMode="External"/><Relationship Id="rId1754" Type="http://schemas.openxmlformats.org/officeDocument/2006/relationships/hyperlink" Target="http://teknoag.sanayi.gov.tr/Home/TgbFirmaDetay?WCacra%252fJNEEIY%252fJ3LQRIuQ%253d%253d=H5tpI0jNJm8nK88GLvS47A%253d%253d" TargetMode="External"/><Relationship Id="rId1961" Type="http://schemas.openxmlformats.org/officeDocument/2006/relationships/hyperlink" Target="http://teknoag.sanayi.gov.tr/Home/TgbFirmaDetay?WCacra%252fJNEEIY%252fJ3LQRIuQ%253d%253d=%252bSAATOQFnLOlHqcfVRBXmQ%253d%253d" TargetMode="External"/><Relationship Id="rId46" Type="http://schemas.openxmlformats.org/officeDocument/2006/relationships/hyperlink" Target="http://teknoag.sanayi.gov.tr/Home/TgbFirmaDetay?WCacra%252fJNEEIY%252fJ3LQRIuQ%253d%253d=%252bPG6VtibAhoDr%252bqKzMRB5w%253d%253d" TargetMode="External"/><Relationship Id="rId1407" Type="http://schemas.openxmlformats.org/officeDocument/2006/relationships/hyperlink" Target="http://teknoag.sanayi.gov.tr/Home/TgbFirmaDetay?WCacra%252fJNEEIY%252fJ3LQRIuQ%253d%253d=vWEijaNO%252bUan9I4dd5WlLg%253d%253d" TargetMode="External"/><Relationship Id="rId1614" Type="http://schemas.openxmlformats.org/officeDocument/2006/relationships/hyperlink" Target="http://teknoag.sanayi.gov.tr/Home/TgbFirmaDetay?WCacra%252fJNEEIY%252fJ3LQRIuQ%253d%253d=PHJ%252bWVHsk4NrmiUPlhC8qw%253d%253d" TargetMode="External"/><Relationship Id="rId1821" Type="http://schemas.openxmlformats.org/officeDocument/2006/relationships/hyperlink" Target="http://teknoag.sanayi.gov.tr/Home/TgbFirmaDetay?WCacra%252fJNEEIY%252fJ3LQRIuQ%253d%253d=f6pJbYfU6TEGLaLA3VRkLA%253d%253d" TargetMode="External"/><Relationship Id="rId195" Type="http://schemas.openxmlformats.org/officeDocument/2006/relationships/hyperlink" Target="http://teknoag.sanayi.gov.tr/Home/TgbFirmaDetay?WCacra%252fJNEEIY%252fJ3LQRIuQ%253d%253d=fdzwGkYqLazxfv%252fo8grnoQ%253d%253d" TargetMode="External"/><Relationship Id="rId1919" Type="http://schemas.openxmlformats.org/officeDocument/2006/relationships/hyperlink" Target="http://teknoag.sanayi.gov.tr/Home/TgbFirmaDetay?WCacra%252fJNEEIY%252fJ3LQRIuQ%253d%253d=N4%252bHY1%252bLedoI6p02bqbwGQ%253d%253d" TargetMode="External"/><Relationship Id="rId262" Type="http://schemas.openxmlformats.org/officeDocument/2006/relationships/hyperlink" Target="http://teknoag.sanayi.gov.tr/Home/TgbFirmaDetay?WCacra%252fJNEEIY%252fJ3LQRIuQ%253d%253d=4gyHegl3KGgr%252bLgS0ErswQ%253d%253d" TargetMode="External"/><Relationship Id="rId567" Type="http://schemas.openxmlformats.org/officeDocument/2006/relationships/hyperlink" Target="http://teknoag.sanayi.gov.tr/Home/TgbFirmaDetay?WCacra%252fJNEEIY%252fJ3LQRIuQ%253d%253d=fYD165UIwSd7fkTpgxYUbA%253d%253d" TargetMode="External"/><Relationship Id="rId1197" Type="http://schemas.openxmlformats.org/officeDocument/2006/relationships/hyperlink" Target="http://teknoag.sanayi.gov.tr/Home/TgbFirmaDetay?WCacra%252fJNEEIY%252fJ3LQRIuQ%253d%253d=E%252fmzVhGcJGAyjmd013H7zw%253d%253d" TargetMode="External"/><Relationship Id="rId122" Type="http://schemas.openxmlformats.org/officeDocument/2006/relationships/hyperlink" Target="http://teknoag.sanayi.gov.tr/Home/TgbFirmaDetay?WCacra%252fJNEEIY%252fJ3LQRIuQ%253d%253d=BRl2odeexS26pxXDYGnCdQ%253d%253d" TargetMode="External"/><Relationship Id="rId774" Type="http://schemas.openxmlformats.org/officeDocument/2006/relationships/hyperlink" Target="http://teknoag.sanayi.gov.tr/Home/TgbFirmaDetay?WCacra%252fJNEEIY%252fJ3LQRIuQ%253d%253d=pD6HFeBgcuMrrH3W8dvWZg%253d%253d" TargetMode="External"/><Relationship Id="rId981" Type="http://schemas.openxmlformats.org/officeDocument/2006/relationships/hyperlink" Target="http://teknoag.sanayi.gov.tr/Home/TgbFirmaDetay?WCacra%252fJNEEIY%252fJ3LQRIuQ%253d%253d=3XiKdLWPoa%252bmNXaWV5jj6g%253d%253d" TargetMode="External"/><Relationship Id="rId1057" Type="http://schemas.openxmlformats.org/officeDocument/2006/relationships/hyperlink" Target="http://teknoag.sanayi.gov.tr/Home/TgbFirmaDetay?WCacra%252fJNEEIY%252fJ3LQRIuQ%253d%253d=WI%252bNslQ1EdSYdwjz%252fQi7KQ%253d%253d" TargetMode="External"/><Relationship Id="rId427" Type="http://schemas.openxmlformats.org/officeDocument/2006/relationships/hyperlink" Target="http://teknoag.sanayi.gov.tr/Home/TgbFirmaDetay?WCacra%252fJNEEIY%252fJ3LQRIuQ%253d%253d=2h4hxC8NmlYu3gWCuiWPaw%253d%253d" TargetMode="External"/><Relationship Id="rId634" Type="http://schemas.openxmlformats.org/officeDocument/2006/relationships/hyperlink" Target="http://teknoag.sanayi.gov.tr/Home/TgbFirmaDetay?WCacra%252fJNEEIY%252fJ3LQRIuQ%253d%253d=mDkOoRa5ZDsLZnMHThzw7Q%253d%253d" TargetMode="External"/><Relationship Id="rId841" Type="http://schemas.openxmlformats.org/officeDocument/2006/relationships/hyperlink" Target="http://teknoag.sanayi.gov.tr/Home/TgbFirmaDetay?WCacra%252fJNEEIY%252fJ3LQRIuQ%253d%253d=gs4ePBnSmbWNRTGdkVpRDQ%253d%253d" TargetMode="External"/><Relationship Id="rId1264" Type="http://schemas.openxmlformats.org/officeDocument/2006/relationships/hyperlink" Target="http://teknoag.sanayi.gov.tr/Home/TgbFirmaDetay?WCacra%252fJNEEIY%252fJ3LQRIuQ%253d%253d=U12jnflL7y7N6hR%252ft3pDLA%253d%253d" TargetMode="External"/><Relationship Id="rId1471" Type="http://schemas.openxmlformats.org/officeDocument/2006/relationships/hyperlink" Target="http://teknoag.sanayi.gov.tr/Home/TgbFirmaDetay?WCacra%252fJNEEIY%252fJ3LQRIuQ%253d%253d=yu%252fM5TI4R5dIDv6OeS%252flAA%253d%253d" TargetMode="External"/><Relationship Id="rId1569" Type="http://schemas.openxmlformats.org/officeDocument/2006/relationships/hyperlink" Target="http://teknoag.sanayi.gov.tr/Home/TgbFirmaDetay?WCacra%252fJNEEIY%252fJ3LQRIuQ%253d%253d=lxvlijTswIIlv4tJtqkVmw%253d%253d" TargetMode="External"/><Relationship Id="rId701" Type="http://schemas.openxmlformats.org/officeDocument/2006/relationships/hyperlink" Target="http://teknoag.sanayi.gov.tr/Home/TgbFirmaDetay?WCacra%252fJNEEIY%252fJ3LQRIuQ%253d%253d=eFz21n28flZzhLO0IyNRgw%253d%253d" TargetMode="External"/><Relationship Id="rId939" Type="http://schemas.openxmlformats.org/officeDocument/2006/relationships/hyperlink" Target="http://teknoag.sanayi.gov.tr/Home/TgbFirmaDetay?WCacra%252fJNEEIY%252fJ3LQRIuQ%253d%253d=appbDxgUJf23rntxDFJxUg%253d%253d" TargetMode="External"/><Relationship Id="rId1124" Type="http://schemas.openxmlformats.org/officeDocument/2006/relationships/hyperlink" Target="http://teknoag.sanayi.gov.tr/Home/TgbFirmaDetay?WCacra%252fJNEEIY%252fJ3LQRIuQ%253d%253d=Kv%252f5lDXsbr36KKWwsLEkEA%253d%253d" TargetMode="External"/><Relationship Id="rId1331" Type="http://schemas.openxmlformats.org/officeDocument/2006/relationships/hyperlink" Target="http://teknoag.sanayi.gov.tr/Home/TgbFirmaDetay?WCacra%252fJNEEIY%252fJ3LQRIuQ%253d%253d=48OaWXV9mFxkn5tdCnPVHg%253d%253d" TargetMode="External"/><Relationship Id="rId1776" Type="http://schemas.openxmlformats.org/officeDocument/2006/relationships/hyperlink" Target="http://teknoag.sanayi.gov.tr/Home/TgbFirmaDetay?WCacra%252fJNEEIY%252fJ3LQRIuQ%253d%253d=J9upGHPQEiZRXJAzLEb9zA%253d%253d" TargetMode="External"/><Relationship Id="rId68" Type="http://schemas.openxmlformats.org/officeDocument/2006/relationships/hyperlink" Target="http://teknoag.sanayi.gov.tr/Home/TgbFirmaDetay?WCacra%252fJNEEIY%252fJ3LQRIuQ%253d%253d=76YKDvEl61HN1qOkoDIuRw%253d%253d" TargetMode="External"/><Relationship Id="rId1429" Type="http://schemas.openxmlformats.org/officeDocument/2006/relationships/hyperlink" Target="http://teknoag.sanayi.gov.tr/Home/TgbFirmaDetay?WCacra%252fJNEEIY%252fJ3LQRIuQ%253d%253d=5fSwrNS5EnayvhU78R3owg%253d%253d" TargetMode="External"/><Relationship Id="rId1636" Type="http://schemas.openxmlformats.org/officeDocument/2006/relationships/hyperlink" Target="http://teknoag.sanayi.gov.tr/Home/TgbFirmaDetay?WCacra%252fJNEEIY%252fJ3LQRIuQ%253d%253d=p5uDmkXsP9ff77GeB%252fVB%252bA%253d%253d" TargetMode="External"/><Relationship Id="rId1843" Type="http://schemas.openxmlformats.org/officeDocument/2006/relationships/hyperlink" Target="http://teknoag.sanayi.gov.tr/Home/TgbFirmaDetay?WCacra%252fJNEEIY%252fJ3LQRIuQ%253d%253d=mnoe455moWvJPbgbeDOwRw%253d%253d" TargetMode="External"/><Relationship Id="rId1703" Type="http://schemas.openxmlformats.org/officeDocument/2006/relationships/hyperlink" Target="http://teknoag.sanayi.gov.tr/Home/TgbFirmaDetay?WCacra%252fJNEEIY%252fJ3LQRIuQ%253d%253d=xdf76Z4SlY%252bG%252bPgpg5jANA%253d%253d" TargetMode="External"/><Relationship Id="rId1910" Type="http://schemas.openxmlformats.org/officeDocument/2006/relationships/hyperlink" Target="http://teknoag.sanayi.gov.tr/Home/TgbFirmaDetay?WCacra%252fJNEEIY%252fJ3LQRIuQ%253d%253d=8Kn6lYa1F1F8Q3y9v6rhLQ%253d%253d" TargetMode="External"/><Relationship Id="rId284" Type="http://schemas.openxmlformats.org/officeDocument/2006/relationships/hyperlink" Target="http://teknoag.sanayi.gov.tr/Home/TgbFirmaDetay?WCacra%252fJNEEIY%252fJ3LQRIuQ%253d%253d=1NvsW1lgUqHAfPt%252f4vOF6Q%253d%253d" TargetMode="External"/><Relationship Id="rId491" Type="http://schemas.openxmlformats.org/officeDocument/2006/relationships/hyperlink" Target="http://teknoag.sanayi.gov.tr/Home/TgbFirmaDetay?WCacra%252fJNEEIY%252fJ3LQRIuQ%253d%253d=tYqQNRWfHLvsW57g%252fklojg%253d%253d" TargetMode="External"/><Relationship Id="rId144" Type="http://schemas.openxmlformats.org/officeDocument/2006/relationships/hyperlink" Target="http://teknoag.sanayi.gov.tr/Home/TgbFirmaDetay?WCacra%252fJNEEIY%252fJ3LQRIuQ%253d%253d=YSvNosnv1xYn9vpcv7EXnA%253d%253d" TargetMode="External"/><Relationship Id="rId589" Type="http://schemas.openxmlformats.org/officeDocument/2006/relationships/hyperlink" Target="http://teknoag.sanayi.gov.tr/Home/TgbFirmaDetay?WCacra%252fJNEEIY%252fJ3LQRIuQ%253d%253d=XACLIpoqkF%252bEiHM7UUSuMg%253d%253d" TargetMode="External"/><Relationship Id="rId796" Type="http://schemas.openxmlformats.org/officeDocument/2006/relationships/hyperlink" Target="http://teknoag.sanayi.gov.tr/Home/TgbFirmaDetay?WCacra%252fJNEEIY%252fJ3LQRIuQ%253d%253d=OKPGHrOlbqQvma1U8hp%252bcA%253d%253d" TargetMode="External"/><Relationship Id="rId351" Type="http://schemas.openxmlformats.org/officeDocument/2006/relationships/hyperlink" Target="http://teknoag.sanayi.gov.tr/Home/TgbFirmaDetay?WCacra%252fJNEEIY%252fJ3LQRIuQ%253d%253d=jRKrzy1CXZn90k%252bcLo66fw%253d%253d" TargetMode="External"/><Relationship Id="rId449" Type="http://schemas.openxmlformats.org/officeDocument/2006/relationships/hyperlink" Target="http://teknoag.sanayi.gov.tr/Home/TgbFirmaDetay?WCacra%252fJNEEIY%252fJ3LQRIuQ%253d%253d=1QQjrKcoy2JFD%252fq89X8mPA%253d%253d" TargetMode="External"/><Relationship Id="rId656" Type="http://schemas.openxmlformats.org/officeDocument/2006/relationships/hyperlink" Target="http://teknoag.sanayi.gov.tr/Home/TgbFirmaDetay?WCacra%252fJNEEIY%252fJ3LQRIuQ%253d%253d=NX08OEvKAC%252fEvMFeg%252b1Vkg%253d%253d" TargetMode="External"/><Relationship Id="rId863" Type="http://schemas.openxmlformats.org/officeDocument/2006/relationships/hyperlink" Target="http://teknoag.sanayi.gov.tr/Home/TgbFirmaDetay?WCacra%252fJNEEIY%252fJ3LQRIuQ%253d%253d=LtkxWDlapXILOMJqbvtZjA%253d%253d" TargetMode="External"/><Relationship Id="rId1079" Type="http://schemas.openxmlformats.org/officeDocument/2006/relationships/hyperlink" Target="http://teknoag.sanayi.gov.tr/Home/TgbFirmaDetay?WCacra%252fJNEEIY%252fJ3LQRIuQ%253d%253d=ZIP81HMMZjAFuDgczpJ6Vg%253d%253d" TargetMode="External"/><Relationship Id="rId1286" Type="http://schemas.openxmlformats.org/officeDocument/2006/relationships/hyperlink" Target="http://teknoag.sanayi.gov.tr/Home/TgbFirmaDetay?WCacra%252fJNEEIY%252fJ3LQRIuQ%253d%253d=JXqcopatv7MKfvbn8Co5Fw%253d%253d" TargetMode="External"/><Relationship Id="rId1493" Type="http://schemas.openxmlformats.org/officeDocument/2006/relationships/hyperlink" Target="http://teknoag.sanayi.gov.tr/Home/TgbFirmaDetay?WCacra%252fJNEEIY%252fJ3LQRIuQ%253d%253d=Geppg2ipH9a0%252fBmtsi7xBA%253d%253d" TargetMode="External"/><Relationship Id="rId211" Type="http://schemas.openxmlformats.org/officeDocument/2006/relationships/hyperlink" Target="http://teknoag.sanayi.gov.tr/Home/TgbFirmaDetay?WCacra%252fJNEEIY%252fJ3LQRIuQ%253d%253d=JD%252fxWNzEH%252fcYbNDlZqe1Vw%253d%253d" TargetMode="External"/><Relationship Id="rId309" Type="http://schemas.openxmlformats.org/officeDocument/2006/relationships/hyperlink" Target="http://teknoag.sanayi.gov.tr/Home/TgbFirmaDetay?WCacra%252fJNEEIY%252fJ3LQRIuQ%253d%253d=ZhSuOGWxvJutOn4igG5xvQ%253d%253d" TargetMode="External"/><Relationship Id="rId516" Type="http://schemas.openxmlformats.org/officeDocument/2006/relationships/hyperlink" Target="http://teknoag.sanayi.gov.tr/Home/TgbFirmaDetay?WCacra%252fJNEEIY%252fJ3LQRIuQ%253d%253d=3jRDuXcflozvdIwz0gvDnQ%253d%253d" TargetMode="External"/><Relationship Id="rId1146" Type="http://schemas.openxmlformats.org/officeDocument/2006/relationships/hyperlink" Target="http://teknoag.sanayi.gov.tr/Home/TgbFirmaDetay?WCacra%252fJNEEIY%252fJ3LQRIuQ%253d%253d=TWGWEbGlWFd91u4lNVPOAQ%253d%253d" TargetMode="External"/><Relationship Id="rId1798" Type="http://schemas.openxmlformats.org/officeDocument/2006/relationships/hyperlink" Target="http://teknoag.sanayi.gov.tr/Home/TgbFirmaDetay?WCacra%252fJNEEIY%252fJ3LQRIuQ%253d%253d=m07iaykhIswT2xMlwIIVfw%253d%253d" TargetMode="External"/><Relationship Id="rId723" Type="http://schemas.openxmlformats.org/officeDocument/2006/relationships/hyperlink" Target="http://teknoag.sanayi.gov.tr/Home/TgbFirmaDetay?WCacra%252fJNEEIY%252fJ3LQRIuQ%253d%253d=IdUHUXC0FDoYOxj7mzFAVQ%253d%253d" TargetMode="External"/><Relationship Id="rId930" Type="http://schemas.openxmlformats.org/officeDocument/2006/relationships/hyperlink" Target="http://teknoag.sanayi.gov.tr/Home/TgbFirmaDetay?WCacra%252fJNEEIY%252fJ3LQRIuQ%253d%253d=VxrNK%252b1IuCBZANU7WNqGAw%253d%253d" TargetMode="External"/><Relationship Id="rId1006" Type="http://schemas.openxmlformats.org/officeDocument/2006/relationships/hyperlink" Target="http://teknoag.sanayi.gov.tr/Home/TgbFirmaDetay?WCacra%252fJNEEIY%252fJ3LQRIuQ%253d%253d=lROUWjanh5IoEsykmS80ZQ%253d%253d" TargetMode="External"/><Relationship Id="rId1353" Type="http://schemas.openxmlformats.org/officeDocument/2006/relationships/hyperlink" Target="http://teknoag.sanayi.gov.tr/Home/TgbFirmaDetay?WCacra%252fJNEEIY%252fJ3LQRIuQ%253d%253d=eADRJ%252bTsaae%252f%252bjsqOQy7Cw%253d%253d" TargetMode="External"/><Relationship Id="rId1560" Type="http://schemas.openxmlformats.org/officeDocument/2006/relationships/hyperlink" Target="http://teknoag.sanayi.gov.tr/Home/TgbFirmaDetay?WCacra%252fJNEEIY%252fJ3LQRIuQ%253d%253d=viU6ALr1Rzs3kR4aBRoLSA%253d%253d" TargetMode="External"/><Relationship Id="rId1658" Type="http://schemas.openxmlformats.org/officeDocument/2006/relationships/hyperlink" Target="http://teknoag.sanayi.gov.tr/Home/TgbFirmaDetay?WCacra%252fJNEEIY%252fJ3LQRIuQ%253d%253d=aLRRbVPiAvITcbUc%252b8xAEw%253d%253d" TargetMode="External"/><Relationship Id="rId1865" Type="http://schemas.openxmlformats.org/officeDocument/2006/relationships/hyperlink" Target="http://teknoag.sanayi.gov.tr/Home/TgbFirmaDetay?WCacra%252fJNEEIY%252fJ3LQRIuQ%253d%253d=y0dzYCbiRSsyn28i7RPmfw%253d%253d" TargetMode="External"/><Relationship Id="rId1213" Type="http://schemas.openxmlformats.org/officeDocument/2006/relationships/hyperlink" Target="http://teknoag.sanayi.gov.tr/Home/TgbFirmaDetay?WCacra%252fJNEEIY%252fJ3LQRIuQ%253d%253d=G94i5fod6Y7Mm1ryXBCEzQ%253d%253d" TargetMode="External"/><Relationship Id="rId1420" Type="http://schemas.openxmlformats.org/officeDocument/2006/relationships/hyperlink" Target="http://teknoag.sanayi.gov.tr/Home/TgbFirmaDetay?WCacra%252fJNEEIY%252fJ3LQRIuQ%253d%253d=nUYr565uDowrmWCKWNcX%252bQ%253d%253d" TargetMode="External"/><Relationship Id="rId1518" Type="http://schemas.openxmlformats.org/officeDocument/2006/relationships/hyperlink" Target="http://teknoag.sanayi.gov.tr/Home/TgbFirmaDetay?WCacra%252fJNEEIY%252fJ3LQRIuQ%253d%253d=hGP5lAzuhHgZfss22VQT8A%253d%253d" TargetMode="External"/><Relationship Id="rId1725" Type="http://schemas.openxmlformats.org/officeDocument/2006/relationships/hyperlink" Target="http://teknoag.sanayi.gov.tr/Home/TgbFirmaDetay?WCacra%252fJNEEIY%252fJ3LQRIuQ%253d%253d=pBOFaQxVs%252btoEdE9eUee8Q%253d%253d" TargetMode="External"/><Relationship Id="rId1932" Type="http://schemas.openxmlformats.org/officeDocument/2006/relationships/hyperlink" Target="http://teknoag.sanayi.gov.tr/Home/TgbFirmaDetay?WCacra%252fJNEEIY%252fJ3LQRIuQ%253d%253d=ejkMT5KUKTc6U7%252bymG4Apg%253d%253d" TargetMode="External"/><Relationship Id="rId17" Type="http://schemas.openxmlformats.org/officeDocument/2006/relationships/hyperlink" Target="http://teknoag.sanayi.gov.tr/Home/TgbFirmaDetay?WCacra%252fJNEEIY%252fJ3LQRIuQ%253d%253d=B54qvL60U4Fmm7%252bflR4KKQ%253d%253d" TargetMode="External"/><Relationship Id="rId166" Type="http://schemas.openxmlformats.org/officeDocument/2006/relationships/hyperlink" Target="http://teknoag.sanayi.gov.tr/Home/TgbFirmaDetay?WCacra%252fJNEEIY%252fJ3LQRIuQ%253d%253d=L4AnYYPh1uviFW%252bjzEJKPQ%253d%253d" TargetMode="External"/><Relationship Id="rId373" Type="http://schemas.openxmlformats.org/officeDocument/2006/relationships/hyperlink" Target="http://teknoag.sanayi.gov.tr/Home/TgbFirmaDetay?WCacra%252fJNEEIY%252fJ3LQRIuQ%253d%253d=kA%252ff5mIEQpt8InIgTzvHTg%253d%253d" TargetMode="External"/><Relationship Id="rId580" Type="http://schemas.openxmlformats.org/officeDocument/2006/relationships/hyperlink" Target="http://teknoag.sanayi.gov.tr/Home/TgbFirmaDetay?WCacra%252fJNEEIY%252fJ3LQRIuQ%253d%253d=Ye9UZBSlM4Ug%252fDbTab5Veg%253d%253d" TargetMode="External"/><Relationship Id="rId1" Type="http://schemas.openxmlformats.org/officeDocument/2006/relationships/hyperlink" Target="http://teknoag.sanayi.gov.tr/Home/TgbFirmaDetay?WCacra%252fJNEEIY%252fJ3LQRIuQ%253d%253d=69rSMoRyWW3OSunU2fn7kg%253d%253d" TargetMode="External"/><Relationship Id="rId233" Type="http://schemas.openxmlformats.org/officeDocument/2006/relationships/hyperlink" Target="http://teknoag.sanayi.gov.tr/Home/TgbFirmaDetay?WCacra%252fJNEEIY%252fJ3LQRIuQ%253d%253d=hXj5ms6UPzY1w12my%252fMsiw%253d%253d" TargetMode="External"/><Relationship Id="rId440" Type="http://schemas.openxmlformats.org/officeDocument/2006/relationships/hyperlink" Target="http://teknoag.sanayi.gov.tr/Home/TgbFirmaDetay?WCacra%252fJNEEIY%252fJ3LQRIuQ%253d%253d=kN%252b38T1wQRqcOdFbqADAIA%253d%253d" TargetMode="External"/><Relationship Id="rId678" Type="http://schemas.openxmlformats.org/officeDocument/2006/relationships/hyperlink" Target="http://teknoag.sanayi.gov.tr/Home/TgbFirmaDetay?WCacra%252fJNEEIY%252fJ3LQRIuQ%253d%253d=sLt2p1211IYV5aVTsG9QNw%253d%253d" TargetMode="External"/><Relationship Id="rId885" Type="http://schemas.openxmlformats.org/officeDocument/2006/relationships/hyperlink" Target="http://teknoag.sanayi.gov.tr/Home/TgbFirmaDetay?WCacra%252fJNEEIY%252fJ3LQRIuQ%253d%253d=ZvU%252bMJqm%252ftH7jsad%252bPo6zQ%253d%253d" TargetMode="External"/><Relationship Id="rId1070" Type="http://schemas.openxmlformats.org/officeDocument/2006/relationships/hyperlink" Target="http://teknoag.sanayi.gov.tr/Home/TgbFirmaDetay?WCacra%252fJNEEIY%252fJ3LQRIuQ%253d%253d=Gs6neWwbijTfsQa4sbPDQg%253d%253d" TargetMode="External"/><Relationship Id="rId300" Type="http://schemas.openxmlformats.org/officeDocument/2006/relationships/hyperlink" Target="http://teknoag.sanayi.gov.tr/Home/TgbFirmaDetay?WCacra%252fJNEEIY%252fJ3LQRIuQ%253d%253d=UmTajHIP4v%252fCyHbNxa3yZQ%253d%253d" TargetMode="External"/><Relationship Id="rId538" Type="http://schemas.openxmlformats.org/officeDocument/2006/relationships/hyperlink" Target="http://teknoag.sanayi.gov.tr/Home/TgbFirmaDetay?WCacra%252fJNEEIY%252fJ3LQRIuQ%253d%253d=NckU3FYam00qtAXt2ZRtgQ%253d%253d" TargetMode="External"/><Relationship Id="rId745" Type="http://schemas.openxmlformats.org/officeDocument/2006/relationships/hyperlink" Target="http://teknoag.sanayi.gov.tr/Home/TgbFirmaDetay?WCacra%252fJNEEIY%252fJ3LQRIuQ%253d%253d=rYJUFg%252bhug3Jt75CzhFqnA%253d%253d" TargetMode="External"/><Relationship Id="rId952" Type="http://schemas.openxmlformats.org/officeDocument/2006/relationships/hyperlink" Target="http://teknoag.sanayi.gov.tr/Home/TgbFirmaDetay?WCacra%252fJNEEIY%252fJ3LQRIuQ%253d%253d=nhsXPDwE0SREvlI6Pa1OQA%253d%253d" TargetMode="External"/><Relationship Id="rId1168" Type="http://schemas.openxmlformats.org/officeDocument/2006/relationships/hyperlink" Target="http://teknoag.sanayi.gov.tr/Home/TgbFirmaDetay?WCacra%252fJNEEIY%252fJ3LQRIuQ%253d%253d=i3ScGC1fwBrQLYPkoQqyQg%253d%253d" TargetMode="External"/><Relationship Id="rId1375" Type="http://schemas.openxmlformats.org/officeDocument/2006/relationships/hyperlink" Target="http://teknoag.sanayi.gov.tr/Home/TgbFirmaDetay?WCacra%252fJNEEIY%252fJ3LQRIuQ%253d%253d=VgsYubyMnEzh3zCFRyEtAw%253d%253d" TargetMode="External"/><Relationship Id="rId1582" Type="http://schemas.openxmlformats.org/officeDocument/2006/relationships/hyperlink" Target="http://teknoag.sanayi.gov.tr/Home/TgbFirmaDetay?WCacra%252fJNEEIY%252fJ3LQRIuQ%253d%253d=AkP6Wn%252f5r2Q%252f%252fX1JIgLEcg%253d%253d" TargetMode="External"/><Relationship Id="rId81" Type="http://schemas.openxmlformats.org/officeDocument/2006/relationships/hyperlink" Target="http://teknoag.sanayi.gov.tr/Home/TgbFirmaDetay?WCacra%252fJNEEIY%252fJ3LQRIuQ%253d%253d=fHDAO5O8%252bAY0DZjm3NJHhQ%253d%253d" TargetMode="External"/><Relationship Id="rId605" Type="http://schemas.openxmlformats.org/officeDocument/2006/relationships/hyperlink" Target="http://teknoag.sanayi.gov.tr/Home/TgbFirmaDetay?WCacra%252fJNEEIY%252fJ3LQRIuQ%253d%253d=0gxwI%252fNuQxMMj6yWFK2ybA%253d%253d" TargetMode="External"/><Relationship Id="rId812" Type="http://schemas.openxmlformats.org/officeDocument/2006/relationships/hyperlink" Target="http://teknoag.sanayi.gov.tr/Home/TgbFirmaDetay?WCacra%252fJNEEIY%252fJ3LQRIuQ%253d%253d=GxFO48aQpm%252fy6AaYeFY6kw%253d%253d" TargetMode="External"/><Relationship Id="rId1028" Type="http://schemas.openxmlformats.org/officeDocument/2006/relationships/hyperlink" Target="http://teknoag.sanayi.gov.tr/Home/TgbFirmaDetay?WCacra%252fJNEEIY%252fJ3LQRIuQ%253d%253d=MghYrmnvxYH43DdgWvA%252fPw%253d%253d" TargetMode="External"/><Relationship Id="rId1235" Type="http://schemas.openxmlformats.org/officeDocument/2006/relationships/hyperlink" Target="http://teknoag.sanayi.gov.tr/Home/TgbFirmaDetay?WCacra%252fJNEEIY%252fJ3LQRIuQ%253d%253d=qmDXwnRCEGu8No2dVPKj1g%253d%253d" TargetMode="External"/><Relationship Id="rId1442" Type="http://schemas.openxmlformats.org/officeDocument/2006/relationships/hyperlink" Target="http://teknoag.sanayi.gov.tr/Home/TgbFirmaDetay?WCacra%252fJNEEIY%252fJ3LQRIuQ%253d%253d=O9dNmLlLTSGeOU2GlIOr4A%253d%253d" TargetMode="External"/><Relationship Id="rId1887" Type="http://schemas.openxmlformats.org/officeDocument/2006/relationships/hyperlink" Target="http://teknoag.sanayi.gov.tr/Home/TgbFirmaDetay?WCacra%252fJNEEIY%252fJ3LQRIuQ%253d%253d=CiFcUehqeR9WA4lDn3KaaA%253d%253d" TargetMode="External"/><Relationship Id="rId1302" Type="http://schemas.openxmlformats.org/officeDocument/2006/relationships/hyperlink" Target="http://teknoag.sanayi.gov.tr/Home/TgbFirmaDetay?WCacra%252fJNEEIY%252fJ3LQRIuQ%253d%253d=48k9Affb5mlAzZBbHKCUYw%253d%253d" TargetMode="External"/><Relationship Id="rId1747" Type="http://schemas.openxmlformats.org/officeDocument/2006/relationships/hyperlink" Target="http://teknoag.sanayi.gov.tr/Home/TgbFirmaDetay?WCacra%252fJNEEIY%252fJ3LQRIuQ%253d%253d=OM3gbsxycYILVu5%252b6wpU0Q%253d%253d" TargetMode="External"/><Relationship Id="rId1954" Type="http://schemas.openxmlformats.org/officeDocument/2006/relationships/hyperlink" Target="http://teknoag.sanayi.gov.tr/Home/TgbFirmaDetay?WCacra%252fJNEEIY%252fJ3LQRIuQ%253d%253d=bmS0GZ5pJMfdcClzEQIjJQ%253d%253d" TargetMode="External"/><Relationship Id="rId39" Type="http://schemas.openxmlformats.org/officeDocument/2006/relationships/hyperlink" Target="http://teknoag.sanayi.gov.tr/Home/TgbFirmaDetay?WCacra%252fJNEEIY%252fJ3LQRIuQ%253d%253d=yYJApdEvjyUWx3gOMRSQ4g%253d%253d" TargetMode="External"/><Relationship Id="rId1607" Type="http://schemas.openxmlformats.org/officeDocument/2006/relationships/hyperlink" Target="http://teknoag.sanayi.gov.tr/Home/TgbFirmaDetay?WCacra%252fJNEEIY%252fJ3LQRIuQ%253d%253d=B0oG6RaI7p1IBCrXehY9EA%253d%253d" TargetMode="External"/><Relationship Id="rId1814" Type="http://schemas.openxmlformats.org/officeDocument/2006/relationships/hyperlink" Target="http://teknoag.sanayi.gov.tr/Home/TgbFirmaDetay?WCacra%252fJNEEIY%252fJ3LQRIuQ%253d%253d=6alkYkpyQZ58crtWvLahFg%253d%253d" TargetMode="External"/><Relationship Id="rId188" Type="http://schemas.openxmlformats.org/officeDocument/2006/relationships/hyperlink" Target="http://teknoag.sanayi.gov.tr/Home/TgbFirmaDetay?WCacra%252fJNEEIY%252fJ3LQRIuQ%253d%253d=T08UMkOwVfEQvWC7uKlC6A%253d%253d" TargetMode="External"/><Relationship Id="rId395" Type="http://schemas.openxmlformats.org/officeDocument/2006/relationships/hyperlink" Target="http://teknoag.sanayi.gov.tr/Home/TgbFirmaDetay?WCacra%252fJNEEIY%252fJ3LQRIuQ%253d%253d=kvhcDyUI1%252bBrd0gAqvbTKw%253d%253d" TargetMode="External"/><Relationship Id="rId255" Type="http://schemas.openxmlformats.org/officeDocument/2006/relationships/hyperlink" Target="http://teknoag.sanayi.gov.tr/Home/TgbFirmaDetay?WCacra%252fJNEEIY%252fJ3LQRIuQ%253d%253d=Xns2mEmGNMIv%252bhNRTsc0ww%253d%253d" TargetMode="External"/><Relationship Id="rId462" Type="http://schemas.openxmlformats.org/officeDocument/2006/relationships/hyperlink" Target="http://teknoag.sanayi.gov.tr/Home/TgbFirmaDetay?WCacra%252fJNEEIY%252fJ3LQRIuQ%253d%253d=CyldGLrXvOa99rFU%252b%252bxqPg%253d%253d" TargetMode="External"/><Relationship Id="rId1092" Type="http://schemas.openxmlformats.org/officeDocument/2006/relationships/hyperlink" Target="http://teknoag.sanayi.gov.tr/Home/TgbFirmaDetay?WCacra%252fJNEEIY%252fJ3LQRIuQ%253d%253d=Kh9QXTkpKGu4YrtU4FF%252bVA%253d%253d" TargetMode="External"/><Relationship Id="rId1397" Type="http://schemas.openxmlformats.org/officeDocument/2006/relationships/hyperlink" Target="http://teknoag.sanayi.gov.tr/Home/TgbFirmaDetay?WCacra%252fJNEEIY%252fJ3LQRIuQ%253d%253d=f0FAiL2C%252fzk4%252bBxhBwWucQ%253d%253d" TargetMode="External"/><Relationship Id="rId115" Type="http://schemas.openxmlformats.org/officeDocument/2006/relationships/hyperlink" Target="http://teknoag.sanayi.gov.tr/Home/TgbFirmaDetay?WCacra%252fJNEEIY%252fJ3LQRIuQ%253d%253d=2PWaIK%252f%252bYDEFidXy1mT%252bFQ%253d%253d" TargetMode="External"/><Relationship Id="rId322" Type="http://schemas.openxmlformats.org/officeDocument/2006/relationships/hyperlink" Target="http://teknoag.sanayi.gov.tr/Home/TgbFirmaDetay?WCacra%252fJNEEIY%252fJ3LQRIuQ%253d%253d=mOHgwb7o9iUQF%252b3nGJplHA%253d%253d" TargetMode="External"/><Relationship Id="rId767" Type="http://schemas.openxmlformats.org/officeDocument/2006/relationships/hyperlink" Target="http://teknoag.sanayi.gov.tr/Home/TgbFirmaDetay?WCacra%252fJNEEIY%252fJ3LQRIuQ%253d%253d=sD%252btb8oRcDImNjAMKeqxuw%253d%253d" TargetMode="External"/><Relationship Id="rId974" Type="http://schemas.openxmlformats.org/officeDocument/2006/relationships/hyperlink" Target="http://teknoag.sanayi.gov.tr/Home/TgbFirmaDetay?WCacra%252fJNEEIY%252fJ3LQRIuQ%253d%253d=uQGCnJ7YZ5wqXrbar9db5A%253d%253d" TargetMode="External"/><Relationship Id="rId627" Type="http://schemas.openxmlformats.org/officeDocument/2006/relationships/hyperlink" Target="http://teknoag.sanayi.gov.tr/Home/TgbFirmaDetay?WCacra%252fJNEEIY%252fJ3LQRIuQ%253d%253d=9xvO5nUuQQas8AESHwqQTw%253d%253d" TargetMode="External"/><Relationship Id="rId834" Type="http://schemas.openxmlformats.org/officeDocument/2006/relationships/hyperlink" Target="http://teknoag.sanayi.gov.tr/Home/TgbFirmaDetay?WCacra%252fJNEEIY%252fJ3LQRIuQ%253d%253d=bOR5nNofLgrQ0b%252fzi%252ffKRg%253d%253d" TargetMode="External"/><Relationship Id="rId1257" Type="http://schemas.openxmlformats.org/officeDocument/2006/relationships/hyperlink" Target="http://teknoag.sanayi.gov.tr/Home/TgbFirmaDetay?WCacra%252fJNEEIY%252fJ3LQRIuQ%253d%253d=s0y92D9Tadph17pVhKfcnQ%253d%253d" TargetMode="External"/><Relationship Id="rId1464" Type="http://schemas.openxmlformats.org/officeDocument/2006/relationships/hyperlink" Target="http://teknoag.sanayi.gov.tr/Home/TgbFirmaDetay?WCacra%252fJNEEIY%252fJ3LQRIuQ%253d%253d=rUT5cvAzevhmTlrDN28dkg%253d%253d" TargetMode="External"/><Relationship Id="rId1671" Type="http://schemas.openxmlformats.org/officeDocument/2006/relationships/hyperlink" Target="http://teknoag.sanayi.gov.tr/Home/TgbFirmaDetay?WCacra%252fJNEEIY%252fJ3LQRIuQ%253d%253d=gAIeHdpiiZWRXoc6GZ0U%252fA%253d%253d" TargetMode="External"/><Relationship Id="rId901" Type="http://schemas.openxmlformats.org/officeDocument/2006/relationships/hyperlink" Target="http://teknoag.sanayi.gov.tr/Home/TgbFirmaDetay?WCacra%252fJNEEIY%252fJ3LQRIuQ%253d%253d=%252bymIT%252b%252fgkqYooUuvrIVokA%253d%253d" TargetMode="External"/><Relationship Id="rId1117" Type="http://schemas.openxmlformats.org/officeDocument/2006/relationships/hyperlink" Target="http://teknoag.sanayi.gov.tr/Home/TgbFirmaDetay?WCacra%252fJNEEIY%252fJ3LQRIuQ%253d%253d=47lugyb59TsANZIJ2mqfhQ%253d%253d" TargetMode="External"/><Relationship Id="rId1324" Type="http://schemas.openxmlformats.org/officeDocument/2006/relationships/hyperlink" Target="http://teknoag.sanayi.gov.tr/Home/TgbFirmaDetay?WCacra%252fJNEEIY%252fJ3LQRIuQ%253d%253d=Xl1DeS67RqRY5gjHFMvkBw%253d%253d" TargetMode="External"/><Relationship Id="rId1531" Type="http://schemas.openxmlformats.org/officeDocument/2006/relationships/hyperlink" Target="http://teknoag.sanayi.gov.tr/Home/TgbFirmaDetay?WCacra%252fJNEEIY%252fJ3LQRIuQ%253d%253d=nN2g2cJWFD4EbH3GisrhpA%253d%253d" TargetMode="External"/><Relationship Id="rId1769" Type="http://schemas.openxmlformats.org/officeDocument/2006/relationships/hyperlink" Target="http://teknoag.sanayi.gov.tr/Home/TgbFirmaDetay?WCacra%252fJNEEIY%252fJ3LQRIuQ%253d%253d=RPzYfcPsj48wP5%252bLpKKHZA%253d%253d" TargetMode="External"/><Relationship Id="rId30" Type="http://schemas.openxmlformats.org/officeDocument/2006/relationships/hyperlink" Target="http://teknoag.sanayi.gov.tr/Home/TgbFirmaDetay?WCacra%252fJNEEIY%252fJ3LQRIuQ%253d%253d=OE9HE0vvPxE3z4LKTSohxg%253d%253d" TargetMode="External"/><Relationship Id="rId1629" Type="http://schemas.openxmlformats.org/officeDocument/2006/relationships/hyperlink" Target="http://teknoag.sanayi.gov.tr/Home/TgbFirmaDetay?WCacra%252fJNEEIY%252fJ3LQRIuQ%253d%253d=6LJbeF0bHvlmx1Km7UvtEg%253d%253d" TargetMode="External"/><Relationship Id="rId1836" Type="http://schemas.openxmlformats.org/officeDocument/2006/relationships/hyperlink" Target="http://teknoag.sanayi.gov.tr/Home/TgbFirmaDetay?WCacra%252fJNEEIY%252fJ3LQRIuQ%253d%253d=OAjgiKqVRz18Y94q8nnLaQ%253d%253d" TargetMode="External"/><Relationship Id="rId1903" Type="http://schemas.openxmlformats.org/officeDocument/2006/relationships/hyperlink" Target="http://teknoag.sanayi.gov.tr/Home/TgbFirmaDetay?WCacra%252fJNEEIY%252fJ3LQRIuQ%253d%253d=LG%252bSo2q%252fTMVSs7uJrde9WQ%253d%253d" TargetMode="External"/><Relationship Id="rId277" Type="http://schemas.openxmlformats.org/officeDocument/2006/relationships/hyperlink" Target="http://teknoag.sanayi.gov.tr/Home/TgbFirmaDetay?WCacra%252fJNEEIY%252fJ3LQRIuQ%253d%253d=bWk7srZBpzerPPLPkpmDlg%253d%253d" TargetMode="External"/><Relationship Id="rId484" Type="http://schemas.openxmlformats.org/officeDocument/2006/relationships/hyperlink" Target="http://teknoag.sanayi.gov.tr/Home/TgbFirmaDetay?WCacra%252fJNEEIY%252fJ3LQRIuQ%253d%253d=%252bL%252fAEqbLSSju63Lt6eaIFg%253d%253d" TargetMode="External"/><Relationship Id="rId137" Type="http://schemas.openxmlformats.org/officeDocument/2006/relationships/hyperlink" Target="http://teknoag.sanayi.gov.tr/Home/TgbFirmaDetay?WCacra%252fJNEEIY%252fJ3LQRIuQ%253d%253d=hBBgHEFbZyhHKjOvYReP4g%253d%253d" TargetMode="External"/><Relationship Id="rId344" Type="http://schemas.openxmlformats.org/officeDocument/2006/relationships/hyperlink" Target="http://teknoag.sanayi.gov.tr/Home/TgbFirmaDetay?WCacra%252fJNEEIY%252fJ3LQRIuQ%253d%253d=CqUf4XthPxTCHycT%252bQYsDA%253d%253d" TargetMode="External"/><Relationship Id="rId691" Type="http://schemas.openxmlformats.org/officeDocument/2006/relationships/hyperlink" Target="http://teknoag.sanayi.gov.tr/Home/TgbFirmaDetay?WCacra%252fJNEEIY%252fJ3LQRIuQ%253d%253d=Tmc71tXA9D1OEIlyv%252bKMOw%253d%253d" TargetMode="External"/><Relationship Id="rId789" Type="http://schemas.openxmlformats.org/officeDocument/2006/relationships/hyperlink" Target="http://teknoag.sanayi.gov.tr/Home/TgbFirmaDetay?WCacra%252fJNEEIY%252fJ3LQRIuQ%253d%253d=e5CKsjc9OGniSqe%252fZrlEDw%253d%253d" TargetMode="External"/><Relationship Id="rId996" Type="http://schemas.openxmlformats.org/officeDocument/2006/relationships/hyperlink" Target="http://teknoag.sanayi.gov.tr/Home/TgbFirmaDetay?WCacra%252fJNEEIY%252fJ3LQRIuQ%253d%253d=rEjdDh4VOB1Zye7LDmZr5g%253d%253d" TargetMode="External"/><Relationship Id="rId551" Type="http://schemas.openxmlformats.org/officeDocument/2006/relationships/hyperlink" Target="http://teknoag.sanayi.gov.tr/Home/TgbFirmaDetay?WCacra%252fJNEEIY%252fJ3LQRIuQ%253d%253d=w7hosrUTCKaX9IIFUQHwzA%253d%253d" TargetMode="External"/><Relationship Id="rId649" Type="http://schemas.openxmlformats.org/officeDocument/2006/relationships/hyperlink" Target="http://teknoag.sanayi.gov.tr/Home/TgbFirmaDetay?WCacra%252fJNEEIY%252fJ3LQRIuQ%253d%253d=WKedR7EHyc2T7LhFGpHSaA%253d%253d" TargetMode="External"/><Relationship Id="rId856" Type="http://schemas.openxmlformats.org/officeDocument/2006/relationships/hyperlink" Target="http://teknoag.sanayi.gov.tr/Home/TgbFirmaDetay?WCacra%252fJNEEIY%252fJ3LQRIuQ%253d%253d=caUSJBlYMOvGOWQ3C76buw%253d%253d" TargetMode="External"/><Relationship Id="rId1181" Type="http://schemas.openxmlformats.org/officeDocument/2006/relationships/hyperlink" Target="http://teknoag.sanayi.gov.tr/Home/TgbFirmaDetay?WCacra%252fJNEEIY%252fJ3LQRIuQ%253d%253d=DhuGlOIUs3YczP9OpaqeHQ%253d%253d" TargetMode="External"/><Relationship Id="rId1279" Type="http://schemas.openxmlformats.org/officeDocument/2006/relationships/hyperlink" Target="http://teknoag.sanayi.gov.tr/Home/TgbFirmaDetay?WCacra%252fJNEEIY%252fJ3LQRIuQ%253d%253d=NBl9Oyyrbi8oXa6e6JQnug%253d%253d" TargetMode="External"/><Relationship Id="rId1486" Type="http://schemas.openxmlformats.org/officeDocument/2006/relationships/hyperlink" Target="http://teknoag.sanayi.gov.tr/Home/TgbFirmaDetay?WCacra%252fJNEEIY%252fJ3LQRIuQ%253d%253d=jB5FVkWtTqte3h5lm7a6OQ%253d%253d" TargetMode="External"/><Relationship Id="rId204" Type="http://schemas.openxmlformats.org/officeDocument/2006/relationships/hyperlink" Target="http://teknoag.sanayi.gov.tr/Home/TgbFirmaDetay?WCacra%252fJNEEIY%252fJ3LQRIuQ%253d%253d=YwVEXx0xveQfU%252fJUsbsoOw%253d%253d" TargetMode="External"/><Relationship Id="rId411" Type="http://schemas.openxmlformats.org/officeDocument/2006/relationships/hyperlink" Target="http://teknoag.sanayi.gov.tr/Home/TgbFirmaDetay?WCacra%252fJNEEIY%252fJ3LQRIuQ%253d%253d=pMqGxIAwKPB5UUXwvc9DKQ%253d%253d" TargetMode="External"/><Relationship Id="rId509" Type="http://schemas.openxmlformats.org/officeDocument/2006/relationships/hyperlink" Target="http://teknoag.sanayi.gov.tr/Home/TgbFirmaDetay?WCacra%252fJNEEIY%252fJ3LQRIuQ%253d%253d=q57qsklPe%252f4ePTkCd0a0tg%253d%253d" TargetMode="External"/><Relationship Id="rId1041" Type="http://schemas.openxmlformats.org/officeDocument/2006/relationships/hyperlink" Target="http://teknoag.sanayi.gov.tr/Home/TgbFirmaDetay?WCacra%252fJNEEIY%252fJ3LQRIuQ%253d%253d=oRNBGF8kU3w6rzDNboq%252f3Q%253d%253d" TargetMode="External"/><Relationship Id="rId1139" Type="http://schemas.openxmlformats.org/officeDocument/2006/relationships/hyperlink" Target="http://teknoag.sanayi.gov.tr/Home/TgbFirmaDetay?WCacra%252fJNEEIY%252fJ3LQRIuQ%253d%253d=NPlk3vGu6dxmOgUtSAkBrA%253d%253d" TargetMode="External"/><Relationship Id="rId1346" Type="http://schemas.openxmlformats.org/officeDocument/2006/relationships/hyperlink" Target="http://teknoag.sanayi.gov.tr/Home/TgbFirmaDetay?WCacra%252fJNEEIY%252fJ3LQRIuQ%253d%253d=wefCxpnVCokKz7lxumbu4Q%253d%253d" TargetMode="External"/><Relationship Id="rId1693" Type="http://schemas.openxmlformats.org/officeDocument/2006/relationships/hyperlink" Target="http://teknoag.sanayi.gov.tr/Home/TgbFirmaDetay?WCacra%252fJNEEIY%252fJ3LQRIuQ%253d%253d=Sxa5N1W2CIdD2iioolfRXw%253d%253d" TargetMode="External"/><Relationship Id="rId716" Type="http://schemas.openxmlformats.org/officeDocument/2006/relationships/hyperlink" Target="http://teknoag.sanayi.gov.tr/Home/TgbFirmaDetay?WCacra%252fJNEEIY%252fJ3LQRIuQ%253d%253d=9lDQyHZXaZeuR2AEJrSVMg%253d%253d" TargetMode="External"/><Relationship Id="rId923" Type="http://schemas.openxmlformats.org/officeDocument/2006/relationships/hyperlink" Target="http://teknoag.sanayi.gov.tr/Home/TgbFirmaDetay?WCacra%252fJNEEIY%252fJ3LQRIuQ%253d%253d=pYsiOApcQM3ZHnBpjcxlxQ%253d%253d" TargetMode="External"/><Relationship Id="rId1553" Type="http://schemas.openxmlformats.org/officeDocument/2006/relationships/hyperlink" Target="http://teknoag.sanayi.gov.tr/Home/TgbFirmaDetay?WCacra%252fJNEEIY%252fJ3LQRIuQ%253d%253d=1kY8K1rhKK0c91PTuGDzWw%253d%253d" TargetMode="External"/><Relationship Id="rId1760" Type="http://schemas.openxmlformats.org/officeDocument/2006/relationships/hyperlink" Target="http://teknoag.sanayi.gov.tr/Home/TgbFirmaDetay?WCacra%252fJNEEIY%252fJ3LQRIuQ%253d%253d=kg1ODDRVFBKedKpkEakhLg%253d%253d" TargetMode="External"/><Relationship Id="rId1858" Type="http://schemas.openxmlformats.org/officeDocument/2006/relationships/hyperlink" Target="http://teknoag.sanayi.gov.tr/Home/TgbFirmaDetay?WCacra%252fJNEEIY%252fJ3LQRIuQ%253d%253d=aVm1Y1EwjQ0%252b0jPW15qepg%253d%253d" TargetMode="External"/><Relationship Id="rId52" Type="http://schemas.openxmlformats.org/officeDocument/2006/relationships/hyperlink" Target="http://teknoag.sanayi.gov.tr/Home/TgbFirmaDetay?WCacra%252fJNEEIY%252fJ3LQRIuQ%253d%253d=x42Jjt7vTooL8f%252fa%252b%252b8fMw%253d%253d" TargetMode="External"/><Relationship Id="rId1206" Type="http://schemas.openxmlformats.org/officeDocument/2006/relationships/hyperlink" Target="http://teknoag.sanayi.gov.tr/Home/TgbFirmaDetay?WCacra%252fJNEEIY%252fJ3LQRIuQ%253d%253d=VH8umjSDg6tuoFuitNphCg%253d%253d" TargetMode="External"/><Relationship Id="rId1413" Type="http://schemas.openxmlformats.org/officeDocument/2006/relationships/hyperlink" Target="http://teknoag.sanayi.gov.tr/Home/TgbFirmaDetay?WCacra%252fJNEEIY%252fJ3LQRIuQ%253d%253d=F8LRKDrKGsFZkNdHF7YsSg%253d%253d" TargetMode="External"/><Relationship Id="rId1620" Type="http://schemas.openxmlformats.org/officeDocument/2006/relationships/hyperlink" Target="http://teknoag.sanayi.gov.tr/Home/TgbFirmaDetay?WCacra%252fJNEEIY%252fJ3LQRIuQ%253d%253d=NxJMWvHX4CXnajlSmG3L8Q%253d%253d" TargetMode="External"/><Relationship Id="rId1718" Type="http://schemas.openxmlformats.org/officeDocument/2006/relationships/hyperlink" Target="http://teknoag.sanayi.gov.tr/Home/TgbFirmaDetay?WCacra%252fJNEEIY%252fJ3LQRIuQ%253d%253d=XZfdRh7pY9ma8chTdqstgQ%253d%253d" TargetMode="External"/><Relationship Id="rId1925" Type="http://schemas.openxmlformats.org/officeDocument/2006/relationships/hyperlink" Target="http://teknoag.sanayi.gov.tr/Home/TgbFirmaDetay?WCacra%252fJNEEIY%252fJ3LQRIuQ%253d%253d=u41wBC8O7ohz4Uk5M8OPAg%253d%253d" TargetMode="External"/><Relationship Id="rId299" Type="http://schemas.openxmlformats.org/officeDocument/2006/relationships/hyperlink" Target="http://teknoag.sanayi.gov.tr/Home/TgbFirmaDetay?WCacra%252fJNEEIY%252fJ3LQRIuQ%253d%253d=bdUw9cNeWVGQC70O3XZhvQ%253d%253d" TargetMode="External"/><Relationship Id="rId159" Type="http://schemas.openxmlformats.org/officeDocument/2006/relationships/hyperlink" Target="http://teknoag.sanayi.gov.tr/Home/TgbFirmaDetay?WCacra%252fJNEEIY%252fJ3LQRIuQ%253d%253d=2VWgH%252f33tPi7oR3tVa4tBA%253d%253d" TargetMode="External"/><Relationship Id="rId366" Type="http://schemas.openxmlformats.org/officeDocument/2006/relationships/hyperlink" Target="http://teknoag.sanayi.gov.tr/Home/TgbFirmaDetay?WCacra%252fJNEEIY%252fJ3LQRIuQ%253d%253d=p7qkCuT4lmDQTWhUiUMPOQ%253d%253d" TargetMode="External"/><Relationship Id="rId573" Type="http://schemas.openxmlformats.org/officeDocument/2006/relationships/hyperlink" Target="http://teknoag.sanayi.gov.tr/Home/TgbFirmaDetay?WCacra%252fJNEEIY%252fJ3LQRIuQ%253d%253d=Ga6fZjd%252fD69W%252ftwC%252fkvy6w%253d%253d" TargetMode="External"/><Relationship Id="rId780" Type="http://schemas.openxmlformats.org/officeDocument/2006/relationships/hyperlink" Target="http://teknoag.sanayi.gov.tr/Home/TgbFirmaDetay?WCacra%252fJNEEIY%252fJ3LQRIuQ%253d%253d=ubGBqD%252brXERSJUFT%252fHXVCw%253d%253d" TargetMode="External"/><Relationship Id="rId226" Type="http://schemas.openxmlformats.org/officeDocument/2006/relationships/hyperlink" Target="http://teknoag.sanayi.gov.tr/Home/TgbFirmaDetay?WCacra%252fJNEEIY%252fJ3LQRIuQ%253d%253d=UA2CHz5Qz2mW5qyiyd0cmg%253d%253d" TargetMode="External"/><Relationship Id="rId433" Type="http://schemas.openxmlformats.org/officeDocument/2006/relationships/hyperlink" Target="http://teknoag.sanayi.gov.tr/Home/TgbFirmaDetay?WCacra%252fJNEEIY%252fJ3LQRIuQ%253d%253d=RPC3wlx4lOgT74f5w9HXNQ%253d%253d" TargetMode="External"/><Relationship Id="rId878" Type="http://schemas.openxmlformats.org/officeDocument/2006/relationships/hyperlink" Target="http://teknoag.sanayi.gov.tr/Home/TgbFirmaDetay?WCacra%252fJNEEIY%252fJ3LQRIuQ%253d%253d=9cCuMONmIPOpEbcQaFvNow%253d%253d" TargetMode="External"/><Relationship Id="rId1063" Type="http://schemas.openxmlformats.org/officeDocument/2006/relationships/hyperlink" Target="http://teknoag.sanayi.gov.tr/Home/TgbFirmaDetay?WCacra%252fJNEEIY%252fJ3LQRIuQ%253d%253d=5z5S6R%252bkbRETZUb31a0WWA%253d%253d" TargetMode="External"/><Relationship Id="rId1270" Type="http://schemas.openxmlformats.org/officeDocument/2006/relationships/hyperlink" Target="http://teknoag.sanayi.gov.tr/Home/TgbFirmaDetay?WCacra%252fJNEEIY%252fJ3LQRIuQ%253d%253d=yZNuDAhX0TNSqt0fgI%252bFKg%253d%253d" TargetMode="External"/><Relationship Id="rId640" Type="http://schemas.openxmlformats.org/officeDocument/2006/relationships/hyperlink" Target="http://teknoag.sanayi.gov.tr/Home/TgbFirmaDetay?WCacra%252fJNEEIY%252fJ3LQRIuQ%253d%253d=Z78vJrneCFs0K0%252bJwmr8tQ%253d%253d" TargetMode="External"/><Relationship Id="rId738" Type="http://schemas.openxmlformats.org/officeDocument/2006/relationships/hyperlink" Target="http://teknoag.sanayi.gov.tr/Home/TgbFirmaDetay?WCacra%252fJNEEIY%252fJ3LQRIuQ%253d%253d=xgmPGnbVaQWSdrJMnn%252blOg%253d%253d" TargetMode="External"/><Relationship Id="rId945" Type="http://schemas.openxmlformats.org/officeDocument/2006/relationships/hyperlink" Target="http://teknoag.sanayi.gov.tr/Home/TgbFirmaDetay?WCacra%252fJNEEIY%252fJ3LQRIuQ%253d%253d=wj6juVeU1%252bKoQX4%252bMeXzeQ%253d%253d" TargetMode="External"/><Relationship Id="rId1368" Type="http://schemas.openxmlformats.org/officeDocument/2006/relationships/hyperlink" Target="http://teknoag.sanayi.gov.tr/Home/TgbFirmaDetay?WCacra%252fJNEEIY%252fJ3LQRIuQ%253d%253d=nW5WxGXlVOffFsBU%252br88WA%253d%253d" TargetMode="External"/><Relationship Id="rId1575" Type="http://schemas.openxmlformats.org/officeDocument/2006/relationships/hyperlink" Target="http://teknoag.sanayi.gov.tr/Home/TgbFirmaDetay?WCacra%252fJNEEIY%252fJ3LQRIuQ%253d%253d=3QRbUcIWKgBI331fGEdmcQ%253d%253d" TargetMode="External"/><Relationship Id="rId1782" Type="http://schemas.openxmlformats.org/officeDocument/2006/relationships/hyperlink" Target="http://teknoag.sanayi.gov.tr/Home/TgbFirmaDetay?WCacra%252fJNEEIY%252fJ3LQRIuQ%253d%253d=Dpl9QDTFiF5aARN8MRwTiQ%253d%253d" TargetMode="External"/><Relationship Id="rId74" Type="http://schemas.openxmlformats.org/officeDocument/2006/relationships/hyperlink" Target="http://teknoag.sanayi.gov.tr/Home/TgbFirmaDetay?WCacra%252fJNEEIY%252fJ3LQRIuQ%253d%253d=0cnoYtTnXT9hLbI5ZC7s7A%253d%253d" TargetMode="External"/><Relationship Id="rId500" Type="http://schemas.openxmlformats.org/officeDocument/2006/relationships/hyperlink" Target="http://teknoag.sanayi.gov.tr/Home/TgbFirmaDetay?WCacra%252fJNEEIY%252fJ3LQRIuQ%253d%253d=xrUrFUQ%252fe4QIXOO8pYIGWg%253d%253d" TargetMode="External"/><Relationship Id="rId805" Type="http://schemas.openxmlformats.org/officeDocument/2006/relationships/hyperlink" Target="http://teknoag.sanayi.gov.tr/Home/TgbFirmaDetay?WCacra%252fJNEEIY%252fJ3LQRIuQ%253d%253d=HDlG9RWD03mqPFiN9E7LMQ%253d%253d" TargetMode="External"/><Relationship Id="rId1130" Type="http://schemas.openxmlformats.org/officeDocument/2006/relationships/hyperlink" Target="http://teknoag.sanayi.gov.tr/Home/TgbFirmaDetay?WCacra%252fJNEEIY%252fJ3LQRIuQ%253d%253d=p2l9R0kJOiXKAe7rbfp2qA%253d%253d" TargetMode="External"/><Relationship Id="rId1228" Type="http://schemas.openxmlformats.org/officeDocument/2006/relationships/hyperlink" Target="http://teknoag.sanayi.gov.tr/Home/TgbFirmaDetay?WCacra%252fJNEEIY%252fJ3LQRIuQ%253d%253d=yCYtk3NeOVaUkrLhlKJaRQ%253d%253d" TargetMode="External"/><Relationship Id="rId1435" Type="http://schemas.openxmlformats.org/officeDocument/2006/relationships/hyperlink" Target="http://teknoag.sanayi.gov.tr/Home/TgbFirmaDetay?WCacra%252fJNEEIY%252fJ3LQRIuQ%253d%253d=iLy9Xq6NCokYQ%252fxE%252bvsF7A%253d%253d" TargetMode="External"/><Relationship Id="rId1642" Type="http://schemas.openxmlformats.org/officeDocument/2006/relationships/hyperlink" Target="http://teknoag.sanayi.gov.tr/Home/TgbFirmaDetay?WCacra%252fJNEEIY%252fJ3LQRIuQ%253d%253d=1XI9OUvGmD1euyuE9dnBBw%253d%253d" TargetMode="External"/><Relationship Id="rId1947" Type="http://schemas.openxmlformats.org/officeDocument/2006/relationships/hyperlink" Target="http://teknoag.sanayi.gov.tr/Home/TgbFirmaDetay?WCacra%252fJNEEIY%252fJ3LQRIuQ%253d%253d=8CazuDSaxD2R6%252fp82p6l9w%253d%253d" TargetMode="External"/><Relationship Id="rId1502" Type="http://schemas.openxmlformats.org/officeDocument/2006/relationships/hyperlink" Target="http://teknoag.sanayi.gov.tr/Home/TgbFirmaDetay?WCacra%252fJNEEIY%252fJ3LQRIuQ%253d%253d=yR2oNx3epPi5co%252fEz5Xhsg%253d%253d" TargetMode="External"/><Relationship Id="rId1807" Type="http://schemas.openxmlformats.org/officeDocument/2006/relationships/hyperlink" Target="http://teknoag.sanayi.gov.tr/Home/TgbFirmaDetay?WCacra%252fJNEEIY%252fJ3LQRIuQ%253d%253d=ouI4fIm5LdDqG2Xy6xZR8w%253d%253d" TargetMode="External"/><Relationship Id="rId290" Type="http://schemas.openxmlformats.org/officeDocument/2006/relationships/hyperlink" Target="http://teknoag.sanayi.gov.tr/Home/TgbFirmaDetay?WCacra%252fJNEEIY%252fJ3LQRIuQ%253d%253d=8IdSEfkG3N8MEtKt5UM0GQ%253d%253d" TargetMode="External"/><Relationship Id="rId388" Type="http://schemas.openxmlformats.org/officeDocument/2006/relationships/hyperlink" Target="http://teknoag.sanayi.gov.tr/Home/TgbFirmaDetay?WCacra%252fJNEEIY%252fJ3LQRIuQ%253d%253d=hAkb0ZyoycqXrgyo8RFrdw%253d%253d" TargetMode="External"/><Relationship Id="rId150" Type="http://schemas.openxmlformats.org/officeDocument/2006/relationships/hyperlink" Target="http://teknoag.sanayi.gov.tr/Home/TgbFirmaDetay?WCacra%252fJNEEIY%252fJ3LQRIuQ%253d%253d=O4kphdAsphNweMh5DCH2%252bg%253d%253d" TargetMode="External"/><Relationship Id="rId595" Type="http://schemas.openxmlformats.org/officeDocument/2006/relationships/hyperlink" Target="http://teknoag.sanayi.gov.tr/Home/TgbFirmaDetay?WCacra%252fJNEEIY%252fJ3LQRIuQ%253d%253d=nQ2pp7uAmfQWuBU4HNm3qA%253d%253d" TargetMode="External"/><Relationship Id="rId248" Type="http://schemas.openxmlformats.org/officeDocument/2006/relationships/hyperlink" Target="http://teknoag.sanayi.gov.tr/Home/TgbFirmaDetay?WCacra%252fJNEEIY%252fJ3LQRIuQ%253d%253d=O0uDbZknIFpgRh6RIlSv5Q%253d%253d" TargetMode="External"/><Relationship Id="rId455" Type="http://schemas.openxmlformats.org/officeDocument/2006/relationships/hyperlink" Target="http://teknoag.sanayi.gov.tr/Home/TgbFirmaDetay?WCacra%252fJNEEIY%252fJ3LQRIuQ%253d%253d=TP%252ff7Nk%252fc6lUWp2ng%252fUM0Q%253d%253d" TargetMode="External"/><Relationship Id="rId662" Type="http://schemas.openxmlformats.org/officeDocument/2006/relationships/hyperlink" Target="http://teknoag.sanayi.gov.tr/Home/TgbFirmaDetay?WCacra%252fJNEEIY%252fJ3LQRIuQ%253d%253d=lpuewSLOMxK76jAWGYZa8g%253d%253d" TargetMode="External"/><Relationship Id="rId1085" Type="http://schemas.openxmlformats.org/officeDocument/2006/relationships/hyperlink" Target="http://teknoag.sanayi.gov.tr/Home/TgbFirmaDetay?WCacra%252fJNEEIY%252fJ3LQRIuQ%253d%253d=9GmdIfbr8k%252bizR%252fuJ0dEjw%253d%253d" TargetMode="External"/><Relationship Id="rId1292" Type="http://schemas.openxmlformats.org/officeDocument/2006/relationships/hyperlink" Target="http://teknoag.sanayi.gov.tr/Home/TgbFirmaDetay?WCacra%252fJNEEIY%252fJ3LQRIuQ%253d%253d=tO1HpyLKqMk2nyxzmBargA%253d%253d" TargetMode="External"/><Relationship Id="rId108" Type="http://schemas.openxmlformats.org/officeDocument/2006/relationships/hyperlink" Target="http://teknoag.sanayi.gov.tr/Home/TgbFirmaDetay?WCacra%252fJNEEIY%252fJ3LQRIuQ%253d%253d=zJymx3S5v%252fwQGAOHYq0yOQ%253d%253d" TargetMode="External"/><Relationship Id="rId315" Type="http://schemas.openxmlformats.org/officeDocument/2006/relationships/hyperlink" Target="http://teknoag.sanayi.gov.tr/Home/TgbFirmaDetay?WCacra%252fJNEEIY%252fJ3LQRIuQ%253d%253d=xf5QYzF8w%252frlOh%252bsuwBW6w%253d%253d" TargetMode="External"/><Relationship Id="rId522" Type="http://schemas.openxmlformats.org/officeDocument/2006/relationships/hyperlink" Target="http://teknoag.sanayi.gov.tr/Home/TgbFirmaDetay?WCacra%252fJNEEIY%252fJ3LQRIuQ%253d%253d=Eihgesl7qSq2b4DMKt%252b0DQ%253d%253d" TargetMode="External"/><Relationship Id="rId967" Type="http://schemas.openxmlformats.org/officeDocument/2006/relationships/hyperlink" Target="http://teknoag.sanayi.gov.tr/Home/TgbFirmaDetay?WCacra%252fJNEEIY%252fJ3LQRIuQ%253d%253d=CLlZMmQ%252fB7FfhmhjZ8EcBQ%253d%253d" TargetMode="External"/><Relationship Id="rId1152" Type="http://schemas.openxmlformats.org/officeDocument/2006/relationships/hyperlink" Target="http://teknoag.sanayi.gov.tr/Home/TgbFirmaDetay?WCacra%252fJNEEIY%252fJ3LQRIuQ%253d%253d=DXO8QlRP8ZY5yvqr4Qlufw%253d%253d" TargetMode="External"/><Relationship Id="rId1597" Type="http://schemas.openxmlformats.org/officeDocument/2006/relationships/hyperlink" Target="http://teknoag.sanayi.gov.tr/Home/TgbFirmaDetay?WCacra%252fJNEEIY%252fJ3LQRIuQ%253d%253d=FTUd8%252bq6bvVTaFBUrbMnEQ%253d%253d" TargetMode="External"/><Relationship Id="rId96" Type="http://schemas.openxmlformats.org/officeDocument/2006/relationships/hyperlink" Target="http://teknoag.sanayi.gov.tr/Home/TgbFirmaDetay?WCacra%252fJNEEIY%252fJ3LQRIuQ%253d%253d=08uS26u2mi5TZ9oBsMuK%252bw%253d%253d" TargetMode="External"/><Relationship Id="rId827" Type="http://schemas.openxmlformats.org/officeDocument/2006/relationships/hyperlink" Target="http://teknoag.sanayi.gov.tr/Home/TgbFirmaDetay?WCacra%252fJNEEIY%252fJ3LQRIuQ%253d%253d=0nDGBAz1%252bmjSt6RJyaSv%252bA%253d%253d" TargetMode="External"/><Relationship Id="rId1012" Type="http://schemas.openxmlformats.org/officeDocument/2006/relationships/hyperlink" Target="http://teknoag.sanayi.gov.tr/Home/TgbFirmaDetay?WCacra%252fJNEEIY%252fJ3LQRIuQ%253d%253d=31UekWEAK%252fyZQZou%252fauqIg%253d%253d" TargetMode="External"/><Relationship Id="rId1457" Type="http://schemas.openxmlformats.org/officeDocument/2006/relationships/hyperlink" Target="http://teknoag.sanayi.gov.tr/Home/TgbFirmaDetay?WCacra%252fJNEEIY%252fJ3LQRIuQ%253d%253d=yXiQ3WHPPyG9RZTZu68H9g%253d%253d" TargetMode="External"/><Relationship Id="rId1664" Type="http://schemas.openxmlformats.org/officeDocument/2006/relationships/hyperlink" Target="http://teknoag.sanayi.gov.tr/Home/TgbFirmaDetay?WCacra%252fJNEEIY%252fJ3LQRIuQ%253d%253d=52hMOyEddc%252fX%252bRIkPIOopQ%253d%253d" TargetMode="External"/><Relationship Id="rId1871" Type="http://schemas.openxmlformats.org/officeDocument/2006/relationships/hyperlink" Target="http://teknoag.sanayi.gov.tr/Home/TgbFirmaDetay?WCacra%252fJNEEIY%252fJ3LQRIuQ%253d%253d=xSS9ThaKotdSIAoiaVo21Q%253d%253d" TargetMode="External"/><Relationship Id="rId1317" Type="http://schemas.openxmlformats.org/officeDocument/2006/relationships/hyperlink" Target="http://teknoag.sanayi.gov.tr/Home/TgbFirmaDetay?WCacra%252fJNEEIY%252fJ3LQRIuQ%253d%253d=bAG3Klo8xeUK74MBrMnFqg%253d%253d" TargetMode="External"/><Relationship Id="rId1524" Type="http://schemas.openxmlformats.org/officeDocument/2006/relationships/hyperlink" Target="http://teknoag.sanayi.gov.tr/Home/TgbFirmaDetay?WCacra%252fJNEEIY%252fJ3LQRIuQ%253d%253d=IxbT6RX9SA9ROSN2d1kKqQ%253d%253d" TargetMode="External"/><Relationship Id="rId1731" Type="http://schemas.openxmlformats.org/officeDocument/2006/relationships/hyperlink" Target="http://teknoag.sanayi.gov.tr/Home/TgbFirmaDetay?WCacra%252fJNEEIY%252fJ3LQRIuQ%253d%253d=T7AkMDv1l%252bMOKhp5qVurBA%253d%253d" TargetMode="External"/><Relationship Id="rId23" Type="http://schemas.openxmlformats.org/officeDocument/2006/relationships/hyperlink" Target="http://teknoag.sanayi.gov.tr/Home/TgbFirmaDetay?WCacra%252fJNEEIY%252fJ3LQRIuQ%253d%253d=KkS2kR0diUeS7LK%252b%252f%252fCfYg%253d%253d" TargetMode="External"/><Relationship Id="rId1829" Type="http://schemas.openxmlformats.org/officeDocument/2006/relationships/hyperlink" Target="http://teknoag.sanayi.gov.tr/Home/TgbFirmaDetay?WCacra%252fJNEEIY%252fJ3LQRIuQ%253d%253d=RiBBdPWybYTfCei75FTOaQ%253d%253d" TargetMode="External"/><Relationship Id="rId172" Type="http://schemas.openxmlformats.org/officeDocument/2006/relationships/hyperlink" Target="http://teknoag.sanayi.gov.tr/Home/TgbFirmaDetay?WCacra%252fJNEEIY%252fJ3LQRIuQ%253d%253d=%252fY6YmaiQ0raD7bOdts4r9g%253d%253d" TargetMode="External"/><Relationship Id="rId477" Type="http://schemas.openxmlformats.org/officeDocument/2006/relationships/hyperlink" Target="http://teknoag.sanayi.gov.tr/Home/TgbFirmaDetay?WCacra%252fJNEEIY%252fJ3LQRIuQ%253d%253d=Z3TA2Qjf7CAkX1SNC3Mz2Q%253d%253d" TargetMode="External"/><Relationship Id="rId684" Type="http://schemas.openxmlformats.org/officeDocument/2006/relationships/hyperlink" Target="http://teknoag.sanayi.gov.tr/Home/TgbFirmaDetay?WCacra%252fJNEEIY%252fJ3LQRIuQ%253d%253d=LeOUb5l%252f%252bH22SSJZtd7%252f1g%253d%253d" TargetMode="External"/><Relationship Id="rId337" Type="http://schemas.openxmlformats.org/officeDocument/2006/relationships/hyperlink" Target="http://teknoag.sanayi.gov.tr/Home/TgbFirmaDetay?WCacra%252fJNEEIY%252fJ3LQRIuQ%253d%253d=W3L4YSJgWfWcWc9xgPDclg%253d%253d" TargetMode="External"/><Relationship Id="rId891" Type="http://schemas.openxmlformats.org/officeDocument/2006/relationships/hyperlink" Target="http://teknoag.sanayi.gov.tr/Home/TgbFirmaDetay?WCacra%252fJNEEIY%252fJ3LQRIuQ%253d%253d=lEA2VYc5GHtKJ%252boliL2T8g%253d%253d" TargetMode="External"/><Relationship Id="rId989" Type="http://schemas.openxmlformats.org/officeDocument/2006/relationships/hyperlink" Target="http://teknoag.sanayi.gov.tr/Home/TgbFirmaDetay?WCacra%252fJNEEIY%252fJ3LQRIuQ%253d%253d=GHshQgutKg5tLhS5UK4p9g%253d%253d" TargetMode="External"/><Relationship Id="rId544" Type="http://schemas.openxmlformats.org/officeDocument/2006/relationships/hyperlink" Target="http://teknoag.sanayi.gov.tr/Home/TgbFirmaDetay?WCacra%252fJNEEIY%252fJ3LQRIuQ%253d%253d=q75rhLRhxTL17Be6CoJlqg%253d%253d" TargetMode="External"/><Relationship Id="rId751" Type="http://schemas.openxmlformats.org/officeDocument/2006/relationships/hyperlink" Target="http://teknoag.sanayi.gov.tr/Home/TgbFirmaDetay?WCacra%252fJNEEIY%252fJ3LQRIuQ%253d%253d=yPsO3c8yGX2vc0rd1FgXhA%253d%253d" TargetMode="External"/><Relationship Id="rId849" Type="http://schemas.openxmlformats.org/officeDocument/2006/relationships/hyperlink" Target="http://teknoag.sanayi.gov.tr/Home/TgbFirmaDetay?WCacra%252fJNEEIY%252fJ3LQRIuQ%253d%253d=qzm%252bW6SPbRFiehyN0npB9A%253d%253d" TargetMode="External"/><Relationship Id="rId1174" Type="http://schemas.openxmlformats.org/officeDocument/2006/relationships/hyperlink" Target="http://teknoag.sanayi.gov.tr/Home/TgbFirmaDetay?WCacra%252fJNEEIY%252fJ3LQRIuQ%253d%253d=mJ6T5qVmgItroBdM5hDUlA%253d%253d" TargetMode="External"/><Relationship Id="rId1381" Type="http://schemas.openxmlformats.org/officeDocument/2006/relationships/hyperlink" Target="http://teknoag.sanayi.gov.tr/Home/TgbFirmaDetay?WCacra%252fJNEEIY%252fJ3LQRIuQ%253d%253d=3Qry6XiYrzT2JXin8EUOxw%253d%253d" TargetMode="External"/><Relationship Id="rId1479" Type="http://schemas.openxmlformats.org/officeDocument/2006/relationships/hyperlink" Target="http://teknoag.sanayi.gov.tr/Home/TgbFirmaDetay?WCacra%252fJNEEIY%252fJ3LQRIuQ%253d%253d=9Tb47r%252bbXH%252frYF%252bW1%252bm0VQ%253d%253d" TargetMode="External"/><Relationship Id="rId1686" Type="http://schemas.openxmlformats.org/officeDocument/2006/relationships/hyperlink" Target="http://teknoag.sanayi.gov.tr/Home/TgbFirmaDetay?WCacra%252fJNEEIY%252fJ3LQRIuQ%253d%253d=ZXJOXH6zcumHJGHGXZV%252bVQ%253d%253d" TargetMode="External"/><Relationship Id="rId404" Type="http://schemas.openxmlformats.org/officeDocument/2006/relationships/hyperlink" Target="http://teknoag.sanayi.gov.tr/Home/TgbFirmaDetay?WCacra%252fJNEEIY%252fJ3LQRIuQ%253d%253d=Yf2p6zVPSCSVQ0iEfWnSTg%253d%253d" TargetMode="External"/><Relationship Id="rId611" Type="http://schemas.openxmlformats.org/officeDocument/2006/relationships/hyperlink" Target="http://teknoag.sanayi.gov.tr/Home/TgbFirmaDetay?WCacra%252fJNEEIY%252fJ3LQRIuQ%253d%253d=RVZ7jUVdOmGBZZWJaZqntQ%253d%253d" TargetMode="External"/><Relationship Id="rId1034" Type="http://schemas.openxmlformats.org/officeDocument/2006/relationships/hyperlink" Target="http://teknoag.sanayi.gov.tr/Home/TgbFirmaDetay?WCacra%252fJNEEIY%252fJ3LQRIuQ%253d%253d=KInODuFnSLZKeRwG4nGxzg%253d%253d" TargetMode="External"/><Relationship Id="rId1241" Type="http://schemas.openxmlformats.org/officeDocument/2006/relationships/hyperlink" Target="http://teknoag.sanayi.gov.tr/Home/TgbFirmaDetay?WCacra%252fJNEEIY%252fJ3LQRIuQ%253d%253d=YzuB4MWt%252b9D%252bulaP%252fv1zbA%253d%253d" TargetMode="External"/><Relationship Id="rId1339" Type="http://schemas.openxmlformats.org/officeDocument/2006/relationships/hyperlink" Target="http://teknoag.sanayi.gov.tr/Home/TgbFirmaDetay?WCacra%252fJNEEIY%252fJ3LQRIuQ%253d%253d=FXsKlfSfjynUIQbxMQXxpA%253d%253d" TargetMode="External"/><Relationship Id="rId1893" Type="http://schemas.openxmlformats.org/officeDocument/2006/relationships/hyperlink" Target="http://teknoag.sanayi.gov.tr/Home/TgbFirmaDetay?WCacra%252fJNEEIY%252fJ3LQRIuQ%253d%253d=dq9TQ7io%252bX7%252fMGgz%252bQPgaA%253d%253d" TargetMode="External"/><Relationship Id="rId709" Type="http://schemas.openxmlformats.org/officeDocument/2006/relationships/hyperlink" Target="http://teknoag.sanayi.gov.tr/Home/TgbFirmaDetay?WCacra%252fJNEEIY%252fJ3LQRIuQ%253d%253d=ur6x9ugGlW1GcuilP5ReXw%253d%253d" TargetMode="External"/><Relationship Id="rId916" Type="http://schemas.openxmlformats.org/officeDocument/2006/relationships/hyperlink" Target="http://teknoag.sanayi.gov.tr/Home/TgbFirmaDetay?WCacra%252fJNEEIY%252fJ3LQRIuQ%253d%253d=GlTfjCOXWJZ2iT3J4SuDVA%253d%253d" TargetMode="External"/><Relationship Id="rId1101" Type="http://schemas.openxmlformats.org/officeDocument/2006/relationships/hyperlink" Target="http://teknoag.sanayi.gov.tr/Home/TgbFirmaDetay?WCacra%252fJNEEIY%252fJ3LQRIuQ%253d%253d=ILZvDqP6pf%252braeGukLsRLw%253d%253d" TargetMode="External"/><Relationship Id="rId1546" Type="http://schemas.openxmlformats.org/officeDocument/2006/relationships/hyperlink" Target="http://teknoag.sanayi.gov.tr/Home/TgbFirmaDetay?WCacra%252fJNEEIY%252fJ3LQRIuQ%253d%253d=dUInelieKCmjWBNMPUuLsg%253d%253d" TargetMode="External"/><Relationship Id="rId1753" Type="http://schemas.openxmlformats.org/officeDocument/2006/relationships/hyperlink" Target="http://teknoag.sanayi.gov.tr/Home/TgbFirmaDetay?WCacra%252fJNEEIY%252fJ3LQRIuQ%253d%253d=VbKJlyMnHxEbK7nrYvhMqA%253d%253d" TargetMode="External"/><Relationship Id="rId1960" Type="http://schemas.openxmlformats.org/officeDocument/2006/relationships/hyperlink" Target="http://teknoag.sanayi.gov.tr/Home/TgbFirmaDetay?WCacra%252fJNEEIY%252fJ3LQRIuQ%253d%253d=hIC%252bX3cz1KzXtyxamxcfFg%253d%253d" TargetMode="External"/><Relationship Id="rId45" Type="http://schemas.openxmlformats.org/officeDocument/2006/relationships/hyperlink" Target="http://teknoag.sanayi.gov.tr/Home/TgbFirmaDetay?WCacra%252fJNEEIY%252fJ3LQRIuQ%253d%253d=zNFi%252bX57TfMjg2oWllEEyQ%253d%253d" TargetMode="External"/><Relationship Id="rId1406" Type="http://schemas.openxmlformats.org/officeDocument/2006/relationships/hyperlink" Target="http://teknoag.sanayi.gov.tr/Home/TgbFirmaDetay?WCacra%252fJNEEIY%252fJ3LQRIuQ%253d%253d=62WH2mqYYYdthKtkzx7LMg%253d%253d" TargetMode="External"/><Relationship Id="rId1613" Type="http://schemas.openxmlformats.org/officeDocument/2006/relationships/hyperlink" Target="http://teknoag.sanayi.gov.tr/Home/TgbFirmaDetay?WCacra%252fJNEEIY%252fJ3LQRIuQ%253d%253d=49NUXMmAobhcX%252b4s8sevOw%253d%253d" TargetMode="External"/><Relationship Id="rId1820" Type="http://schemas.openxmlformats.org/officeDocument/2006/relationships/hyperlink" Target="http://teknoag.sanayi.gov.tr/Home/TgbFirmaDetay?WCacra%252fJNEEIY%252fJ3LQRIuQ%253d%253d=CdnE9HTw8fGAuMF88OmgHw%253d%253d" TargetMode="External"/><Relationship Id="rId194" Type="http://schemas.openxmlformats.org/officeDocument/2006/relationships/hyperlink" Target="http://teknoag.sanayi.gov.tr/Home/TgbFirmaDetay?WCacra%252fJNEEIY%252fJ3LQRIuQ%253d%253d=oGWr1cYBNQKQLZWlKuxmFw%253d%253d" TargetMode="External"/><Relationship Id="rId1918" Type="http://schemas.openxmlformats.org/officeDocument/2006/relationships/hyperlink" Target="http://teknoag.sanayi.gov.tr/Home/TgbFirmaDetay?WCacra%252fJNEEIY%252fJ3LQRIuQ%253d%253d=yOkvc4%252fdL9QfmWn5oDsMBg%253d%253d" TargetMode="External"/><Relationship Id="rId261" Type="http://schemas.openxmlformats.org/officeDocument/2006/relationships/hyperlink" Target="http://teknoag.sanayi.gov.tr/Home/TgbFirmaDetay?WCacra%252fJNEEIY%252fJ3LQRIuQ%253d%253d=Z8p8ROmFRGxBzHzBcZZ2Ow%253d%253d" TargetMode="External"/><Relationship Id="rId499" Type="http://schemas.openxmlformats.org/officeDocument/2006/relationships/hyperlink" Target="http://teknoag.sanayi.gov.tr/Home/TgbFirmaDetay?WCacra%252fJNEEIY%252fJ3LQRIuQ%253d%253d=BSgSCZacq7AWh3QbYzQ2zQ%253d%253d" TargetMode="External"/><Relationship Id="rId359" Type="http://schemas.openxmlformats.org/officeDocument/2006/relationships/hyperlink" Target="http://teknoag.sanayi.gov.tr/Home/TgbFirmaDetay?WCacra%252fJNEEIY%252fJ3LQRIuQ%253d%253d=V6mWQqE%252fRR6BCIRxeDCe5w%253d%253d" TargetMode="External"/><Relationship Id="rId566" Type="http://schemas.openxmlformats.org/officeDocument/2006/relationships/hyperlink" Target="http://teknoag.sanayi.gov.tr/Home/TgbFirmaDetay?WCacra%252fJNEEIY%252fJ3LQRIuQ%253d%253d=Y6KOnk5jeFIkcpIJE4swHQ%253d%253d" TargetMode="External"/><Relationship Id="rId773" Type="http://schemas.openxmlformats.org/officeDocument/2006/relationships/hyperlink" Target="http://teknoag.sanayi.gov.tr/Home/TgbFirmaDetay?WCacra%252fJNEEIY%252fJ3LQRIuQ%253d%253d=U0QW5td7AMkcbRP8El76Iw%253d%253d" TargetMode="External"/><Relationship Id="rId1196" Type="http://schemas.openxmlformats.org/officeDocument/2006/relationships/hyperlink" Target="http://teknoag.sanayi.gov.tr/Home/TgbFirmaDetay?WCacra%252fJNEEIY%252fJ3LQRIuQ%253d%253d=k5VfHY7cIJR%252fAGyOdZBijg%253d%253d" TargetMode="External"/><Relationship Id="rId121" Type="http://schemas.openxmlformats.org/officeDocument/2006/relationships/hyperlink" Target="http://teknoag.sanayi.gov.tr/Home/TgbFirmaDetay?WCacra%252fJNEEIY%252fJ3LQRIuQ%253d%253d=myxbaS9VYu70ZQyT%252fXOKUQ%253d%253d" TargetMode="External"/><Relationship Id="rId219" Type="http://schemas.openxmlformats.org/officeDocument/2006/relationships/hyperlink" Target="http://teknoag.sanayi.gov.tr/Home/TgbFirmaDetay?WCacra%252fJNEEIY%252fJ3LQRIuQ%253d%253d=esr8uqChi0c7i3hxWXLayg%253d%253d" TargetMode="External"/><Relationship Id="rId426" Type="http://schemas.openxmlformats.org/officeDocument/2006/relationships/hyperlink" Target="http://teknoag.sanayi.gov.tr/Home/TgbFirmaDetay?WCacra%252fJNEEIY%252fJ3LQRIuQ%253d%253d=K1JF1IMy9I3sTP%252bZ4GjuBQ%253d%253d" TargetMode="External"/><Relationship Id="rId633" Type="http://schemas.openxmlformats.org/officeDocument/2006/relationships/hyperlink" Target="http://teknoag.sanayi.gov.tr/Home/TgbFirmaDetay?WCacra%252fJNEEIY%252fJ3LQRIuQ%253d%253d=YAciwK5W0hL1aELgwhYE6w%253d%253d" TargetMode="External"/><Relationship Id="rId980" Type="http://schemas.openxmlformats.org/officeDocument/2006/relationships/hyperlink" Target="http://teknoag.sanayi.gov.tr/Home/TgbFirmaDetay?WCacra%252fJNEEIY%252fJ3LQRIuQ%253d%253d=ZPMmWRrAE8T9YmF9kkeXZg%253d%253d" TargetMode="External"/><Relationship Id="rId1056" Type="http://schemas.openxmlformats.org/officeDocument/2006/relationships/hyperlink" Target="http://teknoag.sanayi.gov.tr/Home/TgbFirmaDetay?WCacra%252fJNEEIY%252fJ3LQRIuQ%253d%253d=pv6OK12CQrTzuy6H2yFH2g%253d%253d" TargetMode="External"/><Relationship Id="rId1263" Type="http://schemas.openxmlformats.org/officeDocument/2006/relationships/hyperlink" Target="http://teknoag.sanayi.gov.tr/Home/TgbFirmaDetay?WCacra%252fJNEEIY%252fJ3LQRIuQ%253d%253d=%252bAnuGRQXWd7vxc8w59VjaA%253d%253d" TargetMode="External"/><Relationship Id="rId840" Type="http://schemas.openxmlformats.org/officeDocument/2006/relationships/hyperlink" Target="http://teknoag.sanayi.gov.tr/Home/TgbFirmaDetay?WCacra%252fJNEEIY%252fJ3LQRIuQ%253d%253d=KgAjOQozAEaLl2OOWIyMqg%253d%253d" TargetMode="External"/><Relationship Id="rId938" Type="http://schemas.openxmlformats.org/officeDocument/2006/relationships/hyperlink" Target="http://teknoag.sanayi.gov.tr/Home/TgbFirmaDetay?WCacra%252fJNEEIY%252fJ3LQRIuQ%253d%253d=ZbIceVcyjSRnAZ0iBDlCPA%253d%253d" TargetMode="External"/><Relationship Id="rId1470" Type="http://schemas.openxmlformats.org/officeDocument/2006/relationships/hyperlink" Target="http://teknoag.sanayi.gov.tr/Home/TgbFirmaDetay?WCacra%252fJNEEIY%252fJ3LQRIuQ%253d%253d=wnJRnJj1dq9qKZqrXEDgXQ%253d%253d" TargetMode="External"/><Relationship Id="rId1568" Type="http://schemas.openxmlformats.org/officeDocument/2006/relationships/hyperlink" Target="http://teknoag.sanayi.gov.tr/Home/TgbFirmaDetay?WCacra%252fJNEEIY%252fJ3LQRIuQ%253d%253d=ECZaujuLiqaM%252fNb6cEFJyA%253d%253d" TargetMode="External"/><Relationship Id="rId1775" Type="http://schemas.openxmlformats.org/officeDocument/2006/relationships/hyperlink" Target="http://teknoag.sanayi.gov.tr/Home/TgbFirmaDetay?WCacra%252fJNEEIY%252fJ3LQRIuQ%253d%253d=%252bZNMDmYGDbry9VXlYLcD%252fQ%253d%253d" TargetMode="External"/><Relationship Id="rId67" Type="http://schemas.openxmlformats.org/officeDocument/2006/relationships/hyperlink" Target="http://teknoag.sanayi.gov.tr/Home/TgbFirmaDetay?WCacra%252fJNEEIY%252fJ3LQRIuQ%253d%253d=zmGVhS0%252fN5fz2H%252f00PGndg%253d%253d" TargetMode="External"/><Relationship Id="rId700" Type="http://schemas.openxmlformats.org/officeDocument/2006/relationships/hyperlink" Target="http://teknoag.sanayi.gov.tr/Home/TgbFirmaDetay?WCacra%252fJNEEIY%252fJ3LQRIuQ%253d%253d=nL%252bCVABOrDiX3V%252bibeq%252fag%253d%253d" TargetMode="External"/><Relationship Id="rId1123" Type="http://schemas.openxmlformats.org/officeDocument/2006/relationships/hyperlink" Target="http://teknoag.sanayi.gov.tr/Home/TgbFirmaDetay?WCacra%252fJNEEIY%252fJ3LQRIuQ%253d%253d=C37gYwbfmxISXFTMcqyV5g%253d%253d" TargetMode="External"/><Relationship Id="rId1330" Type="http://schemas.openxmlformats.org/officeDocument/2006/relationships/hyperlink" Target="http://teknoag.sanayi.gov.tr/Home/TgbFirmaDetay?WCacra%252fJNEEIY%252fJ3LQRIuQ%253d%253d=yGJKcU8wThRqr2aDWFSgXA%253d%253d" TargetMode="External"/><Relationship Id="rId1428" Type="http://schemas.openxmlformats.org/officeDocument/2006/relationships/hyperlink" Target="http://teknoag.sanayi.gov.tr/Home/TgbFirmaDetay?WCacra%252fJNEEIY%252fJ3LQRIuQ%253d%253d=84pIAdL2g%252bFzYLHU6nqOGg%253d%253d" TargetMode="External"/><Relationship Id="rId1635" Type="http://schemas.openxmlformats.org/officeDocument/2006/relationships/hyperlink" Target="http://teknoag.sanayi.gov.tr/Home/TgbFirmaDetay?WCacra%252fJNEEIY%252fJ3LQRIuQ%253d%253d=3rOQNoOgCl2v%252b64oqwznuw%253d%253d" TargetMode="External"/><Relationship Id="rId1842" Type="http://schemas.openxmlformats.org/officeDocument/2006/relationships/hyperlink" Target="http://teknoag.sanayi.gov.tr/Home/TgbFirmaDetay?WCacra%252fJNEEIY%252fJ3LQRIuQ%253d%253d=P34zjvqwDjzy7asYEAlEfw%253d%253d" TargetMode="External"/><Relationship Id="rId1702" Type="http://schemas.openxmlformats.org/officeDocument/2006/relationships/hyperlink" Target="http://teknoag.sanayi.gov.tr/Home/TgbFirmaDetay?WCacra%252fJNEEIY%252fJ3LQRIuQ%253d%253d=TMNA9a6ErmadI4ZsF5Z%252f3w%253d%253d" TargetMode="External"/><Relationship Id="rId283" Type="http://schemas.openxmlformats.org/officeDocument/2006/relationships/hyperlink" Target="http://teknoag.sanayi.gov.tr/Home/TgbFirmaDetay?WCacra%252fJNEEIY%252fJ3LQRIuQ%253d%253d=0xg1rIKyFikTAWR8SocSvA%253d%253d" TargetMode="External"/><Relationship Id="rId490" Type="http://schemas.openxmlformats.org/officeDocument/2006/relationships/hyperlink" Target="http://teknoag.sanayi.gov.tr/Home/TgbFirmaDetay?WCacra%252fJNEEIY%252fJ3LQRIuQ%253d%253d=9WS1JkKmwx9dKtyrfMVt9Q%253d%253d" TargetMode="External"/><Relationship Id="rId143" Type="http://schemas.openxmlformats.org/officeDocument/2006/relationships/hyperlink" Target="http://teknoag.sanayi.gov.tr/Home/TgbFirmaDetay?WCacra%252fJNEEIY%252fJ3LQRIuQ%253d%253d=%252f7Lt5uCmDniauYxm9%252fyX7g%253d%253d" TargetMode="External"/><Relationship Id="rId350" Type="http://schemas.openxmlformats.org/officeDocument/2006/relationships/hyperlink" Target="http://teknoag.sanayi.gov.tr/Home/TgbFirmaDetay?WCacra%252fJNEEIY%252fJ3LQRIuQ%253d%253d=sBGJWnH6P4ck3CgHrYN8HQ%253d%253d" TargetMode="External"/><Relationship Id="rId588" Type="http://schemas.openxmlformats.org/officeDocument/2006/relationships/hyperlink" Target="http://teknoag.sanayi.gov.tr/Home/TgbFirmaDetay?WCacra%252fJNEEIY%252fJ3LQRIuQ%253d%253d=eEKFyWn%252bTHFIi3snjc9v4Q%253d%253d" TargetMode="External"/><Relationship Id="rId795" Type="http://schemas.openxmlformats.org/officeDocument/2006/relationships/hyperlink" Target="http://teknoag.sanayi.gov.tr/Home/TgbFirmaDetay?WCacra%252fJNEEIY%252fJ3LQRIuQ%253d%253d=%252bYB%252bsw5Uho192jL0NWtRdw%253d%253d" TargetMode="External"/><Relationship Id="rId9" Type="http://schemas.openxmlformats.org/officeDocument/2006/relationships/hyperlink" Target="http://teknoag.sanayi.gov.tr/Home/TgbFirmaDetay?WCacra%252fJNEEIY%252fJ3LQRIuQ%253d%253d=26wouQaH1MDRB4BrFOBhPQ%253d%253d" TargetMode="External"/><Relationship Id="rId210" Type="http://schemas.openxmlformats.org/officeDocument/2006/relationships/hyperlink" Target="http://teknoag.sanayi.gov.tr/Home/TgbFirmaDetay?WCacra%252fJNEEIY%252fJ3LQRIuQ%253d%253d=XWBKaVS8yPR0hbg42QXkkA%253d%253d" TargetMode="External"/><Relationship Id="rId448" Type="http://schemas.openxmlformats.org/officeDocument/2006/relationships/hyperlink" Target="http://teknoag.sanayi.gov.tr/Home/TgbFirmaDetay?WCacra%252fJNEEIY%252fJ3LQRIuQ%253d%253d=rYNas5UrX6y1HKk7HyIUtg%253d%253d" TargetMode="External"/><Relationship Id="rId655" Type="http://schemas.openxmlformats.org/officeDocument/2006/relationships/hyperlink" Target="http://teknoag.sanayi.gov.tr/Home/TgbFirmaDetay?WCacra%252fJNEEIY%252fJ3LQRIuQ%253d%253d=YalbhkCI2bSrIDHVihZZtQ%253d%253d" TargetMode="External"/><Relationship Id="rId862" Type="http://schemas.openxmlformats.org/officeDocument/2006/relationships/hyperlink" Target="http://teknoag.sanayi.gov.tr/Home/TgbFirmaDetay?WCacra%252fJNEEIY%252fJ3LQRIuQ%253d%253d=tYl%252bkmmCnYQ2E8%252bfJkltiw%253d%253d" TargetMode="External"/><Relationship Id="rId1078" Type="http://schemas.openxmlformats.org/officeDocument/2006/relationships/hyperlink" Target="http://teknoag.sanayi.gov.tr/Home/TgbFirmaDetay?WCacra%252fJNEEIY%252fJ3LQRIuQ%253d%253d=QgSFM4hIW0GtdnoyMOr4hQ%253d%253d" TargetMode="External"/><Relationship Id="rId1285" Type="http://schemas.openxmlformats.org/officeDocument/2006/relationships/hyperlink" Target="http://teknoag.sanayi.gov.tr/Home/TgbFirmaDetay?WCacra%252fJNEEIY%252fJ3LQRIuQ%253d%253d=gMESkYNr7Njb13xeVll2Tg%253d%253d" TargetMode="External"/><Relationship Id="rId1492" Type="http://schemas.openxmlformats.org/officeDocument/2006/relationships/hyperlink" Target="http://teknoag.sanayi.gov.tr/Home/TgbFirmaDetay?WCacra%252fJNEEIY%252fJ3LQRIuQ%253d%253d=7qnhumGfW6phYm7I9Bq1Qw%253d%253d" TargetMode="External"/><Relationship Id="rId308" Type="http://schemas.openxmlformats.org/officeDocument/2006/relationships/hyperlink" Target="http://teknoag.sanayi.gov.tr/Home/TgbFirmaDetay?WCacra%252fJNEEIY%252fJ3LQRIuQ%253d%253d=zGCUcdFPrVDW72o0%252bku%252fMg%253d%253d" TargetMode="External"/><Relationship Id="rId515" Type="http://schemas.openxmlformats.org/officeDocument/2006/relationships/hyperlink" Target="http://teknoag.sanayi.gov.tr/Home/TgbFirmaDetay?WCacra%252fJNEEIY%252fJ3LQRIuQ%253d%253d=r1DJ9eyg%252f%252fKnDOkabu%252fXRA%253d%253d" TargetMode="External"/><Relationship Id="rId722" Type="http://schemas.openxmlformats.org/officeDocument/2006/relationships/hyperlink" Target="http://teknoag.sanayi.gov.tr/Home/TgbFirmaDetay?WCacra%252fJNEEIY%252fJ3LQRIuQ%253d%253d=ui2FvSlZvBZy0%252fsCA7r60w%253d%253d" TargetMode="External"/><Relationship Id="rId1145" Type="http://schemas.openxmlformats.org/officeDocument/2006/relationships/hyperlink" Target="http://teknoag.sanayi.gov.tr/Home/TgbFirmaDetay?WCacra%252fJNEEIY%252fJ3LQRIuQ%253d%253d=Q0348DPxXd5oVO5mEj12Hg%253d%253d" TargetMode="External"/><Relationship Id="rId1352" Type="http://schemas.openxmlformats.org/officeDocument/2006/relationships/hyperlink" Target="http://teknoag.sanayi.gov.tr/Home/TgbFirmaDetay?WCacra%252fJNEEIY%252fJ3LQRIuQ%253d%253d=Eq8%252f7PnYV36SsYqxmDVXVw%253d%253d" TargetMode="External"/><Relationship Id="rId1797" Type="http://schemas.openxmlformats.org/officeDocument/2006/relationships/hyperlink" Target="http://teknoag.sanayi.gov.tr/Home/TgbFirmaDetay?WCacra%252fJNEEIY%252fJ3LQRIuQ%253d%253d=Ff0oMH2KsiKBclDaRdnJvQ%253d%253d" TargetMode="External"/><Relationship Id="rId89" Type="http://schemas.openxmlformats.org/officeDocument/2006/relationships/hyperlink" Target="http://teknoag.sanayi.gov.tr/Home/TgbFirmaDetay?WCacra%252fJNEEIY%252fJ3LQRIuQ%253d%253d=NZpifC56pLPn5%252fXx%252b%252f4QWA%253d%253d" TargetMode="External"/><Relationship Id="rId1005" Type="http://schemas.openxmlformats.org/officeDocument/2006/relationships/hyperlink" Target="http://teknoag.sanayi.gov.tr/Home/TgbFirmaDetay?WCacra%252fJNEEIY%252fJ3LQRIuQ%253d%253d=4hRi9mG9mDohjv0gT9WWqw%253d%253d" TargetMode="External"/><Relationship Id="rId1212" Type="http://schemas.openxmlformats.org/officeDocument/2006/relationships/hyperlink" Target="http://teknoag.sanayi.gov.tr/Home/TgbFirmaDetay?WCacra%252fJNEEIY%252fJ3LQRIuQ%253d%253d=TXRdEA28owFNlv0zNkHTpw%253d%253d" TargetMode="External"/><Relationship Id="rId1657" Type="http://schemas.openxmlformats.org/officeDocument/2006/relationships/hyperlink" Target="http://teknoag.sanayi.gov.tr/Home/TgbFirmaDetay?WCacra%252fJNEEIY%252fJ3LQRIuQ%253d%253d=jSQ9Rn5TM8JtZaQTlenvBA%253d%253d" TargetMode="External"/><Relationship Id="rId1864" Type="http://schemas.openxmlformats.org/officeDocument/2006/relationships/hyperlink" Target="http://teknoag.sanayi.gov.tr/Home/TgbFirmaDetay?WCacra%252fJNEEIY%252fJ3LQRIuQ%253d%253d=kknOBIZHoAG%252f3eClmTeMmQ%253d%253d" TargetMode="External"/><Relationship Id="rId1517" Type="http://schemas.openxmlformats.org/officeDocument/2006/relationships/hyperlink" Target="http://teknoag.sanayi.gov.tr/Home/TgbFirmaDetay?WCacra%252fJNEEIY%252fJ3LQRIuQ%253d%253d=X5rpUDY4Cto3Ot96ZWUuaA%253d%253d" TargetMode="External"/><Relationship Id="rId1724" Type="http://schemas.openxmlformats.org/officeDocument/2006/relationships/hyperlink" Target="http://teknoag.sanayi.gov.tr/Home/TgbFirmaDetay?WCacra%252fJNEEIY%252fJ3LQRIuQ%253d%253d=4hSK11MKR5QEmKo1SSX%252bSg%253d%253d" TargetMode="External"/><Relationship Id="rId16" Type="http://schemas.openxmlformats.org/officeDocument/2006/relationships/hyperlink" Target="http://teknoag.sanayi.gov.tr/Home/TgbFirmaDetay?WCacra%252fJNEEIY%252fJ3LQRIuQ%253d%253d=4OY19Gkz4gqOQ%252f%252ftayA0Mw%253d%253d" TargetMode="External"/><Relationship Id="rId1931" Type="http://schemas.openxmlformats.org/officeDocument/2006/relationships/hyperlink" Target="http://teknoag.sanayi.gov.tr/Home/TgbFirmaDetay?WCacra%252fJNEEIY%252fJ3LQRIuQ%253d%253d=3Aw%252fMAg2wFqfOsnSkKZo8Q%253d%253d" TargetMode="External"/><Relationship Id="rId165" Type="http://schemas.openxmlformats.org/officeDocument/2006/relationships/hyperlink" Target="http://teknoag.sanayi.gov.tr/Home/TgbFirmaDetay?WCacra%252fJNEEIY%252fJ3LQRIuQ%253d%253d=SRMH89FMdBJf8hVDOnso4g%253d%253d" TargetMode="External"/><Relationship Id="rId372" Type="http://schemas.openxmlformats.org/officeDocument/2006/relationships/hyperlink" Target="http://teknoag.sanayi.gov.tr/Home/TgbFirmaDetay?WCacra%252fJNEEIY%252fJ3LQRIuQ%253d%253d=BwlsGOz6gdlgcrgT8Vb8SQ%253d%253d" TargetMode="External"/><Relationship Id="rId677" Type="http://schemas.openxmlformats.org/officeDocument/2006/relationships/hyperlink" Target="http://teknoag.sanayi.gov.tr/Home/TgbFirmaDetay?WCacra%252fJNEEIY%252fJ3LQRIuQ%253d%253d=bbocr0jcX6cFQgzf6qoTXA%253d%253d" TargetMode="External"/><Relationship Id="rId232" Type="http://schemas.openxmlformats.org/officeDocument/2006/relationships/hyperlink" Target="http://teknoag.sanayi.gov.tr/Home/TgbFirmaDetay?WCacra%252fJNEEIY%252fJ3LQRIuQ%253d%253d=WltRnJ6PKZP0ghlBwUJxyA%253d%253d" TargetMode="External"/><Relationship Id="rId884" Type="http://schemas.openxmlformats.org/officeDocument/2006/relationships/hyperlink" Target="http://teknoag.sanayi.gov.tr/Home/TgbFirmaDetay?WCacra%252fJNEEIY%252fJ3LQRIuQ%253d%253d=MXGMcqrcgMFow36%252fx%252bxI1w%253d%253d" TargetMode="External"/><Relationship Id="rId537" Type="http://schemas.openxmlformats.org/officeDocument/2006/relationships/hyperlink" Target="http://teknoag.sanayi.gov.tr/Home/TgbFirmaDetay?WCacra%252fJNEEIY%252fJ3LQRIuQ%253d%253d=ya02o5cEi7V50kJk%252fPBpiw%253d%253d" TargetMode="External"/><Relationship Id="rId744" Type="http://schemas.openxmlformats.org/officeDocument/2006/relationships/hyperlink" Target="http://teknoag.sanayi.gov.tr/Home/TgbFirmaDetay?WCacra%252fJNEEIY%252fJ3LQRIuQ%253d%253d=fZzqoxCwYTQX2mT9R0HHPg%253d%253d" TargetMode="External"/><Relationship Id="rId951" Type="http://schemas.openxmlformats.org/officeDocument/2006/relationships/hyperlink" Target="http://teknoag.sanayi.gov.tr/Home/TgbFirmaDetay?WCacra%252fJNEEIY%252fJ3LQRIuQ%253d%253d=6NbnIFmJlLYQZ%252bOGK2dTaA%253d%253d" TargetMode="External"/><Relationship Id="rId1167" Type="http://schemas.openxmlformats.org/officeDocument/2006/relationships/hyperlink" Target="http://teknoag.sanayi.gov.tr/Home/TgbFirmaDetay?WCacra%252fJNEEIY%252fJ3LQRIuQ%253d%253d=dAWkKgcaMLJntZEq2KiU7A%253d%253d" TargetMode="External"/><Relationship Id="rId1374" Type="http://schemas.openxmlformats.org/officeDocument/2006/relationships/hyperlink" Target="http://teknoag.sanayi.gov.tr/Home/TgbFirmaDetay?WCacra%252fJNEEIY%252fJ3LQRIuQ%253d%253d=tLq4YQxEc%252fBg274cFkt4AA%253d%253d" TargetMode="External"/><Relationship Id="rId1581" Type="http://schemas.openxmlformats.org/officeDocument/2006/relationships/hyperlink" Target="http://teknoag.sanayi.gov.tr/Home/TgbFirmaDetay?WCacra%252fJNEEIY%252fJ3LQRIuQ%253d%253d=udvgM%252bKwy3SL9UewOlTjdg%253d%253d" TargetMode="External"/><Relationship Id="rId1679" Type="http://schemas.openxmlformats.org/officeDocument/2006/relationships/hyperlink" Target="http://teknoag.sanayi.gov.tr/Home/TgbFirmaDetay?WCacra%252fJNEEIY%252fJ3LQRIuQ%253d%253d=TTaA1G7zCAZtZMq1Gw8CVw%253d%253d" TargetMode="External"/><Relationship Id="rId80" Type="http://schemas.openxmlformats.org/officeDocument/2006/relationships/hyperlink" Target="http://teknoag.sanayi.gov.tr/Home/TgbFirmaDetay?WCacra%252fJNEEIY%252fJ3LQRIuQ%253d%253d=pNJmXgNnnfJvAwamVGS8jA%253d%253d" TargetMode="External"/><Relationship Id="rId604" Type="http://schemas.openxmlformats.org/officeDocument/2006/relationships/hyperlink" Target="http://teknoag.sanayi.gov.tr/Home/TgbFirmaDetay?WCacra%252fJNEEIY%252fJ3LQRIuQ%253d%253d=O6bAK%252brge50eI2GtB3i5cw%253d%253d" TargetMode="External"/><Relationship Id="rId811" Type="http://schemas.openxmlformats.org/officeDocument/2006/relationships/hyperlink" Target="http://teknoag.sanayi.gov.tr/Home/TgbFirmaDetay?WCacra%252fJNEEIY%252fJ3LQRIuQ%253d%253d=F6L1b4BGgV1lQDGL1FXnkQ%253d%253d" TargetMode="External"/><Relationship Id="rId1027" Type="http://schemas.openxmlformats.org/officeDocument/2006/relationships/hyperlink" Target="http://teknoag.sanayi.gov.tr/Home/TgbFirmaDetay?WCacra%252fJNEEIY%252fJ3LQRIuQ%253d%253d=BqfCBt%252ffn49weNzALdQrdQ%253d%253d" TargetMode="External"/><Relationship Id="rId1234" Type="http://schemas.openxmlformats.org/officeDocument/2006/relationships/hyperlink" Target="http://teknoag.sanayi.gov.tr/Home/TgbFirmaDetay?WCacra%252fJNEEIY%252fJ3LQRIuQ%253d%253d=Ss4BuDrDotICjmjh1Tztcw%253d%253d" TargetMode="External"/><Relationship Id="rId1441" Type="http://schemas.openxmlformats.org/officeDocument/2006/relationships/hyperlink" Target="http://teknoag.sanayi.gov.tr/Home/TgbFirmaDetay?WCacra%252fJNEEIY%252fJ3LQRIuQ%253d%253d=YEdwx%252fljqqcz%252beESoBNfhA%253d%253d" TargetMode="External"/><Relationship Id="rId1886" Type="http://schemas.openxmlformats.org/officeDocument/2006/relationships/hyperlink" Target="http://teknoag.sanayi.gov.tr/Home/TgbFirmaDetay?WCacra%252fJNEEIY%252fJ3LQRIuQ%253d%253d=GTh8uUJkn4kBMhEoHtH9Kw%253d%253d" TargetMode="External"/><Relationship Id="rId909" Type="http://schemas.openxmlformats.org/officeDocument/2006/relationships/hyperlink" Target="http://teknoag.sanayi.gov.tr/Home/TgbFirmaDetay?WCacra%252fJNEEIY%252fJ3LQRIuQ%253d%253d=seEw2T3dg%252bcqNZV1%252fkXFZQ%253d%253d" TargetMode="External"/><Relationship Id="rId1301" Type="http://schemas.openxmlformats.org/officeDocument/2006/relationships/hyperlink" Target="http://teknoag.sanayi.gov.tr/Home/TgbFirmaDetay?WCacra%252fJNEEIY%252fJ3LQRIuQ%253d%253d=yLN47F3mr6PnSO%252bipZadsg%253d%253d" TargetMode="External"/><Relationship Id="rId1539" Type="http://schemas.openxmlformats.org/officeDocument/2006/relationships/hyperlink" Target="http://teknoag.sanayi.gov.tr/Home/TgbFirmaDetay?WCacra%252fJNEEIY%252fJ3LQRIuQ%253d%253d=5vURQxMh9ThP3mTGpWMeCg%253d%253d" TargetMode="External"/><Relationship Id="rId1746" Type="http://schemas.openxmlformats.org/officeDocument/2006/relationships/hyperlink" Target="http://teknoag.sanayi.gov.tr/Home/TgbFirmaDetay?WCacra%252fJNEEIY%252fJ3LQRIuQ%253d%253d=fSohrIJld%252bXBnKjxGs65wg%253d%253d" TargetMode="External"/><Relationship Id="rId1953" Type="http://schemas.openxmlformats.org/officeDocument/2006/relationships/hyperlink" Target="http://teknoag.sanayi.gov.tr/Home/TgbFirmaDetay?WCacra%252fJNEEIY%252fJ3LQRIuQ%253d%253d=pDP2Ck%252bPzzkYHJwPfX5z4Q%253d%253d" TargetMode="External"/><Relationship Id="rId38" Type="http://schemas.openxmlformats.org/officeDocument/2006/relationships/hyperlink" Target="http://teknoag.sanayi.gov.tr/Home/TgbFirmaDetay?WCacra%252fJNEEIY%252fJ3LQRIuQ%253d%253d=GMvVALL1mZGMCbl8EgeC6A%253d%253d" TargetMode="External"/><Relationship Id="rId1606" Type="http://schemas.openxmlformats.org/officeDocument/2006/relationships/hyperlink" Target="http://teknoag.sanayi.gov.tr/Home/TgbFirmaDetay?WCacra%252fJNEEIY%252fJ3LQRIuQ%253d%253d=osxfTCZpPwEkecvo59wkXw%253d%253d" TargetMode="External"/><Relationship Id="rId1813" Type="http://schemas.openxmlformats.org/officeDocument/2006/relationships/hyperlink" Target="http://teknoag.sanayi.gov.tr/Home/TgbFirmaDetay?WCacra%252fJNEEIY%252fJ3LQRIuQ%253d%253d=yfhro0n7tY4CfTnhEBVSmA%253d%253d" TargetMode="External"/><Relationship Id="rId187" Type="http://schemas.openxmlformats.org/officeDocument/2006/relationships/hyperlink" Target="http://teknoag.sanayi.gov.tr/Home/TgbFirmaDetay?WCacra%252fJNEEIY%252fJ3LQRIuQ%253d%253d=kO1fM%252fyqhJV8JLM%252bSR%252b2dw%253d%253d" TargetMode="External"/><Relationship Id="rId394" Type="http://schemas.openxmlformats.org/officeDocument/2006/relationships/hyperlink" Target="http://teknoag.sanayi.gov.tr/Home/TgbFirmaDetay?WCacra%252fJNEEIY%252fJ3LQRIuQ%253d%253d=CbrfjMHY7%252bTrJ4xnhg%252bnfA%253d%253d" TargetMode="External"/><Relationship Id="rId254" Type="http://schemas.openxmlformats.org/officeDocument/2006/relationships/hyperlink" Target="http://teknoag.sanayi.gov.tr/Home/TgbFirmaDetay?WCacra%252fJNEEIY%252fJ3LQRIuQ%253d%253d=Thpo1be2tTJ3SdcoXhucOg%253d%253d" TargetMode="External"/><Relationship Id="rId699" Type="http://schemas.openxmlformats.org/officeDocument/2006/relationships/hyperlink" Target="http://teknoag.sanayi.gov.tr/Home/TgbFirmaDetay?WCacra%252fJNEEIY%252fJ3LQRIuQ%253d%253d=SK7BL5jM60FfFcSGQHCOxg%253d%253d" TargetMode="External"/><Relationship Id="rId1091" Type="http://schemas.openxmlformats.org/officeDocument/2006/relationships/hyperlink" Target="http://teknoag.sanayi.gov.tr/Home/TgbFirmaDetay?WCacra%252fJNEEIY%252fJ3LQRIuQ%253d%253d=v9qhVc9WFvMAEmivosPAZQ%253d%253d" TargetMode="External"/><Relationship Id="rId114" Type="http://schemas.openxmlformats.org/officeDocument/2006/relationships/hyperlink" Target="http://teknoag.sanayi.gov.tr/Home/TgbFirmaDetay?WCacra%252fJNEEIY%252fJ3LQRIuQ%253d%253d=ZyWV7Lhp5OuX08B91%252bJxhA%253d%253d" TargetMode="External"/><Relationship Id="rId461" Type="http://schemas.openxmlformats.org/officeDocument/2006/relationships/hyperlink" Target="http://teknoag.sanayi.gov.tr/Home/TgbFirmaDetay?WCacra%252fJNEEIY%252fJ3LQRIuQ%253d%253d=Molsvu5e2EoOPp7tbrQw7Q%253d%253d" TargetMode="External"/><Relationship Id="rId559" Type="http://schemas.openxmlformats.org/officeDocument/2006/relationships/hyperlink" Target="http://teknoag.sanayi.gov.tr/Home/TgbFirmaDetay?WCacra%252fJNEEIY%252fJ3LQRIuQ%253d%253d=m7Gu5vdAPHwAVRAEnM%252fN%252fg%253d%253d" TargetMode="External"/><Relationship Id="rId766" Type="http://schemas.openxmlformats.org/officeDocument/2006/relationships/hyperlink" Target="http://teknoag.sanayi.gov.tr/Home/TgbFirmaDetay?WCacra%252fJNEEIY%252fJ3LQRIuQ%253d%253d=GRP1gLziWxRKnjRrHZxbHw%253d%253d" TargetMode="External"/><Relationship Id="rId1189" Type="http://schemas.openxmlformats.org/officeDocument/2006/relationships/hyperlink" Target="http://teknoag.sanayi.gov.tr/Home/TgbFirmaDetay?WCacra%252fJNEEIY%252fJ3LQRIuQ%253d%253d=hgg555CH1N8gtR6hujuVWg%253d%253d" TargetMode="External"/><Relationship Id="rId1396" Type="http://schemas.openxmlformats.org/officeDocument/2006/relationships/hyperlink" Target="http://teknoag.sanayi.gov.tr/Home/TgbFirmaDetay?WCacra%252fJNEEIY%252fJ3LQRIuQ%253d%253d=DJDfoTdO99RH5gcTkxu%252fTA%253d%253d" TargetMode="External"/><Relationship Id="rId321" Type="http://schemas.openxmlformats.org/officeDocument/2006/relationships/hyperlink" Target="http://teknoag.sanayi.gov.tr/Home/TgbFirmaDetay?WCacra%252fJNEEIY%252fJ3LQRIuQ%253d%253d=i%252fIBgpz07kC0kjqtpIg3AA%253d%253d" TargetMode="External"/><Relationship Id="rId419" Type="http://schemas.openxmlformats.org/officeDocument/2006/relationships/hyperlink" Target="http://teknoag.sanayi.gov.tr/Home/TgbFirmaDetay?WCacra%252fJNEEIY%252fJ3LQRIuQ%253d%253d=pSn5Xv1u9WXP6Im%252bT55oeQ%253d%253d" TargetMode="External"/><Relationship Id="rId626" Type="http://schemas.openxmlformats.org/officeDocument/2006/relationships/hyperlink" Target="http://teknoag.sanayi.gov.tr/Home/TgbFirmaDetay?WCacra%252fJNEEIY%252fJ3LQRIuQ%253d%253d=1h14%252bKOVxnbOtoG5mIH0GQ%253d%253d" TargetMode="External"/><Relationship Id="rId973" Type="http://schemas.openxmlformats.org/officeDocument/2006/relationships/hyperlink" Target="http://teknoag.sanayi.gov.tr/Home/TgbFirmaDetay?WCacra%252fJNEEIY%252fJ3LQRIuQ%253d%253d=5Ub%252fQpK2I2ebiHTpgmCV6Q%253d%253d" TargetMode="External"/><Relationship Id="rId1049" Type="http://schemas.openxmlformats.org/officeDocument/2006/relationships/hyperlink" Target="http://teknoag.sanayi.gov.tr/Home/TgbFirmaDetay?WCacra%252fJNEEIY%252fJ3LQRIuQ%253d%253d=7bcXSOqVeYtQMpOTCXEjPw%253d%253d" TargetMode="External"/><Relationship Id="rId1256" Type="http://schemas.openxmlformats.org/officeDocument/2006/relationships/hyperlink" Target="http://teknoag.sanayi.gov.tr/Home/TgbFirmaDetay?WCacra%252fJNEEIY%252fJ3LQRIuQ%253d%253d=%252bhRucXu0YRiH3u8Ukcdt8Q%253d%253d" TargetMode="External"/><Relationship Id="rId833" Type="http://schemas.openxmlformats.org/officeDocument/2006/relationships/hyperlink" Target="http://teknoag.sanayi.gov.tr/Home/TgbFirmaDetay?WCacra%252fJNEEIY%252fJ3LQRIuQ%253d%253d=PMY9Q5Ykv4VyoP7s31MF2g%253d%253d" TargetMode="External"/><Relationship Id="rId1116" Type="http://schemas.openxmlformats.org/officeDocument/2006/relationships/hyperlink" Target="http://teknoag.sanayi.gov.tr/Home/TgbFirmaDetay?WCacra%252fJNEEIY%252fJ3LQRIuQ%253d%253d=m6ddYwmY2uyQXQPefpc2Zg%253d%253d" TargetMode="External"/><Relationship Id="rId1463" Type="http://schemas.openxmlformats.org/officeDocument/2006/relationships/hyperlink" Target="http://teknoag.sanayi.gov.tr/Home/TgbFirmaDetay?WCacra%252fJNEEIY%252fJ3LQRIuQ%253d%253d=Mi8FWG%252bw66HNHGUxE8OF2w%253d%253d" TargetMode="External"/><Relationship Id="rId1670" Type="http://schemas.openxmlformats.org/officeDocument/2006/relationships/hyperlink" Target="http://teknoag.sanayi.gov.tr/Home/TgbFirmaDetay?WCacra%252fJNEEIY%252fJ3LQRIuQ%253d%253d=xps4RORHrdDt3L8F%252f56aQQ%253d%253d" TargetMode="External"/><Relationship Id="rId1768" Type="http://schemas.openxmlformats.org/officeDocument/2006/relationships/hyperlink" Target="http://teknoag.sanayi.gov.tr/Home/TgbFirmaDetay?WCacra%252fJNEEIY%252fJ3LQRIuQ%253d%253d=G2vsiehm2eIJOB%252fZh62iwA%253d%253d" TargetMode="External"/><Relationship Id="rId900" Type="http://schemas.openxmlformats.org/officeDocument/2006/relationships/hyperlink" Target="http://teknoag.sanayi.gov.tr/Home/TgbFirmaDetay?WCacra%252fJNEEIY%252fJ3LQRIuQ%253d%253d=04inuHzWIzNTzgJ7wm%252bRdg%253d%253d" TargetMode="External"/><Relationship Id="rId1323" Type="http://schemas.openxmlformats.org/officeDocument/2006/relationships/hyperlink" Target="http://teknoag.sanayi.gov.tr/Home/TgbFirmaDetay?WCacra%252fJNEEIY%252fJ3LQRIuQ%253d%253d=lqCokclv4VvHGEaSozOsxQ%253d%253d" TargetMode="External"/><Relationship Id="rId1530" Type="http://schemas.openxmlformats.org/officeDocument/2006/relationships/hyperlink" Target="http://teknoag.sanayi.gov.tr/Home/TgbFirmaDetay?WCacra%252fJNEEIY%252fJ3LQRIuQ%253d%253d=WJvhq7FgSOn1JFmd425UBQ%253d%253d" TargetMode="External"/><Relationship Id="rId1628" Type="http://schemas.openxmlformats.org/officeDocument/2006/relationships/hyperlink" Target="http://teknoag.sanayi.gov.tr/Home/TgbFirmaDetay?WCacra%252fJNEEIY%252fJ3LQRIuQ%253d%253d=12DXAs0zaJ%252f0Xj3eWcATdw%253d%253d" TargetMode="External"/><Relationship Id="rId1835" Type="http://schemas.openxmlformats.org/officeDocument/2006/relationships/hyperlink" Target="http://teknoag.sanayi.gov.tr/Home/TgbFirmaDetay?WCacra%252fJNEEIY%252fJ3LQRIuQ%253d%253d=7Dj%252bBihRGQfOihc171nVGA%253d%253d" TargetMode="External"/><Relationship Id="rId1902" Type="http://schemas.openxmlformats.org/officeDocument/2006/relationships/hyperlink" Target="http://teknoag.sanayi.gov.tr/Home/TgbFirmaDetay?WCacra%252fJNEEIY%252fJ3LQRIuQ%253d%253d=jHpRljmlKaNnOcJsCJ0sIw%253d%253d" TargetMode="External"/><Relationship Id="rId276" Type="http://schemas.openxmlformats.org/officeDocument/2006/relationships/hyperlink" Target="http://teknoag.sanayi.gov.tr/Home/TgbFirmaDetay?WCacra%252fJNEEIY%252fJ3LQRIuQ%253d%253d=q1JD6TDPvknUA53AgEZalA%253d%253d" TargetMode="External"/><Relationship Id="rId483" Type="http://schemas.openxmlformats.org/officeDocument/2006/relationships/hyperlink" Target="http://teknoag.sanayi.gov.tr/Home/TgbFirmaDetay?WCacra%252fJNEEIY%252fJ3LQRIuQ%253d%253d=L59OakJn%252fZaklqi04f1MTA%253d%253d" TargetMode="External"/><Relationship Id="rId690" Type="http://schemas.openxmlformats.org/officeDocument/2006/relationships/hyperlink" Target="http://teknoag.sanayi.gov.tr/Home/TgbFirmaDetay?WCacra%252fJNEEIY%252fJ3LQRIuQ%253d%253d=4LEQIOR7SuKSdB2HGUGmPw%253d%253d" TargetMode="External"/><Relationship Id="rId136" Type="http://schemas.openxmlformats.org/officeDocument/2006/relationships/hyperlink" Target="http://teknoag.sanayi.gov.tr/Home/TgbFirmaDetay?WCacra%252fJNEEIY%252fJ3LQRIuQ%253d%253d=35M0PpYJErx7lBNrUhF5eA%253d%253d" TargetMode="External"/><Relationship Id="rId343" Type="http://schemas.openxmlformats.org/officeDocument/2006/relationships/hyperlink" Target="http://teknoag.sanayi.gov.tr/Home/TgbFirmaDetay?WCacra%252fJNEEIY%252fJ3LQRIuQ%253d%253d=b1aS6nrwtGHMwdnSQvwDlw%253d%253d" TargetMode="External"/><Relationship Id="rId550" Type="http://schemas.openxmlformats.org/officeDocument/2006/relationships/hyperlink" Target="http://teknoag.sanayi.gov.tr/Home/TgbFirmaDetay?WCacra%252fJNEEIY%252fJ3LQRIuQ%253d%253d=RCxw78sdb3KesNfViaIhmQ%253d%253d" TargetMode="External"/><Relationship Id="rId788" Type="http://schemas.openxmlformats.org/officeDocument/2006/relationships/hyperlink" Target="http://teknoag.sanayi.gov.tr/Home/TgbFirmaDetay?WCacra%252fJNEEIY%252fJ3LQRIuQ%253d%253d=%252bscASVzzJLmgl00%252fNZO1Wg%253d%253d" TargetMode="External"/><Relationship Id="rId995" Type="http://schemas.openxmlformats.org/officeDocument/2006/relationships/hyperlink" Target="http://teknoag.sanayi.gov.tr/Home/TgbFirmaDetay?WCacra%252fJNEEIY%252fJ3LQRIuQ%253d%253d=sLvlFOhiip1cdaQNxtC7lg%253d%253d" TargetMode="External"/><Relationship Id="rId1180" Type="http://schemas.openxmlformats.org/officeDocument/2006/relationships/hyperlink" Target="http://teknoag.sanayi.gov.tr/Home/TgbFirmaDetay?WCacra%252fJNEEIY%252fJ3LQRIuQ%253d%253d=pej0Z1MAxGSjyCRPr1EEtw%253d%253d" TargetMode="External"/><Relationship Id="rId203" Type="http://schemas.openxmlformats.org/officeDocument/2006/relationships/hyperlink" Target="http://teknoag.sanayi.gov.tr/Home/TgbFirmaDetay?WCacra%252fJNEEIY%252fJ3LQRIuQ%253d%253d=ZBFJIyxmmVrAq76qwfHH2A%253d%253d" TargetMode="External"/><Relationship Id="rId648" Type="http://schemas.openxmlformats.org/officeDocument/2006/relationships/hyperlink" Target="http://teknoag.sanayi.gov.tr/Home/TgbFirmaDetay?WCacra%252fJNEEIY%252fJ3LQRIuQ%253d%253d=UrhhCZd8RO8rmTctplIP0g%253d%253d" TargetMode="External"/><Relationship Id="rId855" Type="http://schemas.openxmlformats.org/officeDocument/2006/relationships/hyperlink" Target="http://teknoag.sanayi.gov.tr/Home/TgbFirmaDetay?WCacra%252fJNEEIY%252fJ3LQRIuQ%253d%253d=HJKAMHXV6vI1TSKXzVIl5Q%253d%253d" TargetMode="External"/><Relationship Id="rId1040" Type="http://schemas.openxmlformats.org/officeDocument/2006/relationships/hyperlink" Target="http://teknoag.sanayi.gov.tr/Home/TgbFirmaDetay?WCacra%252fJNEEIY%252fJ3LQRIuQ%253d%253d=KJkZxO6JPY%252flqk9ZJXKjfg%253d%253d" TargetMode="External"/><Relationship Id="rId1278" Type="http://schemas.openxmlformats.org/officeDocument/2006/relationships/hyperlink" Target="http://teknoag.sanayi.gov.tr/Home/TgbFirmaDetay?WCacra%252fJNEEIY%252fJ3LQRIuQ%253d%253d=VWJJ8EHMkkgGYeXrZJR70w%253d%253d" TargetMode="External"/><Relationship Id="rId1485" Type="http://schemas.openxmlformats.org/officeDocument/2006/relationships/hyperlink" Target="http://teknoag.sanayi.gov.tr/Home/TgbFirmaDetay?WCacra%252fJNEEIY%252fJ3LQRIuQ%253d%253d=f1YI0BX8fCsygzzRVuofxQ%253d%253d" TargetMode="External"/><Relationship Id="rId1692" Type="http://schemas.openxmlformats.org/officeDocument/2006/relationships/hyperlink" Target="http://teknoag.sanayi.gov.tr/Home/TgbFirmaDetay?WCacra%252fJNEEIY%252fJ3LQRIuQ%253d%253d=mIjO3JXP7Nhz%252fDilFvg09w%253d%253d" TargetMode="External"/><Relationship Id="rId410" Type="http://schemas.openxmlformats.org/officeDocument/2006/relationships/hyperlink" Target="http://teknoag.sanayi.gov.tr/Home/TgbFirmaDetay?WCacra%252fJNEEIY%252fJ3LQRIuQ%253d%253d=SkV1Aqw75lVuadcDxxsCuQ%253d%253d" TargetMode="External"/><Relationship Id="rId508" Type="http://schemas.openxmlformats.org/officeDocument/2006/relationships/hyperlink" Target="http://teknoag.sanayi.gov.tr/Home/TgbFirmaDetay?WCacra%252fJNEEIY%252fJ3LQRIuQ%253d%253d=VqfGM1ArxK%252bl5B8pt0Jh2g%253d%253d" TargetMode="External"/><Relationship Id="rId715" Type="http://schemas.openxmlformats.org/officeDocument/2006/relationships/hyperlink" Target="http://teknoag.sanayi.gov.tr/Home/TgbFirmaDetay?WCacra%252fJNEEIY%252fJ3LQRIuQ%253d%253d=OJprKRVWoq8BYXLG2vFZ%252fg%253d%253d" TargetMode="External"/><Relationship Id="rId922" Type="http://schemas.openxmlformats.org/officeDocument/2006/relationships/hyperlink" Target="http://teknoag.sanayi.gov.tr/Home/TgbFirmaDetay?WCacra%252fJNEEIY%252fJ3LQRIuQ%253d%253d=GeJZL5F8uD809BNnFakGZA%253d%253d" TargetMode="External"/><Relationship Id="rId1138" Type="http://schemas.openxmlformats.org/officeDocument/2006/relationships/hyperlink" Target="http://teknoag.sanayi.gov.tr/Home/TgbFirmaDetay?WCacra%252fJNEEIY%252fJ3LQRIuQ%253d%253d=OtEwrQT%252fw6a5qkoXaBiNjA%253d%253d" TargetMode="External"/><Relationship Id="rId1345" Type="http://schemas.openxmlformats.org/officeDocument/2006/relationships/hyperlink" Target="http://teknoag.sanayi.gov.tr/Home/TgbFirmaDetay?WCacra%252fJNEEIY%252fJ3LQRIuQ%253d%253d=lKvGjgdbmdJbPIJwwA0PlQ%253d%253d" TargetMode="External"/><Relationship Id="rId1552" Type="http://schemas.openxmlformats.org/officeDocument/2006/relationships/hyperlink" Target="http://teknoag.sanayi.gov.tr/Home/TgbFirmaDetay?WCacra%252fJNEEIY%252fJ3LQRIuQ%253d%253d=AdlY2CcLcONtd%252b%252f7CO8snA%253d%253d" TargetMode="External"/><Relationship Id="rId1205" Type="http://schemas.openxmlformats.org/officeDocument/2006/relationships/hyperlink" Target="http://teknoag.sanayi.gov.tr/Home/TgbFirmaDetay?WCacra%252fJNEEIY%252fJ3LQRIuQ%253d%253d=JN8b%252fgsyuiYszPLR23pKzg%253d%253d" TargetMode="External"/><Relationship Id="rId1857" Type="http://schemas.openxmlformats.org/officeDocument/2006/relationships/hyperlink" Target="http://teknoag.sanayi.gov.tr/Home/TgbFirmaDetay?WCacra%252fJNEEIY%252fJ3LQRIuQ%253d%253d=F%252fqkGPdVY%252b4RA%252fPRBiPLtw%253d%253d" TargetMode="External"/><Relationship Id="rId51" Type="http://schemas.openxmlformats.org/officeDocument/2006/relationships/hyperlink" Target="http://teknoag.sanayi.gov.tr/Home/TgbFirmaDetay?WCacra%252fJNEEIY%252fJ3LQRIuQ%253d%253d=m2UKjAgSt87xDJVKEoQlkg%253d%253d" TargetMode="External"/><Relationship Id="rId1412" Type="http://schemas.openxmlformats.org/officeDocument/2006/relationships/hyperlink" Target="http://teknoag.sanayi.gov.tr/Home/TgbFirmaDetay?WCacra%252fJNEEIY%252fJ3LQRIuQ%253d%253d=tPmc6psjtrcCsY0miaLlyw%253d%253d" TargetMode="External"/><Relationship Id="rId1717" Type="http://schemas.openxmlformats.org/officeDocument/2006/relationships/hyperlink" Target="http://teknoag.sanayi.gov.tr/Home/TgbFirmaDetay?WCacra%252fJNEEIY%252fJ3LQRIuQ%253d%253d=mXl66PCYc84ZYyKPiWHvoQ%253d%253d" TargetMode="External"/><Relationship Id="rId1924" Type="http://schemas.openxmlformats.org/officeDocument/2006/relationships/hyperlink" Target="http://teknoag.sanayi.gov.tr/Home/TgbFirmaDetay?WCacra%252fJNEEIY%252fJ3LQRIuQ%253d%253d=ld489D7FkbeYVQKwxhSMow%253d%253d" TargetMode="External"/><Relationship Id="rId298" Type="http://schemas.openxmlformats.org/officeDocument/2006/relationships/hyperlink" Target="http://teknoag.sanayi.gov.tr/Home/TgbFirmaDetay?WCacra%252fJNEEIY%252fJ3LQRIuQ%253d%253d=YI4ilapq1PpqjO7sG6gWnQ%253d%253d" TargetMode="External"/><Relationship Id="rId158" Type="http://schemas.openxmlformats.org/officeDocument/2006/relationships/hyperlink" Target="http://teknoag.sanayi.gov.tr/Home/TgbFirmaDetay?WCacra%252fJNEEIY%252fJ3LQRIuQ%253d%253d=Z%252bCsiIDBPB9TtQmmiTaPuQ%253d%253d" TargetMode="External"/><Relationship Id="rId365" Type="http://schemas.openxmlformats.org/officeDocument/2006/relationships/hyperlink" Target="http://teknoag.sanayi.gov.tr/Home/TgbFirmaDetay?WCacra%252fJNEEIY%252fJ3LQRIuQ%253d%253d=hxVdXfShvl5JqLguyQFHpQ%253d%253d" TargetMode="External"/><Relationship Id="rId572" Type="http://schemas.openxmlformats.org/officeDocument/2006/relationships/hyperlink" Target="http://teknoag.sanayi.gov.tr/Home/TgbFirmaDetay?WCacra%252fJNEEIY%252fJ3LQRIuQ%253d%253d=YY03q4BLmNIsgH9M62u0sQ%253d%253d" TargetMode="External"/><Relationship Id="rId225" Type="http://schemas.openxmlformats.org/officeDocument/2006/relationships/hyperlink" Target="http://teknoag.sanayi.gov.tr/Home/TgbFirmaDetay?WCacra%252fJNEEIY%252fJ3LQRIuQ%253d%253d=NKWz%252bPFrRt2ggYJU2f27wQ%253d%253d" TargetMode="External"/><Relationship Id="rId432" Type="http://schemas.openxmlformats.org/officeDocument/2006/relationships/hyperlink" Target="http://teknoag.sanayi.gov.tr/Home/TgbFirmaDetay?WCacra%252fJNEEIY%252fJ3LQRIuQ%253d%253d=CQmeiO4N6DaNMZ4OLArwmg%253d%253d" TargetMode="External"/><Relationship Id="rId877" Type="http://schemas.openxmlformats.org/officeDocument/2006/relationships/hyperlink" Target="http://teknoag.sanayi.gov.tr/Home/TgbFirmaDetay?WCacra%252fJNEEIY%252fJ3LQRIuQ%253d%253d=6FFOEIieeNRAOVhT9M5iIA%253d%253d" TargetMode="External"/><Relationship Id="rId1062" Type="http://schemas.openxmlformats.org/officeDocument/2006/relationships/hyperlink" Target="http://teknoag.sanayi.gov.tr/Home/TgbFirmaDetay?WCacra%252fJNEEIY%252fJ3LQRIuQ%253d%253d=MxEKWQNRjZLjOs4zSqZmUw%253d%253d" TargetMode="External"/><Relationship Id="rId737" Type="http://schemas.openxmlformats.org/officeDocument/2006/relationships/hyperlink" Target="http://teknoag.sanayi.gov.tr/Home/TgbFirmaDetay?WCacra%252fJNEEIY%252fJ3LQRIuQ%253d%253d=%252bvi%252fAq1ii6A9GRNHb6s1lQ%253d%253d" TargetMode="External"/><Relationship Id="rId944" Type="http://schemas.openxmlformats.org/officeDocument/2006/relationships/hyperlink" Target="http://teknoag.sanayi.gov.tr/Home/TgbFirmaDetay?WCacra%252fJNEEIY%252fJ3LQRIuQ%253d%253d=iPGeQToMMuIJEYrQ1Loz1w%253d%253d" TargetMode="External"/><Relationship Id="rId1367" Type="http://schemas.openxmlformats.org/officeDocument/2006/relationships/hyperlink" Target="http://teknoag.sanayi.gov.tr/Home/TgbFirmaDetay?WCacra%252fJNEEIY%252fJ3LQRIuQ%253d%253d=WgENxehH1rEicG9Cucyq5A%253d%253d" TargetMode="External"/><Relationship Id="rId1574" Type="http://schemas.openxmlformats.org/officeDocument/2006/relationships/hyperlink" Target="http://teknoag.sanayi.gov.tr/Home/TgbFirmaDetay?WCacra%252fJNEEIY%252fJ3LQRIuQ%253d%253d=gV%252fxj1aHXeBhaRGPxVU0aw%253d%253d" TargetMode="External"/><Relationship Id="rId1781" Type="http://schemas.openxmlformats.org/officeDocument/2006/relationships/hyperlink" Target="http://teknoag.sanayi.gov.tr/Home/TgbFirmaDetay?WCacra%252fJNEEIY%252fJ3LQRIuQ%253d%253d=Zpi64OqXHc%252fX9Z0y6yBx9A%253d%253d" TargetMode="External"/><Relationship Id="rId73" Type="http://schemas.openxmlformats.org/officeDocument/2006/relationships/hyperlink" Target="http://teknoag.sanayi.gov.tr/Home/TgbFirmaDetay?WCacra%252fJNEEIY%252fJ3LQRIuQ%253d%253d=7v0ekLBHB01MXL5s9zqVtQ%253d%253d" TargetMode="External"/><Relationship Id="rId804" Type="http://schemas.openxmlformats.org/officeDocument/2006/relationships/hyperlink" Target="http://teknoag.sanayi.gov.tr/Home/TgbFirmaDetay?WCacra%252fJNEEIY%252fJ3LQRIuQ%253d%253d=j9%252fpNN%252bj3pxndi0%252bMPD2eA%253d%253d" TargetMode="External"/><Relationship Id="rId1227" Type="http://schemas.openxmlformats.org/officeDocument/2006/relationships/hyperlink" Target="http://teknoag.sanayi.gov.tr/Home/TgbFirmaDetay?WCacra%252fJNEEIY%252fJ3LQRIuQ%253d%253d=Li8bwznVUjGdUzIMTsEa8Q%253d%253d" TargetMode="External"/><Relationship Id="rId1434" Type="http://schemas.openxmlformats.org/officeDocument/2006/relationships/hyperlink" Target="http://teknoag.sanayi.gov.tr/Home/TgbFirmaDetay?WCacra%252fJNEEIY%252fJ3LQRIuQ%253d%253d=oOrwh4fn3OPl68KNVyJgDA%253d%253d" TargetMode="External"/><Relationship Id="rId1641" Type="http://schemas.openxmlformats.org/officeDocument/2006/relationships/hyperlink" Target="http://teknoag.sanayi.gov.tr/Home/TgbFirmaDetay?WCacra%252fJNEEIY%252fJ3LQRIuQ%253d%253d=HMLHMKGpkUaTlxYTibOPTg%253d%253d" TargetMode="External"/><Relationship Id="rId1879" Type="http://schemas.openxmlformats.org/officeDocument/2006/relationships/hyperlink" Target="http://teknoag.sanayi.gov.tr/Home/TgbFirmaDetay?WCacra%252fJNEEIY%252fJ3LQRIuQ%253d%253d=zI2D9Un4Y6tczGAnIxuZZA%253d%253d" TargetMode="External"/><Relationship Id="rId1501" Type="http://schemas.openxmlformats.org/officeDocument/2006/relationships/hyperlink" Target="http://teknoag.sanayi.gov.tr/Home/TgbFirmaDetay?WCacra%252fJNEEIY%252fJ3LQRIuQ%253d%253d=2YNy0Libiid3tbu9DXzeXQ%253d%253d" TargetMode="External"/><Relationship Id="rId1739" Type="http://schemas.openxmlformats.org/officeDocument/2006/relationships/hyperlink" Target="http://teknoag.sanayi.gov.tr/Home/TgbFirmaDetay?WCacra%252fJNEEIY%252fJ3LQRIuQ%253d%253d=ijcYOnlpKG%252bHdFH5BaG0Sg%253d%253d" TargetMode="External"/><Relationship Id="rId1946" Type="http://schemas.openxmlformats.org/officeDocument/2006/relationships/hyperlink" Target="http://teknoag.sanayi.gov.tr/Home/TgbFirmaDetay?WCacra%252fJNEEIY%252fJ3LQRIuQ%253d%253d=tHvPq6VePu4WvycgsqmxFQ%253d%253d" TargetMode="External"/><Relationship Id="rId1806" Type="http://schemas.openxmlformats.org/officeDocument/2006/relationships/hyperlink" Target="http://teknoag.sanayi.gov.tr/Home/TgbFirmaDetay?WCacra%252fJNEEIY%252fJ3LQRIuQ%253d%253d=B5HpUBJV9vo5YzbCgreNTA%253d%253d" TargetMode="External"/><Relationship Id="rId387" Type="http://schemas.openxmlformats.org/officeDocument/2006/relationships/hyperlink" Target="http://teknoag.sanayi.gov.tr/Home/TgbFirmaDetay?WCacra%252fJNEEIY%252fJ3LQRIuQ%253d%253d=Nip3M0B4y9aMTAXJvHJCAQ%253d%253d" TargetMode="External"/><Relationship Id="rId594" Type="http://schemas.openxmlformats.org/officeDocument/2006/relationships/hyperlink" Target="http://teknoag.sanayi.gov.tr/Home/TgbFirmaDetay?WCacra%252fJNEEIY%252fJ3LQRIuQ%253d%253d=KTQ%252b7q029IrX7IMq0rI5GQ%253d%253d" TargetMode="External"/><Relationship Id="rId247" Type="http://schemas.openxmlformats.org/officeDocument/2006/relationships/hyperlink" Target="http://teknoag.sanayi.gov.tr/Home/TgbFirmaDetay?WCacra%252fJNEEIY%252fJ3LQRIuQ%253d%253d=xMujSxA6KcL%252fLIcuoJrHvw%253d%253d" TargetMode="External"/><Relationship Id="rId899" Type="http://schemas.openxmlformats.org/officeDocument/2006/relationships/hyperlink" Target="http://teknoag.sanayi.gov.tr/Home/TgbFirmaDetay?WCacra%252fJNEEIY%252fJ3LQRIuQ%253d%253d=0VLkIazDdopz1X0tYHI17A%253d%253d" TargetMode="External"/><Relationship Id="rId1084" Type="http://schemas.openxmlformats.org/officeDocument/2006/relationships/hyperlink" Target="http://teknoag.sanayi.gov.tr/Home/TgbFirmaDetay?WCacra%252fJNEEIY%252fJ3LQRIuQ%253d%253d=2clLt%252fORX8YIuomX6MiWaw%253d%253d" TargetMode="External"/><Relationship Id="rId107" Type="http://schemas.openxmlformats.org/officeDocument/2006/relationships/hyperlink" Target="http://teknoag.sanayi.gov.tr/Home/TgbFirmaDetay?WCacra%252fJNEEIY%252fJ3LQRIuQ%253d%253d=PP6Ql9ng6dkp2uJ%252bs1Vvyg%253d%253d" TargetMode="External"/><Relationship Id="rId454" Type="http://schemas.openxmlformats.org/officeDocument/2006/relationships/hyperlink" Target="http://teknoag.sanayi.gov.tr/Home/TgbFirmaDetay?WCacra%252fJNEEIY%252fJ3LQRIuQ%253d%253d=WUVIXuXJ9fVvI%252fiy%252bZuyiA%253d%253d" TargetMode="External"/><Relationship Id="rId661" Type="http://schemas.openxmlformats.org/officeDocument/2006/relationships/hyperlink" Target="http://teknoag.sanayi.gov.tr/Home/TgbFirmaDetay?WCacra%252fJNEEIY%252fJ3LQRIuQ%253d%253d=v16IbUU%252fFCM8xydAjXt9yw%253d%253d" TargetMode="External"/><Relationship Id="rId759" Type="http://schemas.openxmlformats.org/officeDocument/2006/relationships/hyperlink" Target="http://teknoag.sanayi.gov.tr/Home/TgbFirmaDetay?WCacra%252fJNEEIY%252fJ3LQRIuQ%253d%253d=Eg78iJUq%252bET9xb6wBVR62A%253d%253d" TargetMode="External"/><Relationship Id="rId966" Type="http://schemas.openxmlformats.org/officeDocument/2006/relationships/hyperlink" Target="http://teknoag.sanayi.gov.tr/Home/TgbFirmaDetay?WCacra%252fJNEEIY%252fJ3LQRIuQ%253d%253d=IhuI7jAuAUwQ4swfQ5W52g%253d%253d" TargetMode="External"/><Relationship Id="rId1291" Type="http://schemas.openxmlformats.org/officeDocument/2006/relationships/hyperlink" Target="http://teknoag.sanayi.gov.tr/Home/TgbFirmaDetay?WCacra%252fJNEEIY%252fJ3LQRIuQ%253d%253d=zFPRngDP4gLH1iO3wtPLyA%253d%253d" TargetMode="External"/><Relationship Id="rId1389" Type="http://schemas.openxmlformats.org/officeDocument/2006/relationships/hyperlink" Target="http://teknoag.sanayi.gov.tr/Home/TgbFirmaDetay?WCacra%252fJNEEIY%252fJ3LQRIuQ%253d%253d=8a4ER9UPnbvOrSbEVF01kA%253d%253d" TargetMode="External"/><Relationship Id="rId1596" Type="http://schemas.openxmlformats.org/officeDocument/2006/relationships/hyperlink" Target="http://teknoag.sanayi.gov.tr/Home/TgbFirmaDetay?WCacra%252fJNEEIY%252fJ3LQRIuQ%253d%253d=jKOzyViuzXHMfzCTWgaJ0w%253d%253d" TargetMode="External"/><Relationship Id="rId314" Type="http://schemas.openxmlformats.org/officeDocument/2006/relationships/hyperlink" Target="http://teknoag.sanayi.gov.tr/Home/TgbFirmaDetay?WCacra%252fJNEEIY%252fJ3LQRIuQ%253d%253d=nuOhKrDx4E0p6iVss6XlVQ%253d%253d" TargetMode="External"/><Relationship Id="rId521" Type="http://schemas.openxmlformats.org/officeDocument/2006/relationships/hyperlink" Target="http://teknoag.sanayi.gov.tr/Home/TgbFirmaDetay?WCacra%252fJNEEIY%252fJ3LQRIuQ%253d%253d=2EabnzktFCzkPc%252fupQuReg%253d%253d" TargetMode="External"/><Relationship Id="rId619" Type="http://schemas.openxmlformats.org/officeDocument/2006/relationships/hyperlink" Target="http://teknoag.sanayi.gov.tr/Home/TgbFirmaDetay?WCacra%252fJNEEIY%252fJ3LQRIuQ%253d%253d=ZMHvI1pJvsF9SKbrRYi6xA%253d%253d" TargetMode="External"/><Relationship Id="rId1151" Type="http://schemas.openxmlformats.org/officeDocument/2006/relationships/hyperlink" Target="http://teknoag.sanayi.gov.tr/Home/TgbFirmaDetay?WCacra%252fJNEEIY%252fJ3LQRIuQ%253d%253d=z5WTFMRfqlb5hXgodGeWtA%253d%253d" TargetMode="External"/><Relationship Id="rId1249" Type="http://schemas.openxmlformats.org/officeDocument/2006/relationships/hyperlink" Target="http://teknoag.sanayi.gov.tr/Home/TgbFirmaDetay?WCacra%252fJNEEIY%252fJ3LQRIuQ%253d%253d=GVeAcb78srAcoHoJb4mrpA%253d%253d" TargetMode="External"/><Relationship Id="rId95" Type="http://schemas.openxmlformats.org/officeDocument/2006/relationships/hyperlink" Target="http://teknoag.sanayi.gov.tr/Home/TgbFirmaDetay?WCacra%252fJNEEIY%252fJ3LQRIuQ%253d%253d=2PWaIK%252f%252bYDEFidXy1mT%252bFQ%253d%253d" TargetMode="External"/><Relationship Id="rId826" Type="http://schemas.openxmlformats.org/officeDocument/2006/relationships/hyperlink" Target="http://teknoag.sanayi.gov.tr/Home/TgbFirmaDetay?WCacra%252fJNEEIY%252fJ3LQRIuQ%253d%253d=XI9JdUcdF7zi7AhQfUNwug%253d%253d" TargetMode="External"/><Relationship Id="rId1011" Type="http://schemas.openxmlformats.org/officeDocument/2006/relationships/hyperlink" Target="http://teknoag.sanayi.gov.tr/Home/TgbFirmaDetay?WCacra%252fJNEEIY%252fJ3LQRIuQ%253d%253d=V2KAfPLeLdUDaGHtUPFp7A%253d%253d" TargetMode="External"/><Relationship Id="rId1109" Type="http://schemas.openxmlformats.org/officeDocument/2006/relationships/hyperlink" Target="http://teknoag.sanayi.gov.tr/Home/TgbFirmaDetay?WCacra%252fJNEEIY%252fJ3LQRIuQ%253d%253d=kGEA5QMOc0soYIMedAcH2g%253d%253d" TargetMode="External"/><Relationship Id="rId1456" Type="http://schemas.openxmlformats.org/officeDocument/2006/relationships/hyperlink" Target="http://teknoag.sanayi.gov.tr/Home/TgbFirmaDetay?WCacra%252fJNEEIY%252fJ3LQRIuQ%253d%253d=0xp5%252bVj5anYt12Cn1Z1rbg%253d%253d" TargetMode="External"/><Relationship Id="rId1663" Type="http://schemas.openxmlformats.org/officeDocument/2006/relationships/hyperlink" Target="http://teknoag.sanayi.gov.tr/Home/TgbFirmaDetay?WCacra%252fJNEEIY%252fJ3LQRIuQ%253d%253d=YKQRPXfQxsFSaTjZt9fNPQ%253d%253d" TargetMode="External"/><Relationship Id="rId1870" Type="http://schemas.openxmlformats.org/officeDocument/2006/relationships/hyperlink" Target="http://teknoag.sanayi.gov.tr/Home/TgbFirmaDetay?WCacra%252fJNEEIY%252fJ3LQRIuQ%253d%253d=TLYhtaLEQM%252bBDWRMoD%252fahg%253d%253d" TargetMode="External"/><Relationship Id="rId1316" Type="http://schemas.openxmlformats.org/officeDocument/2006/relationships/hyperlink" Target="http://teknoag.sanayi.gov.tr/Home/TgbFirmaDetay?WCacra%252fJNEEIY%252fJ3LQRIuQ%253d%253d=qFNdWLBIFuUSLdtsdGUpTA%253d%253d" TargetMode="External"/><Relationship Id="rId1523" Type="http://schemas.openxmlformats.org/officeDocument/2006/relationships/hyperlink" Target="http://teknoag.sanayi.gov.tr/Home/TgbFirmaDetay?WCacra%252fJNEEIY%252fJ3LQRIuQ%253d%253d=mYThZRUN66Pq7Vn1%252bNn6OA%253d%253d" TargetMode="External"/><Relationship Id="rId1730" Type="http://schemas.openxmlformats.org/officeDocument/2006/relationships/hyperlink" Target="http://teknoag.sanayi.gov.tr/Home/TgbFirmaDetay?WCacra%252fJNEEIY%252fJ3LQRIuQ%253d%253d=rwrhBONvr60Xnrdej0j%252f1g%253d%253d" TargetMode="External"/><Relationship Id="rId22" Type="http://schemas.openxmlformats.org/officeDocument/2006/relationships/hyperlink" Target="http://teknoag.sanayi.gov.tr/Home/TgbFirmaDetay?WCacra%252fJNEEIY%252fJ3LQRIuQ%253d%253d=Rc9tLS6t3t1hKwNWZPjXfA%253d%253d" TargetMode="External"/><Relationship Id="rId1828" Type="http://schemas.openxmlformats.org/officeDocument/2006/relationships/hyperlink" Target="http://teknoag.sanayi.gov.tr/Home/TgbFirmaDetay?WCacra%252fJNEEIY%252fJ3LQRIuQ%253d%253d=%252feZTNJcFKKlCxLJ5rs9Sdg%253d%253d" TargetMode="External"/><Relationship Id="rId171" Type="http://schemas.openxmlformats.org/officeDocument/2006/relationships/hyperlink" Target="http://teknoag.sanayi.gov.tr/Home/TgbFirmaDetay?WCacra%252fJNEEIY%252fJ3LQRIuQ%253d%253d=HJEtFv5YRFboOzLNh3NFIg%253d%253d" TargetMode="External"/><Relationship Id="rId269" Type="http://schemas.openxmlformats.org/officeDocument/2006/relationships/hyperlink" Target="http://teknoag.sanayi.gov.tr/Home/TgbFirmaDetay?WCacra%252fJNEEIY%252fJ3LQRIuQ%253d%253d=NrFGQEZ2GuqrDa7g76Qdrg%253d%253d" TargetMode="External"/><Relationship Id="rId476" Type="http://schemas.openxmlformats.org/officeDocument/2006/relationships/hyperlink" Target="http://teknoag.sanayi.gov.tr/Home/TgbFirmaDetay?WCacra%252fJNEEIY%252fJ3LQRIuQ%253d%253d=DUX1etDeDCZBJBttf5sfNw%253d%253d" TargetMode="External"/><Relationship Id="rId683" Type="http://schemas.openxmlformats.org/officeDocument/2006/relationships/hyperlink" Target="http://teknoag.sanayi.gov.tr/Home/TgbFirmaDetay?WCacra%252fJNEEIY%252fJ3LQRIuQ%253d%253d=qwgutiKivLzQ%252f9VlQRZPvA%253d%253d" TargetMode="External"/><Relationship Id="rId890" Type="http://schemas.openxmlformats.org/officeDocument/2006/relationships/hyperlink" Target="http://teknoag.sanayi.gov.tr/Home/TgbFirmaDetay?WCacra%252fJNEEIY%252fJ3LQRIuQ%253d%253d=s0el1NgeLhi4HRK62FjHUA%253d%253d" TargetMode="External"/><Relationship Id="rId129" Type="http://schemas.openxmlformats.org/officeDocument/2006/relationships/hyperlink" Target="http://teknoag.sanayi.gov.tr/Home/TgbFirmaDetay?WCacra%252fJNEEIY%252fJ3LQRIuQ%253d%253d=eHWz%252f3eeONhBsSKM3lzCPQ%253d%253d" TargetMode="External"/><Relationship Id="rId336" Type="http://schemas.openxmlformats.org/officeDocument/2006/relationships/hyperlink" Target="http://teknoag.sanayi.gov.tr/Home/TgbFirmaDetay?WCacra%252fJNEEIY%252fJ3LQRIuQ%253d%253d=kQxltsIG910F9NKbtfJD0Q%253d%253d" TargetMode="External"/><Relationship Id="rId543" Type="http://schemas.openxmlformats.org/officeDocument/2006/relationships/hyperlink" Target="http://teknoag.sanayi.gov.tr/Home/TgbFirmaDetay?WCacra%252fJNEEIY%252fJ3LQRIuQ%253d%253d=MUajL0aYbViSA4i%252fMI94IQ%253d%253d" TargetMode="External"/><Relationship Id="rId988" Type="http://schemas.openxmlformats.org/officeDocument/2006/relationships/hyperlink" Target="http://teknoag.sanayi.gov.tr/Home/TgbFirmaDetay?WCacra%252fJNEEIY%252fJ3LQRIuQ%253d%253d=QGyAkH5tcz1nQmlsFp764w%253d%253d" TargetMode="External"/><Relationship Id="rId1173" Type="http://schemas.openxmlformats.org/officeDocument/2006/relationships/hyperlink" Target="http://teknoag.sanayi.gov.tr/Home/TgbFirmaDetay?WCacra%252fJNEEIY%252fJ3LQRIuQ%253d%253d=3yVEWOCLLblgO3FGx7MAag%253d%253d" TargetMode="External"/><Relationship Id="rId1380" Type="http://schemas.openxmlformats.org/officeDocument/2006/relationships/hyperlink" Target="http://teknoag.sanayi.gov.tr/Home/TgbFirmaDetay?WCacra%252fJNEEIY%252fJ3LQRIuQ%253d%253d=j1f4Z1pUdcGA5nB1jQx2lA%253d%253d" TargetMode="External"/><Relationship Id="rId403" Type="http://schemas.openxmlformats.org/officeDocument/2006/relationships/hyperlink" Target="http://teknoag.sanayi.gov.tr/Home/TgbFirmaDetay?WCacra%252fJNEEIY%252fJ3LQRIuQ%253d%253d=VwkKh%252bmptPYAtU0tzp1yLg%253d%253d" TargetMode="External"/><Relationship Id="rId750" Type="http://schemas.openxmlformats.org/officeDocument/2006/relationships/hyperlink" Target="http://teknoag.sanayi.gov.tr/Home/TgbFirmaDetay?WCacra%252fJNEEIY%252fJ3LQRIuQ%253d%253d=kJQPb3gBhI1FV6z%252bJdhQSw%253d%253d" TargetMode="External"/><Relationship Id="rId848" Type="http://schemas.openxmlformats.org/officeDocument/2006/relationships/hyperlink" Target="http://teknoag.sanayi.gov.tr/Home/TgbFirmaDetay?WCacra%252fJNEEIY%252fJ3LQRIuQ%253d%253d=PjWmsFZCW%252fpxvbolCEohmg%253d%253d" TargetMode="External"/><Relationship Id="rId1033" Type="http://schemas.openxmlformats.org/officeDocument/2006/relationships/hyperlink" Target="http://teknoag.sanayi.gov.tr/Home/TgbFirmaDetay?WCacra%252fJNEEIY%252fJ3LQRIuQ%253d%253d=IucOefijXjT8Bn%252bBTKyHeQ%253d%253d" TargetMode="External"/><Relationship Id="rId1478" Type="http://schemas.openxmlformats.org/officeDocument/2006/relationships/hyperlink" Target="http://teknoag.sanayi.gov.tr/Home/TgbFirmaDetay?WCacra%252fJNEEIY%252fJ3LQRIuQ%253d%253d=dmq759Zc26kfYkz2Z3W0hA%253d%253d" TargetMode="External"/><Relationship Id="rId1685" Type="http://schemas.openxmlformats.org/officeDocument/2006/relationships/hyperlink" Target="http://teknoag.sanayi.gov.tr/Home/TgbFirmaDetay?WCacra%252fJNEEIY%252fJ3LQRIuQ%253d%253d=OoVJYHi04UsVtzhKIikMVg%253d%253d" TargetMode="External"/><Relationship Id="rId1892" Type="http://schemas.openxmlformats.org/officeDocument/2006/relationships/hyperlink" Target="http://teknoag.sanayi.gov.tr/Home/TgbFirmaDetay?WCacra%252fJNEEIY%252fJ3LQRIuQ%253d%253d=%252bylzvWZXu2dKH%252b6wyCsWVg%253d%253d" TargetMode="External"/><Relationship Id="rId610" Type="http://schemas.openxmlformats.org/officeDocument/2006/relationships/hyperlink" Target="http://teknoag.sanayi.gov.tr/Home/TgbFirmaDetay?WCacra%252fJNEEIY%252fJ3LQRIuQ%253d%253d=n8HBUXhkJxpanLj9KUtzuA%253d%253d" TargetMode="External"/><Relationship Id="rId708" Type="http://schemas.openxmlformats.org/officeDocument/2006/relationships/hyperlink" Target="http://teknoag.sanayi.gov.tr/Home/TgbFirmaDetay?WCacra%252fJNEEIY%252fJ3LQRIuQ%253d%253d=EE9m1N%252b6AZM1YBWfo%252fSinA%253d%253d" TargetMode="External"/><Relationship Id="rId915" Type="http://schemas.openxmlformats.org/officeDocument/2006/relationships/hyperlink" Target="http://teknoag.sanayi.gov.tr/Home/TgbFirmaDetay?WCacra%252fJNEEIY%252fJ3LQRIuQ%253d%253d=GQ7rqIGmmW1oFO73g8svYw%253d%253d" TargetMode="External"/><Relationship Id="rId1240" Type="http://schemas.openxmlformats.org/officeDocument/2006/relationships/hyperlink" Target="http://teknoag.sanayi.gov.tr/Home/TgbFirmaDetay?WCacra%252fJNEEIY%252fJ3LQRIuQ%253d%253d=PHMB0vCMznAowq%252fKnigGPQ%253d%253d" TargetMode="External"/><Relationship Id="rId1338" Type="http://schemas.openxmlformats.org/officeDocument/2006/relationships/hyperlink" Target="http://teknoag.sanayi.gov.tr/Home/TgbFirmaDetay?WCacra%252fJNEEIY%252fJ3LQRIuQ%253d%253d=8xqTCH4UYs78AegPvWMz%252fA%253d%253d" TargetMode="External"/><Relationship Id="rId1545" Type="http://schemas.openxmlformats.org/officeDocument/2006/relationships/hyperlink" Target="http://teknoag.sanayi.gov.tr/Home/TgbFirmaDetay?WCacra%252fJNEEIY%252fJ3LQRIuQ%253d%253d=YohjZVsgL28JMRRn2n0zvw%253d%253d" TargetMode="External"/><Relationship Id="rId1100" Type="http://schemas.openxmlformats.org/officeDocument/2006/relationships/hyperlink" Target="http://teknoag.sanayi.gov.tr/Home/TgbFirmaDetay?WCacra%252fJNEEIY%252fJ3LQRIuQ%253d%253d=xgvf3vvnz11D6J2CMkWTVQ%253d%253d" TargetMode="External"/><Relationship Id="rId1405" Type="http://schemas.openxmlformats.org/officeDocument/2006/relationships/hyperlink" Target="http://teknoag.sanayi.gov.tr/Home/TgbFirmaDetay?WCacra%252fJNEEIY%252fJ3LQRIuQ%253d%253d=euNRGXp1gmtPGrQBG0i7tA%253d%253d" TargetMode="External"/><Relationship Id="rId1752" Type="http://schemas.openxmlformats.org/officeDocument/2006/relationships/hyperlink" Target="http://teknoag.sanayi.gov.tr/Home/TgbFirmaDetay?WCacra%252fJNEEIY%252fJ3LQRIuQ%253d%253d=Aad6IJV1CUfuDDCxo%252fv%252b%252bw%253d%253d" TargetMode="External"/><Relationship Id="rId44" Type="http://schemas.openxmlformats.org/officeDocument/2006/relationships/hyperlink" Target="http://teknoag.sanayi.gov.tr/Home/TgbFirmaDetay?WCacra%252fJNEEIY%252fJ3LQRIuQ%253d%253d=GZRk4L3Vd9h%252fzz7HiSdjLA%253d%253d" TargetMode="External"/><Relationship Id="rId1612" Type="http://schemas.openxmlformats.org/officeDocument/2006/relationships/hyperlink" Target="http://teknoag.sanayi.gov.tr/Home/TgbFirmaDetay?WCacra%252fJNEEIY%252fJ3LQRIuQ%253d%253d=mTXQFpOmziTuelsLS7CyoQ%253d%253d" TargetMode="External"/><Relationship Id="rId1917" Type="http://schemas.openxmlformats.org/officeDocument/2006/relationships/hyperlink" Target="http://teknoag.sanayi.gov.tr/Home/TgbFirmaDetay?WCacra%252fJNEEIY%252fJ3LQRIuQ%253d%253d=Vv39tcq46A21QkCREKfxtQ%253d%253d" TargetMode="External"/><Relationship Id="rId193" Type="http://schemas.openxmlformats.org/officeDocument/2006/relationships/hyperlink" Target="http://teknoag.sanayi.gov.tr/Home/TgbFirmaDetay?WCacra%252fJNEEIY%252fJ3LQRIuQ%253d%253d=ZYnJV0BykJDM12KjQnFMxw%253d%253d" TargetMode="External"/><Relationship Id="rId498" Type="http://schemas.openxmlformats.org/officeDocument/2006/relationships/hyperlink" Target="http://teknoag.sanayi.gov.tr/Home/TgbFirmaDetay?WCacra%252fJNEEIY%252fJ3LQRIuQ%253d%253d=HCUcCTWLr0eNo1MXFhNTLg%253d%253d" TargetMode="External"/><Relationship Id="rId260" Type="http://schemas.openxmlformats.org/officeDocument/2006/relationships/hyperlink" Target="http://teknoag.sanayi.gov.tr/Home/TgbFirmaDetay?WCacra%252fJNEEIY%252fJ3LQRIuQ%253d%253d=MoVjH4hDIgzgQ6vkeVEQ%252bQ%253d%253d" TargetMode="External"/><Relationship Id="rId120" Type="http://schemas.openxmlformats.org/officeDocument/2006/relationships/hyperlink" Target="http://teknoag.sanayi.gov.tr/Home/TgbFirmaDetay?WCacra%252fJNEEIY%252fJ3LQRIuQ%253d%253d=dqy1ciKBvvblmiEWeRYOZA%253d%253d" TargetMode="External"/><Relationship Id="rId358" Type="http://schemas.openxmlformats.org/officeDocument/2006/relationships/hyperlink" Target="http://teknoag.sanayi.gov.tr/Home/TgbFirmaDetay?WCacra%252fJNEEIY%252fJ3LQRIuQ%253d%253d=h6jl0pr4bv%252fImgvVKxRBMg%253d%253d" TargetMode="External"/><Relationship Id="rId565" Type="http://schemas.openxmlformats.org/officeDocument/2006/relationships/hyperlink" Target="http://teknoag.sanayi.gov.tr/Home/TgbFirmaDetay?WCacra%252fJNEEIY%252fJ3LQRIuQ%253d%253d=VA8nSStjqatGB%252bHQR5cMiw%253d%253d" TargetMode="External"/><Relationship Id="rId772" Type="http://schemas.openxmlformats.org/officeDocument/2006/relationships/hyperlink" Target="http://teknoag.sanayi.gov.tr/Home/TgbFirmaDetay?WCacra%252fJNEEIY%252fJ3LQRIuQ%253d%253d=eICYwlM4cwCJcXXS5JngsQ%253d%253d" TargetMode="External"/><Relationship Id="rId1195" Type="http://schemas.openxmlformats.org/officeDocument/2006/relationships/hyperlink" Target="http://teknoag.sanayi.gov.tr/Home/TgbFirmaDetay?WCacra%252fJNEEIY%252fJ3LQRIuQ%253d%253d=%252b2ye1jOtW5hxdrycvcojGQ%253d%253d" TargetMode="External"/><Relationship Id="rId218" Type="http://schemas.openxmlformats.org/officeDocument/2006/relationships/hyperlink" Target="http://teknoag.sanayi.gov.tr/Home/TgbFirmaDetay?WCacra%252fJNEEIY%252fJ3LQRIuQ%253d%253d=UgwFQlv%252bMkrwSwcyuqOH3w%253d%253d" TargetMode="External"/><Relationship Id="rId425" Type="http://schemas.openxmlformats.org/officeDocument/2006/relationships/hyperlink" Target="http://teknoag.sanayi.gov.tr/Home/TgbFirmaDetay?WCacra%252fJNEEIY%252fJ3LQRIuQ%253d%253d=PzpYzb56eQMDNw%252fgSXTumg%253d%253d" TargetMode="External"/><Relationship Id="rId632" Type="http://schemas.openxmlformats.org/officeDocument/2006/relationships/hyperlink" Target="http://teknoag.sanayi.gov.tr/Home/TgbFirmaDetay?WCacra%252fJNEEIY%252fJ3LQRIuQ%253d%253d=osOJBFewo5hUN74zQPTEyw%253d%253d" TargetMode="External"/><Relationship Id="rId1055" Type="http://schemas.openxmlformats.org/officeDocument/2006/relationships/hyperlink" Target="http://teknoag.sanayi.gov.tr/Home/TgbFirmaDetay?WCacra%252fJNEEIY%252fJ3LQRIuQ%253d%253d=1ul1MawZMaPCDCna8WwfKQ%253d%253d" TargetMode="External"/><Relationship Id="rId1262" Type="http://schemas.openxmlformats.org/officeDocument/2006/relationships/hyperlink" Target="http://teknoag.sanayi.gov.tr/Home/TgbFirmaDetay?WCacra%252fJNEEIY%252fJ3LQRIuQ%253d%253d=5RIPJMWxkF9HwNswF1FWwQ%253d%253d" TargetMode="External"/><Relationship Id="rId937" Type="http://schemas.openxmlformats.org/officeDocument/2006/relationships/hyperlink" Target="http://teknoag.sanayi.gov.tr/Home/TgbFirmaDetay?WCacra%252fJNEEIY%252fJ3LQRIuQ%253d%253d=i1xgxBhN2GWM8oyx1ZF6Eg%253d%253d" TargetMode="External"/><Relationship Id="rId1122" Type="http://schemas.openxmlformats.org/officeDocument/2006/relationships/hyperlink" Target="http://teknoag.sanayi.gov.tr/Home/TgbFirmaDetay?WCacra%252fJNEEIY%252fJ3LQRIuQ%253d%253d=GZum2gNgXjqdS86zJHH2qg%253d%253d" TargetMode="External"/><Relationship Id="rId1567" Type="http://schemas.openxmlformats.org/officeDocument/2006/relationships/hyperlink" Target="http://teknoag.sanayi.gov.tr/Home/TgbFirmaDetay?WCacra%252fJNEEIY%252fJ3LQRIuQ%253d%253d=HfvpPyIqNb8V5weJ%252fYkbsg%253d%253d" TargetMode="External"/><Relationship Id="rId1774" Type="http://schemas.openxmlformats.org/officeDocument/2006/relationships/hyperlink" Target="http://teknoag.sanayi.gov.tr/Home/TgbFirmaDetay?WCacra%252fJNEEIY%252fJ3LQRIuQ%253d%253d=L0dzMYX5vqwev2FgkBv9Yg%253d%253d" TargetMode="External"/><Relationship Id="rId66" Type="http://schemas.openxmlformats.org/officeDocument/2006/relationships/hyperlink" Target="http://teknoag.sanayi.gov.tr/Home/TgbFirmaDetay?WCacra%252fJNEEIY%252fJ3LQRIuQ%253d%253d=NdDO8jJi34Y99YgHrjCsaw%253d%253d" TargetMode="External"/><Relationship Id="rId1427" Type="http://schemas.openxmlformats.org/officeDocument/2006/relationships/hyperlink" Target="http://teknoag.sanayi.gov.tr/Home/TgbFirmaDetay?WCacra%252fJNEEIY%252fJ3LQRIuQ%253d%253d=JOfg4vEnEptF1eYjfBP4Sg%253d%253d" TargetMode="External"/><Relationship Id="rId1634" Type="http://schemas.openxmlformats.org/officeDocument/2006/relationships/hyperlink" Target="http://teknoag.sanayi.gov.tr/Home/TgbFirmaDetay?WCacra%252fJNEEIY%252fJ3LQRIuQ%253d%253d=%252fxHBJ6xv4IciQeNX9BntYg%253d%253d" TargetMode="External"/><Relationship Id="rId1841" Type="http://schemas.openxmlformats.org/officeDocument/2006/relationships/hyperlink" Target="http://teknoag.sanayi.gov.tr/Home/TgbFirmaDetay?WCacra%252fJNEEIY%252fJ3LQRIuQ%253d%253d=3ndPaybHqZ7g%252fqw2qISCZw%253d%253d" TargetMode="External"/><Relationship Id="rId1939" Type="http://schemas.openxmlformats.org/officeDocument/2006/relationships/hyperlink" Target="http://teknoag.sanayi.gov.tr/Home/TgbFirmaDetay?WCacra%252fJNEEIY%252fJ3LQRIuQ%253d%253d=NWSOnNivdjmB0%252bQTZSKSBw%253d%253d" TargetMode="External"/><Relationship Id="rId1701" Type="http://schemas.openxmlformats.org/officeDocument/2006/relationships/hyperlink" Target="http://teknoag.sanayi.gov.tr/Home/TgbFirmaDetay?WCacra%252fJNEEIY%252fJ3LQRIuQ%253d%253d=kaeIAHRQlnp8uFrxBvsW5g%253d%253d" TargetMode="External"/><Relationship Id="rId282" Type="http://schemas.openxmlformats.org/officeDocument/2006/relationships/hyperlink" Target="http://teknoag.sanayi.gov.tr/Home/TgbFirmaDetay?WCacra%252fJNEEIY%252fJ3LQRIuQ%253d%253d=YQIUNr5xHPOzzA9LPnjPxw%253d%253d" TargetMode="External"/><Relationship Id="rId587" Type="http://schemas.openxmlformats.org/officeDocument/2006/relationships/hyperlink" Target="http://teknoag.sanayi.gov.tr/Home/TgbFirmaDetay?WCacra%252fJNEEIY%252fJ3LQRIuQ%253d%253d=Eeb7IRKI85eHQsHVfg54Hg%253d%253d" TargetMode="External"/><Relationship Id="rId8" Type="http://schemas.openxmlformats.org/officeDocument/2006/relationships/hyperlink" Target="http://teknoag.sanayi.gov.tr/Home/TgbFirmaDetay?WCacra%252fJNEEIY%252fJ3LQRIuQ%253d%253d=7gZx0U%252f%252bLy%252bH2bdQy8INiQ%253d%253d" TargetMode="External"/><Relationship Id="rId142" Type="http://schemas.openxmlformats.org/officeDocument/2006/relationships/hyperlink" Target="http://teknoag.sanayi.gov.tr/Home/TgbFirmaDetay?WCacra%252fJNEEIY%252fJ3LQRIuQ%253d%253d=IFCPu9QuG367oiJpLOmviQ%253d%253d" TargetMode="External"/><Relationship Id="rId447" Type="http://schemas.openxmlformats.org/officeDocument/2006/relationships/hyperlink" Target="http://teknoag.sanayi.gov.tr/Home/TgbFirmaDetay?WCacra%252fJNEEIY%252fJ3LQRIuQ%253d%253d=hIfX8J6eL5YKDm9FVb5UlA%253d%253d" TargetMode="External"/><Relationship Id="rId794" Type="http://schemas.openxmlformats.org/officeDocument/2006/relationships/hyperlink" Target="http://teknoag.sanayi.gov.tr/Home/TgbFirmaDetay?WCacra%252fJNEEIY%252fJ3LQRIuQ%253d%253d=yNQQ2fdlcpryc9NqXZmdiQ%253d%253d" TargetMode="External"/><Relationship Id="rId1077" Type="http://schemas.openxmlformats.org/officeDocument/2006/relationships/hyperlink" Target="http://teknoag.sanayi.gov.tr/Home/TgbFirmaDetay?WCacra%252fJNEEIY%252fJ3LQRIuQ%253d%253d=GCTaOvRhBsLSzXLebTcAmA%253d%253d" TargetMode="External"/><Relationship Id="rId654" Type="http://schemas.openxmlformats.org/officeDocument/2006/relationships/hyperlink" Target="http://teknoag.sanayi.gov.tr/Home/TgbFirmaDetay?WCacra%252fJNEEIY%252fJ3LQRIuQ%253d%253d=TKm09LLp6%252bLFJiTUlOqypA%253d%253d" TargetMode="External"/><Relationship Id="rId861" Type="http://schemas.openxmlformats.org/officeDocument/2006/relationships/hyperlink" Target="http://teknoag.sanayi.gov.tr/Home/TgbFirmaDetay?WCacra%252fJNEEIY%252fJ3LQRIuQ%253d%253d=tklpLSOD3LFwBz%252fSsphAmw%253d%253d" TargetMode="External"/><Relationship Id="rId959" Type="http://schemas.openxmlformats.org/officeDocument/2006/relationships/hyperlink" Target="http://teknoag.sanayi.gov.tr/Home/TgbFirmaDetay?WCacra%252fJNEEIY%252fJ3LQRIuQ%253d%253d=Sl8BIzqJ0emcy%252b%252ftRHv2Vw%253d%253d" TargetMode="External"/><Relationship Id="rId1284" Type="http://schemas.openxmlformats.org/officeDocument/2006/relationships/hyperlink" Target="http://teknoag.sanayi.gov.tr/Home/TgbFirmaDetay?WCacra%252fJNEEIY%252fJ3LQRIuQ%253d%253d=L8glShJ1wjpj%252fbQOgjPA0A%253d%253d" TargetMode="External"/><Relationship Id="rId1491" Type="http://schemas.openxmlformats.org/officeDocument/2006/relationships/hyperlink" Target="http://teknoag.sanayi.gov.tr/Home/TgbFirmaDetay?WCacra%252fJNEEIY%252fJ3LQRIuQ%253d%253d=Mp2VtzKndZcUEZnwGYGRUQ%253d%253d" TargetMode="External"/><Relationship Id="rId1589" Type="http://schemas.openxmlformats.org/officeDocument/2006/relationships/hyperlink" Target="http://teknoag.sanayi.gov.tr/Home/TgbFirmaDetay?WCacra%252fJNEEIY%252fJ3LQRIuQ%253d%253d=SaC1HKT3yPT5PgOuNhykDg%253d%253d" TargetMode="External"/><Relationship Id="rId307" Type="http://schemas.openxmlformats.org/officeDocument/2006/relationships/hyperlink" Target="http://teknoag.sanayi.gov.tr/Home/TgbFirmaDetay?WCacra%252fJNEEIY%252fJ3LQRIuQ%253d%253d=yhN6yJWYhQNkpXPzIfWbeQ%253d%253d" TargetMode="External"/><Relationship Id="rId514" Type="http://schemas.openxmlformats.org/officeDocument/2006/relationships/hyperlink" Target="http://teknoag.sanayi.gov.tr/Home/TgbFirmaDetay?WCacra%252fJNEEIY%252fJ3LQRIuQ%253d%253d=BYRAOxQFi%252bA2brFqK6DkEA%253d%253d" TargetMode="External"/><Relationship Id="rId721" Type="http://schemas.openxmlformats.org/officeDocument/2006/relationships/hyperlink" Target="http://teknoag.sanayi.gov.tr/Home/TgbFirmaDetay?WCacra%252fJNEEIY%252fJ3LQRIuQ%253d%253d=5wj4KX3j8%252blnRZc9JFSILA%253d%253d" TargetMode="External"/><Relationship Id="rId1144" Type="http://schemas.openxmlformats.org/officeDocument/2006/relationships/hyperlink" Target="http://teknoag.sanayi.gov.tr/Home/TgbFirmaDetay?WCacra%252fJNEEIY%252fJ3LQRIuQ%253d%253d=eSHyXFaWiqRHS485mdC7dQ%253d%253d" TargetMode="External"/><Relationship Id="rId1351" Type="http://schemas.openxmlformats.org/officeDocument/2006/relationships/hyperlink" Target="http://teknoag.sanayi.gov.tr/Home/TgbFirmaDetay?WCacra%252fJNEEIY%252fJ3LQRIuQ%253d%253d=eT4uxeQ9t6JQXtbOxGQDkA%253d%253d" TargetMode="External"/><Relationship Id="rId1449" Type="http://schemas.openxmlformats.org/officeDocument/2006/relationships/hyperlink" Target="http://teknoag.sanayi.gov.tr/Home/TgbFirmaDetay?WCacra%252fJNEEIY%252fJ3LQRIuQ%253d%253d=dPIlWagpvyvzjAB4c%252b5XxQ%253d%253d" TargetMode="External"/><Relationship Id="rId1796" Type="http://schemas.openxmlformats.org/officeDocument/2006/relationships/hyperlink" Target="http://teknoag.sanayi.gov.tr/Home/TgbFirmaDetay?WCacra%252fJNEEIY%252fJ3LQRIuQ%253d%253d=DoHUAkt%252fBLshiIgwOCRojQ%253d%253d" TargetMode="External"/><Relationship Id="rId88" Type="http://schemas.openxmlformats.org/officeDocument/2006/relationships/hyperlink" Target="http://teknoag.sanayi.gov.tr/Home/TgbFirmaDetay?WCacra%252fJNEEIY%252fJ3LQRIuQ%253d%253d=zJymx3S5v%252fwQGAOHYq0yOQ%253d%253d" TargetMode="External"/><Relationship Id="rId819" Type="http://schemas.openxmlformats.org/officeDocument/2006/relationships/hyperlink" Target="http://teknoag.sanayi.gov.tr/Home/TgbFirmaDetay?WCacra%252fJNEEIY%252fJ3LQRIuQ%253d%253d=YOi3YHiutz5XgIqz8C7o6A%253d%253d" TargetMode="External"/><Relationship Id="rId1004" Type="http://schemas.openxmlformats.org/officeDocument/2006/relationships/hyperlink" Target="http://teknoag.sanayi.gov.tr/Home/TgbFirmaDetay?WCacra%252fJNEEIY%252fJ3LQRIuQ%253d%253d=ZIoQCUZPIE2WL%252fHNVcvlPQ%253d%253d" TargetMode="External"/><Relationship Id="rId1211" Type="http://schemas.openxmlformats.org/officeDocument/2006/relationships/hyperlink" Target="http://teknoag.sanayi.gov.tr/Home/TgbFirmaDetay?WCacra%252fJNEEIY%252fJ3LQRIuQ%253d%253d=3wwhaWBS02xMSLBzVoLuzQ%253d%253d" TargetMode="External"/><Relationship Id="rId1656" Type="http://schemas.openxmlformats.org/officeDocument/2006/relationships/hyperlink" Target="http://teknoag.sanayi.gov.tr/Home/TgbFirmaDetay?WCacra%252fJNEEIY%252fJ3LQRIuQ%253d%253d=TUKrB%252bRdAIVKzFt8vNeymQ%253d%253d" TargetMode="External"/><Relationship Id="rId1863" Type="http://schemas.openxmlformats.org/officeDocument/2006/relationships/hyperlink" Target="http://teknoag.sanayi.gov.tr/Home/TgbFirmaDetay?WCacra%252fJNEEIY%252fJ3LQRIuQ%253d%253d=5mfpeeU3F5N1wfcv9wtfdA%253d%253d" TargetMode="External"/><Relationship Id="rId1309" Type="http://schemas.openxmlformats.org/officeDocument/2006/relationships/hyperlink" Target="http://teknoag.sanayi.gov.tr/Home/TgbFirmaDetay?WCacra%252fJNEEIY%252fJ3LQRIuQ%253d%253d=sWHdy4Efz%252fCdzNrT%252ft8s%252bQ%253d%253d" TargetMode="External"/><Relationship Id="rId1516" Type="http://schemas.openxmlformats.org/officeDocument/2006/relationships/hyperlink" Target="http://teknoag.sanayi.gov.tr/Home/TgbFirmaDetay?WCacra%252fJNEEIY%252fJ3LQRIuQ%253d%253d=1ProYmsxmMUwZMquB%252fbeIQ%253d%253d" TargetMode="External"/><Relationship Id="rId1723" Type="http://schemas.openxmlformats.org/officeDocument/2006/relationships/hyperlink" Target="http://teknoag.sanayi.gov.tr/Home/TgbFirmaDetay?WCacra%252fJNEEIY%252fJ3LQRIuQ%253d%253d=C5Z4WbtAPOtsLMCEkRMVtw%253d%253d" TargetMode="External"/><Relationship Id="rId1930" Type="http://schemas.openxmlformats.org/officeDocument/2006/relationships/hyperlink" Target="http://teknoag.sanayi.gov.tr/Home/TgbFirmaDetay?WCacra%252fJNEEIY%252fJ3LQRIuQ%253d%253d=CR95JAKOjrqoAV4eWw6djg%253d%253d" TargetMode="External"/><Relationship Id="rId15" Type="http://schemas.openxmlformats.org/officeDocument/2006/relationships/hyperlink" Target="http://teknoag.sanayi.gov.tr/Home/TgbFirmaDetay?WCacra%252fJNEEIY%252fJ3LQRIuQ%253d%253d=wjrAa8qbecLrZNBkC0hfkA%253d%253d" TargetMode="External"/><Relationship Id="rId164" Type="http://schemas.openxmlformats.org/officeDocument/2006/relationships/hyperlink" Target="http://teknoag.sanayi.gov.tr/Home/TgbFirmaDetay?WCacra%252fJNEEIY%252fJ3LQRIuQ%253d%253d=t0zvAjs2xZknH6Gw13e5xw%253d%253d" TargetMode="External"/><Relationship Id="rId371" Type="http://schemas.openxmlformats.org/officeDocument/2006/relationships/hyperlink" Target="http://teknoag.sanayi.gov.tr/Home/TgbFirmaDetay?WCacra%252fJNEEIY%252fJ3LQRIuQ%253d%253d=9UOOiDg5%252f3kjT1Z4RC%252f2aQ%253d%253d" TargetMode="External"/><Relationship Id="rId469" Type="http://schemas.openxmlformats.org/officeDocument/2006/relationships/hyperlink" Target="http://teknoag.sanayi.gov.tr/Home/TgbFirmaDetay?WCacra%252fJNEEIY%252fJ3LQRIuQ%253d%253d=uQSHyE00ggrdtPPPxpFaCw%253d%253d" TargetMode="External"/><Relationship Id="rId676" Type="http://schemas.openxmlformats.org/officeDocument/2006/relationships/hyperlink" Target="http://teknoag.sanayi.gov.tr/Home/TgbFirmaDetay?WCacra%252fJNEEIY%252fJ3LQRIuQ%253d%253d=h3flnm%252b5b9xURl0q9orKtw%253d%253d" TargetMode="External"/><Relationship Id="rId883" Type="http://schemas.openxmlformats.org/officeDocument/2006/relationships/hyperlink" Target="http://teknoag.sanayi.gov.tr/Home/TgbFirmaDetay?WCacra%252fJNEEIY%252fJ3LQRIuQ%253d%253d=jdx27oFN8JGrCdg1wFzsSg%253d%253d" TargetMode="External"/><Relationship Id="rId1099" Type="http://schemas.openxmlformats.org/officeDocument/2006/relationships/hyperlink" Target="http://teknoag.sanayi.gov.tr/Home/TgbFirmaDetay?WCacra%252fJNEEIY%252fJ3LQRIuQ%253d%253d=j7RRyWNBLcTgn0XDoHacTw%253d%253d" TargetMode="External"/><Relationship Id="rId231" Type="http://schemas.openxmlformats.org/officeDocument/2006/relationships/hyperlink" Target="http://teknoag.sanayi.gov.tr/Home/TgbFirmaDetay?WCacra%252fJNEEIY%252fJ3LQRIuQ%253d%253d=F%252faMfpFWSk3dIwUiAHl0cQ%253d%253d" TargetMode="External"/><Relationship Id="rId329" Type="http://schemas.openxmlformats.org/officeDocument/2006/relationships/hyperlink" Target="http://teknoag.sanayi.gov.tr/Home/TgbFirmaDetay?WCacra%252fJNEEIY%252fJ3LQRIuQ%253d%253d=PC4kWxV%252f5Q0TTWtMxQZd6g%253d%253d" TargetMode="External"/><Relationship Id="rId536" Type="http://schemas.openxmlformats.org/officeDocument/2006/relationships/hyperlink" Target="http://teknoag.sanayi.gov.tr/Home/TgbFirmaDetay?WCacra%252fJNEEIY%252fJ3LQRIuQ%253d%253d=zekP%252f9m1IiF3kwX8mLnK3A%253d%253d" TargetMode="External"/><Relationship Id="rId1166" Type="http://schemas.openxmlformats.org/officeDocument/2006/relationships/hyperlink" Target="http://teknoag.sanayi.gov.tr/Home/TgbFirmaDetay?WCacra%252fJNEEIY%252fJ3LQRIuQ%253d%253d=FRDU%252bQfJPGpY3nHtQ%252byhTA%253d%253d" TargetMode="External"/><Relationship Id="rId1373" Type="http://schemas.openxmlformats.org/officeDocument/2006/relationships/hyperlink" Target="http://teknoag.sanayi.gov.tr/Home/TgbFirmaDetay?WCacra%252fJNEEIY%252fJ3LQRIuQ%253d%253d=XwLo51P6YX4Y8rXZwei1Ug%253d%253d" TargetMode="External"/><Relationship Id="rId743" Type="http://schemas.openxmlformats.org/officeDocument/2006/relationships/hyperlink" Target="http://teknoag.sanayi.gov.tr/Home/TgbFirmaDetay?WCacra%252fJNEEIY%252fJ3LQRIuQ%253d%253d=Fsq%252fJJ9ar6GXaonZHqiffA%253d%253d" TargetMode="External"/><Relationship Id="rId950" Type="http://schemas.openxmlformats.org/officeDocument/2006/relationships/hyperlink" Target="http://teknoag.sanayi.gov.tr/Home/TgbFirmaDetay?WCacra%252fJNEEIY%252fJ3LQRIuQ%253d%253d=m65ErmX6TxL89XzSunnSWQ%253d%253d" TargetMode="External"/><Relationship Id="rId1026" Type="http://schemas.openxmlformats.org/officeDocument/2006/relationships/hyperlink" Target="http://teknoag.sanayi.gov.tr/Home/TgbFirmaDetay?WCacra%252fJNEEIY%252fJ3LQRIuQ%253d%253d=szC1%252bqjDiSD4d9cUQLu7JQ%253d%253d" TargetMode="External"/><Relationship Id="rId1580" Type="http://schemas.openxmlformats.org/officeDocument/2006/relationships/hyperlink" Target="http://teknoag.sanayi.gov.tr/Home/TgbFirmaDetay?WCacra%252fJNEEIY%252fJ3LQRIuQ%253d%253d=HOsrLMXjcx3dYpx7EnzBIQ%253d%253d" TargetMode="External"/><Relationship Id="rId1678" Type="http://schemas.openxmlformats.org/officeDocument/2006/relationships/hyperlink" Target="http://teknoag.sanayi.gov.tr/Home/TgbFirmaDetay?WCacra%252fJNEEIY%252fJ3LQRIuQ%253d%253d=Ls4qL96OCu8awZMpu%252fboFw%253d%253d" TargetMode="External"/><Relationship Id="rId1885" Type="http://schemas.openxmlformats.org/officeDocument/2006/relationships/hyperlink" Target="http://teknoag.sanayi.gov.tr/Home/TgbFirmaDetay?WCacra%252fJNEEIY%252fJ3LQRIuQ%253d%253d=121Vcy2VQWXjWiiZtpNcUw%253d%253d" TargetMode="External"/><Relationship Id="rId603" Type="http://schemas.openxmlformats.org/officeDocument/2006/relationships/hyperlink" Target="http://teknoag.sanayi.gov.tr/Home/TgbFirmaDetay?WCacra%252fJNEEIY%252fJ3LQRIuQ%253d%253d=VIe8hzIphwpVj%252f5ZxtmfDQ%253d%253d" TargetMode="External"/><Relationship Id="rId810" Type="http://schemas.openxmlformats.org/officeDocument/2006/relationships/hyperlink" Target="http://teknoag.sanayi.gov.tr/Home/TgbFirmaDetay?WCacra%252fJNEEIY%252fJ3LQRIuQ%253d%253d=Z70J5Z9sshEMDN5Y%252bZ%252fCvw%253d%253d" TargetMode="External"/><Relationship Id="rId908" Type="http://schemas.openxmlformats.org/officeDocument/2006/relationships/hyperlink" Target="http://teknoag.sanayi.gov.tr/Home/TgbFirmaDetay?WCacra%252fJNEEIY%252fJ3LQRIuQ%253d%253d=1m2zMkalVwDu52neMVzkQQ%253d%253d" TargetMode="External"/><Relationship Id="rId1233" Type="http://schemas.openxmlformats.org/officeDocument/2006/relationships/hyperlink" Target="http://teknoag.sanayi.gov.tr/Home/TgbFirmaDetay?WCacra%252fJNEEIY%252fJ3LQRIuQ%253d%253d=LTHSrgIOE4sOvd2N8RCB6w%253d%253d" TargetMode="External"/><Relationship Id="rId1440" Type="http://schemas.openxmlformats.org/officeDocument/2006/relationships/hyperlink" Target="http://teknoag.sanayi.gov.tr/Home/TgbFirmaDetay?WCacra%252fJNEEIY%252fJ3LQRIuQ%253d%253d=9hThR24LBni7K4%252fVaJQ7DQ%253d%253d" TargetMode="External"/><Relationship Id="rId1538" Type="http://schemas.openxmlformats.org/officeDocument/2006/relationships/hyperlink" Target="http://teknoag.sanayi.gov.tr/Home/TgbFirmaDetay?WCacra%252fJNEEIY%252fJ3LQRIuQ%253d%253d=xT3FHM9gWrBpT9wPKjNj4A%253d%253d" TargetMode="External"/><Relationship Id="rId1300" Type="http://schemas.openxmlformats.org/officeDocument/2006/relationships/hyperlink" Target="http://teknoag.sanayi.gov.tr/Home/TgbFirmaDetay?WCacra%252fJNEEIY%252fJ3LQRIuQ%253d%253d=8xCuZVbXgvzQ%252fqYeLOzrCQ%253d%253d" TargetMode="External"/><Relationship Id="rId1745" Type="http://schemas.openxmlformats.org/officeDocument/2006/relationships/hyperlink" Target="http://teknoag.sanayi.gov.tr/Home/TgbFirmaDetay?WCacra%252fJNEEIY%252fJ3LQRIuQ%253d%253d=la7RWBGxVnsans7qJuMxZQ%253d%253d" TargetMode="External"/><Relationship Id="rId1952" Type="http://schemas.openxmlformats.org/officeDocument/2006/relationships/hyperlink" Target="http://teknoag.sanayi.gov.tr/Home/TgbFirmaDetay?WCacra%252fJNEEIY%252fJ3LQRIuQ%253d%253d=pwfJgqVC6MX2t%252byR%252fStEJQ%253d%253d" TargetMode="External"/><Relationship Id="rId37" Type="http://schemas.openxmlformats.org/officeDocument/2006/relationships/hyperlink" Target="http://teknoag.sanayi.gov.tr/Home/TgbFirmaDetay?WCacra%252fJNEEIY%252fJ3LQRIuQ%253d%253d=aYRlxC33fDQL2c881tLN%252bQ%253d%253d" TargetMode="External"/><Relationship Id="rId1605" Type="http://schemas.openxmlformats.org/officeDocument/2006/relationships/hyperlink" Target="http://teknoag.sanayi.gov.tr/Home/TgbFirmaDetay?WCacra%252fJNEEIY%252fJ3LQRIuQ%253d%253d=SR6LfPG7wMZTsNA2sg25fA%253d%253d" TargetMode="External"/><Relationship Id="rId1812" Type="http://schemas.openxmlformats.org/officeDocument/2006/relationships/hyperlink" Target="http://teknoag.sanayi.gov.tr/Home/TgbFirmaDetay?WCacra%252fJNEEIY%252fJ3LQRIuQ%253d%253d=UFEqcPUbKR%252bunQBc5T46SA%253d%253d" TargetMode="External"/><Relationship Id="rId186" Type="http://schemas.openxmlformats.org/officeDocument/2006/relationships/hyperlink" Target="http://teknoag.sanayi.gov.tr/Home/TgbFirmaDetay?WCacra%252fJNEEIY%252fJ3LQRIuQ%253d%253d=oCX%252f%252bVaqbV3y0Jx7wetE%252fw%253d%253d" TargetMode="External"/><Relationship Id="rId393" Type="http://schemas.openxmlformats.org/officeDocument/2006/relationships/hyperlink" Target="http://teknoag.sanayi.gov.tr/Home/TgbFirmaDetay?WCacra%252fJNEEIY%252fJ3LQRIuQ%253d%253d=vhcfgRrQrKAMBtGKExRHig%253d%253d" TargetMode="External"/><Relationship Id="rId253" Type="http://schemas.openxmlformats.org/officeDocument/2006/relationships/hyperlink" Target="http://teknoag.sanayi.gov.tr/Home/TgbFirmaDetay?WCacra%252fJNEEIY%252fJ3LQRIuQ%253d%253d=rwx5XpfvWQ0aQCaARCt%252fqA%253d%253d" TargetMode="External"/><Relationship Id="rId460" Type="http://schemas.openxmlformats.org/officeDocument/2006/relationships/hyperlink" Target="http://teknoag.sanayi.gov.tr/Home/TgbFirmaDetay?WCacra%252fJNEEIY%252fJ3LQRIuQ%253d%253d=Ax1rhDKoAy6DuB%252b5BwamTg%253d%253d" TargetMode="External"/><Relationship Id="rId698" Type="http://schemas.openxmlformats.org/officeDocument/2006/relationships/hyperlink" Target="http://teknoag.sanayi.gov.tr/Home/TgbFirmaDetay?WCacra%252fJNEEIY%252fJ3LQRIuQ%253d%253d=0WTQ7IkXKglBR2HBsvHgtg%253d%253d" TargetMode="External"/><Relationship Id="rId1090" Type="http://schemas.openxmlformats.org/officeDocument/2006/relationships/hyperlink" Target="http://teknoag.sanayi.gov.tr/Home/TgbFirmaDetay?WCacra%252fJNEEIY%252fJ3LQRIuQ%253d%253d=1XDtnkCEXGRf%252bhr8XOYJmg%253d%253d" TargetMode="External"/><Relationship Id="rId113" Type="http://schemas.openxmlformats.org/officeDocument/2006/relationships/hyperlink" Target="http://teknoag.sanayi.gov.tr/Home/TgbFirmaDetay?WCacra%252fJNEEIY%252fJ3LQRIuQ%253d%253d=1fx22S2lXYKfth%252fqx%252fhUuw%253d%253d" TargetMode="External"/><Relationship Id="rId320" Type="http://schemas.openxmlformats.org/officeDocument/2006/relationships/hyperlink" Target="http://teknoag.sanayi.gov.tr/Home/TgbFirmaDetay?WCacra%252fJNEEIY%252fJ3LQRIuQ%253d%253d=2Yca%252f4Zh3bkkaYO6HG6xEw%253d%253d" TargetMode="External"/><Relationship Id="rId558" Type="http://schemas.openxmlformats.org/officeDocument/2006/relationships/hyperlink" Target="http://teknoag.sanayi.gov.tr/Home/TgbFirmaDetay?WCacra%252fJNEEIY%252fJ3LQRIuQ%253d%253d=dtkqVtjgXfobQ7yuveoo7A%253d%253d" TargetMode="External"/><Relationship Id="rId765" Type="http://schemas.openxmlformats.org/officeDocument/2006/relationships/hyperlink" Target="http://teknoag.sanayi.gov.tr/Home/TgbFirmaDetay?WCacra%252fJNEEIY%252fJ3LQRIuQ%253d%253d=NWTCgQ%252bXUaW729dNaKsKJQ%253d%253d" TargetMode="External"/><Relationship Id="rId972" Type="http://schemas.openxmlformats.org/officeDocument/2006/relationships/hyperlink" Target="http://teknoag.sanayi.gov.tr/Home/TgbFirmaDetay?WCacra%252fJNEEIY%252fJ3LQRIuQ%253d%253d=h0t2FN9mKYeNEqFCgaeZaw%253d%253d" TargetMode="External"/><Relationship Id="rId1188" Type="http://schemas.openxmlformats.org/officeDocument/2006/relationships/hyperlink" Target="http://teknoag.sanayi.gov.tr/Home/TgbFirmaDetay?WCacra%252fJNEEIY%252fJ3LQRIuQ%253d%253d=akuxf%252fvSUQBCtVFtBc5J2w%253d%253d" TargetMode="External"/><Relationship Id="rId1395" Type="http://schemas.openxmlformats.org/officeDocument/2006/relationships/hyperlink" Target="http://teknoag.sanayi.gov.tr/Home/TgbFirmaDetay?WCacra%252fJNEEIY%252fJ3LQRIuQ%253d%253d=AVrUiDU1iV6dQP0PQILOoQ%253d%253d" TargetMode="External"/><Relationship Id="rId418" Type="http://schemas.openxmlformats.org/officeDocument/2006/relationships/hyperlink" Target="http://teknoag.sanayi.gov.tr/Home/TgbFirmaDetay?WCacra%252fJNEEIY%252fJ3LQRIuQ%253d%253d=l7Ra63zjL75VmJEscHX27w%253d%253d" TargetMode="External"/><Relationship Id="rId625" Type="http://schemas.openxmlformats.org/officeDocument/2006/relationships/hyperlink" Target="http://teknoag.sanayi.gov.tr/Home/TgbFirmaDetay?WCacra%252fJNEEIY%252fJ3LQRIuQ%253d%253d=39ImH6%252f9B3xp%252fd2x9qIlGQ%253d%253d" TargetMode="External"/><Relationship Id="rId832" Type="http://schemas.openxmlformats.org/officeDocument/2006/relationships/hyperlink" Target="http://teknoag.sanayi.gov.tr/Home/TgbFirmaDetay?WCacra%252fJNEEIY%252fJ3LQRIuQ%253d%253d=j2p4tuBsrZym79HNxP6jHw%253d%253d" TargetMode="External"/><Relationship Id="rId1048" Type="http://schemas.openxmlformats.org/officeDocument/2006/relationships/hyperlink" Target="http://teknoag.sanayi.gov.tr/Home/TgbFirmaDetay?WCacra%252fJNEEIY%252fJ3LQRIuQ%253d%253d=nY%252fNroPvpz1Nj6%252bL6Vxc2Q%253d%253d" TargetMode="External"/><Relationship Id="rId1255" Type="http://schemas.openxmlformats.org/officeDocument/2006/relationships/hyperlink" Target="http://teknoag.sanayi.gov.tr/Home/TgbFirmaDetay?WCacra%252fJNEEIY%252fJ3LQRIuQ%253d%253d=zPRfw3iTi7%252fbyQh3UWhivQ%253d%253d" TargetMode="External"/><Relationship Id="rId1462" Type="http://schemas.openxmlformats.org/officeDocument/2006/relationships/hyperlink" Target="http://teknoag.sanayi.gov.tr/Home/TgbFirmaDetay?WCacra%252fJNEEIY%252fJ3LQRIuQ%253d%253d=EadHke4l1Ar8c%252bvEAJs9AA%253d%253d" TargetMode="External"/><Relationship Id="rId1115" Type="http://schemas.openxmlformats.org/officeDocument/2006/relationships/hyperlink" Target="http://teknoag.sanayi.gov.tr/Home/TgbFirmaDetay?WCacra%252fJNEEIY%252fJ3LQRIuQ%253d%253d=xRKHvhmlCBXVZec1%252fi%252bPdQ%253d%253d" TargetMode="External"/><Relationship Id="rId1322" Type="http://schemas.openxmlformats.org/officeDocument/2006/relationships/hyperlink" Target="http://teknoag.sanayi.gov.tr/Home/TgbFirmaDetay?WCacra%252fJNEEIY%252fJ3LQRIuQ%253d%253d=jkEOqcbxW78tX1zS0jsk0w%253d%253d" TargetMode="External"/><Relationship Id="rId1767" Type="http://schemas.openxmlformats.org/officeDocument/2006/relationships/hyperlink" Target="http://teknoag.sanayi.gov.tr/Home/TgbFirmaDetay?WCacra%252fJNEEIY%252fJ3LQRIuQ%253d%253d=vRqbDiLlT0X%252fdEk7iwrhvg%253d%253d" TargetMode="External"/><Relationship Id="rId59" Type="http://schemas.openxmlformats.org/officeDocument/2006/relationships/hyperlink" Target="http://teknoag.sanayi.gov.tr/Home/TgbFirmaDetay?WCacra%252fJNEEIY%252fJ3LQRIuQ%253d%253d=i0BSxcnylqhCaZToQVvNOg%253d%253d" TargetMode="External"/><Relationship Id="rId1627" Type="http://schemas.openxmlformats.org/officeDocument/2006/relationships/hyperlink" Target="http://teknoag.sanayi.gov.tr/Home/TgbFirmaDetay?WCacra%252fJNEEIY%252fJ3LQRIuQ%253d%253d=Xa5BueL%252b6urCHdh4EoxSCQ%253d%253d" TargetMode="External"/><Relationship Id="rId1834" Type="http://schemas.openxmlformats.org/officeDocument/2006/relationships/hyperlink" Target="http://teknoag.sanayi.gov.tr/Home/TgbFirmaDetay?WCacra%252fJNEEIY%252fJ3LQRIuQ%253d%253d=S3U7sRPlCV%252fVg2bOHtR3MQ%253d%253d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D634-1641-451D-9535-F9E7B123D9FE}">
  <dimension ref="A1:M193"/>
  <sheetViews>
    <sheetView tabSelected="1" workbookViewId="0">
      <pane ySplit="2903" topLeftCell="A93" activePane="bottomLeft"/>
      <selection activeCell="J1" sqref="J1:J1048576"/>
      <selection pane="bottomLeft" activeCell="B103" sqref="B103"/>
    </sheetView>
  </sheetViews>
  <sheetFormatPr defaultRowHeight="14.25"/>
  <cols>
    <col min="1" max="1" width="10.06640625" customWidth="1"/>
    <col min="2" max="2" width="17.19921875" customWidth="1"/>
    <col min="3" max="3" width="60.1328125" customWidth="1"/>
    <col min="4" max="4" width="12" customWidth="1"/>
    <col min="5" max="5" width="9.19921875" customWidth="1"/>
    <col min="6" max="6" width="11.796875" customWidth="1"/>
    <col min="7" max="7" width="14.265625" customWidth="1"/>
    <col min="8" max="8" width="17.265625" customWidth="1"/>
    <col min="9" max="9" width="15.33203125" customWidth="1"/>
    <col min="10" max="10" width="19.59765625" customWidth="1"/>
    <col min="11" max="11" width="25" customWidth="1"/>
  </cols>
  <sheetData>
    <row r="1" spans="2:13">
      <c r="B1" s="23"/>
      <c r="E1" s="28">
        <v>1</v>
      </c>
      <c r="G1" s="27" t="s">
        <v>3039</v>
      </c>
      <c r="H1" s="27" t="s">
        <v>10635</v>
      </c>
      <c r="I1" s="10">
        <v>43671</v>
      </c>
      <c r="M1" s="27"/>
    </row>
    <row r="2" spans="2:13">
      <c r="E2" s="29">
        <v>2</v>
      </c>
      <c r="G2" t="s">
        <v>3052</v>
      </c>
      <c r="H2" t="s">
        <v>10636</v>
      </c>
      <c r="I2" s="10">
        <f ca="1">I1+RANDBETWEEN(1,7)</f>
        <v>43676</v>
      </c>
    </row>
    <row r="3" spans="2:13">
      <c r="E3" s="28">
        <v>3</v>
      </c>
      <c r="G3" t="s">
        <v>3045</v>
      </c>
      <c r="H3" t="s">
        <v>10637</v>
      </c>
      <c r="I3" s="10">
        <f t="shared" ref="I3:I12" ca="1" si="0">I2+RANDBETWEEN(1,7)</f>
        <v>43681</v>
      </c>
    </row>
    <row r="4" spans="2:13">
      <c r="E4" s="29">
        <v>4</v>
      </c>
      <c r="G4" t="s">
        <v>3046</v>
      </c>
      <c r="H4" t="s">
        <v>10638</v>
      </c>
      <c r="I4" s="10">
        <f t="shared" ca="1" si="0"/>
        <v>43684</v>
      </c>
    </row>
    <row r="5" spans="2:13">
      <c r="E5" s="28">
        <v>5</v>
      </c>
      <c r="G5" t="s">
        <v>2119</v>
      </c>
      <c r="H5" t="s">
        <v>10639</v>
      </c>
      <c r="I5" s="10">
        <f t="shared" ca="1" si="0"/>
        <v>43688</v>
      </c>
    </row>
    <row r="6" spans="2:13">
      <c r="E6" s="29">
        <v>6</v>
      </c>
      <c r="G6" s="27" t="s">
        <v>3039</v>
      </c>
      <c r="H6" t="s">
        <v>10640</v>
      </c>
      <c r="I6" s="10">
        <f t="shared" ca="1" si="0"/>
        <v>43694</v>
      </c>
    </row>
    <row r="7" spans="2:13">
      <c r="E7" s="28">
        <v>7</v>
      </c>
      <c r="G7" t="s">
        <v>3052</v>
      </c>
      <c r="H7" s="27" t="s">
        <v>10635</v>
      </c>
      <c r="I7" s="10">
        <f t="shared" ca="1" si="0"/>
        <v>43697</v>
      </c>
    </row>
    <row r="8" spans="2:13">
      <c r="E8" s="29">
        <v>8</v>
      </c>
      <c r="G8" t="s">
        <v>3045</v>
      </c>
      <c r="H8" t="s">
        <v>10636</v>
      </c>
      <c r="I8" s="10">
        <f t="shared" ca="1" si="0"/>
        <v>43698</v>
      </c>
    </row>
    <row r="9" spans="2:13">
      <c r="E9" s="28">
        <v>9</v>
      </c>
      <c r="G9" t="s">
        <v>3046</v>
      </c>
      <c r="H9" t="s">
        <v>10637</v>
      </c>
      <c r="I9" s="10">
        <f t="shared" ca="1" si="0"/>
        <v>43705</v>
      </c>
    </row>
    <row r="10" spans="2:13">
      <c r="E10" s="29">
        <v>10</v>
      </c>
      <c r="G10" t="s">
        <v>2119</v>
      </c>
      <c r="H10" t="s">
        <v>10638</v>
      </c>
      <c r="I10" s="10">
        <f t="shared" ca="1" si="0"/>
        <v>43709</v>
      </c>
    </row>
    <row r="11" spans="2:13">
      <c r="E11" s="28">
        <v>11</v>
      </c>
      <c r="H11" t="s">
        <v>10639</v>
      </c>
      <c r="I11" s="10">
        <f t="shared" ca="1" si="0"/>
        <v>43713</v>
      </c>
    </row>
    <row r="12" spans="2:13">
      <c r="E12" s="29">
        <v>12</v>
      </c>
      <c r="H12" t="s">
        <v>10640</v>
      </c>
      <c r="I12" s="10">
        <f t="shared" ca="1" si="0"/>
        <v>43716</v>
      </c>
    </row>
    <row r="13" spans="2:13">
      <c r="E13" s="28">
        <v>13</v>
      </c>
    </row>
    <row r="14" spans="2:13">
      <c r="E14" s="29">
        <v>14</v>
      </c>
    </row>
    <row r="15" spans="2:13">
      <c r="E15" s="28">
        <v>15</v>
      </c>
    </row>
    <row r="16" spans="2:13">
      <c r="E16" s="29">
        <v>16</v>
      </c>
    </row>
    <row r="17" spans="5:5">
      <c r="E17" s="28">
        <v>17</v>
      </c>
    </row>
    <row r="18" spans="5:5">
      <c r="E18" s="29">
        <v>18</v>
      </c>
    </row>
    <row r="19" spans="5:5">
      <c r="E19" s="28">
        <v>19</v>
      </c>
    </row>
    <row r="20" spans="5:5">
      <c r="E20" s="29">
        <v>20</v>
      </c>
    </row>
    <row r="21" spans="5:5">
      <c r="E21" s="28">
        <v>21</v>
      </c>
    </row>
    <row r="22" spans="5:5">
      <c r="E22" s="29">
        <v>22</v>
      </c>
    </row>
    <row r="23" spans="5:5">
      <c r="E23" s="28">
        <v>23</v>
      </c>
    </row>
    <row r="24" spans="5:5">
      <c r="E24" s="29">
        <v>24</v>
      </c>
    </row>
    <row r="25" spans="5:5">
      <c r="E25" s="28">
        <v>25</v>
      </c>
    </row>
    <row r="26" spans="5:5">
      <c r="E26" s="29">
        <v>26</v>
      </c>
    </row>
    <row r="27" spans="5:5">
      <c r="E27" s="28">
        <v>27</v>
      </c>
    </row>
    <row r="28" spans="5:5">
      <c r="E28" s="29">
        <v>28</v>
      </c>
    </row>
    <row r="29" spans="5:5">
      <c r="E29" s="28">
        <v>29</v>
      </c>
    </row>
    <row r="30" spans="5:5">
      <c r="E30" s="29">
        <v>30</v>
      </c>
    </row>
    <row r="31" spans="5:5">
      <c r="E31" s="28">
        <v>31</v>
      </c>
    </row>
    <row r="32" spans="5:5">
      <c r="E32" s="29">
        <v>32</v>
      </c>
    </row>
    <row r="33" spans="5:5">
      <c r="E33" s="28">
        <v>33</v>
      </c>
    </row>
    <row r="34" spans="5:5">
      <c r="E34" s="29">
        <v>34</v>
      </c>
    </row>
    <row r="35" spans="5:5">
      <c r="E35" s="28">
        <v>35</v>
      </c>
    </row>
    <row r="36" spans="5:5">
      <c r="E36" s="29">
        <v>36</v>
      </c>
    </row>
    <row r="37" spans="5:5">
      <c r="E37" s="28">
        <v>37</v>
      </c>
    </row>
    <row r="38" spans="5:5">
      <c r="E38" s="29">
        <v>38</v>
      </c>
    </row>
    <row r="39" spans="5:5">
      <c r="E39" s="28">
        <v>39</v>
      </c>
    </row>
    <row r="40" spans="5:5">
      <c r="E40" s="29">
        <v>40</v>
      </c>
    </row>
    <row r="41" spans="5:5">
      <c r="E41" s="28">
        <v>41</v>
      </c>
    </row>
    <row r="42" spans="5:5">
      <c r="E42" s="29">
        <v>42</v>
      </c>
    </row>
    <row r="43" spans="5:5">
      <c r="E43" s="28">
        <v>43</v>
      </c>
    </row>
    <row r="44" spans="5:5">
      <c r="E44" s="29">
        <v>44</v>
      </c>
    </row>
    <row r="45" spans="5:5">
      <c r="E45" s="28">
        <v>45</v>
      </c>
    </row>
    <row r="46" spans="5:5">
      <c r="E46" s="29">
        <v>46</v>
      </c>
    </row>
    <row r="47" spans="5:5">
      <c r="E47" s="28">
        <v>47</v>
      </c>
    </row>
    <row r="48" spans="5:5">
      <c r="E48" s="29">
        <v>48</v>
      </c>
    </row>
    <row r="49" spans="5:5">
      <c r="E49" s="28">
        <v>49</v>
      </c>
    </row>
    <row r="50" spans="5:5">
      <c r="E50" s="29">
        <v>50</v>
      </c>
    </row>
    <row r="51" spans="5:5">
      <c r="E51" s="28">
        <v>51</v>
      </c>
    </row>
    <row r="52" spans="5:5">
      <c r="E52" s="29">
        <v>52</v>
      </c>
    </row>
    <row r="53" spans="5:5">
      <c r="E53" s="28">
        <v>53</v>
      </c>
    </row>
    <row r="54" spans="5:5">
      <c r="E54" s="29">
        <v>54</v>
      </c>
    </row>
    <row r="55" spans="5:5">
      <c r="E55" s="28">
        <v>55</v>
      </c>
    </row>
    <row r="56" spans="5:5">
      <c r="E56" s="29">
        <v>56</v>
      </c>
    </row>
    <row r="57" spans="5:5">
      <c r="E57" s="28">
        <v>57</v>
      </c>
    </row>
    <row r="58" spans="5:5">
      <c r="E58" s="29">
        <v>58</v>
      </c>
    </row>
    <row r="59" spans="5:5">
      <c r="E59" s="28">
        <v>59</v>
      </c>
    </row>
    <row r="60" spans="5:5">
      <c r="E60" s="29">
        <v>60</v>
      </c>
    </row>
    <row r="61" spans="5:5">
      <c r="E61" s="28">
        <v>61</v>
      </c>
    </row>
    <row r="62" spans="5:5">
      <c r="E62" s="29">
        <v>62</v>
      </c>
    </row>
    <row r="63" spans="5:5">
      <c r="E63" s="28">
        <v>63</v>
      </c>
    </row>
    <row r="64" spans="5:5">
      <c r="E64" s="29">
        <v>64</v>
      </c>
    </row>
    <row r="65" spans="5:5">
      <c r="E65" s="28">
        <v>65</v>
      </c>
    </row>
    <row r="66" spans="5:5">
      <c r="E66" s="29">
        <v>66</v>
      </c>
    </row>
    <row r="67" spans="5:5">
      <c r="E67" s="28">
        <v>67</v>
      </c>
    </row>
    <row r="68" spans="5:5">
      <c r="E68" s="29">
        <v>68</v>
      </c>
    </row>
    <row r="69" spans="5:5">
      <c r="E69" s="28">
        <v>69</v>
      </c>
    </row>
    <row r="70" spans="5:5">
      <c r="E70" s="29">
        <v>70</v>
      </c>
    </row>
    <row r="71" spans="5:5">
      <c r="E71" s="28">
        <v>71</v>
      </c>
    </row>
    <row r="72" spans="5:5">
      <c r="E72" s="29">
        <v>72</v>
      </c>
    </row>
    <row r="73" spans="5:5">
      <c r="E73" s="28">
        <v>73</v>
      </c>
    </row>
    <row r="74" spans="5:5">
      <c r="E74" s="29">
        <v>74</v>
      </c>
    </row>
    <row r="75" spans="5:5">
      <c r="E75" s="28">
        <v>75</v>
      </c>
    </row>
    <row r="76" spans="5:5">
      <c r="E76" s="29">
        <v>76</v>
      </c>
    </row>
    <row r="77" spans="5:5">
      <c r="E77" s="28">
        <v>77</v>
      </c>
    </row>
    <row r="78" spans="5:5">
      <c r="E78" s="29">
        <v>78</v>
      </c>
    </row>
    <row r="79" spans="5:5">
      <c r="E79" s="28">
        <v>79</v>
      </c>
    </row>
    <row r="80" spans="5:5">
      <c r="E80" s="29">
        <v>80</v>
      </c>
    </row>
    <row r="81" spans="5:5">
      <c r="E81" s="28">
        <v>81</v>
      </c>
    </row>
    <row r="101" spans="1:11">
      <c r="A101" t="s">
        <v>10642</v>
      </c>
      <c r="B101" t="s">
        <v>10634</v>
      </c>
      <c r="C101" t="s">
        <v>10643</v>
      </c>
      <c r="D101" t="s">
        <v>10630</v>
      </c>
      <c r="E101" t="s">
        <v>2157</v>
      </c>
      <c r="F101" t="s">
        <v>2156</v>
      </c>
      <c r="G101" t="s">
        <v>10641</v>
      </c>
      <c r="H101" t="s">
        <v>10631</v>
      </c>
      <c r="I101" t="s">
        <v>10629</v>
      </c>
      <c r="J101" t="s">
        <v>10633</v>
      </c>
      <c r="K101" t="s">
        <v>10632</v>
      </c>
    </row>
    <row r="102" spans="1:11">
      <c r="A102">
        <v>1</v>
      </c>
      <c r="B102" s="8" t="s">
        <v>3038</v>
      </c>
      <c r="C102" t="str">
        <f ca="1">E102&amp;"-"&amp;F102&amp;" "&amp; Talimatlar[[#This Row],[Birim Adı]]&amp;"işi yapıldı. Tamamlanma oranı %"&amp;Talimatlar[[#This Row],[Tamamlanma Oranı ]]*100</f>
        <v>Antalya-Elmalı Personelişi yapıldı. Tamamlanma oranı %84</v>
      </c>
      <c r="D102">
        <f t="shared" ref="D102:D165" ca="1" si="1">RANDBETWEEN(1,970)</f>
        <v>95</v>
      </c>
      <c r="E102" t="str">
        <f ca="1">VLOOKUP(Talimatlar[[#This Row],[İlceID]],ilceler[],3,0)</f>
        <v>Antalya</v>
      </c>
      <c r="F102" t="str">
        <f ca="1">VLOOKUP(Talimatlar[[#This Row],[İlceID]],ilceler[],2,0)</f>
        <v>Elmalı</v>
      </c>
      <c r="G102" t="str">
        <f t="shared" ref="G102:I133" ca="1" si="2">OFFSET(G$1,RANDBETWEEN(1,COUNTA(G$1:G$100))-1,0)</f>
        <v>Network ve Sinyal</v>
      </c>
      <c r="H102" t="str">
        <f t="shared" ca="1" si="2"/>
        <v>Personel</v>
      </c>
      <c r="I102" s="10">
        <f t="shared" ca="1" si="2"/>
        <v>43684</v>
      </c>
      <c r="J102">
        <f t="shared" ref="J102:J133" ca="1" si="3">RANDBETWEEN(100,4200)*100</f>
        <v>284100</v>
      </c>
      <c r="K102" s="26">
        <f ca="1">RANDBETWEEN(20,100)/100</f>
        <v>0.84</v>
      </c>
    </row>
    <row r="103" spans="1:11">
      <c r="A103">
        <v>2</v>
      </c>
      <c r="B103" s="7" t="s">
        <v>127</v>
      </c>
      <c r="C103" t="str">
        <f ca="1">E103&amp;"-"&amp;F103&amp;" "&amp; Talimatlar[[#This Row],[Birim Adı]]&amp;"işi yapıldı. Tamamlanma oranı %"&amp;Talimatlar[[#This Row],[Tamamlanma Oranı ]]*100</f>
        <v>Manisa-Alaşehir Personelişi yapıldı. Tamamlanma oranı %95</v>
      </c>
      <c r="D103">
        <f t="shared" ca="1" si="1"/>
        <v>680</v>
      </c>
      <c r="E103" t="str">
        <f ca="1">VLOOKUP(Talimatlar[[#This Row],[İlceID]],ilceler[],3,0)</f>
        <v>Manisa</v>
      </c>
      <c r="F103" t="str">
        <f ca="1">VLOOKUP(Talimatlar[[#This Row],[İlceID]],ilceler[],2,0)</f>
        <v>Alaşehir</v>
      </c>
      <c r="G103" t="str">
        <f t="shared" ca="1" si="2"/>
        <v>Kurum içi eğitim</v>
      </c>
      <c r="H103" t="str">
        <f t="shared" ca="1" si="2"/>
        <v>Personel</v>
      </c>
      <c r="I103" s="10">
        <f t="shared" ca="1" si="2"/>
        <v>43709</v>
      </c>
      <c r="J103">
        <f t="shared" ca="1" si="3"/>
        <v>318400</v>
      </c>
      <c r="K103" s="26">
        <f t="shared" ref="K103:K133" ca="1" si="4">RANDBETWEEN(20,100)/100</f>
        <v>0.95</v>
      </c>
    </row>
    <row r="104" spans="1:11">
      <c r="A104">
        <v>3</v>
      </c>
      <c r="B104" s="7" t="s">
        <v>128</v>
      </c>
      <c r="C104" t="str">
        <f ca="1">E104&amp;"-"&amp;F104&amp;" "&amp; Talimatlar[[#This Row],[Birim Adı]]&amp;"işi yapıldı. Tamamlanma oranı %"&amp;Talimatlar[[#This Row],[Tamamlanma Oranı ]]*100</f>
        <v>Elazığ-Palu Personelişi yapıldı. Tamamlanma oranı %45</v>
      </c>
      <c r="D104">
        <f t="shared" ca="1" si="1"/>
        <v>333</v>
      </c>
      <c r="E104" t="str">
        <f ca="1">VLOOKUP(Talimatlar[[#This Row],[İlceID]],ilceler[],3,0)</f>
        <v>Elazığ</v>
      </c>
      <c r="F104" t="str">
        <f ca="1">VLOOKUP(Talimatlar[[#This Row],[İlceID]],ilceler[],2,0)</f>
        <v>Palu</v>
      </c>
      <c r="G104" t="str">
        <f t="shared" ca="1" si="2"/>
        <v>Network ve Sinyal</v>
      </c>
      <c r="H104" t="str">
        <f t="shared" ca="1" si="2"/>
        <v>Personel</v>
      </c>
      <c r="I104" s="10">
        <f t="shared" ca="1" si="2"/>
        <v>43716</v>
      </c>
      <c r="J104">
        <f t="shared" ca="1" si="3"/>
        <v>26300</v>
      </c>
      <c r="K104" s="26">
        <f t="shared" ca="1" si="4"/>
        <v>0.45</v>
      </c>
    </row>
    <row r="105" spans="1:11">
      <c r="A105">
        <v>4</v>
      </c>
      <c r="B105" s="7" t="s">
        <v>129</v>
      </c>
      <c r="C105" t="str">
        <f ca="1">E105&amp;"-"&amp;F105&amp;" "&amp; Talimatlar[[#This Row],[Birim Adı]]&amp;"işi yapıldı. Tamamlanma oranı %"&amp;Talimatlar[[#This Row],[Tamamlanma Oranı ]]*100</f>
        <v>Muğla-Dalaman Halkla İlişkilerişi yapıldı. Tamamlanma oranı %84</v>
      </c>
      <c r="D105">
        <f t="shared" ca="1" si="1"/>
        <v>719</v>
      </c>
      <c r="E105" t="str">
        <f ca="1">VLOOKUP(Talimatlar[[#This Row],[İlceID]],ilceler[],3,0)</f>
        <v>Muğla</v>
      </c>
      <c r="F105" t="str">
        <f ca="1">VLOOKUP(Talimatlar[[#This Row],[İlceID]],ilceler[],2,0)</f>
        <v>Dalaman</v>
      </c>
      <c r="G105" t="str">
        <f t="shared" ca="1" si="2"/>
        <v>Altyapı ve Teknoloji</v>
      </c>
      <c r="H105" t="str">
        <f t="shared" ca="1" si="2"/>
        <v>Halkla İlişkiler</v>
      </c>
      <c r="I105" s="10">
        <f t="shared" ca="1" si="2"/>
        <v>43688</v>
      </c>
      <c r="J105">
        <f t="shared" ca="1" si="3"/>
        <v>256600</v>
      </c>
      <c r="K105" s="26">
        <f t="shared" ca="1" si="4"/>
        <v>0.84</v>
      </c>
    </row>
    <row r="106" spans="1:11">
      <c r="A106">
        <v>5</v>
      </c>
      <c r="B106" s="7" t="s">
        <v>130</v>
      </c>
      <c r="C106" t="str">
        <f ca="1">E106&amp;"-"&amp;F106&amp;" "&amp; Talimatlar[[#This Row],[Birim Adı]]&amp;"işi yapıldı. Tamamlanma oranı %"&amp;Talimatlar[[#This Row],[Tamamlanma Oranı ]]*100</f>
        <v>Ordu-Perşembe Halkla İlişkilerişi yapıldı. Tamamlanma oranı %36</v>
      </c>
      <c r="D106">
        <f t="shared" ca="1" si="1"/>
        <v>767</v>
      </c>
      <c r="E106" t="str">
        <f ca="1">VLOOKUP(Talimatlar[[#This Row],[İlceID]],ilceler[],3,0)</f>
        <v>Ordu</v>
      </c>
      <c r="F106" t="str">
        <f ca="1">VLOOKUP(Talimatlar[[#This Row],[İlceID]],ilceler[],2,0)</f>
        <v>Perşembe</v>
      </c>
      <c r="G106" t="str">
        <f t="shared" ca="1" si="2"/>
        <v>Diğer</v>
      </c>
      <c r="H106" t="str">
        <f t="shared" ca="1" si="2"/>
        <v>Halkla İlişkiler</v>
      </c>
      <c r="I106" s="10">
        <f t="shared" ca="1" si="2"/>
        <v>43697</v>
      </c>
      <c r="J106">
        <f t="shared" ca="1" si="3"/>
        <v>394600</v>
      </c>
      <c r="K106" s="26">
        <f t="shared" ca="1" si="4"/>
        <v>0.36</v>
      </c>
    </row>
    <row r="107" spans="1:11">
      <c r="A107">
        <v>6</v>
      </c>
      <c r="B107" s="7" t="s">
        <v>2123</v>
      </c>
      <c r="C107" t="str">
        <f ca="1">E107&amp;"-"&amp;F107&amp;" "&amp; Talimatlar[[#This Row],[Birim Adı]]&amp;"işi yapıldı. Tamamlanma oranı %"&amp;Talimatlar[[#This Row],[Tamamlanma Oranı ]]*100</f>
        <v>Gaziantep-Nizip Evrakişi yapıldı. Tamamlanma oranı %46</v>
      </c>
      <c r="D107">
        <f t="shared" ca="1" si="1"/>
        <v>381</v>
      </c>
      <c r="E107" t="str">
        <f ca="1">VLOOKUP(Talimatlar[[#This Row],[İlceID]],ilceler[],3,0)</f>
        <v>Gaziantep</v>
      </c>
      <c r="F107" t="str">
        <f ca="1">VLOOKUP(Talimatlar[[#This Row],[İlceID]],ilceler[],2,0)</f>
        <v>Nizip</v>
      </c>
      <c r="G107" t="str">
        <f t="shared" ca="1" si="2"/>
        <v>Network ve Sinyal</v>
      </c>
      <c r="H107" t="str">
        <f t="shared" ca="1" si="2"/>
        <v>Evrak</v>
      </c>
      <c r="I107" s="10">
        <f t="shared" ca="1" si="2"/>
        <v>43698</v>
      </c>
      <c r="J107">
        <f t="shared" ca="1" si="3"/>
        <v>379200</v>
      </c>
      <c r="K107" s="26">
        <f t="shared" ca="1" si="4"/>
        <v>0.46</v>
      </c>
    </row>
    <row r="108" spans="1:11">
      <c r="A108">
        <v>7</v>
      </c>
      <c r="B108" s="7" t="s">
        <v>131</v>
      </c>
      <c r="C108" t="str">
        <f ca="1">E108&amp;"-"&amp;F108&amp;" "&amp; Talimatlar[[#This Row],[Birim Adı]]&amp;"işi yapıldı. Tamamlanma oranı %"&amp;Talimatlar[[#This Row],[Tamamlanma Oranı ]]*100</f>
        <v>İstanbul-Esenler Bilgi İşlemişi yapıldı. Tamamlanma oranı %70</v>
      </c>
      <c r="D108">
        <f t="shared" ca="1" si="1"/>
        <v>461</v>
      </c>
      <c r="E108" t="str">
        <f ca="1">VLOOKUP(Talimatlar[[#This Row],[İlceID]],ilceler[],3,0)</f>
        <v>İstanbul</v>
      </c>
      <c r="F108" t="str">
        <f ca="1">VLOOKUP(Talimatlar[[#This Row],[İlceID]],ilceler[],2,0)</f>
        <v>Esenler</v>
      </c>
      <c r="G108" t="str">
        <f t="shared" ca="1" si="2"/>
        <v>Network ve Sinyal</v>
      </c>
      <c r="H108" t="str">
        <f t="shared" ca="1" si="2"/>
        <v>Bilgi İşlem</v>
      </c>
      <c r="I108" s="10">
        <f t="shared" ca="1" si="2"/>
        <v>43698</v>
      </c>
      <c r="J108">
        <f t="shared" ca="1" si="3"/>
        <v>281000</v>
      </c>
      <c r="K108" s="26">
        <f t="shared" ca="1" si="4"/>
        <v>0.7</v>
      </c>
    </row>
    <row r="109" spans="1:11">
      <c r="A109">
        <v>8</v>
      </c>
      <c r="B109" s="7" t="s">
        <v>132</v>
      </c>
      <c r="C109" t="str">
        <f ca="1">E109&amp;"-"&amp;F109&amp;" "&amp; Talimatlar[[#This Row],[Birim Adı]]&amp;"işi yapıldı. Tamamlanma oranı %"&amp;Talimatlar[[#This Row],[Tamamlanma Oranı ]]*100</f>
        <v>Kayseri-İncesu Bilgi İşlemişi yapıldı. Tamamlanma oranı %96</v>
      </c>
      <c r="D109">
        <f t="shared" ca="1" si="1"/>
        <v>570</v>
      </c>
      <c r="E109" t="str">
        <f ca="1">VLOOKUP(Talimatlar[[#This Row],[İlceID]],ilceler[],3,0)</f>
        <v>Kayseri</v>
      </c>
      <c r="F109" t="str">
        <f ca="1">VLOOKUP(Talimatlar[[#This Row],[İlceID]],ilceler[],2,0)</f>
        <v>İncesu</v>
      </c>
      <c r="G109" t="str">
        <f t="shared" ca="1" si="2"/>
        <v>Network ve Sinyal</v>
      </c>
      <c r="H109" t="str">
        <f t="shared" ca="1" si="2"/>
        <v>Bilgi İşlem</v>
      </c>
      <c r="I109" s="10">
        <f t="shared" ca="1" si="2"/>
        <v>43676</v>
      </c>
      <c r="J109">
        <f t="shared" ca="1" si="3"/>
        <v>240600</v>
      </c>
      <c r="K109" s="26">
        <f t="shared" ca="1" si="4"/>
        <v>0.96</v>
      </c>
    </row>
    <row r="110" spans="1:11">
      <c r="A110">
        <v>9</v>
      </c>
      <c r="B110" s="7" t="s">
        <v>133</v>
      </c>
      <c r="C110" t="str">
        <f ca="1">E110&amp;"-"&amp;F110&amp;" "&amp; Talimatlar[[#This Row],[Birim Adı]]&amp;"işi yapıldı. Tamamlanma oranı %"&amp;Talimatlar[[#This Row],[Tamamlanma Oranı ]]*100</f>
        <v>Amasya-Göynücek Halkla İlişkilerişi yapıldı. Tamamlanma oranı %55</v>
      </c>
      <c r="D110">
        <f t="shared" ca="1" si="1"/>
        <v>59</v>
      </c>
      <c r="E110" t="str">
        <f ca="1">VLOOKUP(Talimatlar[[#This Row],[İlceID]],ilceler[],3,0)</f>
        <v>Amasya</v>
      </c>
      <c r="F110" t="str">
        <f ca="1">VLOOKUP(Talimatlar[[#This Row],[İlceID]],ilceler[],2,0)</f>
        <v>Göynücek</v>
      </c>
      <c r="G110" t="str">
        <f t="shared" ca="1" si="2"/>
        <v>Kurum içi eğitim</v>
      </c>
      <c r="H110" t="str">
        <f t="shared" ca="1" si="2"/>
        <v>Halkla İlişkiler</v>
      </c>
      <c r="I110" s="10">
        <f t="shared" ca="1" si="2"/>
        <v>43697</v>
      </c>
      <c r="J110">
        <f t="shared" ca="1" si="3"/>
        <v>75600</v>
      </c>
      <c r="K110" s="26">
        <f t="shared" ca="1" si="4"/>
        <v>0.55000000000000004</v>
      </c>
    </row>
    <row r="111" spans="1:11">
      <c r="A111">
        <v>10</v>
      </c>
      <c r="B111" s="7" t="s">
        <v>134</v>
      </c>
      <c r="C111" t="str">
        <f ca="1">E111&amp;"-"&amp;F111&amp;" "&amp; Talimatlar[[#This Row],[Birim Adı]]&amp;"işi yapıldı. Tamamlanma oranı %"&amp;Talimatlar[[#This Row],[Tamamlanma Oranı ]]*100</f>
        <v>Afyonkarahisar-Emirdağ Halkla İlişkilerişi yapıldı. Tamamlanma oranı %24</v>
      </c>
      <c r="D111">
        <f t="shared" ca="1" si="1"/>
        <v>33</v>
      </c>
      <c r="E111" t="str">
        <f ca="1">VLOOKUP(Talimatlar[[#This Row],[İlceID]],ilceler[],3,0)</f>
        <v>Afyonkarahisar</v>
      </c>
      <c r="F111" t="str">
        <f ca="1">VLOOKUP(Talimatlar[[#This Row],[İlceID]],ilceler[],2,0)</f>
        <v>Emirdağ</v>
      </c>
      <c r="G111" t="str">
        <f t="shared" ca="1" si="2"/>
        <v>Saha Hizmetleri</v>
      </c>
      <c r="H111" t="str">
        <f t="shared" ca="1" si="2"/>
        <v>Halkla İlişkiler</v>
      </c>
      <c r="I111" s="10">
        <f t="shared" ca="1" si="2"/>
        <v>43697</v>
      </c>
      <c r="J111">
        <f t="shared" ca="1" si="3"/>
        <v>125600</v>
      </c>
      <c r="K111" s="26">
        <f t="shared" ca="1" si="4"/>
        <v>0.24</v>
      </c>
    </row>
    <row r="112" spans="1:11">
      <c r="A112">
        <v>11</v>
      </c>
      <c r="B112" s="7" t="str">
        <f ca="1">VLOOKUP(RANDBETWEEN(1,1000),Basvuranlar[],2,0)&amp;" "&amp;VLOOKUP(RANDBETWEEN(1,1000),Basvuranlar[],3,0)</f>
        <v>Nejat Taçgın</v>
      </c>
      <c r="C112" t="str">
        <f ca="1">E112&amp;"-"&amp;F112&amp;" "&amp; Talimatlar[[#This Row],[Birim Adı]]&amp;"işi yapıldı. Tamamlanma oranı %"&amp;Talimatlar[[#This Row],[Tamamlanma Oranı ]]*100</f>
        <v>Antalya-Akseki Personelişi yapıldı. Tamamlanma oranı %39</v>
      </c>
      <c r="D112">
        <f t="shared" ca="1" si="1"/>
        <v>90</v>
      </c>
      <c r="E112" t="str">
        <f ca="1">VLOOKUP(Talimatlar[[#This Row],[İlceID]],ilceler[],3,0)</f>
        <v>Antalya</v>
      </c>
      <c r="F112" t="str">
        <f ca="1">VLOOKUP(Talimatlar[[#This Row],[İlceID]],ilceler[],2,0)</f>
        <v>Akseki</v>
      </c>
      <c r="G112" t="str">
        <f t="shared" ca="1" si="2"/>
        <v>Kurum içi eğitim</v>
      </c>
      <c r="H112" t="str">
        <f t="shared" ca="1" si="2"/>
        <v>Personel</v>
      </c>
      <c r="I112" s="10">
        <f t="shared" ca="1" si="2"/>
        <v>43671</v>
      </c>
      <c r="J112">
        <f t="shared" ca="1" si="3"/>
        <v>167000</v>
      </c>
      <c r="K112" s="26">
        <f t="shared" ca="1" si="4"/>
        <v>0.39</v>
      </c>
    </row>
    <row r="113" spans="1:11">
      <c r="A113">
        <v>12</v>
      </c>
      <c r="B113" s="7" t="str">
        <f ca="1">VLOOKUP(RANDBETWEEN(1,1000),Basvuranlar[],2,0)&amp;" "&amp;VLOOKUP(RANDBETWEEN(1,1000),Basvuranlar[],3,0)</f>
        <v>Nazım Bircan Pehlivanoğlu</v>
      </c>
      <c r="C113" t="str">
        <f ca="1">E113&amp;"-"&amp;F113&amp;" "&amp; Talimatlar[[#This Row],[Birim Adı]]&amp;"işi yapıldı. Tamamlanma oranı %"&amp;Talimatlar[[#This Row],[Tamamlanma Oranı ]]*100</f>
        <v>Konya-Sarayönü Maaliyeişi yapıldı. Tamamlanma oranı %63</v>
      </c>
      <c r="D113">
        <f t="shared" ca="1" si="1"/>
        <v>645</v>
      </c>
      <c r="E113" t="str">
        <f ca="1">VLOOKUP(Talimatlar[[#This Row],[İlceID]],ilceler[],3,0)</f>
        <v>Konya</v>
      </c>
      <c r="F113" t="str">
        <f ca="1">VLOOKUP(Talimatlar[[#This Row],[İlceID]],ilceler[],2,0)</f>
        <v>Sarayönü</v>
      </c>
      <c r="G113" t="str">
        <f t="shared" ca="1" si="2"/>
        <v>Altyapı ve Teknoloji</v>
      </c>
      <c r="H113" t="str">
        <f t="shared" ca="1" si="2"/>
        <v>Maaliye</v>
      </c>
      <c r="I113" s="10">
        <f t="shared" ca="1" si="2"/>
        <v>43698</v>
      </c>
      <c r="J113">
        <f t="shared" ca="1" si="3"/>
        <v>161500</v>
      </c>
      <c r="K113" s="26">
        <f t="shared" ca="1" si="4"/>
        <v>0.63</v>
      </c>
    </row>
    <row r="114" spans="1:11">
      <c r="A114">
        <v>13</v>
      </c>
      <c r="B114" s="7" t="str">
        <f ca="1">VLOOKUP(RANDBETWEEN(1,1000),Basvuranlar[],2,0)&amp;" "&amp;VLOOKUP(RANDBETWEEN(1,1000),Basvuranlar[],3,0)</f>
        <v>Kazım Kıryayla</v>
      </c>
      <c r="C114" t="str">
        <f ca="1">E114&amp;"-"&amp;F114&amp;" "&amp; Talimatlar[[#This Row],[Birim Adı]]&amp;"işi yapıldı. Tamamlanma oranı %"&amp;Talimatlar[[#This Row],[Tamamlanma Oranı ]]*100</f>
        <v>Diyarbakır-Çınar Maaliyeişi yapıldı. Tamamlanma oranı %89</v>
      </c>
      <c r="D114">
        <f t="shared" ca="1" si="1"/>
        <v>293</v>
      </c>
      <c r="E114" t="str">
        <f ca="1">VLOOKUP(Talimatlar[[#This Row],[İlceID]],ilceler[],3,0)</f>
        <v>Diyarbakır</v>
      </c>
      <c r="F114" t="str">
        <f ca="1">VLOOKUP(Talimatlar[[#This Row],[İlceID]],ilceler[],2,0)</f>
        <v>Çınar</v>
      </c>
      <c r="G114" t="str">
        <f t="shared" ca="1" si="2"/>
        <v>Kurum içi eğitim</v>
      </c>
      <c r="H114" t="str">
        <f t="shared" ca="1" si="2"/>
        <v>Maaliye</v>
      </c>
      <c r="I114" s="10">
        <f t="shared" ca="1" si="2"/>
        <v>43688</v>
      </c>
      <c r="J114">
        <f t="shared" ca="1" si="3"/>
        <v>92100</v>
      </c>
      <c r="K114" s="26">
        <f t="shared" ca="1" si="4"/>
        <v>0.89</v>
      </c>
    </row>
    <row r="115" spans="1:11">
      <c r="A115">
        <v>14</v>
      </c>
      <c r="B115" s="7" t="str">
        <f ca="1">VLOOKUP(RANDBETWEEN(1,1000),Basvuranlar[],2,0)&amp;" "&amp;VLOOKUP(RANDBETWEEN(1,1000),Basvuranlar[],3,0)</f>
        <v>Tunca Aksöz</v>
      </c>
      <c r="C115" t="str">
        <f ca="1">E115&amp;"-"&amp;F115&amp;" "&amp; Talimatlar[[#This Row],[Birim Adı]]&amp;"işi yapıldı. Tamamlanma oranı %"&amp;Talimatlar[[#This Row],[Tamamlanma Oranı ]]*100</f>
        <v>Isparta-Eğirdir Satın Almaişi yapıldı. Tamamlanma oranı %46</v>
      </c>
      <c r="D115">
        <f t="shared" ca="1" si="1"/>
        <v>434</v>
      </c>
      <c r="E115" t="str">
        <f ca="1">VLOOKUP(Talimatlar[[#This Row],[İlceID]],ilceler[],3,0)</f>
        <v>Isparta</v>
      </c>
      <c r="F115" t="str">
        <f ca="1">VLOOKUP(Talimatlar[[#This Row],[İlceID]],ilceler[],2,0)</f>
        <v>Eğirdir</v>
      </c>
      <c r="G115" t="str">
        <f t="shared" ca="1" si="2"/>
        <v>Kurum içi eğitim</v>
      </c>
      <c r="H115" t="str">
        <f t="shared" ca="1" si="2"/>
        <v>Satın Alma</v>
      </c>
      <c r="I115" s="10">
        <f t="shared" ca="1" si="2"/>
        <v>43697</v>
      </c>
      <c r="J115">
        <f t="shared" ca="1" si="3"/>
        <v>291800</v>
      </c>
      <c r="K115" s="26">
        <f t="shared" ca="1" si="4"/>
        <v>0.46</v>
      </c>
    </row>
    <row r="116" spans="1:11">
      <c r="A116">
        <v>15</v>
      </c>
      <c r="B116" s="7" t="str">
        <f ca="1">VLOOKUP(RANDBETWEEN(1,1000),Basvuranlar[],2,0)&amp;" "&amp;VLOOKUP(RANDBETWEEN(1,1000),Basvuranlar[],3,0)</f>
        <v>Ahmet Mehdi Pamukçu</v>
      </c>
      <c r="C116" t="str">
        <f ca="1">E116&amp;"-"&amp;F116&amp;" "&amp; Talimatlar[[#This Row],[Birim Adı]]&amp;"işi yapıldı. Tamamlanma oranı %"&amp;Talimatlar[[#This Row],[Tamamlanma Oranı ]]*100</f>
        <v>Aksaray-Gülağaç Evrakişi yapıldı. Tamamlanma oranı %71</v>
      </c>
      <c r="D116">
        <f t="shared" ca="1" si="1"/>
        <v>54</v>
      </c>
      <c r="E116" t="str">
        <f ca="1">VLOOKUP(Talimatlar[[#This Row],[İlceID]],ilceler[],3,0)</f>
        <v>Aksaray</v>
      </c>
      <c r="F116" t="str">
        <f ca="1">VLOOKUP(Talimatlar[[#This Row],[İlceID]],ilceler[],2,0)</f>
        <v>Gülağaç</v>
      </c>
      <c r="G116" t="str">
        <f t="shared" ca="1" si="2"/>
        <v>Saha Hizmetleri</v>
      </c>
      <c r="H116" t="str">
        <f t="shared" ca="1" si="2"/>
        <v>Evrak</v>
      </c>
      <c r="I116" s="10">
        <f t="shared" ca="1" si="2"/>
        <v>43671</v>
      </c>
      <c r="J116">
        <f t="shared" ca="1" si="3"/>
        <v>96200</v>
      </c>
      <c r="K116" s="26">
        <f t="shared" ca="1" si="4"/>
        <v>0.71</v>
      </c>
    </row>
    <row r="117" spans="1:11">
      <c r="A117">
        <v>16</v>
      </c>
      <c r="B117" s="7" t="str">
        <f ca="1">VLOOKUP(RANDBETWEEN(1,1000),Basvuranlar[],2,0)&amp;" "&amp;VLOOKUP(RANDBETWEEN(1,1000),Basvuranlar[],3,0)</f>
        <v>Aydın Mert Purçu</v>
      </c>
      <c r="C117" t="str">
        <f ca="1">E117&amp;"-"&amp;F117&amp;" "&amp; Talimatlar[[#This Row],[Birim Adı]]&amp;"işi yapıldı. Tamamlanma oranı %"&amp;Talimatlar[[#This Row],[Tamamlanma Oranı ]]*100</f>
        <v>Şanlıurfa-Karaköprü Personelişi yapıldı. Tamamlanma oranı %95</v>
      </c>
      <c r="D117">
        <f t="shared" ca="1" si="1"/>
        <v>831</v>
      </c>
      <c r="E117" t="str">
        <f ca="1">VLOOKUP(Talimatlar[[#This Row],[İlceID]],ilceler[],3,0)</f>
        <v>Şanlıurfa</v>
      </c>
      <c r="F117" t="str">
        <f ca="1">VLOOKUP(Talimatlar[[#This Row],[İlceID]],ilceler[],2,0)</f>
        <v>Karaköprü</v>
      </c>
      <c r="G117" t="str">
        <f t="shared" ca="1" si="2"/>
        <v>Altyapı ve Teknoloji</v>
      </c>
      <c r="H117" t="str">
        <f t="shared" ca="1" si="2"/>
        <v>Personel</v>
      </c>
      <c r="I117" s="10">
        <f t="shared" ca="1" si="2"/>
        <v>43697</v>
      </c>
      <c r="J117">
        <f t="shared" ca="1" si="3"/>
        <v>196500</v>
      </c>
      <c r="K117" s="26">
        <f t="shared" ca="1" si="4"/>
        <v>0.95</v>
      </c>
    </row>
    <row r="118" spans="1:11">
      <c r="A118">
        <v>17</v>
      </c>
      <c r="B118" s="7" t="str">
        <f ca="1">VLOOKUP(RANDBETWEEN(1,1000),Basvuranlar[],2,0)&amp;" "&amp;VLOOKUP(RANDBETWEEN(1,1000),Basvuranlar[],3,0)</f>
        <v>Ahmet Can Dündar</v>
      </c>
      <c r="C118" t="str">
        <f ca="1">E118&amp;"-"&amp;F118&amp;" "&amp; Talimatlar[[#This Row],[Birim Adı]]&amp;"işi yapıldı. Tamamlanma oranı %"&amp;Talimatlar[[#This Row],[Tamamlanma Oranı ]]*100</f>
        <v>Manisa-Demirci Halkla İlişkilerişi yapıldı. Tamamlanma oranı %34</v>
      </c>
      <c r="D118">
        <f t="shared" ca="1" si="1"/>
        <v>681</v>
      </c>
      <c r="E118" t="str">
        <f ca="1">VLOOKUP(Talimatlar[[#This Row],[İlceID]],ilceler[],3,0)</f>
        <v>Manisa</v>
      </c>
      <c r="F118" t="str">
        <f ca="1">VLOOKUP(Talimatlar[[#This Row],[İlceID]],ilceler[],2,0)</f>
        <v>Demirci</v>
      </c>
      <c r="G118" t="str">
        <f t="shared" ca="1" si="2"/>
        <v>Altyapı ve Teknoloji</v>
      </c>
      <c r="H118" t="str">
        <f t="shared" ca="1" si="2"/>
        <v>Halkla İlişkiler</v>
      </c>
      <c r="I118" s="10">
        <f t="shared" ca="1" si="2"/>
        <v>43676</v>
      </c>
      <c r="J118">
        <f t="shared" ca="1" si="3"/>
        <v>253900</v>
      </c>
      <c r="K118" s="26">
        <f t="shared" ca="1" si="4"/>
        <v>0.34</v>
      </c>
    </row>
    <row r="119" spans="1:11">
      <c r="A119">
        <v>18</v>
      </c>
      <c r="B119" s="7" t="str">
        <f ca="1">VLOOKUP(RANDBETWEEN(1,1000),Basvuranlar[],2,0)&amp;" "&amp;VLOOKUP(RANDBETWEEN(1,1000),Basvuranlar[],3,0)</f>
        <v>Beyda Ozgun</v>
      </c>
      <c r="C119" t="str">
        <f ca="1">E119&amp;"-"&amp;F119&amp;" "&amp; Talimatlar[[#This Row],[Birim Adı]]&amp;"işi yapıldı. Tamamlanma oranı %"&amp;Talimatlar[[#This Row],[Tamamlanma Oranı ]]*100</f>
        <v>Sivas-Gemerek Satın Almaişi yapıldı. Tamamlanma oranı %42</v>
      </c>
      <c r="D119">
        <f t="shared" ca="1" si="1"/>
        <v>862</v>
      </c>
      <c r="E119" t="str">
        <f ca="1">VLOOKUP(Talimatlar[[#This Row],[İlceID]],ilceler[],3,0)</f>
        <v>Sivas</v>
      </c>
      <c r="F119" t="str">
        <f ca="1">VLOOKUP(Talimatlar[[#This Row],[İlceID]],ilceler[],2,0)</f>
        <v>Gemerek</v>
      </c>
      <c r="G119" t="str">
        <f t="shared" ca="1" si="2"/>
        <v>Saha Hizmetleri</v>
      </c>
      <c r="H119" t="str">
        <f t="shared" ca="1" si="2"/>
        <v>Satın Alma</v>
      </c>
      <c r="I119" s="10">
        <f t="shared" ca="1" si="2"/>
        <v>43688</v>
      </c>
      <c r="J119">
        <f t="shared" ca="1" si="3"/>
        <v>248200</v>
      </c>
      <c r="K119" s="26">
        <f t="shared" ca="1" si="4"/>
        <v>0.42</v>
      </c>
    </row>
    <row r="120" spans="1:11">
      <c r="A120">
        <v>19</v>
      </c>
      <c r="B120" s="7" t="str">
        <f ca="1">VLOOKUP(RANDBETWEEN(1,1000),Basvuranlar[],2,0)&amp;" "&amp;VLOOKUP(RANDBETWEEN(1,1000),Basvuranlar[],3,0)</f>
        <v>Bağış Can Pazar</v>
      </c>
      <c r="C120" t="str">
        <f ca="1">E120&amp;"-"&amp;F120&amp;" "&amp; Talimatlar[[#This Row],[Birim Adı]]&amp;"işi yapıldı. Tamamlanma oranı %"&amp;Talimatlar[[#This Row],[Tamamlanma Oranı ]]*100</f>
        <v>İzmir-Selçuk Halkla İlişkilerişi yapıldı. Tamamlanma oranı %77</v>
      </c>
      <c r="D120">
        <f t="shared" ca="1" si="1"/>
        <v>510</v>
      </c>
      <c r="E120" t="str">
        <f ca="1">VLOOKUP(Talimatlar[[#This Row],[İlceID]],ilceler[],3,0)</f>
        <v>İzmir</v>
      </c>
      <c r="F120" t="str">
        <f ca="1">VLOOKUP(Talimatlar[[#This Row],[İlceID]],ilceler[],2,0)</f>
        <v>Selçuk</v>
      </c>
      <c r="G120" t="str">
        <f t="shared" ca="1" si="2"/>
        <v>Altyapı ve Teknoloji</v>
      </c>
      <c r="H120" t="str">
        <f t="shared" ca="1" si="2"/>
        <v>Halkla İlişkiler</v>
      </c>
      <c r="I120" s="10">
        <f t="shared" ca="1" si="2"/>
        <v>43705</v>
      </c>
      <c r="J120">
        <f t="shared" ca="1" si="3"/>
        <v>168500</v>
      </c>
      <c r="K120" s="26">
        <f t="shared" ca="1" si="4"/>
        <v>0.77</v>
      </c>
    </row>
    <row r="121" spans="1:11">
      <c r="A121">
        <v>20</v>
      </c>
      <c r="B121" s="7" t="str">
        <f ca="1">VLOOKUP(RANDBETWEEN(1,1000),Basvuranlar[],2,0)&amp;" "&amp;VLOOKUP(RANDBETWEEN(1,1000),Basvuranlar[],3,0)</f>
        <v>Hayrunnisa Akarçay</v>
      </c>
      <c r="C121" t="str">
        <f ca="1">E121&amp;"-"&amp;F121&amp;" "&amp; Talimatlar[[#This Row],[Birim Adı]]&amp;"işi yapıldı. Tamamlanma oranı %"&amp;Talimatlar[[#This Row],[Tamamlanma Oranı ]]*100</f>
        <v>Antalya-Konyaaltı Maaliyeişi yapıldı. Tamamlanma oranı %35</v>
      </c>
      <c r="D121">
        <f t="shared" ca="1" si="1"/>
        <v>103</v>
      </c>
      <c r="E121" t="str">
        <f ca="1">VLOOKUP(Talimatlar[[#This Row],[İlceID]],ilceler[],3,0)</f>
        <v>Antalya</v>
      </c>
      <c r="F121" t="str">
        <f ca="1">VLOOKUP(Talimatlar[[#This Row],[İlceID]],ilceler[],2,0)</f>
        <v>Konyaaltı</v>
      </c>
      <c r="G121" t="str">
        <f t="shared" ca="1" si="2"/>
        <v>Diğer</v>
      </c>
      <c r="H121" t="str">
        <f t="shared" ca="1" si="2"/>
        <v>Maaliye</v>
      </c>
      <c r="I121" s="10">
        <f t="shared" ca="1" si="2"/>
        <v>43709</v>
      </c>
      <c r="J121">
        <f t="shared" ca="1" si="3"/>
        <v>250800</v>
      </c>
      <c r="K121" s="26">
        <f t="shared" ca="1" si="4"/>
        <v>0.35</v>
      </c>
    </row>
    <row r="122" spans="1:11">
      <c r="A122">
        <v>21</v>
      </c>
      <c r="B122" s="7" t="str">
        <f ca="1">VLOOKUP(RANDBETWEEN(1,1000),Basvuranlar[],2,0)&amp;" "&amp;VLOOKUP(RANDBETWEEN(1,1000),Basvuranlar[],3,0)</f>
        <v>Bayülken Baytın</v>
      </c>
      <c r="C122" t="str">
        <f ca="1">E122&amp;"-"&amp;F122&amp;" "&amp; Talimatlar[[#This Row],[Birim Adı]]&amp;"işi yapıldı. Tamamlanma oranı %"&amp;Talimatlar[[#This Row],[Tamamlanma Oranı ]]*100</f>
        <v>Yozgat-Yerköy Satın Almaişi yapıldı. Tamamlanma oranı %84</v>
      </c>
      <c r="D122">
        <f t="shared" ca="1" si="1"/>
        <v>961</v>
      </c>
      <c r="E122" t="str">
        <f ca="1">VLOOKUP(Talimatlar[[#This Row],[İlceID]],ilceler[],3,0)</f>
        <v>Yozgat</v>
      </c>
      <c r="F122" t="str">
        <f ca="1">VLOOKUP(Talimatlar[[#This Row],[İlceID]],ilceler[],2,0)</f>
        <v>Yerköy</v>
      </c>
      <c r="G122" t="str">
        <f t="shared" ca="1" si="2"/>
        <v>Kurum içi eğitim</v>
      </c>
      <c r="H122" t="str">
        <f t="shared" ca="1" si="2"/>
        <v>Satın Alma</v>
      </c>
      <c r="I122" s="10">
        <f t="shared" ca="1" si="2"/>
        <v>43684</v>
      </c>
      <c r="J122">
        <f t="shared" ca="1" si="3"/>
        <v>220000</v>
      </c>
      <c r="K122" s="26">
        <f t="shared" ca="1" si="4"/>
        <v>0.84</v>
      </c>
    </row>
    <row r="123" spans="1:11">
      <c r="A123">
        <v>22</v>
      </c>
      <c r="B123" s="7" t="str">
        <f ca="1">VLOOKUP(RANDBETWEEN(1,1000),Basvuranlar[],2,0)&amp;" "&amp;VLOOKUP(RANDBETWEEN(1,1000),Basvuranlar[],3,0)</f>
        <v>Bayar Sıraç</v>
      </c>
      <c r="C123" t="str">
        <f ca="1">E123&amp;"-"&amp;F123&amp;" "&amp; Talimatlar[[#This Row],[Birim Adı]]&amp;"işi yapıldı. Tamamlanma oranı %"&amp;Talimatlar[[#This Row],[Tamamlanma Oranı ]]*100</f>
        <v>Balıkesir-Gömeç Maaliyeişi yapıldı. Tamamlanma oranı %30</v>
      </c>
      <c r="D123">
        <f t="shared" ca="1" si="1"/>
        <v>149</v>
      </c>
      <c r="E123" t="str">
        <f ca="1">VLOOKUP(Talimatlar[[#This Row],[İlceID]],ilceler[],3,0)</f>
        <v>Balıkesir</v>
      </c>
      <c r="F123" t="str">
        <f ca="1">VLOOKUP(Talimatlar[[#This Row],[İlceID]],ilceler[],2,0)</f>
        <v>Gömeç</v>
      </c>
      <c r="G123" t="str">
        <f t="shared" ca="1" si="2"/>
        <v>Saha Hizmetleri</v>
      </c>
      <c r="H123" t="str">
        <f t="shared" ca="1" si="2"/>
        <v>Maaliye</v>
      </c>
      <c r="I123" s="10">
        <f t="shared" ca="1" si="2"/>
        <v>43694</v>
      </c>
      <c r="J123">
        <f t="shared" ca="1" si="3"/>
        <v>355400</v>
      </c>
      <c r="K123" s="26">
        <f t="shared" ca="1" si="4"/>
        <v>0.3</v>
      </c>
    </row>
    <row r="124" spans="1:11">
      <c r="A124">
        <v>23</v>
      </c>
      <c r="B124" s="7" t="str">
        <f ca="1">VLOOKUP(RANDBETWEEN(1,1000),Basvuranlar[],2,0)&amp;" "&amp;VLOOKUP(RANDBETWEEN(1,1000),Basvuranlar[],3,0)</f>
        <v>Lale Onuş</v>
      </c>
      <c r="C124" t="str">
        <f ca="1">E124&amp;"-"&amp;F124&amp;" "&amp; Talimatlar[[#This Row],[Birim Adı]]&amp;"işi yapıldı. Tamamlanma oranı %"&amp;Talimatlar[[#This Row],[Tamamlanma Oranı ]]*100</f>
        <v>Afyonkarahisar-Dazkırı Personelişi yapıldı. Tamamlanma oranı %50</v>
      </c>
      <c r="D124">
        <f t="shared" ca="1" si="1"/>
        <v>31</v>
      </c>
      <c r="E124" t="str">
        <f ca="1">VLOOKUP(Talimatlar[[#This Row],[İlceID]],ilceler[],3,0)</f>
        <v>Afyonkarahisar</v>
      </c>
      <c r="F124" t="str">
        <f ca="1">VLOOKUP(Talimatlar[[#This Row],[İlceID]],ilceler[],2,0)</f>
        <v>Dazkırı</v>
      </c>
      <c r="G124" t="str">
        <f t="shared" ca="1" si="2"/>
        <v>Saha Hizmetleri</v>
      </c>
      <c r="H124" t="str">
        <f t="shared" ca="1" si="2"/>
        <v>Personel</v>
      </c>
      <c r="I124" s="10">
        <f t="shared" ca="1" si="2"/>
        <v>43713</v>
      </c>
      <c r="J124">
        <f t="shared" ca="1" si="3"/>
        <v>174700</v>
      </c>
      <c r="K124" s="26">
        <f t="shared" ca="1" si="4"/>
        <v>0.5</v>
      </c>
    </row>
    <row r="125" spans="1:11">
      <c r="A125">
        <v>24</v>
      </c>
      <c r="B125" s="7" t="str">
        <f ca="1">VLOOKUP(RANDBETWEEN(1,1000),Basvuranlar[],2,0)&amp;" "&amp;VLOOKUP(RANDBETWEEN(1,1000),Basvuranlar[],3,0)</f>
        <v>Nesibe Nurefşan Külahlıoglu</v>
      </c>
      <c r="C125" t="str">
        <f ca="1">E125&amp;"-"&amp;F125&amp;" "&amp; Talimatlar[[#This Row],[Birim Adı]]&amp;"işi yapıldı. Tamamlanma oranı %"&amp;Talimatlar[[#This Row],[Tamamlanma Oranı ]]*100</f>
        <v>Giresun-Espiye Evrakişi yapıldı. Tamamlanma oranı %51</v>
      </c>
      <c r="D125">
        <f t="shared" ca="1" si="1"/>
        <v>393</v>
      </c>
      <c r="E125" t="str">
        <f ca="1">VLOOKUP(Talimatlar[[#This Row],[İlceID]],ilceler[],3,0)</f>
        <v>Giresun</v>
      </c>
      <c r="F125" t="str">
        <f ca="1">VLOOKUP(Talimatlar[[#This Row],[İlceID]],ilceler[],2,0)</f>
        <v>Espiye</v>
      </c>
      <c r="G125" t="str">
        <f t="shared" ca="1" si="2"/>
        <v>Network ve Sinyal</v>
      </c>
      <c r="H125" t="str">
        <f t="shared" ca="1" si="2"/>
        <v>Evrak</v>
      </c>
      <c r="I125" s="10">
        <f t="shared" ca="1" si="2"/>
        <v>43681</v>
      </c>
      <c r="J125">
        <f t="shared" ca="1" si="3"/>
        <v>266600</v>
      </c>
      <c r="K125" s="26">
        <f t="shared" ca="1" si="4"/>
        <v>0.51</v>
      </c>
    </row>
    <row r="126" spans="1:11">
      <c r="A126">
        <v>25</v>
      </c>
      <c r="B126" s="7" t="str">
        <f ca="1">VLOOKUP(RANDBETWEEN(1,1000),Basvuranlar[],2,0)&amp;" "&amp;VLOOKUP(RANDBETWEEN(1,1000),Basvuranlar[],3,0)</f>
        <v>Ayşim Nalçacı</v>
      </c>
      <c r="C126" t="str">
        <f ca="1">E126&amp;"-"&amp;F126&amp;" "&amp; Talimatlar[[#This Row],[Birim Adı]]&amp;"işi yapıldı. Tamamlanma oranı %"&amp;Talimatlar[[#This Row],[Tamamlanma Oranı ]]*100</f>
        <v>Şanlıurfa-Bozova Satın Almaişi yapıldı. Tamamlanma oranı %48</v>
      </c>
      <c r="D126">
        <f t="shared" ca="1" si="1"/>
        <v>824</v>
      </c>
      <c r="E126" t="str">
        <f ca="1">VLOOKUP(Talimatlar[[#This Row],[İlceID]],ilceler[],3,0)</f>
        <v>Şanlıurfa</v>
      </c>
      <c r="F126" t="str">
        <f ca="1">VLOOKUP(Talimatlar[[#This Row],[İlceID]],ilceler[],2,0)</f>
        <v>Bozova</v>
      </c>
      <c r="G126" t="str">
        <f t="shared" ca="1" si="2"/>
        <v>Network ve Sinyal</v>
      </c>
      <c r="H126" t="str">
        <f t="shared" ca="1" si="2"/>
        <v>Satın Alma</v>
      </c>
      <c r="I126" s="10">
        <f t="shared" ca="1" si="2"/>
        <v>43671</v>
      </c>
      <c r="J126">
        <f t="shared" ca="1" si="3"/>
        <v>282800</v>
      </c>
      <c r="K126" s="26">
        <f t="shared" ca="1" si="4"/>
        <v>0.48</v>
      </c>
    </row>
    <row r="127" spans="1:11">
      <c r="A127">
        <v>26</v>
      </c>
      <c r="B127" s="7" t="str">
        <f ca="1">VLOOKUP(RANDBETWEEN(1,1000),Basvuranlar[],2,0)&amp;" "&amp;VLOOKUP(RANDBETWEEN(1,1000),Basvuranlar[],3,0)</f>
        <v>Seher Zöğ</v>
      </c>
      <c r="C127" t="str">
        <f ca="1">E127&amp;"-"&amp;F127&amp;" "&amp; Talimatlar[[#This Row],[Birim Adı]]&amp;"işi yapıldı. Tamamlanma oranı %"&amp;Talimatlar[[#This Row],[Tamamlanma Oranı ]]*100</f>
        <v>Bolu-Mudurnu Satın Almaişi yapıldı. Tamamlanma oranı %44</v>
      </c>
      <c r="D127">
        <f t="shared" ca="1" si="1"/>
        <v>202</v>
      </c>
      <c r="E127" t="str">
        <f ca="1">VLOOKUP(Talimatlar[[#This Row],[İlceID]],ilceler[],3,0)</f>
        <v>Bolu</v>
      </c>
      <c r="F127" t="str">
        <f ca="1">VLOOKUP(Talimatlar[[#This Row],[İlceID]],ilceler[],2,0)</f>
        <v>Mudurnu</v>
      </c>
      <c r="G127" t="str">
        <f t="shared" ca="1" si="2"/>
        <v>Diğer</v>
      </c>
      <c r="H127" t="str">
        <f t="shared" ca="1" si="2"/>
        <v>Satın Alma</v>
      </c>
      <c r="I127" s="10">
        <f t="shared" ca="1" si="2"/>
        <v>43716</v>
      </c>
      <c r="J127">
        <f t="shared" ca="1" si="3"/>
        <v>398900</v>
      </c>
      <c r="K127" s="26">
        <f t="shared" ca="1" si="4"/>
        <v>0.44</v>
      </c>
    </row>
    <row r="128" spans="1:11">
      <c r="A128">
        <v>27</v>
      </c>
      <c r="B128" s="7" t="str">
        <f ca="1">VLOOKUP(RANDBETWEEN(1,1000),Basvuranlar[],2,0)&amp;" "&amp;VLOOKUP(RANDBETWEEN(1,1000),Basvuranlar[],3,0)</f>
        <v>Cankız Sarıteke</v>
      </c>
      <c r="C128" t="str">
        <f ca="1">E128&amp;"-"&amp;F128&amp;" "&amp; Talimatlar[[#This Row],[Birim Adı]]&amp;"işi yapıldı. Tamamlanma oranı %"&amp;Talimatlar[[#This Row],[Tamamlanma Oranı ]]*100</f>
        <v>İstanbul-Sarıyer Halkla İlişkilerişi yapıldı. Tamamlanma oranı %33</v>
      </c>
      <c r="D128">
        <f t="shared" ca="1" si="1"/>
        <v>474</v>
      </c>
      <c r="E128" t="str">
        <f ca="1">VLOOKUP(Talimatlar[[#This Row],[İlceID]],ilceler[],3,0)</f>
        <v>İstanbul</v>
      </c>
      <c r="F128" t="str">
        <f ca="1">VLOOKUP(Talimatlar[[#This Row],[İlceID]],ilceler[],2,0)</f>
        <v>Sarıyer</v>
      </c>
      <c r="G128" t="str">
        <f t="shared" ca="1" si="2"/>
        <v>Altyapı ve Teknoloji</v>
      </c>
      <c r="H128" t="str">
        <f t="shared" ca="1" si="2"/>
        <v>Halkla İlişkiler</v>
      </c>
      <c r="I128" s="10">
        <f t="shared" ca="1" si="2"/>
        <v>43671</v>
      </c>
      <c r="J128">
        <f t="shared" ca="1" si="3"/>
        <v>219000</v>
      </c>
      <c r="K128" s="26">
        <f t="shared" ca="1" si="4"/>
        <v>0.33</v>
      </c>
    </row>
    <row r="129" spans="1:11">
      <c r="A129">
        <v>28</v>
      </c>
      <c r="B129" s="7" t="str">
        <f ca="1">VLOOKUP(RANDBETWEEN(1,1000),Basvuranlar[],2,0)&amp;" "&amp;VLOOKUP(RANDBETWEEN(1,1000),Basvuranlar[],3,0)</f>
        <v>Hesna Ezgi Toygar</v>
      </c>
      <c r="C129" t="str">
        <f ca="1">E129&amp;"-"&amp;F129&amp;" "&amp; Talimatlar[[#This Row],[Birim Adı]]&amp;"işi yapıldı. Tamamlanma oranı %"&amp;Talimatlar[[#This Row],[Tamamlanma Oranı ]]*100</f>
        <v>Giresun-Çanakçı Halkla İlişkilerişi yapıldı. Tamamlanma oranı %71</v>
      </c>
      <c r="D129">
        <f t="shared" ca="1" si="1"/>
        <v>390</v>
      </c>
      <c r="E129" t="str">
        <f ca="1">VLOOKUP(Talimatlar[[#This Row],[İlceID]],ilceler[],3,0)</f>
        <v>Giresun</v>
      </c>
      <c r="F129" t="str">
        <f ca="1">VLOOKUP(Talimatlar[[#This Row],[İlceID]],ilceler[],2,0)</f>
        <v>Çanakçı</v>
      </c>
      <c r="G129" t="str">
        <f t="shared" ca="1" si="2"/>
        <v>Altyapı ve Teknoloji</v>
      </c>
      <c r="H129" t="str">
        <f t="shared" ca="1" si="2"/>
        <v>Halkla İlişkiler</v>
      </c>
      <c r="I129" s="10">
        <f t="shared" ca="1" si="2"/>
        <v>43684</v>
      </c>
      <c r="J129">
        <f t="shared" ca="1" si="3"/>
        <v>411300</v>
      </c>
      <c r="K129" s="26">
        <f t="shared" ca="1" si="4"/>
        <v>0.71</v>
      </c>
    </row>
    <row r="130" spans="1:11">
      <c r="A130">
        <v>29</v>
      </c>
      <c r="B130" s="7" t="str">
        <f ca="1">VLOOKUP(RANDBETWEEN(1,1000),Basvuranlar[],2,0)&amp;" "&amp;VLOOKUP(RANDBETWEEN(1,1000),Basvuranlar[],3,0)</f>
        <v>Abdurahman Begiç</v>
      </c>
      <c r="C130" t="str">
        <f ca="1">E130&amp;"-"&amp;F130&amp;" "&amp; Talimatlar[[#This Row],[Birim Adı]]&amp;"işi yapıldı. Tamamlanma oranı %"&amp;Talimatlar[[#This Row],[Tamamlanma Oranı ]]*100</f>
        <v>Artvin-Ardanuç Maaliyeişi yapıldı. Tamamlanma oranı %67</v>
      </c>
      <c r="D130">
        <f t="shared" ca="1" si="1"/>
        <v>115</v>
      </c>
      <c r="E130" t="str">
        <f ca="1">VLOOKUP(Talimatlar[[#This Row],[İlceID]],ilceler[],3,0)</f>
        <v>Artvin</v>
      </c>
      <c r="F130" t="str">
        <f ca="1">VLOOKUP(Talimatlar[[#This Row],[İlceID]],ilceler[],2,0)</f>
        <v>Ardanuç</v>
      </c>
      <c r="G130" t="str">
        <f t="shared" ca="1" si="2"/>
        <v>Network ve Sinyal</v>
      </c>
      <c r="H130" t="str">
        <f t="shared" ca="1" si="2"/>
        <v>Maaliye</v>
      </c>
      <c r="I130" s="10">
        <f t="shared" ca="1" si="2"/>
        <v>43681</v>
      </c>
      <c r="J130">
        <f t="shared" ca="1" si="3"/>
        <v>392900</v>
      </c>
      <c r="K130" s="26">
        <f t="shared" ca="1" si="4"/>
        <v>0.67</v>
      </c>
    </row>
    <row r="131" spans="1:11">
      <c r="A131">
        <v>30</v>
      </c>
      <c r="B131" s="7" t="str">
        <f ca="1">VLOOKUP(RANDBETWEEN(1,1000),Basvuranlar[],2,0)&amp;" "&amp;VLOOKUP(RANDBETWEEN(1,1000),Basvuranlar[],3,0)</f>
        <v>Mehmet Akif Pomay</v>
      </c>
      <c r="C131" t="str">
        <f ca="1">E131&amp;"-"&amp;F131&amp;" "&amp; Talimatlar[[#This Row],[Birim Adı]]&amp;"işi yapıldı. Tamamlanma oranı %"&amp;Talimatlar[[#This Row],[Tamamlanma Oranı ]]*100</f>
        <v>Diyarbakır-Sur Evrakişi yapıldı. Tamamlanma oranı %59</v>
      </c>
      <c r="D131">
        <f t="shared" ca="1" si="1"/>
        <v>305</v>
      </c>
      <c r="E131" t="str">
        <f ca="1">VLOOKUP(Talimatlar[[#This Row],[İlceID]],ilceler[],3,0)</f>
        <v>Diyarbakır</v>
      </c>
      <c r="F131" t="str">
        <f ca="1">VLOOKUP(Talimatlar[[#This Row],[İlceID]],ilceler[],2,0)</f>
        <v>Sur</v>
      </c>
      <c r="G131" t="str">
        <f t="shared" ca="1" si="2"/>
        <v>Network ve Sinyal</v>
      </c>
      <c r="H131" t="str">
        <f t="shared" ca="1" si="2"/>
        <v>Evrak</v>
      </c>
      <c r="I131" s="10">
        <f t="shared" ca="1" si="2"/>
        <v>43705</v>
      </c>
      <c r="J131">
        <f t="shared" ca="1" si="3"/>
        <v>22000</v>
      </c>
      <c r="K131" s="26">
        <f t="shared" ca="1" si="4"/>
        <v>0.59</v>
      </c>
    </row>
    <row r="132" spans="1:11">
      <c r="A132">
        <v>31</v>
      </c>
      <c r="B132" s="7" t="str">
        <f ca="1">VLOOKUP(RANDBETWEEN(1,1000),Basvuranlar[],2,0)&amp;" "&amp;VLOOKUP(RANDBETWEEN(1,1000),Basvuranlar[],3,0)</f>
        <v>Tazika Hilal Kırtay</v>
      </c>
      <c r="C132" t="str">
        <f ca="1">E132&amp;"-"&amp;F132&amp;" "&amp; Talimatlar[[#This Row],[Birim Adı]]&amp;"işi yapıldı. Tamamlanma oranı %"&amp;Talimatlar[[#This Row],[Tamamlanma Oranı ]]*100</f>
        <v>İzmir-Kemalpaşa Bilgi İşlemişi yapıldı. Tamamlanma oranı %36</v>
      </c>
      <c r="D132">
        <f t="shared" ca="1" si="1"/>
        <v>501</v>
      </c>
      <c r="E132" t="str">
        <f ca="1">VLOOKUP(Talimatlar[[#This Row],[İlceID]],ilceler[],3,0)</f>
        <v>İzmir</v>
      </c>
      <c r="F132" t="str">
        <f ca="1">VLOOKUP(Talimatlar[[#This Row],[İlceID]],ilceler[],2,0)</f>
        <v>Kemalpaşa</v>
      </c>
      <c r="G132" t="str">
        <f t="shared" ca="1" si="2"/>
        <v>Kurum içi eğitim</v>
      </c>
      <c r="H132" t="str">
        <f t="shared" ca="1" si="2"/>
        <v>Bilgi İşlem</v>
      </c>
      <c r="I132" s="10">
        <f t="shared" ca="1" si="2"/>
        <v>43716</v>
      </c>
      <c r="J132">
        <f t="shared" ca="1" si="3"/>
        <v>411300</v>
      </c>
      <c r="K132" s="26">
        <f t="shared" ca="1" si="4"/>
        <v>0.36</v>
      </c>
    </row>
    <row r="133" spans="1:11">
      <c r="A133">
        <v>32</v>
      </c>
      <c r="B133" s="7" t="str">
        <f ca="1">VLOOKUP(RANDBETWEEN(1,1000),Basvuranlar[],2,0)&amp;" "&amp;VLOOKUP(RANDBETWEEN(1,1000),Basvuranlar[],3,0)</f>
        <v>Ateş Durmuş</v>
      </c>
      <c r="C133" t="str">
        <f ca="1">E133&amp;"-"&amp;F133&amp;" "&amp; Talimatlar[[#This Row],[Birim Adı]]&amp;"işi yapıldı. Tamamlanma oranı %"&amp;Talimatlar[[#This Row],[Tamamlanma Oranı ]]*100</f>
        <v>Şanlıurfa-Bozova Maaliyeişi yapıldı. Tamamlanma oranı %53</v>
      </c>
      <c r="D133">
        <f t="shared" ca="1" si="1"/>
        <v>824</v>
      </c>
      <c r="E133" t="str">
        <f ca="1">VLOOKUP(Talimatlar[[#This Row],[İlceID]],ilceler[],3,0)</f>
        <v>Şanlıurfa</v>
      </c>
      <c r="F133" t="str">
        <f ca="1">VLOOKUP(Talimatlar[[#This Row],[İlceID]],ilceler[],2,0)</f>
        <v>Bozova</v>
      </c>
      <c r="G133" t="str">
        <f t="shared" ca="1" si="2"/>
        <v>Altyapı ve Teknoloji</v>
      </c>
      <c r="H133" t="str">
        <f t="shared" ca="1" si="2"/>
        <v>Maaliye</v>
      </c>
      <c r="I133" s="10">
        <f t="shared" ca="1" si="2"/>
        <v>43705</v>
      </c>
      <c r="J133">
        <f t="shared" ca="1" si="3"/>
        <v>198300</v>
      </c>
      <c r="K133" s="26">
        <f t="shared" ca="1" si="4"/>
        <v>0.53</v>
      </c>
    </row>
    <row r="134" spans="1:11">
      <c r="A134">
        <v>33</v>
      </c>
      <c r="B134" s="7" t="str">
        <f ca="1">VLOOKUP(RANDBETWEEN(1,1000),Basvuranlar[],2,0)&amp;" "&amp;VLOOKUP(RANDBETWEEN(1,1000),Basvuranlar[],3,0)</f>
        <v>İslam Karakaya</v>
      </c>
      <c r="C134" t="str">
        <f ca="1">E134&amp;"-"&amp;F134&amp;" "&amp; Talimatlar[[#This Row],[Birim Adı]]&amp;"işi yapıldı. Tamamlanma oranı %"&amp;Talimatlar[[#This Row],[Tamamlanma Oranı ]]*100</f>
        <v>Yozgat-Akdağmadeni Bilgi İşlemişi yapıldı. Tamamlanma oranı %67</v>
      </c>
      <c r="D134">
        <f t="shared" ca="1" si="1"/>
        <v>949</v>
      </c>
      <c r="E134" t="str">
        <f ca="1">VLOOKUP(Talimatlar[[#This Row],[İlceID]],ilceler[],3,0)</f>
        <v>Yozgat</v>
      </c>
      <c r="F134" t="str">
        <f ca="1">VLOOKUP(Talimatlar[[#This Row],[İlceID]],ilceler[],2,0)</f>
        <v>Akdağmadeni</v>
      </c>
      <c r="G134" t="str">
        <f t="shared" ref="G134:I165" ca="1" si="5">OFFSET(G$1,RANDBETWEEN(1,COUNTA(G$1:G$100))-1,0)</f>
        <v>Altyapı ve Teknoloji</v>
      </c>
      <c r="H134" t="str">
        <f t="shared" ca="1" si="5"/>
        <v>Bilgi İşlem</v>
      </c>
      <c r="I134" s="10">
        <f t="shared" ca="1" si="5"/>
        <v>43694</v>
      </c>
      <c r="J134">
        <f t="shared" ref="J134:J165" ca="1" si="6">RANDBETWEEN(100,4200)*100</f>
        <v>261400</v>
      </c>
      <c r="K134" s="26">
        <f t="shared" ref="K134:K165" ca="1" si="7">RANDBETWEEN(20,100)/100</f>
        <v>0.67</v>
      </c>
    </row>
    <row r="135" spans="1:11">
      <c r="A135">
        <v>34</v>
      </c>
      <c r="B135" s="7" t="str">
        <f ca="1">VLOOKUP(RANDBETWEEN(1,1000),Basvuranlar[],2,0)&amp;" "&amp;VLOOKUP(RANDBETWEEN(1,1000),Basvuranlar[],3,0)</f>
        <v>Rana Durmuşoğlu</v>
      </c>
      <c r="C135" t="str">
        <f ca="1">E135&amp;"-"&amp;F135&amp;" "&amp; Talimatlar[[#This Row],[Birim Adı]]&amp;"işi yapıldı. Tamamlanma oranı %"&amp;Talimatlar[[#This Row],[Tamamlanma Oranı ]]*100</f>
        <v>Samsun-Terme Satın Almaişi yapıldı. Tamamlanma oranı %25</v>
      </c>
      <c r="D135">
        <f t="shared" ca="1" si="1"/>
        <v>819</v>
      </c>
      <c r="E135" t="str">
        <f ca="1">VLOOKUP(Talimatlar[[#This Row],[İlceID]],ilceler[],3,0)</f>
        <v>Samsun</v>
      </c>
      <c r="F135" t="str">
        <f ca="1">VLOOKUP(Talimatlar[[#This Row],[İlceID]],ilceler[],2,0)</f>
        <v>Terme</v>
      </c>
      <c r="G135" t="str">
        <f t="shared" ca="1" si="5"/>
        <v>Kurum içi eğitim</v>
      </c>
      <c r="H135" t="str">
        <f t="shared" ca="1" si="5"/>
        <v>Satın Alma</v>
      </c>
      <c r="I135" s="10">
        <f t="shared" ca="1" si="5"/>
        <v>43688</v>
      </c>
      <c r="J135">
        <f t="shared" ca="1" si="6"/>
        <v>387700</v>
      </c>
      <c r="K135" s="26">
        <f t="shared" ca="1" si="7"/>
        <v>0.25</v>
      </c>
    </row>
    <row r="136" spans="1:11">
      <c r="A136">
        <v>35</v>
      </c>
      <c r="B136" s="7" t="str">
        <f ca="1">VLOOKUP(RANDBETWEEN(1,1000),Basvuranlar[],2,0)&amp;" "&amp;VLOOKUP(RANDBETWEEN(1,1000),Basvuranlar[],3,0)</f>
        <v>Ramazan Tarık Yürük</v>
      </c>
      <c r="C136" t="str">
        <f ca="1">E136&amp;"-"&amp;F136&amp;" "&amp; Talimatlar[[#This Row],[Birim Adı]]&amp;"işi yapıldı. Tamamlanma oranı %"&amp;Talimatlar[[#This Row],[Tamamlanma Oranı ]]*100</f>
        <v>Kütahya-Kütahya Maaliyeişi yapıldı. Tamamlanma oranı %98</v>
      </c>
      <c r="D136">
        <f t="shared" ca="1" si="1"/>
        <v>660</v>
      </c>
      <c r="E136" t="str">
        <f ca="1">VLOOKUP(Talimatlar[[#This Row],[İlceID]],ilceler[],3,0)</f>
        <v>Kütahya</v>
      </c>
      <c r="F136" t="str">
        <f ca="1">VLOOKUP(Talimatlar[[#This Row],[İlceID]],ilceler[],2,0)</f>
        <v>Kütahya</v>
      </c>
      <c r="G136" t="str">
        <f t="shared" ca="1" si="5"/>
        <v>Network ve Sinyal</v>
      </c>
      <c r="H136" t="str">
        <f t="shared" ca="1" si="5"/>
        <v>Maaliye</v>
      </c>
      <c r="I136" s="10">
        <f t="shared" ca="1" si="5"/>
        <v>43698</v>
      </c>
      <c r="J136">
        <f t="shared" ca="1" si="6"/>
        <v>42400</v>
      </c>
      <c r="K136" s="26">
        <f t="shared" ca="1" si="7"/>
        <v>0.98</v>
      </c>
    </row>
    <row r="137" spans="1:11">
      <c r="A137">
        <v>36</v>
      </c>
      <c r="B137" s="7" t="str">
        <f ca="1">VLOOKUP(RANDBETWEEN(1,1000),Basvuranlar[],2,0)&amp;" "&amp;VLOOKUP(RANDBETWEEN(1,1000),Basvuranlar[],3,0)</f>
        <v>Çağatay Yirmibeşcik</v>
      </c>
      <c r="C137" t="str">
        <f ca="1">E137&amp;"-"&amp;F137&amp;" "&amp; Talimatlar[[#This Row],[Birim Adı]]&amp;"işi yapıldı. Tamamlanma oranı %"&amp;Talimatlar[[#This Row],[Tamamlanma Oranı ]]*100</f>
        <v>Amasya-Suluova Personelişi yapıldı. Tamamlanma oranı %68</v>
      </c>
      <c r="D137">
        <f t="shared" ca="1" si="1"/>
        <v>63</v>
      </c>
      <c r="E137" t="str">
        <f ca="1">VLOOKUP(Talimatlar[[#This Row],[İlceID]],ilceler[],3,0)</f>
        <v>Amasya</v>
      </c>
      <c r="F137" t="str">
        <f ca="1">VLOOKUP(Talimatlar[[#This Row],[İlceID]],ilceler[],2,0)</f>
        <v>Suluova</v>
      </c>
      <c r="G137" t="str">
        <f t="shared" ca="1" si="5"/>
        <v>Network ve Sinyal</v>
      </c>
      <c r="H137" t="str">
        <f t="shared" ca="1" si="5"/>
        <v>Personel</v>
      </c>
      <c r="I137" s="10">
        <f t="shared" ca="1" si="5"/>
        <v>43713</v>
      </c>
      <c r="J137">
        <f t="shared" ca="1" si="6"/>
        <v>221700</v>
      </c>
      <c r="K137" s="26">
        <f t="shared" ca="1" si="7"/>
        <v>0.68</v>
      </c>
    </row>
    <row r="138" spans="1:11">
      <c r="A138">
        <v>37</v>
      </c>
      <c r="B138" s="7" t="str">
        <f ca="1">VLOOKUP(RANDBETWEEN(1,1000),Basvuranlar[],2,0)&amp;" "&amp;VLOOKUP(RANDBETWEEN(1,1000),Basvuranlar[],3,0)</f>
        <v>İsmail Şendiller</v>
      </c>
      <c r="C138" t="str">
        <f ca="1">E138&amp;"-"&amp;F138&amp;" "&amp; Talimatlar[[#This Row],[Birim Adı]]&amp;"işi yapıldı. Tamamlanma oranı %"&amp;Talimatlar[[#This Row],[Tamamlanma Oranı ]]*100</f>
        <v>Çorum-Kargı Satın Almaişi yapıldı. Tamamlanma oranı %96</v>
      </c>
      <c r="D138">
        <f t="shared" ca="1" si="1"/>
        <v>263</v>
      </c>
      <c r="E138" t="str">
        <f ca="1">VLOOKUP(Talimatlar[[#This Row],[İlceID]],ilceler[],3,0)</f>
        <v>Çorum</v>
      </c>
      <c r="F138" t="str">
        <f ca="1">VLOOKUP(Talimatlar[[#This Row],[İlceID]],ilceler[],2,0)</f>
        <v>Kargı</v>
      </c>
      <c r="G138" t="str">
        <f t="shared" ca="1" si="5"/>
        <v>Altyapı ve Teknoloji</v>
      </c>
      <c r="H138" t="str">
        <f t="shared" ca="1" si="5"/>
        <v>Satın Alma</v>
      </c>
      <c r="I138" s="10">
        <f t="shared" ca="1" si="5"/>
        <v>43671</v>
      </c>
      <c r="J138">
        <f t="shared" ca="1" si="6"/>
        <v>98000</v>
      </c>
      <c r="K138" s="26">
        <f t="shared" ca="1" si="7"/>
        <v>0.96</v>
      </c>
    </row>
    <row r="139" spans="1:11">
      <c r="A139">
        <v>38</v>
      </c>
      <c r="B139" s="7" t="str">
        <f ca="1">VLOOKUP(RANDBETWEEN(1,1000),Basvuranlar[],2,0)&amp;" "&amp;VLOOKUP(RANDBETWEEN(1,1000),Basvuranlar[],3,0)</f>
        <v>Cankız Koşkulu</v>
      </c>
      <c r="C139" t="str">
        <f ca="1">E139&amp;"-"&amp;F139&amp;" "&amp; Talimatlar[[#This Row],[Birim Adı]]&amp;"işi yapıldı. Tamamlanma oranı %"&amp;Talimatlar[[#This Row],[Tamamlanma Oranı ]]*100</f>
        <v>Siirt-Eruh Bilgi İşlemişi yapıldı. Tamamlanma oranı %51</v>
      </c>
      <c r="D139">
        <f t="shared" ca="1" si="1"/>
        <v>836</v>
      </c>
      <c r="E139" t="str">
        <f ca="1">VLOOKUP(Talimatlar[[#This Row],[İlceID]],ilceler[],3,0)</f>
        <v>Siirt</v>
      </c>
      <c r="F139" t="str">
        <f ca="1">VLOOKUP(Talimatlar[[#This Row],[İlceID]],ilceler[],2,0)</f>
        <v>Eruh</v>
      </c>
      <c r="G139" t="str">
        <f t="shared" ca="1" si="5"/>
        <v>Altyapı ve Teknoloji</v>
      </c>
      <c r="H139" t="str">
        <f t="shared" ca="1" si="5"/>
        <v>Bilgi İşlem</v>
      </c>
      <c r="I139" s="10">
        <f t="shared" ca="1" si="5"/>
        <v>43713</v>
      </c>
      <c r="J139">
        <f t="shared" ca="1" si="6"/>
        <v>297300</v>
      </c>
      <c r="K139" s="26">
        <f t="shared" ca="1" si="7"/>
        <v>0.51</v>
      </c>
    </row>
    <row r="140" spans="1:11">
      <c r="A140">
        <v>39</v>
      </c>
      <c r="B140" s="7" t="str">
        <f ca="1">VLOOKUP(RANDBETWEEN(1,1000),Basvuranlar[],2,0)&amp;" "&amp;VLOOKUP(RANDBETWEEN(1,1000),Basvuranlar[],3,0)</f>
        <v>Aybar Sadıklar</v>
      </c>
      <c r="C140" t="str">
        <f ca="1">E140&amp;"-"&amp;F140&amp;" "&amp; Talimatlar[[#This Row],[Birim Adı]]&amp;"işi yapıldı. Tamamlanma oranı %"&amp;Talimatlar[[#This Row],[Tamamlanma Oranı ]]*100</f>
        <v>Kayseri-Akkışla Bilgi İşlemişi yapıldı. Tamamlanma oranı %64</v>
      </c>
      <c r="D140">
        <f t="shared" ca="1" si="1"/>
        <v>565</v>
      </c>
      <c r="E140" t="str">
        <f ca="1">VLOOKUP(Talimatlar[[#This Row],[İlceID]],ilceler[],3,0)</f>
        <v>Kayseri</v>
      </c>
      <c r="F140" t="str">
        <f ca="1">VLOOKUP(Talimatlar[[#This Row],[İlceID]],ilceler[],2,0)</f>
        <v>Akkışla</v>
      </c>
      <c r="G140" t="str">
        <f t="shared" ca="1" si="5"/>
        <v>Diğer</v>
      </c>
      <c r="H140" t="str">
        <f t="shared" ca="1" si="5"/>
        <v>Bilgi İşlem</v>
      </c>
      <c r="I140" s="10">
        <f t="shared" ca="1" si="5"/>
        <v>43681</v>
      </c>
      <c r="J140">
        <f t="shared" ca="1" si="6"/>
        <v>55600</v>
      </c>
      <c r="K140" s="26">
        <f t="shared" ca="1" si="7"/>
        <v>0.64</v>
      </c>
    </row>
    <row r="141" spans="1:11">
      <c r="A141">
        <v>40</v>
      </c>
      <c r="B141" s="7" t="str">
        <f ca="1">VLOOKUP(RANDBETWEEN(1,1000),Basvuranlar[],2,0)&amp;" "&amp;VLOOKUP(RANDBETWEEN(1,1000),Basvuranlar[],3,0)</f>
        <v>Okyanus Erten</v>
      </c>
      <c r="C141" t="str">
        <f ca="1">E141&amp;"-"&amp;F141&amp;" "&amp; Talimatlar[[#This Row],[Birim Adı]]&amp;"işi yapıldı. Tamamlanma oranı %"&amp;Talimatlar[[#This Row],[Tamamlanma Oranı ]]*100</f>
        <v>Erzincan-Erzincan Halkla İlişkilerişi yapıldı. Tamamlanma oranı %36</v>
      </c>
      <c r="D141">
        <f t="shared" ca="1" si="1"/>
        <v>336</v>
      </c>
      <c r="E141" t="str">
        <f ca="1">VLOOKUP(Talimatlar[[#This Row],[İlceID]],ilceler[],3,0)</f>
        <v>Erzincan</v>
      </c>
      <c r="F141" t="str">
        <f ca="1">VLOOKUP(Talimatlar[[#This Row],[İlceID]],ilceler[],2,0)</f>
        <v>Erzincan</v>
      </c>
      <c r="G141" t="str">
        <f t="shared" ca="1" si="5"/>
        <v>Kurum içi eğitim</v>
      </c>
      <c r="H141" t="str">
        <f t="shared" ca="1" si="5"/>
        <v>Halkla İlişkiler</v>
      </c>
      <c r="I141" s="10">
        <f t="shared" ca="1" si="5"/>
        <v>43697</v>
      </c>
      <c r="J141">
        <f t="shared" ca="1" si="6"/>
        <v>385800</v>
      </c>
      <c r="K141" s="26">
        <f t="shared" ca="1" si="7"/>
        <v>0.36</v>
      </c>
    </row>
    <row r="142" spans="1:11">
      <c r="A142">
        <v>41</v>
      </c>
      <c r="B142" s="7" t="str">
        <f ca="1">VLOOKUP(RANDBETWEEN(1,1000),Basvuranlar[],2,0)&amp;" "&amp;VLOOKUP(RANDBETWEEN(1,1000),Basvuranlar[],3,0)</f>
        <v>Baysal Baykan</v>
      </c>
      <c r="C142" t="str">
        <f ca="1">E142&amp;"-"&amp;F142&amp;" "&amp; Talimatlar[[#This Row],[Birim Adı]]&amp;"işi yapıldı. Tamamlanma oranı %"&amp;Talimatlar[[#This Row],[Tamamlanma Oranı ]]*100</f>
        <v>Bolu-Dörtdivan Evrakişi yapıldı. Tamamlanma oranı %95</v>
      </c>
      <c r="D142">
        <f t="shared" ca="1" si="1"/>
        <v>197</v>
      </c>
      <c r="E142" t="str">
        <f ca="1">VLOOKUP(Talimatlar[[#This Row],[İlceID]],ilceler[],3,0)</f>
        <v>Bolu</v>
      </c>
      <c r="F142" t="str">
        <f ca="1">VLOOKUP(Talimatlar[[#This Row],[İlceID]],ilceler[],2,0)</f>
        <v>Dörtdivan</v>
      </c>
      <c r="G142" t="str">
        <f t="shared" ca="1" si="5"/>
        <v>Network ve Sinyal</v>
      </c>
      <c r="H142" t="str">
        <f t="shared" ca="1" si="5"/>
        <v>Evrak</v>
      </c>
      <c r="I142" s="10">
        <f t="shared" ca="1" si="5"/>
        <v>43713</v>
      </c>
      <c r="J142">
        <f t="shared" ca="1" si="6"/>
        <v>352400</v>
      </c>
      <c r="K142" s="26">
        <f t="shared" ca="1" si="7"/>
        <v>0.95</v>
      </c>
    </row>
    <row r="143" spans="1:11">
      <c r="A143">
        <v>42</v>
      </c>
      <c r="B143" s="7" t="str">
        <f ca="1">VLOOKUP(RANDBETWEEN(1,1000),Basvuranlar[],2,0)&amp;" "&amp;VLOOKUP(RANDBETWEEN(1,1000),Basvuranlar[],3,0)</f>
        <v>Aksu Düşenkalkar</v>
      </c>
      <c r="C143" t="str">
        <f ca="1">E143&amp;"-"&amp;F143&amp;" "&amp; Talimatlar[[#This Row],[Birim Adı]]&amp;"işi yapıldı. Tamamlanma oranı %"&amp;Talimatlar[[#This Row],[Tamamlanma Oranı ]]*100</f>
        <v>Konya-Seydişehir Evrakişi yapıldı. Tamamlanma oranı %29</v>
      </c>
      <c r="D143">
        <f t="shared" ca="1" si="1"/>
        <v>647</v>
      </c>
      <c r="E143" t="str">
        <f ca="1">VLOOKUP(Talimatlar[[#This Row],[İlceID]],ilceler[],3,0)</f>
        <v>Konya</v>
      </c>
      <c r="F143" t="str">
        <f ca="1">VLOOKUP(Talimatlar[[#This Row],[İlceID]],ilceler[],2,0)</f>
        <v>Seydişehir</v>
      </c>
      <c r="G143" t="str">
        <f t="shared" ca="1" si="5"/>
        <v>Kurum içi eğitim</v>
      </c>
      <c r="H143" t="str">
        <f t="shared" ca="1" si="5"/>
        <v>Evrak</v>
      </c>
      <c r="I143" s="10">
        <f t="shared" ca="1" si="5"/>
        <v>43671</v>
      </c>
      <c r="J143">
        <f t="shared" ca="1" si="6"/>
        <v>372700</v>
      </c>
      <c r="K143" s="26">
        <f t="shared" ca="1" si="7"/>
        <v>0.28999999999999998</v>
      </c>
    </row>
    <row r="144" spans="1:11">
      <c r="A144">
        <v>43</v>
      </c>
      <c r="B144" s="7" t="str">
        <f ca="1">VLOOKUP(RANDBETWEEN(1,1000),Basvuranlar[],2,0)&amp;" "&amp;VLOOKUP(RANDBETWEEN(1,1000),Basvuranlar[],3,0)</f>
        <v>Maral Çulhaoğlu</v>
      </c>
      <c r="C144" t="str">
        <f ca="1">E144&amp;"-"&amp;F144&amp;" "&amp; Talimatlar[[#This Row],[Birim Adı]]&amp;"işi yapıldı. Tamamlanma oranı %"&amp;Talimatlar[[#This Row],[Tamamlanma Oranı ]]*100</f>
        <v>Kırklareli-Pehlivanköy Evrakişi yapıldı. Tamamlanma oranı %78</v>
      </c>
      <c r="D144">
        <f t="shared" ca="1" si="1"/>
        <v>599</v>
      </c>
      <c r="E144" t="str">
        <f ca="1">VLOOKUP(Talimatlar[[#This Row],[İlceID]],ilceler[],3,0)</f>
        <v>Kırklareli</v>
      </c>
      <c r="F144" t="str">
        <f ca="1">VLOOKUP(Talimatlar[[#This Row],[İlceID]],ilceler[],2,0)</f>
        <v>Pehlivanköy</v>
      </c>
      <c r="G144" t="str">
        <f t="shared" ca="1" si="5"/>
        <v>Network ve Sinyal</v>
      </c>
      <c r="H144" t="str">
        <f t="shared" ca="1" si="5"/>
        <v>Evrak</v>
      </c>
      <c r="I144" s="10">
        <f t="shared" ca="1" si="5"/>
        <v>43684</v>
      </c>
      <c r="J144">
        <f t="shared" ca="1" si="6"/>
        <v>345100</v>
      </c>
      <c r="K144" s="26">
        <f t="shared" ca="1" si="7"/>
        <v>0.78</v>
      </c>
    </row>
    <row r="145" spans="1:11">
      <c r="A145">
        <v>44</v>
      </c>
      <c r="B145" s="7" t="str">
        <f ca="1">VLOOKUP(RANDBETWEEN(1,1000),Basvuranlar[],2,0)&amp;" "&amp;VLOOKUP(RANDBETWEEN(1,1000),Basvuranlar[],3,0)</f>
        <v>Tuğra Koparan</v>
      </c>
      <c r="C145" t="str">
        <f ca="1">E145&amp;"-"&amp;F145&amp;" "&amp; Talimatlar[[#This Row],[Birim Adı]]&amp;"işi yapıldı. Tamamlanma oranı %"&amp;Talimatlar[[#This Row],[Tamamlanma Oranı ]]*100</f>
        <v>Kastamonu-Azdavay Bilgi İşlemişi yapıldı. Tamamlanma oranı %22</v>
      </c>
      <c r="D145">
        <f t="shared" ca="1" si="1"/>
        <v>548</v>
      </c>
      <c r="E145" t="str">
        <f ca="1">VLOOKUP(Talimatlar[[#This Row],[İlceID]],ilceler[],3,0)</f>
        <v>Kastamonu</v>
      </c>
      <c r="F145" t="str">
        <f ca="1">VLOOKUP(Talimatlar[[#This Row],[İlceID]],ilceler[],2,0)</f>
        <v>Azdavay</v>
      </c>
      <c r="G145" t="str">
        <f t="shared" ca="1" si="5"/>
        <v>Diğer</v>
      </c>
      <c r="H145" t="str">
        <f t="shared" ca="1" si="5"/>
        <v>Bilgi İşlem</v>
      </c>
      <c r="I145" s="10">
        <f t="shared" ca="1" si="5"/>
        <v>43688</v>
      </c>
      <c r="J145">
        <f t="shared" ca="1" si="6"/>
        <v>336600</v>
      </c>
      <c r="K145" s="26">
        <f t="shared" ca="1" si="7"/>
        <v>0.22</v>
      </c>
    </row>
    <row r="146" spans="1:11">
      <c r="A146">
        <v>45</v>
      </c>
      <c r="B146" s="7" t="str">
        <f ca="1">VLOOKUP(RANDBETWEEN(1,1000),Basvuranlar[],2,0)&amp;" "&amp;VLOOKUP(RANDBETWEEN(1,1000),Basvuranlar[],3,0)</f>
        <v>Cankız Tanış</v>
      </c>
      <c r="C146" t="str">
        <f ca="1">E146&amp;"-"&amp;F146&amp;" "&amp; Talimatlar[[#This Row],[Birim Adı]]&amp;"işi yapıldı. Tamamlanma oranı %"&amp;Talimatlar[[#This Row],[Tamamlanma Oranı ]]*100</f>
        <v>Kars-Digor Bilgi İşlemişi yapıldı. Tamamlanma oranı %32</v>
      </c>
      <c r="D146">
        <f t="shared" ca="1" si="1"/>
        <v>539</v>
      </c>
      <c r="E146" t="str">
        <f ca="1">VLOOKUP(Talimatlar[[#This Row],[İlceID]],ilceler[],3,0)</f>
        <v>Kars</v>
      </c>
      <c r="F146" t="str">
        <f ca="1">VLOOKUP(Talimatlar[[#This Row],[İlceID]],ilceler[],2,0)</f>
        <v>Digor</v>
      </c>
      <c r="G146" t="str">
        <f t="shared" ca="1" si="5"/>
        <v>Network ve Sinyal</v>
      </c>
      <c r="H146" t="str">
        <f t="shared" ca="1" si="5"/>
        <v>Bilgi İşlem</v>
      </c>
      <c r="I146" s="10">
        <f t="shared" ca="1" si="5"/>
        <v>43671</v>
      </c>
      <c r="J146">
        <f t="shared" ca="1" si="6"/>
        <v>115300</v>
      </c>
      <c r="K146" s="26">
        <f t="shared" ca="1" si="7"/>
        <v>0.32</v>
      </c>
    </row>
    <row r="147" spans="1:11">
      <c r="A147">
        <v>46</v>
      </c>
      <c r="B147" s="7" t="str">
        <f ca="1">VLOOKUP(RANDBETWEEN(1,1000),Basvuranlar[],2,0)&amp;" "&amp;VLOOKUP(RANDBETWEEN(1,1000),Basvuranlar[],3,0)</f>
        <v>Aysel Aysu Tetik</v>
      </c>
      <c r="C147" t="str">
        <f ca="1">E147&amp;"-"&amp;F147&amp;" "&amp; Talimatlar[[#This Row],[Birim Adı]]&amp;"işi yapıldı. Tamamlanma oranı %"&amp;Talimatlar[[#This Row],[Tamamlanma Oranı ]]*100</f>
        <v>Muğla-Bodrum Evrakişi yapıldı. Tamamlanma oranı %69</v>
      </c>
      <c r="D147">
        <f t="shared" ca="1" si="1"/>
        <v>718</v>
      </c>
      <c r="E147" t="str">
        <f ca="1">VLOOKUP(Talimatlar[[#This Row],[İlceID]],ilceler[],3,0)</f>
        <v>Muğla</v>
      </c>
      <c r="F147" t="str">
        <f ca="1">VLOOKUP(Talimatlar[[#This Row],[İlceID]],ilceler[],2,0)</f>
        <v>Bodrum</v>
      </c>
      <c r="G147" t="str">
        <f t="shared" ca="1" si="5"/>
        <v>Kurum içi eğitim</v>
      </c>
      <c r="H147" t="str">
        <f t="shared" ca="1" si="5"/>
        <v>Evrak</v>
      </c>
      <c r="I147" s="10">
        <f t="shared" ca="1" si="5"/>
        <v>43698</v>
      </c>
      <c r="J147">
        <f t="shared" ca="1" si="6"/>
        <v>10700</v>
      </c>
      <c r="K147" s="26">
        <f t="shared" ca="1" si="7"/>
        <v>0.69</v>
      </c>
    </row>
    <row r="148" spans="1:11">
      <c r="A148">
        <v>47</v>
      </c>
      <c r="B148" s="7" t="str">
        <f ca="1">VLOOKUP(RANDBETWEEN(1,1000),Basvuranlar[],2,0)&amp;" "&amp;VLOOKUP(RANDBETWEEN(1,1000),Basvuranlar[],3,0)</f>
        <v>Kanaat Edeş</v>
      </c>
      <c r="C148" t="str">
        <f ca="1">E148&amp;"-"&amp;F148&amp;" "&amp; Talimatlar[[#This Row],[Birim Adı]]&amp;"işi yapıldı. Tamamlanma oranı %"&amp;Talimatlar[[#This Row],[Tamamlanma Oranı ]]*100</f>
        <v>Kayseri-Pınarbaşı Halkla İlişkilerişi yapıldı. Tamamlanma oranı %99</v>
      </c>
      <c r="D148">
        <f t="shared" ca="1" si="1"/>
        <v>574</v>
      </c>
      <c r="E148" t="str">
        <f ca="1">VLOOKUP(Talimatlar[[#This Row],[İlceID]],ilceler[],3,0)</f>
        <v>Kayseri</v>
      </c>
      <c r="F148" t="str">
        <f ca="1">VLOOKUP(Talimatlar[[#This Row],[İlceID]],ilceler[],2,0)</f>
        <v>Pınarbaşı</v>
      </c>
      <c r="G148" t="str">
        <f t="shared" ca="1" si="5"/>
        <v>Saha Hizmetleri</v>
      </c>
      <c r="H148" t="str">
        <f t="shared" ca="1" si="5"/>
        <v>Halkla İlişkiler</v>
      </c>
      <c r="I148" s="10">
        <f t="shared" ca="1" si="5"/>
        <v>43713</v>
      </c>
      <c r="J148">
        <f t="shared" ca="1" si="6"/>
        <v>303600</v>
      </c>
      <c r="K148" s="26">
        <f t="shared" ca="1" si="7"/>
        <v>0.99</v>
      </c>
    </row>
    <row r="149" spans="1:11">
      <c r="A149">
        <v>48</v>
      </c>
      <c r="B149" s="7" t="str">
        <f ca="1">VLOOKUP(RANDBETWEEN(1,1000),Basvuranlar[],2,0)&amp;" "&amp;VLOOKUP(RANDBETWEEN(1,1000),Basvuranlar[],3,0)</f>
        <v>Nadire Uçma</v>
      </c>
      <c r="C149" t="str">
        <f ca="1">E149&amp;"-"&amp;F149&amp;" "&amp; Talimatlar[[#This Row],[Birim Adı]]&amp;"işi yapıldı. Tamamlanma oranı %"&amp;Talimatlar[[#This Row],[Tamamlanma Oranı ]]*100</f>
        <v>Osmaniye-Düziçi Evrakişi yapıldı. Tamamlanma oranı %27</v>
      </c>
      <c r="D149">
        <f t="shared" ca="1" si="1"/>
        <v>771</v>
      </c>
      <c r="E149" t="str">
        <f ca="1">VLOOKUP(Talimatlar[[#This Row],[İlceID]],ilceler[],3,0)</f>
        <v>Osmaniye</v>
      </c>
      <c r="F149" t="str">
        <f ca="1">VLOOKUP(Talimatlar[[#This Row],[İlceID]],ilceler[],2,0)</f>
        <v>Düziçi</v>
      </c>
      <c r="G149" t="str">
        <f t="shared" ca="1" si="5"/>
        <v>Network ve Sinyal</v>
      </c>
      <c r="H149" t="str">
        <f t="shared" ca="1" si="5"/>
        <v>Evrak</v>
      </c>
      <c r="I149" s="10">
        <f t="shared" ca="1" si="5"/>
        <v>43705</v>
      </c>
      <c r="J149">
        <f t="shared" ca="1" si="6"/>
        <v>15400</v>
      </c>
      <c r="K149" s="26">
        <f t="shared" ca="1" si="7"/>
        <v>0.27</v>
      </c>
    </row>
    <row r="150" spans="1:11">
      <c r="A150">
        <v>49</v>
      </c>
      <c r="B150" s="7" t="str">
        <f ca="1">VLOOKUP(RANDBETWEEN(1,1000),Basvuranlar[],2,0)&amp;" "&amp;VLOOKUP(RANDBETWEEN(1,1000),Basvuranlar[],3,0)</f>
        <v>İmran Musavi Tabak</v>
      </c>
      <c r="C150" t="str">
        <f ca="1">E150&amp;"-"&amp;F150&amp;" "&amp; Talimatlar[[#This Row],[Birim Adı]]&amp;"işi yapıldı. Tamamlanma oranı %"&amp;Talimatlar[[#This Row],[Tamamlanma Oranı ]]*100</f>
        <v>Şanlıurfa-Eyyübiye Evrakişi yapıldı. Tamamlanma oranı %58</v>
      </c>
      <c r="D150">
        <f t="shared" ca="1" si="1"/>
        <v>826</v>
      </c>
      <c r="E150" t="str">
        <f ca="1">VLOOKUP(Talimatlar[[#This Row],[İlceID]],ilceler[],3,0)</f>
        <v>Şanlıurfa</v>
      </c>
      <c r="F150" t="str">
        <f ca="1">VLOOKUP(Talimatlar[[#This Row],[İlceID]],ilceler[],2,0)</f>
        <v>Eyyübiye</v>
      </c>
      <c r="G150" t="str">
        <f t="shared" ca="1" si="5"/>
        <v>Network ve Sinyal</v>
      </c>
      <c r="H150" t="str">
        <f t="shared" ca="1" si="5"/>
        <v>Evrak</v>
      </c>
      <c r="I150" s="10">
        <f t="shared" ca="1" si="5"/>
        <v>43684</v>
      </c>
      <c r="J150">
        <f t="shared" ca="1" si="6"/>
        <v>385900</v>
      </c>
      <c r="K150" s="26">
        <f t="shared" ca="1" si="7"/>
        <v>0.57999999999999996</v>
      </c>
    </row>
    <row r="151" spans="1:11">
      <c r="A151">
        <v>50</v>
      </c>
      <c r="B151" s="7" t="str">
        <f ca="1">VLOOKUP(RANDBETWEEN(1,1000),Basvuranlar[],2,0)&amp;" "&amp;VLOOKUP(RANDBETWEEN(1,1000),Basvuranlar[],3,0)</f>
        <v>Berna Tekşan</v>
      </c>
      <c r="C151" t="str">
        <f ca="1">E151&amp;"-"&amp;F151&amp;" "&amp; Talimatlar[[#This Row],[Birim Adı]]&amp;"işi yapıldı. Tamamlanma oranı %"&amp;Talimatlar[[#This Row],[Tamamlanma Oranı ]]*100</f>
        <v>Manisa-Saruhanlı Satın Almaişi yapıldı. Tamamlanma oranı %24</v>
      </c>
      <c r="D151">
        <f t="shared" ca="1" si="1"/>
        <v>689</v>
      </c>
      <c r="E151" t="str">
        <f ca="1">VLOOKUP(Talimatlar[[#This Row],[İlceID]],ilceler[],3,0)</f>
        <v>Manisa</v>
      </c>
      <c r="F151" t="str">
        <f ca="1">VLOOKUP(Talimatlar[[#This Row],[İlceID]],ilceler[],2,0)</f>
        <v>Saruhanlı</v>
      </c>
      <c r="G151" t="str">
        <f t="shared" ca="1" si="5"/>
        <v>Kurum içi eğitim</v>
      </c>
      <c r="H151" t="str">
        <f t="shared" ca="1" si="5"/>
        <v>Satın Alma</v>
      </c>
      <c r="I151" s="10">
        <f t="shared" ca="1" si="5"/>
        <v>43705</v>
      </c>
      <c r="J151">
        <f t="shared" ca="1" si="6"/>
        <v>60300</v>
      </c>
      <c r="K151" s="26">
        <f t="shared" ca="1" si="7"/>
        <v>0.24</v>
      </c>
    </row>
    <row r="152" spans="1:11">
      <c r="A152">
        <v>51</v>
      </c>
      <c r="B152" s="7" t="str">
        <f ca="1">VLOOKUP(RANDBETWEEN(1,1000),Basvuranlar[],2,0)&amp;" "&amp;VLOOKUP(RANDBETWEEN(1,1000),Basvuranlar[],3,0)</f>
        <v>Zülcenah Sadri</v>
      </c>
      <c r="C152" t="str">
        <f ca="1">E152&amp;"-"&amp;F152&amp;" "&amp; Talimatlar[[#This Row],[Birim Adı]]&amp;"işi yapıldı. Tamamlanma oranı %"&amp;Talimatlar[[#This Row],[Tamamlanma Oranı ]]*100</f>
        <v>Malatya-Doğanyol Halkla İlişkilerişi yapıldı. Tamamlanma oranı %67</v>
      </c>
      <c r="D152">
        <f t="shared" ca="1" si="1"/>
        <v>671</v>
      </c>
      <c r="E152" t="str">
        <f ca="1">VLOOKUP(Talimatlar[[#This Row],[İlceID]],ilceler[],3,0)</f>
        <v>Malatya</v>
      </c>
      <c r="F152" t="str">
        <f ca="1">VLOOKUP(Talimatlar[[#This Row],[İlceID]],ilceler[],2,0)</f>
        <v>Doğanyol</v>
      </c>
      <c r="G152" t="str">
        <f t="shared" ca="1" si="5"/>
        <v>Kurum içi eğitim</v>
      </c>
      <c r="H152" t="str">
        <f t="shared" ca="1" si="5"/>
        <v>Halkla İlişkiler</v>
      </c>
      <c r="I152" s="10">
        <f t="shared" ca="1" si="5"/>
        <v>43705</v>
      </c>
      <c r="J152">
        <f t="shared" ca="1" si="6"/>
        <v>44600</v>
      </c>
      <c r="K152" s="26">
        <f t="shared" ca="1" si="7"/>
        <v>0.67</v>
      </c>
    </row>
    <row r="153" spans="1:11">
      <c r="A153">
        <v>52</v>
      </c>
      <c r="B153" s="7" t="str">
        <f ca="1">VLOOKUP(RANDBETWEEN(1,1000),Basvuranlar[],2,0)&amp;" "&amp;VLOOKUP(RANDBETWEEN(1,1000),Basvuranlar[],3,0)</f>
        <v>Ahmet Berke Karabağ</v>
      </c>
      <c r="C153" t="str">
        <f ca="1">E153&amp;"-"&amp;F153&amp;" "&amp; Talimatlar[[#This Row],[Birim Adı]]&amp;"işi yapıldı. Tamamlanma oranı %"&amp;Talimatlar[[#This Row],[Tamamlanma Oranı ]]*100</f>
        <v>Manisa-Yunusemre Bilgi İşlemişi yapıldı. Tamamlanma oranı %96</v>
      </c>
      <c r="D153">
        <f t="shared" ca="1" si="1"/>
        <v>694</v>
      </c>
      <c r="E153" t="str">
        <f ca="1">VLOOKUP(Talimatlar[[#This Row],[İlceID]],ilceler[],3,0)</f>
        <v>Manisa</v>
      </c>
      <c r="F153" t="str">
        <f ca="1">VLOOKUP(Talimatlar[[#This Row],[İlceID]],ilceler[],2,0)</f>
        <v>Yunusemre</v>
      </c>
      <c r="G153" t="str">
        <f t="shared" ca="1" si="5"/>
        <v>Diğer</v>
      </c>
      <c r="H153" t="str">
        <f t="shared" ca="1" si="5"/>
        <v>Bilgi İşlem</v>
      </c>
      <c r="I153" s="10">
        <f t="shared" ca="1" si="5"/>
        <v>43684</v>
      </c>
      <c r="J153">
        <f t="shared" ca="1" si="6"/>
        <v>391700</v>
      </c>
      <c r="K153" s="26">
        <f t="shared" ca="1" si="7"/>
        <v>0.96</v>
      </c>
    </row>
    <row r="154" spans="1:11">
      <c r="A154">
        <v>53</v>
      </c>
      <c r="B154" s="7" t="str">
        <f ca="1">VLOOKUP(RANDBETWEEN(1,1000),Basvuranlar[],2,0)&amp;" "&amp;VLOOKUP(RANDBETWEEN(1,1000),Basvuranlar[],3,0)</f>
        <v>Halid Baştuğ</v>
      </c>
      <c r="C154" t="str">
        <f ca="1">E154&amp;"-"&amp;F154&amp;" "&amp; Talimatlar[[#This Row],[Birim Adı]]&amp;"işi yapıldı. Tamamlanma oranı %"&amp;Talimatlar[[#This Row],[Tamamlanma Oranı ]]*100</f>
        <v>İstanbul-Esenler Satın Almaişi yapıldı. Tamamlanma oranı %21</v>
      </c>
      <c r="D154">
        <f t="shared" ca="1" si="1"/>
        <v>461</v>
      </c>
      <c r="E154" t="str">
        <f ca="1">VLOOKUP(Talimatlar[[#This Row],[İlceID]],ilceler[],3,0)</f>
        <v>İstanbul</v>
      </c>
      <c r="F154" t="str">
        <f ca="1">VLOOKUP(Talimatlar[[#This Row],[İlceID]],ilceler[],2,0)</f>
        <v>Esenler</v>
      </c>
      <c r="G154" t="str">
        <f t="shared" ca="1" si="5"/>
        <v>Saha Hizmetleri</v>
      </c>
      <c r="H154" t="str">
        <f t="shared" ca="1" si="5"/>
        <v>Satın Alma</v>
      </c>
      <c r="I154" s="10">
        <f t="shared" ca="1" si="5"/>
        <v>43676</v>
      </c>
      <c r="J154">
        <f t="shared" ca="1" si="6"/>
        <v>197200</v>
      </c>
      <c r="K154" s="26">
        <f t="shared" ca="1" si="7"/>
        <v>0.21</v>
      </c>
    </row>
    <row r="155" spans="1:11">
      <c r="A155">
        <v>54</v>
      </c>
      <c r="B155" s="7" t="str">
        <f ca="1">VLOOKUP(RANDBETWEEN(1,1000),Basvuranlar[],2,0)&amp;" "&amp;VLOOKUP(RANDBETWEEN(1,1000),Basvuranlar[],3,0)</f>
        <v>Tuğra Avşar</v>
      </c>
      <c r="C155" t="str">
        <f ca="1">E155&amp;"-"&amp;F155&amp;" "&amp; Talimatlar[[#This Row],[Birim Adı]]&amp;"işi yapıldı. Tamamlanma oranı %"&amp;Talimatlar[[#This Row],[Tamamlanma Oranı ]]*100</f>
        <v>Yozgat-Yerköy Personelişi yapıldı. Tamamlanma oranı %47</v>
      </c>
      <c r="D155">
        <f t="shared" ca="1" si="1"/>
        <v>961</v>
      </c>
      <c r="E155" t="str">
        <f ca="1">VLOOKUP(Talimatlar[[#This Row],[İlceID]],ilceler[],3,0)</f>
        <v>Yozgat</v>
      </c>
      <c r="F155" t="str">
        <f ca="1">VLOOKUP(Talimatlar[[#This Row],[İlceID]],ilceler[],2,0)</f>
        <v>Yerköy</v>
      </c>
      <c r="G155" t="str">
        <f t="shared" ca="1" si="5"/>
        <v>Saha Hizmetleri</v>
      </c>
      <c r="H155" t="str">
        <f t="shared" ca="1" si="5"/>
        <v>Personel</v>
      </c>
      <c r="I155" s="10">
        <f t="shared" ca="1" si="5"/>
        <v>43698</v>
      </c>
      <c r="J155">
        <f t="shared" ca="1" si="6"/>
        <v>139700</v>
      </c>
      <c r="K155" s="26">
        <f t="shared" ca="1" si="7"/>
        <v>0.47</v>
      </c>
    </row>
    <row r="156" spans="1:11">
      <c r="A156">
        <v>55</v>
      </c>
      <c r="B156" s="8" t="s">
        <v>3038</v>
      </c>
      <c r="C156" t="str">
        <f ca="1">E156&amp;"-"&amp;F156&amp;" "&amp; Talimatlar[[#This Row],[Birim Adı]]&amp;"işi yapıldı. Tamamlanma oranı %"&amp;Talimatlar[[#This Row],[Tamamlanma Oranı ]]*100</f>
        <v>Çankırı-Yapraklı Maaliyeişi yapıldı. Tamamlanma oranı %82</v>
      </c>
      <c r="D156">
        <f t="shared" ca="1" si="1"/>
        <v>256</v>
      </c>
      <c r="E156" t="str">
        <f ca="1">VLOOKUP(Talimatlar[[#This Row],[İlceID]],ilceler[],3,0)</f>
        <v>Çankırı</v>
      </c>
      <c r="F156" t="str">
        <f ca="1">VLOOKUP(Talimatlar[[#This Row],[İlceID]],ilceler[],2,0)</f>
        <v>Yapraklı</v>
      </c>
      <c r="G156" t="str">
        <f t="shared" ca="1" si="5"/>
        <v>Diğer</v>
      </c>
      <c r="H156" t="str">
        <f t="shared" ca="1" si="5"/>
        <v>Maaliye</v>
      </c>
      <c r="I156" s="10">
        <f t="shared" ca="1" si="5"/>
        <v>43694</v>
      </c>
      <c r="J156">
        <f t="shared" ca="1" si="6"/>
        <v>110600</v>
      </c>
      <c r="K156" s="26">
        <f t="shared" ca="1" si="7"/>
        <v>0.82</v>
      </c>
    </row>
    <row r="157" spans="1:11">
      <c r="A157">
        <v>56</v>
      </c>
      <c r="B157" s="7" t="s">
        <v>127</v>
      </c>
      <c r="C157" t="str">
        <f ca="1">E157&amp;"-"&amp;F157&amp;" "&amp; Talimatlar[[#This Row],[Birim Adı]]&amp;"işi yapıldı. Tamamlanma oranı %"&amp;Talimatlar[[#This Row],[Tamamlanma Oranı ]]*100</f>
        <v>Bursa-İznik Bilgi İşlemişi yapıldı. Tamamlanma oranı %94</v>
      </c>
      <c r="D157">
        <f t="shared" ca="1" si="1"/>
        <v>221</v>
      </c>
      <c r="E157" t="str">
        <f ca="1">VLOOKUP(Talimatlar[[#This Row],[İlceID]],ilceler[],3,0)</f>
        <v>Bursa</v>
      </c>
      <c r="F157" t="str">
        <f ca="1">VLOOKUP(Talimatlar[[#This Row],[İlceID]],ilceler[],2,0)</f>
        <v>İznik</v>
      </c>
      <c r="G157" t="str">
        <f t="shared" ca="1" si="5"/>
        <v>Diğer</v>
      </c>
      <c r="H157" t="str">
        <f t="shared" ca="1" si="5"/>
        <v>Bilgi İşlem</v>
      </c>
      <c r="I157" s="10">
        <f t="shared" ca="1" si="5"/>
        <v>43681</v>
      </c>
      <c r="J157">
        <f t="shared" ca="1" si="6"/>
        <v>390200</v>
      </c>
      <c r="K157" s="26">
        <f t="shared" ca="1" si="7"/>
        <v>0.94</v>
      </c>
    </row>
    <row r="158" spans="1:11">
      <c r="A158">
        <v>57</v>
      </c>
      <c r="B158" s="7" t="s">
        <v>128</v>
      </c>
      <c r="C158" t="str">
        <f ca="1">E158&amp;"-"&amp;F158&amp;" "&amp; Talimatlar[[#This Row],[Birim Adı]]&amp;"işi yapıldı. Tamamlanma oranı %"&amp;Talimatlar[[#This Row],[Tamamlanma Oranı ]]*100</f>
        <v>Yalova-Çiftlikköy Satın Almaişi yapıldı. Tamamlanma oranı %39</v>
      </c>
      <c r="D158">
        <f t="shared" ca="1" si="1"/>
        <v>946</v>
      </c>
      <c r="E158" t="str">
        <f ca="1">VLOOKUP(Talimatlar[[#This Row],[İlceID]],ilceler[],3,0)</f>
        <v>Yalova</v>
      </c>
      <c r="F158" t="str">
        <f ca="1">VLOOKUP(Talimatlar[[#This Row],[İlceID]],ilceler[],2,0)</f>
        <v>Çiftlikköy</v>
      </c>
      <c r="G158" t="str">
        <f t="shared" ca="1" si="5"/>
        <v>Kurum içi eğitim</v>
      </c>
      <c r="H158" t="str">
        <f t="shared" ca="1" si="5"/>
        <v>Satın Alma</v>
      </c>
      <c r="I158" s="10">
        <f t="shared" ca="1" si="5"/>
        <v>43698</v>
      </c>
      <c r="J158">
        <f t="shared" ca="1" si="6"/>
        <v>157200</v>
      </c>
      <c r="K158" s="26">
        <f t="shared" ca="1" si="7"/>
        <v>0.39</v>
      </c>
    </row>
    <row r="159" spans="1:11">
      <c r="A159">
        <v>58</v>
      </c>
      <c r="B159" s="7" t="s">
        <v>129</v>
      </c>
      <c r="C159" t="str">
        <f ca="1">E159&amp;"-"&amp;F159&amp;" "&amp; Talimatlar[[#This Row],[Birim Adı]]&amp;"işi yapıldı. Tamamlanma oranı %"&amp;Talimatlar[[#This Row],[Tamamlanma Oranı ]]*100</f>
        <v>Kocaeli-Körfez Personelişi yapıldı. Tamamlanma oranı %47</v>
      </c>
      <c r="D159">
        <f t="shared" ca="1" si="1"/>
        <v>620</v>
      </c>
      <c r="E159" t="str">
        <f ca="1">VLOOKUP(Talimatlar[[#This Row],[İlceID]],ilceler[],3,0)</f>
        <v>Kocaeli</v>
      </c>
      <c r="F159" t="str">
        <f ca="1">VLOOKUP(Talimatlar[[#This Row],[İlceID]],ilceler[],2,0)</f>
        <v>Körfez</v>
      </c>
      <c r="G159" t="str">
        <f t="shared" ca="1" si="5"/>
        <v>Saha Hizmetleri</v>
      </c>
      <c r="H159" t="str">
        <f t="shared" ca="1" si="5"/>
        <v>Personel</v>
      </c>
      <c r="I159" s="10">
        <f t="shared" ca="1" si="5"/>
        <v>43705</v>
      </c>
      <c r="J159">
        <f t="shared" ca="1" si="6"/>
        <v>355500</v>
      </c>
      <c r="K159" s="26">
        <f t="shared" ca="1" si="7"/>
        <v>0.47</v>
      </c>
    </row>
    <row r="160" spans="1:11">
      <c r="A160">
        <v>59</v>
      </c>
      <c r="B160" s="7" t="s">
        <v>130</v>
      </c>
      <c r="C160" t="str">
        <f ca="1">E160&amp;"-"&amp;F160&amp;" "&amp; Talimatlar[[#This Row],[Birim Adı]]&amp;"işi yapıldı. Tamamlanma oranı %"&amp;Talimatlar[[#This Row],[Tamamlanma Oranı ]]*100</f>
        <v>Tokat-Pazar Bilgi İşlemişi yapıldı. Tamamlanma oranı %22</v>
      </c>
      <c r="D160">
        <f t="shared" ca="1" si="1"/>
        <v>891</v>
      </c>
      <c r="E160" t="str">
        <f ca="1">VLOOKUP(Talimatlar[[#This Row],[İlceID]],ilceler[],3,0)</f>
        <v>Tokat</v>
      </c>
      <c r="F160" t="str">
        <f ca="1">VLOOKUP(Talimatlar[[#This Row],[İlceID]],ilceler[],2,0)</f>
        <v>Pazar</v>
      </c>
      <c r="G160" t="str">
        <f t="shared" ca="1" si="5"/>
        <v>Network ve Sinyal</v>
      </c>
      <c r="H160" t="str">
        <f t="shared" ca="1" si="5"/>
        <v>Bilgi İşlem</v>
      </c>
      <c r="I160" s="10">
        <f t="shared" ca="1" si="5"/>
        <v>43681</v>
      </c>
      <c r="J160">
        <f t="shared" ca="1" si="6"/>
        <v>58000</v>
      </c>
      <c r="K160" s="26">
        <f t="shared" ca="1" si="7"/>
        <v>0.22</v>
      </c>
    </row>
    <row r="161" spans="1:11">
      <c r="A161">
        <v>60</v>
      </c>
      <c r="B161" s="7" t="s">
        <v>2123</v>
      </c>
      <c r="C161" t="str">
        <f ca="1">E161&amp;"-"&amp;F161&amp;" "&amp; Talimatlar[[#This Row],[Birim Adı]]&amp;"işi yapıldı. Tamamlanma oranı %"&amp;Talimatlar[[#This Row],[Tamamlanma Oranı ]]*100</f>
        <v>Uşak-Uşak Bilgi İşlemişi yapıldı. Tamamlanma oranı %28</v>
      </c>
      <c r="D161">
        <f t="shared" ca="1" si="1"/>
        <v>929</v>
      </c>
      <c r="E161" t="str">
        <f ca="1">VLOOKUP(Talimatlar[[#This Row],[İlceID]],ilceler[],3,0)</f>
        <v>Uşak</v>
      </c>
      <c r="F161" t="str">
        <f ca="1">VLOOKUP(Talimatlar[[#This Row],[İlceID]],ilceler[],2,0)</f>
        <v>Uşak</v>
      </c>
      <c r="G161" t="str">
        <f t="shared" ca="1" si="5"/>
        <v>Kurum içi eğitim</v>
      </c>
      <c r="H161" t="str">
        <f t="shared" ca="1" si="5"/>
        <v>Bilgi İşlem</v>
      </c>
      <c r="I161" s="10">
        <f t="shared" ca="1" si="5"/>
        <v>43698</v>
      </c>
      <c r="J161">
        <f t="shared" ca="1" si="6"/>
        <v>407100</v>
      </c>
      <c r="K161" s="26">
        <f t="shared" ca="1" si="7"/>
        <v>0.28000000000000003</v>
      </c>
    </row>
    <row r="162" spans="1:11">
      <c r="A162">
        <v>61</v>
      </c>
      <c r="B162" s="7" t="s">
        <v>131</v>
      </c>
      <c r="C162" t="str">
        <f ca="1">E162&amp;"-"&amp;F162&amp;" "&amp; Talimatlar[[#This Row],[Birim Adı]]&amp;"işi yapıldı. Tamamlanma oranı %"&amp;Talimatlar[[#This Row],[Tamamlanma Oranı ]]*100</f>
        <v>Batman-Kozluk Maaliyeişi yapıldı. Tamamlanma oranı %91</v>
      </c>
      <c r="D162">
        <f t="shared" ca="1" si="1"/>
        <v>168</v>
      </c>
      <c r="E162" t="str">
        <f ca="1">VLOOKUP(Talimatlar[[#This Row],[İlceID]],ilceler[],3,0)</f>
        <v>Batman</v>
      </c>
      <c r="F162" t="str">
        <f ca="1">VLOOKUP(Talimatlar[[#This Row],[İlceID]],ilceler[],2,0)</f>
        <v>Kozluk</v>
      </c>
      <c r="G162" t="str">
        <f t="shared" ca="1" si="5"/>
        <v>Saha Hizmetleri</v>
      </c>
      <c r="H162" t="str">
        <f t="shared" ca="1" si="5"/>
        <v>Maaliye</v>
      </c>
      <c r="I162" s="10">
        <f t="shared" ca="1" si="5"/>
        <v>43684</v>
      </c>
      <c r="J162">
        <f t="shared" ca="1" si="6"/>
        <v>34300</v>
      </c>
      <c r="K162" s="26">
        <f t="shared" ca="1" si="7"/>
        <v>0.91</v>
      </c>
    </row>
    <row r="163" spans="1:11">
      <c r="A163">
        <v>62</v>
      </c>
      <c r="B163" s="7" t="s">
        <v>132</v>
      </c>
      <c r="C163" t="str">
        <f ca="1">E163&amp;"-"&amp;F163&amp;" "&amp; Talimatlar[[#This Row],[Birim Adı]]&amp;"işi yapıldı. Tamamlanma oranı %"&amp;Talimatlar[[#This Row],[Tamamlanma Oranı ]]*100</f>
        <v>Ankara-Pursaklar Personelişi yapıldı. Tamamlanma oranı %67</v>
      </c>
      <c r="D163">
        <f t="shared" ca="1" si="1"/>
        <v>86</v>
      </c>
      <c r="E163" t="str">
        <f ca="1">VLOOKUP(Talimatlar[[#This Row],[İlceID]],ilceler[],3,0)</f>
        <v>Ankara</v>
      </c>
      <c r="F163" t="str">
        <f ca="1">VLOOKUP(Talimatlar[[#This Row],[İlceID]],ilceler[],2,0)</f>
        <v>Pursaklar</v>
      </c>
      <c r="G163" t="str">
        <f t="shared" ca="1" si="5"/>
        <v>Kurum içi eğitim</v>
      </c>
      <c r="H163" t="str">
        <f t="shared" ca="1" si="5"/>
        <v>Personel</v>
      </c>
      <c r="I163" s="10">
        <f t="shared" ca="1" si="5"/>
        <v>43681</v>
      </c>
      <c r="J163">
        <f t="shared" ca="1" si="6"/>
        <v>420000</v>
      </c>
      <c r="K163" s="26">
        <f t="shared" ca="1" si="7"/>
        <v>0.67</v>
      </c>
    </row>
    <row r="164" spans="1:11">
      <c r="A164">
        <v>63</v>
      </c>
      <c r="B164" s="7" t="s">
        <v>133</v>
      </c>
      <c r="C164" t="str">
        <f ca="1">E164&amp;"-"&amp;F164&amp;" "&amp; Talimatlar[[#This Row],[Birim Adı]]&amp;"işi yapıldı. Tamamlanma oranı %"&amp;Talimatlar[[#This Row],[Tamamlanma Oranı ]]*100</f>
        <v>Kahramanmaraş-Afşin Halkla İlişkilerişi yapıldı. Tamamlanma oranı %26</v>
      </c>
      <c r="D164">
        <f t="shared" ca="1" si="1"/>
        <v>514</v>
      </c>
      <c r="E164" t="str">
        <f ca="1">VLOOKUP(Talimatlar[[#This Row],[İlceID]],ilceler[],3,0)</f>
        <v>Kahramanmaraş</v>
      </c>
      <c r="F164" t="str">
        <f ca="1">VLOOKUP(Talimatlar[[#This Row],[İlceID]],ilceler[],2,0)</f>
        <v>Afşin</v>
      </c>
      <c r="G164" t="str">
        <f t="shared" ca="1" si="5"/>
        <v>Altyapı ve Teknoloji</v>
      </c>
      <c r="H164" t="str">
        <f t="shared" ca="1" si="5"/>
        <v>Halkla İlişkiler</v>
      </c>
      <c r="I164" s="10">
        <f t="shared" ca="1" si="5"/>
        <v>43688</v>
      </c>
      <c r="J164">
        <f t="shared" ca="1" si="6"/>
        <v>340400</v>
      </c>
      <c r="K164" s="26">
        <f t="shared" ca="1" si="7"/>
        <v>0.26</v>
      </c>
    </row>
    <row r="165" spans="1:11">
      <c r="A165">
        <v>64</v>
      </c>
      <c r="B165" s="7" t="s">
        <v>134</v>
      </c>
      <c r="C165" t="str">
        <f ca="1">E165&amp;"-"&amp;F165&amp;" "&amp; Talimatlar[[#This Row],[Birim Adı]]&amp;"işi yapıldı. Tamamlanma oranı %"&amp;Talimatlar[[#This Row],[Tamamlanma Oranı ]]*100</f>
        <v>Giresun-Keşap Halkla İlişkilerişi yapıldı. Tamamlanma oranı %57</v>
      </c>
      <c r="D165">
        <f t="shared" ca="1" si="1"/>
        <v>398</v>
      </c>
      <c r="E165" t="str">
        <f ca="1">VLOOKUP(Talimatlar[[#This Row],[İlceID]],ilceler[],3,0)</f>
        <v>Giresun</v>
      </c>
      <c r="F165" t="str">
        <f ca="1">VLOOKUP(Talimatlar[[#This Row],[İlceID]],ilceler[],2,0)</f>
        <v>Keşap</v>
      </c>
      <c r="G165" t="str">
        <f t="shared" ca="1" si="5"/>
        <v>Diğer</v>
      </c>
      <c r="H165" t="str">
        <f t="shared" ca="1" si="5"/>
        <v>Halkla İlişkiler</v>
      </c>
      <c r="I165" s="10">
        <f t="shared" ca="1" si="5"/>
        <v>43698</v>
      </c>
      <c r="J165">
        <f t="shared" ca="1" si="6"/>
        <v>82700</v>
      </c>
      <c r="K165" s="26">
        <f t="shared" ca="1" si="7"/>
        <v>0.56999999999999995</v>
      </c>
    </row>
    <row r="166" spans="1:11">
      <c r="A166">
        <v>65</v>
      </c>
      <c r="B166" s="7" t="str">
        <f ca="1">VLOOKUP(RANDBETWEEN(1,1000),Basvuranlar[],2,0)&amp;" "&amp;VLOOKUP(RANDBETWEEN(1,1000),Basvuranlar[],3,0)</f>
        <v>Gökçin Kişin</v>
      </c>
      <c r="C166" t="str">
        <f ca="1">E166&amp;"-"&amp;F166&amp;" "&amp; Talimatlar[[#This Row],[Birim Adı]]&amp;"işi yapıldı. Tamamlanma oranı %"&amp;Talimatlar[[#This Row],[Tamamlanma Oranı ]]*100</f>
        <v>Sakarya-Söğütlü Maaliyeişi yapıldı. Tamamlanma oranı %72</v>
      </c>
      <c r="D166">
        <f t="shared" ref="D166:D193" ca="1" si="8">RANDBETWEEN(1,970)</f>
        <v>803</v>
      </c>
      <c r="E166" t="str">
        <f ca="1">VLOOKUP(Talimatlar[[#This Row],[İlceID]],ilceler[],3,0)</f>
        <v>Sakarya</v>
      </c>
      <c r="F166" t="str">
        <f ca="1">VLOOKUP(Talimatlar[[#This Row],[İlceID]],ilceler[],2,0)</f>
        <v>Söğütlü</v>
      </c>
      <c r="G166" t="str">
        <f t="shared" ref="G166:I193" ca="1" si="9">OFFSET(G$1,RANDBETWEEN(1,COUNTA(G$1:G$100))-1,0)</f>
        <v>Diğer</v>
      </c>
      <c r="H166" t="str">
        <f t="shared" ca="1" si="9"/>
        <v>Maaliye</v>
      </c>
      <c r="I166" s="10">
        <f t="shared" ca="1" si="9"/>
        <v>43709</v>
      </c>
      <c r="J166">
        <f t="shared" ref="J166:J193" ca="1" si="10">RANDBETWEEN(100,4200)*100</f>
        <v>30000</v>
      </c>
      <c r="K166" s="26">
        <f t="shared" ref="K166:K193" ca="1" si="11">RANDBETWEEN(20,100)/100</f>
        <v>0.72</v>
      </c>
    </row>
    <row r="167" spans="1:11">
      <c r="A167">
        <v>66</v>
      </c>
      <c r="B167" s="7" t="str">
        <f ca="1">VLOOKUP(RANDBETWEEN(1,1000),Basvuranlar[],2,0)&amp;" "&amp;VLOOKUP(RANDBETWEEN(1,1000),Basvuranlar[],3,0)</f>
        <v>Buraktan Baluken</v>
      </c>
      <c r="C167" t="str">
        <f ca="1">E167&amp;"-"&amp;F167&amp;" "&amp; Talimatlar[[#This Row],[Birim Adı]]&amp;"işi yapıldı. Tamamlanma oranı %"&amp;Talimatlar[[#This Row],[Tamamlanma Oranı ]]*100</f>
        <v>Kırşehir-Kırşehir Maaliyeişi yapıldı. Tamamlanma oranı %21</v>
      </c>
      <c r="D167">
        <f t="shared" ca="1" si="8"/>
        <v>607</v>
      </c>
      <c r="E167" t="str">
        <f ca="1">VLOOKUP(Talimatlar[[#This Row],[İlceID]],ilceler[],3,0)</f>
        <v>Kırşehir</v>
      </c>
      <c r="F167" t="str">
        <f ca="1">VLOOKUP(Talimatlar[[#This Row],[İlceID]],ilceler[],2,0)</f>
        <v>Kırşehir</v>
      </c>
      <c r="G167" t="str">
        <f t="shared" ca="1" si="9"/>
        <v>Kurum içi eğitim</v>
      </c>
      <c r="H167" t="str">
        <f t="shared" ca="1" si="9"/>
        <v>Maaliye</v>
      </c>
      <c r="I167" s="10">
        <f t="shared" ca="1" si="9"/>
        <v>43671</v>
      </c>
      <c r="J167">
        <f t="shared" ca="1" si="10"/>
        <v>91000</v>
      </c>
      <c r="K167" s="26">
        <f t="shared" ca="1" si="11"/>
        <v>0.21</v>
      </c>
    </row>
    <row r="168" spans="1:11">
      <c r="A168">
        <v>67</v>
      </c>
      <c r="B168" s="7" t="str">
        <f ca="1">VLOOKUP(RANDBETWEEN(1,1000),Basvuranlar[],2,0)&amp;" "&amp;VLOOKUP(RANDBETWEEN(1,1000),Basvuranlar[],3,0)</f>
        <v>Adem Zaptiye</v>
      </c>
      <c r="C168" t="str">
        <f ca="1">E168&amp;"-"&amp;F168&amp;" "&amp; Talimatlar[[#This Row],[Birim Adı]]&amp;"işi yapıldı. Tamamlanma oranı %"&amp;Talimatlar[[#This Row],[Tamamlanma Oranı ]]*100</f>
        <v>Muğla-Dalaman Satın Almaişi yapıldı. Tamamlanma oranı %48</v>
      </c>
      <c r="D168">
        <f t="shared" ca="1" si="8"/>
        <v>719</v>
      </c>
      <c r="E168" t="str">
        <f ca="1">VLOOKUP(Talimatlar[[#This Row],[İlceID]],ilceler[],3,0)</f>
        <v>Muğla</v>
      </c>
      <c r="F168" t="str">
        <f ca="1">VLOOKUP(Talimatlar[[#This Row],[İlceID]],ilceler[],2,0)</f>
        <v>Dalaman</v>
      </c>
      <c r="G168" t="str">
        <f t="shared" ca="1" si="9"/>
        <v>Kurum içi eğitim</v>
      </c>
      <c r="H168" t="str">
        <f t="shared" ca="1" si="9"/>
        <v>Satın Alma</v>
      </c>
      <c r="I168" s="10">
        <f t="shared" ca="1" si="9"/>
        <v>43709</v>
      </c>
      <c r="J168">
        <f t="shared" ca="1" si="10"/>
        <v>285800</v>
      </c>
      <c r="K168" s="26">
        <f t="shared" ca="1" si="11"/>
        <v>0.48</v>
      </c>
    </row>
    <row r="169" spans="1:11">
      <c r="A169">
        <v>68</v>
      </c>
      <c r="B169" s="7" t="str">
        <f ca="1">VLOOKUP(RANDBETWEEN(1,1000),Basvuranlar[],2,0)&amp;" "&amp;VLOOKUP(RANDBETWEEN(1,1000),Basvuranlar[],3,0)</f>
        <v>Ömer Sefa Pomay</v>
      </c>
      <c r="C169" t="str">
        <f ca="1">E169&amp;"-"&amp;F169&amp;" "&amp; Talimatlar[[#This Row],[Birim Adı]]&amp;"işi yapıldı. Tamamlanma oranı %"&amp;Talimatlar[[#This Row],[Tamamlanma Oranı ]]*100</f>
        <v>Hatay-Reyhanlı Maaliyeişi yapıldı. Tamamlanma oranı %68</v>
      </c>
      <c r="D169">
        <f t="shared" ca="1" si="8"/>
        <v>425</v>
      </c>
      <c r="E169" t="str">
        <f ca="1">VLOOKUP(Talimatlar[[#This Row],[İlceID]],ilceler[],3,0)</f>
        <v>Hatay</v>
      </c>
      <c r="F169" t="str">
        <f ca="1">VLOOKUP(Talimatlar[[#This Row],[İlceID]],ilceler[],2,0)</f>
        <v>Reyhanlı</v>
      </c>
      <c r="G169" t="str">
        <f t="shared" ca="1" si="9"/>
        <v>Altyapı ve Teknoloji</v>
      </c>
      <c r="H169" t="str">
        <f t="shared" ca="1" si="9"/>
        <v>Maaliye</v>
      </c>
      <c r="I169" s="10">
        <f t="shared" ca="1" si="9"/>
        <v>43698</v>
      </c>
      <c r="J169">
        <f t="shared" ca="1" si="10"/>
        <v>21500</v>
      </c>
      <c r="K169" s="26">
        <f t="shared" ca="1" si="11"/>
        <v>0.68</v>
      </c>
    </row>
    <row r="170" spans="1:11">
      <c r="A170">
        <v>69</v>
      </c>
      <c r="B170" s="7" t="str">
        <f ca="1">VLOOKUP(RANDBETWEEN(1,1000),Basvuranlar[],2,0)&amp;" "&amp;VLOOKUP(RANDBETWEEN(1,1000),Basvuranlar[],3,0)</f>
        <v>Muhammet Raşit Purçu</v>
      </c>
      <c r="C170" t="str">
        <f ca="1">E170&amp;"-"&amp;F170&amp;" "&amp; Talimatlar[[#This Row],[Birim Adı]]&amp;"işi yapıldı. Tamamlanma oranı %"&amp;Talimatlar[[#This Row],[Tamamlanma Oranı ]]*100</f>
        <v>Adana-Feke Bilgi İşlemişi yapıldı. Tamamlanma oranı %69</v>
      </c>
      <c r="D170">
        <f t="shared" ca="1" si="8"/>
        <v>4</v>
      </c>
      <c r="E170" t="str">
        <f ca="1">VLOOKUP(Talimatlar[[#This Row],[İlceID]],ilceler[],3,0)</f>
        <v>Adana</v>
      </c>
      <c r="F170" t="str">
        <f ca="1">VLOOKUP(Talimatlar[[#This Row],[İlceID]],ilceler[],2,0)</f>
        <v>Feke</v>
      </c>
      <c r="G170" t="str">
        <f t="shared" ca="1" si="9"/>
        <v>Diğer</v>
      </c>
      <c r="H170" t="str">
        <f t="shared" ca="1" si="9"/>
        <v>Bilgi İşlem</v>
      </c>
      <c r="I170" s="10">
        <f t="shared" ca="1" si="9"/>
        <v>43688</v>
      </c>
      <c r="J170">
        <f t="shared" ca="1" si="10"/>
        <v>354700</v>
      </c>
      <c r="K170" s="26">
        <f t="shared" ca="1" si="11"/>
        <v>0.69</v>
      </c>
    </row>
    <row r="171" spans="1:11">
      <c r="A171">
        <v>70</v>
      </c>
      <c r="B171" s="7" t="str">
        <f ca="1">VLOOKUP(RANDBETWEEN(1,1000),Basvuranlar[],2,0)&amp;" "&amp;VLOOKUP(RANDBETWEEN(1,1000),Basvuranlar[],3,0)</f>
        <v>Mustafa Samed Göç</v>
      </c>
      <c r="C171" t="str">
        <f ca="1">E171&amp;"-"&amp;F171&amp;" "&amp; Talimatlar[[#This Row],[Birim Adı]]&amp;"işi yapıldı. Tamamlanma oranı %"&amp;Talimatlar[[#This Row],[Tamamlanma Oranı ]]*100</f>
        <v>Tunceli-Hozat Personelişi yapıldı. Tamamlanma oranı %95</v>
      </c>
      <c r="D171">
        <f t="shared" ca="1" si="8"/>
        <v>917</v>
      </c>
      <c r="E171" t="str">
        <f ca="1">VLOOKUP(Talimatlar[[#This Row],[İlceID]],ilceler[],3,0)</f>
        <v>Tunceli</v>
      </c>
      <c r="F171" t="str">
        <f ca="1">VLOOKUP(Talimatlar[[#This Row],[İlceID]],ilceler[],2,0)</f>
        <v>Hozat</v>
      </c>
      <c r="G171" t="str">
        <f t="shared" ca="1" si="9"/>
        <v>Saha Hizmetleri</v>
      </c>
      <c r="H171" t="str">
        <f t="shared" ca="1" si="9"/>
        <v>Personel</v>
      </c>
      <c r="I171" s="10">
        <f t="shared" ca="1" si="9"/>
        <v>43694</v>
      </c>
      <c r="J171">
        <f t="shared" ca="1" si="10"/>
        <v>44700</v>
      </c>
      <c r="K171" s="26">
        <f t="shared" ca="1" si="11"/>
        <v>0.95</v>
      </c>
    </row>
    <row r="172" spans="1:11">
      <c r="A172">
        <v>71</v>
      </c>
      <c r="B172" s="7" t="str">
        <f ca="1">VLOOKUP(RANDBETWEEN(1,1000),Basvuranlar[],2,0)&amp;" "&amp;VLOOKUP(RANDBETWEEN(1,1000),Basvuranlar[],3,0)</f>
        <v>Güney Garip</v>
      </c>
      <c r="C172" t="str">
        <f ca="1">E172&amp;"-"&amp;F172&amp;" "&amp; Talimatlar[[#This Row],[Birim Adı]]&amp;"işi yapıldı. Tamamlanma oranı %"&amp;Talimatlar[[#This Row],[Tamamlanma Oranı ]]*100</f>
        <v>Bingöl-Yayladere Maaliyeişi yapıldı. Tamamlanma oranı %21</v>
      </c>
      <c r="D172">
        <f t="shared" ca="1" si="8"/>
        <v>187</v>
      </c>
      <c r="E172" t="str">
        <f ca="1">VLOOKUP(Talimatlar[[#This Row],[İlceID]],ilceler[],3,0)</f>
        <v>Bingöl</v>
      </c>
      <c r="F172" t="str">
        <f ca="1">VLOOKUP(Talimatlar[[#This Row],[İlceID]],ilceler[],2,0)</f>
        <v>Yayladere</v>
      </c>
      <c r="G172" t="str">
        <f t="shared" ca="1" si="9"/>
        <v>Network ve Sinyal</v>
      </c>
      <c r="H172" t="str">
        <f t="shared" ca="1" si="9"/>
        <v>Maaliye</v>
      </c>
      <c r="I172" s="10">
        <f t="shared" ca="1" si="9"/>
        <v>43684</v>
      </c>
      <c r="J172">
        <f t="shared" ca="1" si="10"/>
        <v>92600</v>
      </c>
      <c r="K172" s="26">
        <f t="shared" ca="1" si="11"/>
        <v>0.21</v>
      </c>
    </row>
    <row r="173" spans="1:11">
      <c r="A173">
        <v>72</v>
      </c>
      <c r="B173" s="7" t="str">
        <f ca="1">VLOOKUP(RANDBETWEEN(1,1000),Basvuranlar[],2,0)&amp;" "&amp;VLOOKUP(RANDBETWEEN(1,1000),Basvuranlar[],3,0)</f>
        <v>Selma Simge Tayan</v>
      </c>
      <c r="C173" t="str">
        <f ca="1">E173&amp;"-"&amp;F173&amp;" "&amp; Talimatlar[[#This Row],[Birim Adı]]&amp;"işi yapıldı. Tamamlanma oranı %"&amp;Talimatlar[[#This Row],[Tamamlanma Oranı ]]*100</f>
        <v>Elazığ-Arıcak Personelişi yapıldı. Tamamlanma oranı %90</v>
      </c>
      <c r="D173">
        <f t="shared" ca="1" si="8"/>
        <v>326</v>
      </c>
      <c r="E173" t="str">
        <f ca="1">VLOOKUP(Talimatlar[[#This Row],[İlceID]],ilceler[],3,0)</f>
        <v>Elazığ</v>
      </c>
      <c r="F173" t="str">
        <f ca="1">VLOOKUP(Talimatlar[[#This Row],[İlceID]],ilceler[],2,0)</f>
        <v>Arıcak</v>
      </c>
      <c r="G173" t="str">
        <f t="shared" ca="1" si="9"/>
        <v>Altyapı ve Teknoloji</v>
      </c>
      <c r="H173" t="str">
        <f t="shared" ca="1" si="9"/>
        <v>Personel</v>
      </c>
      <c r="I173" s="10">
        <f t="shared" ca="1" si="9"/>
        <v>43694</v>
      </c>
      <c r="J173">
        <f t="shared" ca="1" si="10"/>
        <v>324700</v>
      </c>
      <c r="K173" s="26">
        <f t="shared" ca="1" si="11"/>
        <v>0.9</v>
      </c>
    </row>
    <row r="174" spans="1:11">
      <c r="A174">
        <v>73</v>
      </c>
      <c r="B174" s="7" t="str">
        <f ca="1">VLOOKUP(RANDBETWEEN(1,1000),Basvuranlar[],2,0)&amp;" "&amp;VLOOKUP(RANDBETWEEN(1,1000),Basvuranlar[],3,0)</f>
        <v>Mina Özteker</v>
      </c>
      <c r="C174" t="str">
        <f ca="1">E174&amp;"-"&amp;F174&amp;" "&amp; Talimatlar[[#This Row],[Birim Adı]]&amp;"işi yapıldı. Tamamlanma oranı %"&amp;Talimatlar[[#This Row],[Tamamlanma Oranı ]]*100</f>
        <v>Tekirdağ-Çorlu Maaliyeişi yapıldı. Tamamlanma oranı %86</v>
      </c>
      <c r="D174">
        <f t="shared" ca="1" si="8"/>
        <v>876</v>
      </c>
      <c r="E174" t="str">
        <f ca="1">VLOOKUP(Talimatlar[[#This Row],[İlceID]],ilceler[],3,0)</f>
        <v>Tekirdağ</v>
      </c>
      <c r="F174" t="str">
        <f ca="1">VLOOKUP(Talimatlar[[#This Row],[İlceID]],ilceler[],2,0)</f>
        <v>Çorlu</v>
      </c>
      <c r="G174" t="str">
        <f t="shared" ca="1" si="9"/>
        <v>Kurum içi eğitim</v>
      </c>
      <c r="H174" t="str">
        <f t="shared" ca="1" si="9"/>
        <v>Maaliye</v>
      </c>
      <c r="I174" s="10">
        <f t="shared" ca="1" si="9"/>
        <v>43676</v>
      </c>
      <c r="J174">
        <f t="shared" ca="1" si="10"/>
        <v>410300</v>
      </c>
      <c r="K174" s="26">
        <f t="shared" ca="1" si="11"/>
        <v>0.86</v>
      </c>
    </row>
    <row r="175" spans="1:11">
      <c r="A175">
        <v>74</v>
      </c>
      <c r="B175" s="7" t="str">
        <f ca="1">VLOOKUP(RANDBETWEEN(1,1000),Basvuranlar[],2,0)&amp;" "&amp;VLOOKUP(RANDBETWEEN(1,1000),Basvuranlar[],3,0)</f>
        <v>Onay Durmuş</v>
      </c>
      <c r="C175" t="str">
        <f ca="1">E175&amp;"-"&amp;F175&amp;" "&amp; Talimatlar[[#This Row],[Birim Adı]]&amp;"işi yapıldı. Tamamlanma oranı %"&amp;Talimatlar[[#This Row],[Tamamlanma Oranı ]]*100</f>
        <v>Denizli-Güney Personelişi yapıldı. Tamamlanma oranı %87</v>
      </c>
      <c r="D175">
        <f t="shared" ca="1" si="8"/>
        <v>282</v>
      </c>
      <c r="E175" t="str">
        <f ca="1">VLOOKUP(Talimatlar[[#This Row],[İlceID]],ilceler[],3,0)</f>
        <v>Denizli</v>
      </c>
      <c r="F175" t="str">
        <f ca="1">VLOOKUP(Talimatlar[[#This Row],[İlceID]],ilceler[],2,0)</f>
        <v>Güney</v>
      </c>
      <c r="G175" t="str">
        <f t="shared" ca="1" si="9"/>
        <v>Saha Hizmetleri</v>
      </c>
      <c r="H175" t="str">
        <f t="shared" ca="1" si="9"/>
        <v>Personel</v>
      </c>
      <c r="I175" s="10">
        <f t="shared" ca="1" si="9"/>
        <v>43671</v>
      </c>
      <c r="J175">
        <f t="shared" ca="1" si="10"/>
        <v>110400</v>
      </c>
      <c r="K175" s="26">
        <f t="shared" ca="1" si="11"/>
        <v>0.87</v>
      </c>
    </row>
    <row r="176" spans="1:11">
      <c r="A176">
        <v>75</v>
      </c>
      <c r="B176" s="7" t="str">
        <f ca="1">VLOOKUP(RANDBETWEEN(1,1000),Basvuranlar[],2,0)&amp;" "&amp;VLOOKUP(RANDBETWEEN(1,1000),Basvuranlar[],3,0)</f>
        <v>Onur Abdi Akarçay</v>
      </c>
      <c r="C176" t="str">
        <f ca="1">E176&amp;"-"&amp;F176&amp;" "&amp; Talimatlar[[#This Row],[Birim Adı]]&amp;"işi yapıldı. Tamamlanma oranı %"&amp;Talimatlar[[#This Row],[Tamamlanma Oranı ]]*100</f>
        <v>Bursa-Gemlik Halkla İlişkilerişi yapıldı. Tamamlanma oranı %33</v>
      </c>
      <c r="D176">
        <f t="shared" ca="1" si="8"/>
        <v>217</v>
      </c>
      <c r="E176" t="str">
        <f ca="1">VLOOKUP(Talimatlar[[#This Row],[İlceID]],ilceler[],3,0)</f>
        <v>Bursa</v>
      </c>
      <c r="F176" t="str">
        <f ca="1">VLOOKUP(Talimatlar[[#This Row],[İlceID]],ilceler[],2,0)</f>
        <v>Gemlik</v>
      </c>
      <c r="G176" t="str">
        <f t="shared" ca="1" si="9"/>
        <v>Kurum içi eğitim</v>
      </c>
      <c r="H176" t="str">
        <f t="shared" ca="1" si="9"/>
        <v>Halkla İlişkiler</v>
      </c>
      <c r="I176" s="10">
        <f t="shared" ca="1" si="9"/>
        <v>43716</v>
      </c>
      <c r="J176">
        <f t="shared" ca="1" si="10"/>
        <v>331000</v>
      </c>
      <c r="K176" s="26">
        <f t="shared" ca="1" si="11"/>
        <v>0.33</v>
      </c>
    </row>
    <row r="177" spans="1:11">
      <c r="A177">
        <v>76</v>
      </c>
      <c r="B177" s="7" t="str">
        <f ca="1">VLOOKUP(RANDBETWEEN(1,1000),Basvuranlar[],2,0)&amp;" "&amp;VLOOKUP(RANDBETWEEN(1,1000),Basvuranlar[],3,0)</f>
        <v>Nun Kıryayla</v>
      </c>
      <c r="C177" t="str">
        <f ca="1">E177&amp;"-"&amp;F177&amp;" "&amp; Talimatlar[[#This Row],[Birim Adı]]&amp;"işi yapıldı. Tamamlanma oranı %"&amp;Talimatlar[[#This Row],[Tamamlanma Oranı ]]*100</f>
        <v>Antalya-Manavgat Personelişi yapıldı. Tamamlanma oranı %100</v>
      </c>
      <c r="D177">
        <f t="shared" ca="1" si="8"/>
        <v>106</v>
      </c>
      <c r="E177" t="str">
        <f ca="1">VLOOKUP(Talimatlar[[#This Row],[İlceID]],ilceler[],3,0)</f>
        <v>Antalya</v>
      </c>
      <c r="F177" t="str">
        <f ca="1">VLOOKUP(Talimatlar[[#This Row],[İlceID]],ilceler[],2,0)</f>
        <v>Manavgat</v>
      </c>
      <c r="G177" t="str">
        <f t="shared" ca="1" si="9"/>
        <v>Kurum içi eğitim</v>
      </c>
      <c r="H177" t="str">
        <f t="shared" ca="1" si="9"/>
        <v>Personel</v>
      </c>
      <c r="I177" s="10">
        <f t="shared" ca="1" si="9"/>
        <v>43688</v>
      </c>
      <c r="J177">
        <f t="shared" ca="1" si="10"/>
        <v>207700</v>
      </c>
      <c r="K177" s="26">
        <f t="shared" ca="1" si="11"/>
        <v>1</v>
      </c>
    </row>
    <row r="178" spans="1:11">
      <c r="A178">
        <v>77</v>
      </c>
      <c r="B178" s="7" t="str">
        <f ca="1">VLOOKUP(RANDBETWEEN(1,1000),Basvuranlar[],2,0)&amp;" "&amp;VLOOKUP(RANDBETWEEN(1,1000),Basvuranlar[],3,0)</f>
        <v>Aydonat Dur</v>
      </c>
      <c r="C178" t="str">
        <f ca="1">E178&amp;"-"&amp;F178&amp;" "&amp; Talimatlar[[#This Row],[Birim Adı]]&amp;"işi yapıldı. Tamamlanma oranı %"&amp;Talimatlar[[#This Row],[Tamamlanma Oranı ]]*100</f>
        <v>Ağrı-Patnos Bilgi İşlemişi yapıldı. Tamamlanma oranı %72</v>
      </c>
      <c r="D178">
        <f t="shared" ca="1" si="8"/>
        <v>48</v>
      </c>
      <c r="E178" t="str">
        <f ca="1">VLOOKUP(Talimatlar[[#This Row],[İlceID]],ilceler[],3,0)</f>
        <v>Ağrı</v>
      </c>
      <c r="F178" t="str">
        <f ca="1">VLOOKUP(Talimatlar[[#This Row],[İlceID]],ilceler[],2,0)</f>
        <v>Patnos</v>
      </c>
      <c r="G178" t="str">
        <f t="shared" ca="1" si="9"/>
        <v>Diğer</v>
      </c>
      <c r="H178" t="str">
        <f t="shared" ca="1" si="9"/>
        <v>Bilgi İşlem</v>
      </c>
      <c r="I178" s="10">
        <f t="shared" ca="1" si="9"/>
        <v>43698</v>
      </c>
      <c r="J178">
        <f t="shared" ca="1" si="10"/>
        <v>388400</v>
      </c>
      <c r="K178" s="26">
        <f t="shared" ca="1" si="11"/>
        <v>0.72</v>
      </c>
    </row>
    <row r="179" spans="1:11">
      <c r="A179">
        <v>78</v>
      </c>
      <c r="B179" s="7" t="str">
        <f ca="1">VLOOKUP(RANDBETWEEN(1,1000),Basvuranlar[],2,0)&amp;" "&amp;VLOOKUP(RANDBETWEEN(1,1000),Basvuranlar[],3,0)</f>
        <v>Senay Mumcu</v>
      </c>
      <c r="C179" t="str">
        <f ca="1">E179&amp;"-"&amp;F179&amp;" "&amp; Talimatlar[[#This Row],[Birim Adı]]&amp;"işi yapıldı. Tamamlanma oranı %"&amp;Talimatlar[[#This Row],[Tamamlanma Oranı ]]*100</f>
        <v>Karabük-Eflani Satın Almaişi yapıldı. Tamamlanma oranı %86</v>
      </c>
      <c r="D179">
        <f t="shared" ca="1" si="8"/>
        <v>525</v>
      </c>
      <c r="E179" t="str">
        <f ca="1">VLOOKUP(Talimatlar[[#This Row],[İlceID]],ilceler[],3,0)</f>
        <v>Karabük</v>
      </c>
      <c r="F179" t="str">
        <f ca="1">VLOOKUP(Talimatlar[[#This Row],[İlceID]],ilceler[],2,0)</f>
        <v>Eflani</v>
      </c>
      <c r="G179" t="str">
        <f t="shared" ca="1" si="9"/>
        <v>Network ve Sinyal</v>
      </c>
      <c r="H179" t="str">
        <f t="shared" ca="1" si="9"/>
        <v>Satın Alma</v>
      </c>
      <c r="I179" s="10">
        <f t="shared" ca="1" si="9"/>
        <v>43688</v>
      </c>
      <c r="J179">
        <f t="shared" ca="1" si="10"/>
        <v>294200</v>
      </c>
      <c r="K179" s="26">
        <f t="shared" ca="1" si="11"/>
        <v>0.86</v>
      </c>
    </row>
    <row r="180" spans="1:11">
      <c r="A180">
        <v>79</v>
      </c>
      <c r="B180" s="7" t="str">
        <f ca="1">VLOOKUP(RANDBETWEEN(1,1000),Basvuranlar[],2,0)&amp;" "&amp;VLOOKUP(RANDBETWEEN(1,1000),Basvuranlar[],3,0)</f>
        <v>Mehpare Çağlar</v>
      </c>
      <c r="C180" t="str">
        <f ca="1">E180&amp;"-"&amp;F180&amp;" "&amp; Talimatlar[[#This Row],[Birim Adı]]&amp;"işi yapıldı. Tamamlanma oranı %"&amp;Talimatlar[[#This Row],[Tamamlanma Oranı ]]*100</f>
        <v>Van-Çatak Maaliyeişi yapıldı. Tamamlanma oranı %35</v>
      </c>
      <c r="D180">
        <f t="shared" ca="1" si="8"/>
        <v>933</v>
      </c>
      <c r="E180" t="str">
        <f ca="1">VLOOKUP(Talimatlar[[#This Row],[İlceID]],ilceler[],3,0)</f>
        <v>Van</v>
      </c>
      <c r="F180" t="str">
        <f ca="1">VLOOKUP(Talimatlar[[#This Row],[İlceID]],ilceler[],2,0)</f>
        <v>Çatak</v>
      </c>
      <c r="G180" t="str">
        <f t="shared" ca="1" si="9"/>
        <v>Network ve Sinyal</v>
      </c>
      <c r="H180" t="str">
        <f t="shared" ca="1" si="9"/>
        <v>Maaliye</v>
      </c>
      <c r="I180" s="10">
        <f t="shared" ca="1" si="9"/>
        <v>43684</v>
      </c>
      <c r="J180">
        <f t="shared" ca="1" si="10"/>
        <v>240000</v>
      </c>
      <c r="K180" s="26">
        <f t="shared" ca="1" si="11"/>
        <v>0.35</v>
      </c>
    </row>
    <row r="181" spans="1:11">
      <c r="A181">
        <v>80</v>
      </c>
      <c r="B181" s="7" t="str">
        <f ca="1">VLOOKUP(RANDBETWEEN(1,1000),Basvuranlar[],2,0)&amp;" "&amp;VLOOKUP(RANDBETWEEN(1,1000),Basvuranlar[],3,0)</f>
        <v>Mazlum Burak</v>
      </c>
      <c r="C181" t="str">
        <f ca="1">E181&amp;"-"&amp;F181&amp;" "&amp; Talimatlar[[#This Row],[Birim Adı]]&amp;"işi yapıldı. Tamamlanma oranı %"&amp;Talimatlar[[#This Row],[Tamamlanma Oranı ]]*100</f>
        <v>Bartın-Kurucaşile Halkla İlişkilerişi yapıldı. Tamamlanma oranı %73</v>
      </c>
      <c r="D181">
        <f t="shared" ca="1" si="8"/>
        <v>162</v>
      </c>
      <c r="E181" t="str">
        <f ca="1">VLOOKUP(Talimatlar[[#This Row],[İlceID]],ilceler[],3,0)</f>
        <v>Bartın</v>
      </c>
      <c r="F181" t="str">
        <f ca="1">VLOOKUP(Talimatlar[[#This Row],[İlceID]],ilceler[],2,0)</f>
        <v>Kurucaşile</v>
      </c>
      <c r="G181" t="str">
        <f t="shared" ca="1" si="9"/>
        <v>Network ve Sinyal</v>
      </c>
      <c r="H181" t="str">
        <f t="shared" ca="1" si="9"/>
        <v>Halkla İlişkiler</v>
      </c>
      <c r="I181" s="10">
        <f t="shared" ca="1" si="9"/>
        <v>43681</v>
      </c>
      <c r="J181">
        <f t="shared" ca="1" si="10"/>
        <v>274700</v>
      </c>
      <c r="K181" s="26">
        <f t="shared" ca="1" si="11"/>
        <v>0.73</v>
      </c>
    </row>
    <row r="182" spans="1:11">
      <c r="A182">
        <v>81</v>
      </c>
      <c r="B182" s="7" t="str">
        <f ca="1">VLOOKUP(RANDBETWEEN(1,1000),Basvuranlar[],2,0)&amp;" "&amp;VLOOKUP(RANDBETWEEN(1,1000),Basvuranlar[],3,0)</f>
        <v>Hesna Ezgi Alkan</v>
      </c>
      <c r="C182" t="str">
        <f ca="1">E182&amp;"-"&amp;F182&amp;" "&amp; Talimatlar[[#This Row],[Birim Adı]]&amp;"işi yapıldı. Tamamlanma oranı %"&amp;Talimatlar[[#This Row],[Tamamlanma Oranı ]]*100</f>
        <v>Adana-Aladağ Evrakişi yapıldı. Tamamlanma oranı %93</v>
      </c>
      <c r="D182">
        <f t="shared" ca="1" si="8"/>
        <v>1</v>
      </c>
      <c r="E182" t="str">
        <f ca="1">VLOOKUP(Talimatlar[[#This Row],[İlceID]],ilceler[],3,0)</f>
        <v>Adana</v>
      </c>
      <c r="F182" t="str">
        <f ca="1">VLOOKUP(Talimatlar[[#This Row],[İlceID]],ilceler[],2,0)</f>
        <v>Aladağ</v>
      </c>
      <c r="G182" t="str">
        <f t="shared" ca="1" si="9"/>
        <v>Saha Hizmetleri</v>
      </c>
      <c r="H182" t="str">
        <f t="shared" ca="1" si="9"/>
        <v>Evrak</v>
      </c>
      <c r="I182" s="10">
        <f t="shared" ca="1" si="9"/>
        <v>43681</v>
      </c>
      <c r="J182">
        <f t="shared" ca="1" si="10"/>
        <v>185300</v>
      </c>
      <c r="K182" s="26">
        <f t="shared" ca="1" si="11"/>
        <v>0.93</v>
      </c>
    </row>
    <row r="183" spans="1:11">
      <c r="A183">
        <v>82</v>
      </c>
      <c r="B183" s="7" t="str">
        <f ca="1">VLOOKUP(RANDBETWEEN(1,1000),Basvuranlar[],2,0)&amp;" "&amp;VLOOKUP(RANDBETWEEN(1,1000),Basvuranlar[],3,0)</f>
        <v>Özge Gizem Sar</v>
      </c>
      <c r="C183" t="str">
        <f ca="1">E183&amp;"-"&amp;F183&amp;" "&amp; Talimatlar[[#This Row],[Birim Adı]]&amp;"işi yapıldı. Tamamlanma oranı %"&amp;Talimatlar[[#This Row],[Tamamlanma Oranı ]]*100</f>
        <v>Mersin-Tarsus Maaliyeişi yapıldı. Tamamlanma oranı %91</v>
      </c>
      <c r="D183">
        <f t="shared" ca="1" si="8"/>
        <v>715</v>
      </c>
      <c r="E183" t="str">
        <f ca="1">VLOOKUP(Talimatlar[[#This Row],[İlceID]],ilceler[],3,0)</f>
        <v>Mersin</v>
      </c>
      <c r="F183" t="str">
        <f ca="1">VLOOKUP(Talimatlar[[#This Row],[İlceID]],ilceler[],2,0)</f>
        <v>Tarsus</v>
      </c>
      <c r="G183" t="str">
        <f t="shared" ca="1" si="9"/>
        <v>Kurum içi eğitim</v>
      </c>
      <c r="H183" t="str">
        <f t="shared" ca="1" si="9"/>
        <v>Maaliye</v>
      </c>
      <c r="I183" s="10">
        <f t="shared" ca="1" si="9"/>
        <v>43716</v>
      </c>
      <c r="J183">
        <f t="shared" ca="1" si="10"/>
        <v>351500</v>
      </c>
      <c r="K183" s="26">
        <f t="shared" ca="1" si="11"/>
        <v>0.91</v>
      </c>
    </row>
    <row r="184" spans="1:11">
      <c r="A184">
        <v>83</v>
      </c>
      <c r="B184" s="7" t="str">
        <f ca="1">VLOOKUP(RANDBETWEEN(1,1000),Basvuranlar[],2,0)&amp;" "&amp;VLOOKUP(RANDBETWEEN(1,1000),Basvuranlar[],3,0)</f>
        <v>Rıdvan Pekdogdu</v>
      </c>
      <c r="C184" t="str">
        <f ca="1">E184&amp;"-"&amp;F184&amp;" "&amp; Talimatlar[[#This Row],[Birim Adı]]&amp;"işi yapıldı. Tamamlanma oranı %"&amp;Talimatlar[[#This Row],[Tamamlanma Oranı ]]*100</f>
        <v>Hakkari-Hakkâri Satın Almaişi yapıldı. Tamamlanma oranı %75</v>
      </c>
      <c r="D184">
        <f t="shared" ca="1" si="8"/>
        <v>410</v>
      </c>
      <c r="E184" t="str">
        <f ca="1">VLOOKUP(Talimatlar[[#This Row],[İlceID]],ilceler[],3,0)</f>
        <v>Hakkari</v>
      </c>
      <c r="F184" t="str">
        <f ca="1">VLOOKUP(Talimatlar[[#This Row],[İlceID]],ilceler[],2,0)</f>
        <v>Hakkâri</v>
      </c>
      <c r="G184" t="str">
        <f t="shared" ca="1" si="9"/>
        <v>Network ve Sinyal</v>
      </c>
      <c r="H184" t="str">
        <f t="shared" ca="1" si="9"/>
        <v>Satın Alma</v>
      </c>
      <c r="I184" s="10">
        <f t="shared" ca="1" si="9"/>
        <v>43676</v>
      </c>
      <c r="J184">
        <f t="shared" ca="1" si="10"/>
        <v>168900</v>
      </c>
      <c r="K184" s="26">
        <f t="shared" ca="1" si="11"/>
        <v>0.75</v>
      </c>
    </row>
    <row r="185" spans="1:11">
      <c r="A185">
        <v>84</v>
      </c>
      <c r="B185" s="7" t="str">
        <f ca="1">VLOOKUP(RANDBETWEEN(1,1000),Basvuranlar[],2,0)&amp;" "&amp;VLOOKUP(RANDBETWEEN(1,1000),Basvuranlar[],3,0)</f>
        <v>Coşkun Kurtan</v>
      </c>
      <c r="C185" t="str">
        <f ca="1">E185&amp;"-"&amp;F185&amp;" "&amp; Talimatlar[[#This Row],[Birim Adı]]&amp;"işi yapıldı. Tamamlanma oranı %"&amp;Talimatlar[[#This Row],[Tamamlanma Oranı ]]*100</f>
        <v>Denizli-Merkezefendi Halkla İlişkilerişi yapıldı. Tamamlanma oranı %88</v>
      </c>
      <c r="D185">
        <f t="shared" ca="1" si="8"/>
        <v>285</v>
      </c>
      <c r="E185" t="str">
        <f ca="1">VLOOKUP(Talimatlar[[#This Row],[İlceID]],ilceler[],3,0)</f>
        <v>Denizli</v>
      </c>
      <c r="F185" t="str">
        <f ca="1">VLOOKUP(Talimatlar[[#This Row],[İlceID]],ilceler[],2,0)</f>
        <v>Merkezefendi</v>
      </c>
      <c r="G185" t="str">
        <f t="shared" ca="1" si="9"/>
        <v>Altyapı ve Teknoloji</v>
      </c>
      <c r="H185" t="str">
        <f t="shared" ca="1" si="9"/>
        <v>Halkla İlişkiler</v>
      </c>
      <c r="I185" s="10">
        <f t="shared" ca="1" si="9"/>
        <v>43713</v>
      </c>
      <c r="J185">
        <f t="shared" ca="1" si="10"/>
        <v>338500</v>
      </c>
      <c r="K185" s="26">
        <f t="shared" ca="1" si="11"/>
        <v>0.88</v>
      </c>
    </row>
    <row r="186" spans="1:11">
      <c r="A186">
        <v>85</v>
      </c>
      <c r="B186" s="7" t="str">
        <f ca="1">VLOOKUP(RANDBETWEEN(1,1000),Basvuranlar[],2,0)&amp;" "&amp;VLOOKUP(RANDBETWEEN(1,1000),Basvuranlar[],3,0)</f>
        <v>Gülender Yeksan</v>
      </c>
      <c r="C186" t="str">
        <f ca="1">E186&amp;"-"&amp;F186&amp;" "&amp; Talimatlar[[#This Row],[Birim Adı]]&amp;"işi yapıldı. Tamamlanma oranı %"&amp;Talimatlar[[#This Row],[Tamamlanma Oranı ]]*100</f>
        <v>Ankara-Altındağ Personelişi yapıldı. Tamamlanma oranı %23</v>
      </c>
      <c r="D186">
        <f t="shared" ca="1" si="8"/>
        <v>66</v>
      </c>
      <c r="E186" t="str">
        <f ca="1">VLOOKUP(Talimatlar[[#This Row],[İlceID]],ilceler[],3,0)</f>
        <v>Ankara</v>
      </c>
      <c r="F186" t="str">
        <f ca="1">VLOOKUP(Talimatlar[[#This Row],[İlceID]],ilceler[],2,0)</f>
        <v>Altındağ</v>
      </c>
      <c r="G186" t="str">
        <f t="shared" ca="1" si="9"/>
        <v>Network ve Sinyal</v>
      </c>
      <c r="H186" t="str">
        <f t="shared" ca="1" si="9"/>
        <v>Personel</v>
      </c>
      <c r="I186" s="10">
        <f t="shared" ca="1" si="9"/>
        <v>43698</v>
      </c>
      <c r="J186">
        <f t="shared" ca="1" si="10"/>
        <v>389700</v>
      </c>
      <c r="K186" s="26">
        <f t="shared" ca="1" si="11"/>
        <v>0.23</v>
      </c>
    </row>
    <row r="187" spans="1:11">
      <c r="A187">
        <v>86</v>
      </c>
      <c r="B187" s="7" t="str">
        <f ca="1">VLOOKUP(RANDBETWEEN(1,1000),Basvuranlar[],2,0)&amp;" "&amp;VLOOKUP(RANDBETWEEN(1,1000),Basvuranlar[],3,0)</f>
        <v>Nesli Çomu</v>
      </c>
      <c r="C187" t="str">
        <f ca="1">E187&amp;"-"&amp;F187&amp;" "&amp; Talimatlar[[#This Row],[Birim Adı]]&amp;"işi yapıldı. Tamamlanma oranı %"&amp;Talimatlar[[#This Row],[Tamamlanma Oranı ]]*100</f>
        <v>Kahramanmaraş-Türkoğlu Halkla İlişkilerişi yapıldı. Tamamlanma oranı %40</v>
      </c>
      <c r="D187">
        <f t="shared" ca="1" si="8"/>
        <v>524</v>
      </c>
      <c r="E187" t="str">
        <f ca="1">VLOOKUP(Talimatlar[[#This Row],[İlceID]],ilceler[],3,0)</f>
        <v>Kahramanmaraş</v>
      </c>
      <c r="F187" t="str">
        <f ca="1">VLOOKUP(Talimatlar[[#This Row],[İlceID]],ilceler[],2,0)</f>
        <v>Türkoğlu</v>
      </c>
      <c r="G187" t="str">
        <f t="shared" ca="1" si="9"/>
        <v>Network ve Sinyal</v>
      </c>
      <c r="H187" t="str">
        <f t="shared" ca="1" si="9"/>
        <v>Halkla İlişkiler</v>
      </c>
      <c r="I187" s="10">
        <f t="shared" ca="1" si="9"/>
        <v>43709</v>
      </c>
      <c r="J187">
        <f t="shared" ca="1" si="10"/>
        <v>417200</v>
      </c>
      <c r="K187" s="26">
        <f t="shared" ca="1" si="11"/>
        <v>0.4</v>
      </c>
    </row>
    <row r="188" spans="1:11">
      <c r="A188">
        <v>87</v>
      </c>
      <c r="B188" s="7" t="str">
        <f ca="1">VLOOKUP(RANDBETWEEN(1,1000),Basvuranlar[],2,0)&amp;" "&amp;VLOOKUP(RANDBETWEEN(1,1000),Basvuranlar[],3,0)</f>
        <v>Büşra Kunter</v>
      </c>
      <c r="C188" t="str">
        <f ca="1">E188&amp;"-"&amp;F188&amp;" "&amp; Talimatlar[[#This Row],[Birim Adı]]&amp;"işi yapıldı. Tamamlanma oranı %"&amp;Talimatlar[[#This Row],[Tamamlanma Oranı ]]*100</f>
        <v>Yalova-Çiftlikköy Halkla İlişkilerişi yapıldı. Tamamlanma oranı %44</v>
      </c>
      <c r="D188">
        <f t="shared" ca="1" si="8"/>
        <v>946</v>
      </c>
      <c r="E188" t="str">
        <f ca="1">VLOOKUP(Talimatlar[[#This Row],[İlceID]],ilceler[],3,0)</f>
        <v>Yalova</v>
      </c>
      <c r="F188" t="str">
        <f ca="1">VLOOKUP(Talimatlar[[#This Row],[İlceID]],ilceler[],2,0)</f>
        <v>Çiftlikköy</v>
      </c>
      <c r="G188" t="str">
        <f t="shared" ca="1" si="9"/>
        <v>Diğer</v>
      </c>
      <c r="H188" t="str">
        <f t="shared" ca="1" si="9"/>
        <v>Halkla İlişkiler</v>
      </c>
      <c r="I188" s="10">
        <f t="shared" ca="1" si="9"/>
        <v>43713</v>
      </c>
      <c r="J188">
        <f t="shared" ca="1" si="10"/>
        <v>362900</v>
      </c>
      <c r="K188" s="26">
        <f t="shared" ca="1" si="11"/>
        <v>0.44</v>
      </c>
    </row>
    <row r="189" spans="1:11">
      <c r="A189">
        <v>88</v>
      </c>
      <c r="B189" s="7" t="str">
        <f ca="1">VLOOKUP(RANDBETWEEN(1,1000),Basvuranlar[],2,0)&amp;" "&amp;VLOOKUP(RANDBETWEEN(1,1000),Basvuranlar[],3,0)</f>
        <v>Sidar Çelebican</v>
      </c>
      <c r="C189" t="str">
        <f ca="1">E189&amp;"-"&amp;F189&amp;" "&amp; Talimatlar[[#This Row],[Birim Adı]]&amp;"işi yapıldı. Tamamlanma oranı %"&amp;Talimatlar[[#This Row],[Tamamlanma Oranı ]]*100</f>
        <v>Bursa-İnegöl Bilgi İşlemişi yapıldı. Tamamlanma oranı %37</v>
      </c>
      <c r="D189">
        <f t="shared" ca="1" si="8"/>
        <v>220</v>
      </c>
      <c r="E189" t="str">
        <f ca="1">VLOOKUP(Talimatlar[[#This Row],[İlceID]],ilceler[],3,0)</f>
        <v>Bursa</v>
      </c>
      <c r="F189" t="str">
        <f ca="1">VLOOKUP(Talimatlar[[#This Row],[İlceID]],ilceler[],2,0)</f>
        <v>İnegöl</v>
      </c>
      <c r="G189" t="str">
        <f t="shared" ca="1" si="9"/>
        <v>Diğer</v>
      </c>
      <c r="H189" t="str">
        <f t="shared" ca="1" si="9"/>
        <v>Bilgi İşlem</v>
      </c>
      <c r="I189" s="10">
        <f t="shared" ca="1" si="9"/>
        <v>43694</v>
      </c>
      <c r="J189">
        <f t="shared" ca="1" si="10"/>
        <v>239100</v>
      </c>
      <c r="K189" s="26">
        <f t="shared" ca="1" si="11"/>
        <v>0.37</v>
      </c>
    </row>
    <row r="190" spans="1:11">
      <c r="A190">
        <v>89</v>
      </c>
      <c r="B190" s="7" t="str">
        <f ca="1">VLOOKUP(RANDBETWEEN(1,1000),Basvuranlar[],2,0)&amp;" "&amp;VLOOKUP(RANDBETWEEN(1,1000),Basvuranlar[],3,0)</f>
        <v>Günkut Dağar</v>
      </c>
      <c r="C190" t="str">
        <f ca="1">E190&amp;"-"&amp;F190&amp;" "&amp; Talimatlar[[#This Row],[Birim Adı]]&amp;"işi yapıldı. Tamamlanma oranı %"&amp;Talimatlar[[#This Row],[Tamamlanma Oranı ]]*100</f>
        <v>Elazığ-Elazığ Personelişi yapıldı. Tamamlanma oranı %85</v>
      </c>
      <c r="D190">
        <f t="shared" ca="1" si="8"/>
        <v>328</v>
      </c>
      <c r="E190" t="str">
        <f ca="1">VLOOKUP(Talimatlar[[#This Row],[İlceID]],ilceler[],3,0)</f>
        <v>Elazığ</v>
      </c>
      <c r="F190" t="str">
        <f ca="1">VLOOKUP(Talimatlar[[#This Row],[İlceID]],ilceler[],2,0)</f>
        <v>Elazığ</v>
      </c>
      <c r="G190" t="str">
        <f t="shared" ca="1" si="9"/>
        <v>Network ve Sinyal</v>
      </c>
      <c r="H190" t="str">
        <f t="shared" ca="1" si="9"/>
        <v>Personel</v>
      </c>
      <c r="I190" s="10">
        <f t="shared" ca="1" si="9"/>
        <v>43709</v>
      </c>
      <c r="J190">
        <f t="shared" ca="1" si="10"/>
        <v>236900</v>
      </c>
      <c r="K190" s="26">
        <f t="shared" ca="1" si="11"/>
        <v>0.85</v>
      </c>
    </row>
    <row r="191" spans="1:11">
      <c r="A191">
        <v>90</v>
      </c>
      <c r="B191" s="7" t="str">
        <f ca="1">VLOOKUP(RANDBETWEEN(1,1000),Basvuranlar[],2,0)&amp;" "&amp;VLOOKUP(RANDBETWEEN(1,1000),Basvuranlar[],3,0)</f>
        <v>Abdurahman Eşe</v>
      </c>
      <c r="C191" t="str">
        <f ca="1">E191&amp;"-"&amp;F191&amp;" "&amp; Talimatlar[[#This Row],[Birim Adı]]&amp;"işi yapıldı. Tamamlanma oranı %"&amp;Talimatlar[[#This Row],[Tamamlanma Oranı ]]*100</f>
        <v>Yalova-Yalova Evrakişi yapıldı. Tamamlanma oranı %44</v>
      </c>
      <c r="D191">
        <f t="shared" ca="1" si="8"/>
        <v>948</v>
      </c>
      <c r="E191" t="str">
        <f ca="1">VLOOKUP(Talimatlar[[#This Row],[İlceID]],ilceler[],3,0)</f>
        <v>Yalova</v>
      </c>
      <c r="F191" t="str">
        <f ca="1">VLOOKUP(Talimatlar[[#This Row],[İlceID]],ilceler[],2,0)</f>
        <v>Yalova</v>
      </c>
      <c r="G191" t="str">
        <f t="shared" ca="1" si="9"/>
        <v>Network ve Sinyal</v>
      </c>
      <c r="H191" t="str">
        <f t="shared" ca="1" si="9"/>
        <v>Evrak</v>
      </c>
      <c r="I191" s="10">
        <f t="shared" ca="1" si="9"/>
        <v>43705</v>
      </c>
      <c r="J191">
        <f t="shared" ca="1" si="10"/>
        <v>262600</v>
      </c>
      <c r="K191" s="26">
        <f t="shared" ca="1" si="11"/>
        <v>0.44</v>
      </c>
    </row>
    <row r="192" spans="1:11">
      <c r="A192">
        <v>91</v>
      </c>
      <c r="B192" s="7" t="str">
        <f ca="1">VLOOKUP(RANDBETWEEN(1,1000),Basvuranlar[],2,0)&amp;" "&amp;VLOOKUP(RANDBETWEEN(1,1000),Basvuranlar[],3,0)</f>
        <v>Memet Kutanoglu</v>
      </c>
      <c r="C192" t="str">
        <f ca="1">E192&amp;"-"&amp;F192&amp;" "&amp; Talimatlar[[#This Row],[Birim Adı]]&amp;"işi yapıldı. Tamamlanma oranı %"&amp;Talimatlar[[#This Row],[Tamamlanma Oranı ]]*100</f>
        <v>Bayburt-Demirözü Bilgi İşlemişi yapıldı. Tamamlanma oranı %44</v>
      </c>
      <c r="D192">
        <f t="shared" ca="1" si="8"/>
        <v>172</v>
      </c>
      <c r="E192" t="str">
        <f ca="1">VLOOKUP(Talimatlar[[#This Row],[İlceID]],ilceler[],3,0)</f>
        <v>Bayburt</v>
      </c>
      <c r="F192" t="str">
        <f ca="1">VLOOKUP(Talimatlar[[#This Row],[İlceID]],ilceler[],2,0)</f>
        <v>Demirözü</v>
      </c>
      <c r="G192" t="str">
        <f t="shared" ca="1" si="9"/>
        <v>Diğer</v>
      </c>
      <c r="H192" t="str">
        <f t="shared" ca="1" si="9"/>
        <v>Bilgi İşlem</v>
      </c>
      <c r="I192" s="10">
        <f t="shared" ca="1" si="9"/>
        <v>43676</v>
      </c>
      <c r="J192">
        <f t="shared" ca="1" si="10"/>
        <v>120900</v>
      </c>
      <c r="K192" s="26">
        <f t="shared" ca="1" si="11"/>
        <v>0.44</v>
      </c>
    </row>
    <row r="193" spans="1:11">
      <c r="A193">
        <v>92</v>
      </c>
      <c r="B193" s="7" t="str">
        <f ca="1">VLOOKUP(RANDBETWEEN(1,1000),Basvuranlar[],2,0)&amp;" "&amp;VLOOKUP(RANDBETWEEN(1,1000),Basvuranlar[],3,0)</f>
        <v>Arife Gülbiz Su</v>
      </c>
      <c r="C193" t="str">
        <f ca="1">E193&amp;"-"&amp;F193&amp;" "&amp; Talimatlar[[#This Row],[Birim Adı]]&amp;"işi yapıldı. Tamamlanma oranı %"&amp;Talimatlar[[#This Row],[Tamamlanma Oranı ]]*100</f>
        <v>Çorum-Alaca Evrakişi yapıldı. Tamamlanma oranı %81</v>
      </c>
      <c r="D193">
        <f t="shared" ca="1" si="8"/>
        <v>257</v>
      </c>
      <c r="E193" t="str">
        <f ca="1">VLOOKUP(Talimatlar[[#This Row],[İlceID]],ilceler[],3,0)</f>
        <v>Çorum</v>
      </c>
      <c r="F193" t="str">
        <f ca="1">VLOOKUP(Talimatlar[[#This Row],[İlceID]],ilceler[],2,0)</f>
        <v>Alaca</v>
      </c>
      <c r="G193" t="str">
        <f t="shared" ca="1" si="9"/>
        <v>Kurum içi eğitim</v>
      </c>
      <c r="H193" t="str">
        <f t="shared" ca="1" si="9"/>
        <v>Evrak</v>
      </c>
      <c r="I193" s="10">
        <f t="shared" ca="1" si="9"/>
        <v>43688</v>
      </c>
      <c r="J193">
        <f t="shared" ca="1" si="10"/>
        <v>18100</v>
      </c>
      <c r="K193" s="26">
        <f t="shared" ca="1" si="11"/>
        <v>0.81</v>
      </c>
    </row>
  </sheetData>
  <dataValidations count="1">
    <dataValidation type="list" allowBlank="1" showInputMessage="1" showErrorMessage="1" sqref="G103:G193" xr:uid="{4493EC05-EEA8-4348-83B5-6123453EB1C3}">
      <formula1>"Tarım,Madencilik,İmalat,Turizm,Konut,Eğitim,Sağlık,Ulaştırma,Enerji,Altyapı,DKH-İktisadi,DKH-Sosyal"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0910-88B8-426B-862B-792FA27DD0C0}">
  <dimension ref="A1:I82"/>
  <sheetViews>
    <sheetView workbookViewId="0"/>
  </sheetViews>
  <sheetFormatPr defaultRowHeight="14.25"/>
  <cols>
    <col min="2" max="2" width="14.59765625" bestFit="1" customWidth="1"/>
    <col min="3" max="3" width="14.59765625" customWidth="1"/>
    <col min="4" max="4" width="14.59765625" bestFit="1" customWidth="1"/>
    <col min="5" max="5" width="21.796875" bestFit="1" customWidth="1"/>
    <col min="6" max="6" width="24.33203125" bestFit="1" customWidth="1"/>
    <col min="7" max="7" width="17.19921875" bestFit="1" customWidth="1"/>
    <col min="8" max="8" width="12.265625" bestFit="1" customWidth="1"/>
    <col min="9" max="9" width="10.59765625" customWidth="1"/>
  </cols>
  <sheetData>
    <row r="1" spans="1:9">
      <c r="A1" s="1" t="s">
        <v>3017</v>
      </c>
      <c r="B1" s="2" t="s">
        <v>3062</v>
      </c>
      <c r="C1" s="2" t="s">
        <v>3065</v>
      </c>
      <c r="D1" s="1" t="s">
        <v>117</v>
      </c>
      <c r="E1" s="1" t="s">
        <v>118</v>
      </c>
      <c r="F1" s="1" t="s">
        <v>486</v>
      </c>
      <c r="G1" s="1" t="s">
        <v>3063</v>
      </c>
      <c r="H1" s="1" t="s">
        <v>3064</v>
      </c>
      <c r="I1" s="2" t="s">
        <v>120</v>
      </c>
    </row>
    <row r="2" spans="1:9">
      <c r="A2" s="3">
        <v>1</v>
      </c>
      <c r="B2" s="6" t="s">
        <v>0</v>
      </c>
      <c r="C2" s="6" t="s">
        <v>3066</v>
      </c>
      <c r="D2" t="s">
        <v>0</v>
      </c>
      <c r="E2" t="str">
        <f t="shared" ref="E2:E33" si="0">D2&amp;", Turkey"</f>
        <v>Adana, Turkey</v>
      </c>
      <c r="F2" t="s">
        <v>1</v>
      </c>
      <c r="G2" s="4">
        <v>14256</v>
      </c>
      <c r="H2" s="5">
        <v>2085225</v>
      </c>
      <c r="I2" s="6" t="s">
        <v>2</v>
      </c>
    </row>
    <row r="3" spans="1:9">
      <c r="A3" s="3">
        <v>2</v>
      </c>
      <c r="B3" s="6" t="s">
        <v>5</v>
      </c>
      <c r="C3" s="6" t="s">
        <v>3066</v>
      </c>
      <c r="D3" t="s">
        <v>3</v>
      </c>
      <c r="E3" t="str">
        <f t="shared" si="0"/>
        <v>Adiyaman, Turkey</v>
      </c>
      <c r="F3" t="s">
        <v>4</v>
      </c>
      <c r="G3" s="4">
        <v>7572</v>
      </c>
      <c r="H3" s="5">
        <v>590935</v>
      </c>
      <c r="I3" s="6" t="s">
        <v>2</v>
      </c>
    </row>
    <row r="4" spans="1:9">
      <c r="A4" s="3">
        <v>3</v>
      </c>
      <c r="B4" s="6" t="s">
        <v>6</v>
      </c>
      <c r="C4" s="6" t="s">
        <v>3066</v>
      </c>
      <c r="D4" t="s">
        <v>6</v>
      </c>
      <c r="E4" t="str">
        <f t="shared" si="0"/>
        <v>Afyonkarahisar, Turkey</v>
      </c>
      <c r="F4" t="s">
        <v>7</v>
      </c>
      <c r="G4" s="4">
        <v>14532</v>
      </c>
      <c r="H4" s="5">
        <v>697559</v>
      </c>
      <c r="I4" s="6" t="s">
        <v>2</v>
      </c>
    </row>
    <row r="5" spans="1:9">
      <c r="A5" s="3">
        <v>4</v>
      </c>
      <c r="B5" s="6" t="s">
        <v>10</v>
      </c>
      <c r="C5" s="6" t="s">
        <v>3066</v>
      </c>
      <c r="D5" t="s">
        <v>8</v>
      </c>
      <c r="E5" t="str">
        <f t="shared" si="0"/>
        <v>Agri, Turkey</v>
      </c>
      <c r="F5" t="s">
        <v>9</v>
      </c>
      <c r="G5" s="4">
        <v>11315</v>
      </c>
      <c r="H5" s="5">
        <v>542022</v>
      </c>
      <c r="I5" s="6" t="s">
        <v>2</v>
      </c>
    </row>
    <row r="6" spans="1:9">
      <c r="A6" s="3">
        <v>5</v>
      </c>
      <c r="B6" s="6" t="s">
        <v>11</v>
      </c>
      <c r="C6" s="6" t="s">
        <v>3066</v>
      </c>
      <c r="D6" t="s">
        <v>11</v>
      </c>
      <c r="E6" t="str">
        <f t="shared" si="0"/>
        <v>Amasya, Turkey</v>
      </c>
      <c r="F6" t="s">
        <v>12</v>
      </c>
      <c r="G6" s="4">
        <v>5731</v>
      </c>
      <c r="H6" s="5">
        <v>334786</v>
      </c>
      <c r="I6" s="6" t="s">
        <v>2</v>
      </c>
    </row>
    <row r="7" spans="1:9">
      <c r="A7" s="3">
        <v>6</v>
      </c>
      <c r="B7" s="6" t="s">
        <v>13</v>
      </c>
      <c r="C7" s="6" t="s">
        <v>3066</v>
      </c>
      <c r="D7" t="s">
        <v>13</v>
      </c>
      <c r="E7" t="str">
        <f t="shared" si="0"/>
        <v>Ankara, Turkey</v>
      </c>
      <c r="F7" t="s">
        <v>3067</v>
      </c>
      <c r="G7" s="4">
        <v>25615</v>
      </c>
      <c r="H7" s="5">
        <v>4771716</v>
      </c>
      <c r="I7" s="6" t="s">
        <v>2</v>
      </c>
    </row>
    <row r="8" spans="1:9">
      <c r="A8" s="3">
        <v>7</v>
      </c>
      <c r="B8" s="6" t="s">
        <v>14</v>
      </c>
      <c r="C8" s="6" t="s">
        <v>3066</v>
      </c>
      <c r="D8" t="s">
        <v>14</v>
      </c>
      <c r="E8" t="str">
        <f t="shared" si="0"/>
        <v>Antalya, Turkey</v>
      </c>
      <c r="F8" t="s">
        <v>1</v>
      </c>
      <c r="G8" s="4">
        <v>20815</v>
      </c>
      <c r="H8" s="5">
        <v>1978333</v>
      </c>
      <c r="I8" s="6" t="s">
        <v>2</v>
      </c>
    </row>
    <row r="9" spans="1:9">
      <c r="A9" s="3">
        <v>8</v>
      </c>
      <c r="B9" s="6" t="s">
        <v>15</v>
      </c>
      <c r="C9" s="6" t="s">
        <v>3066</v>
      </c>
      <c r="D9" t="s">
        <v>15</v>
      </c>
      <c r="E9" t="str">
        <f t="shared" si="0"/>
        <v>Artvin, Turkey</v>
      </c>
      <c r="F9" t="s">
        <v>12</v>
      </c>
      <c r="G9" s="4">
        <v>7493</v>
      </c>
      <c r="H9" s="5">
        <v>164759</v>
      </c>
      <c r="I9" s="6" t="s">
        <v>2</v>
      </c>
    </row>
    <row r="10" spans="1:9">
      <c r="A10" s="3">
        <v>9</v>
      </c>
      <c r="B10" s="6" t="s">
        <v>17</v>
      </c>
      <c r="C10" s="6" t="s">
        <v>3066</v>
      </c>
      <c r="D10" t="s">
        <v>16</v>
      </c>
      <c r="E10" t="str">
        <f t="shared" si="0"/>
        <v>Aydin, Turkey</v>
      </c>
      <c r="F10" t="s">
        <v>7</v>
      </c>
      <c r="G10" s="4">
        <v>7922</v>
      </c>
      <c r="H10" s="5">
        <v>989862</v>
      </c>
      <c r="I10" s="6" t="s">
        <v>2</v>
      </c>
    </row>
    <row r="11" spans="1:9">
      <c r="A11" s="3">
        <v>10</v>
      </c>
      <c r="B11" s="6" t="s">
        <v>20</v>
      </c>
      <c r="C11" s="6" t="s">
        <v>3066</v>
      </c>
      <c r="D11" t="s">
        <v>18</v>
      </c>
      <c r="E11" t="str">
        <f t="shared" si="0"/>
        <v>Balikesir, Turkey</v>
      </c>
      <c r="F11" t="s">
        <v>19</v>
      </c>
      <c r="G11" s="4">
        <v>14442</v>
      </c>
      <c r="H11" s="5">
        <v>1152323</v>
      </c>
      <c r="I11" s="6" t="s">
        <v>2</v>
      </c>
    </row>
    <row r="12" spans="1:9">
      <c r="A12" s="3">
        <v>11</v>
      </c>
      <c r="B12" s="6" t="s">
        <v>21</v>
      </c>
      <c r="C12" s="6" t="s">
        <v>3066</v>
      </c>
      <c r="D12" t="s">
        <v>21</v>
      </c>
      <c r="E12" t="str">
        <f t="shared" si="0"/>
        <v>Bilecik, Turkey</v>
      </c>
      <c r="F12" t="s">
        <v>19</v>
      </c>
      <c r="G12" s="4">
        <v>4181</v>
      </c>
      <c r="H12" s="5">
        <v>225381</v>
      </c>
      <c r="I12" s="6" t="s">
        <v>2</v>
      </c>
    </row>
    <row r="13" spans="1:9">
      <c r="A13" s="3">
        <v>12</v>
      </c>
      <c r="B13" s="6" t="s">
        <v>23</v>
      </c>
      <c r="C13" s="6" t="s">
        <v>3066</v>
      </c>
      <c r="D13" t="s">
        <v>22</v>
      </c>
      <c r="E13" t="str">
        <f t="shared" si="0"/>
        <v>Bingol, Turkey</v>
      </c>
      <c r="F13" t="s">
        <v>9</v>
      </c>
      <c r="G13" s="4">
        <v>8402</v>
      </c>
      <c r="H13" s="5">
        <v>25517</v>
      </c>
      <c r="I13" s="6" t="s">
        <v>2</v>
      </c>
    </row>
    <row r="14" spans="1:9">
      <c r="A14" s="3">
        <v>13</v>
      </c>
      <c r="B14" s="6" t="s">
        <v>24</v>
      </c>
      <c r="C14" s="6" t="s">
        <v>3066</v>
      </c>
      <c r="D14" t="s">
        <v>24</v>
      </c>
      <c r="E14" t="str">
        <f t="shared" si="0"/>
        <v>Bitlis, Turkey</v>
      </c>
      <c r="F14" t="s">
        <v>9</v>
      </c>
      <c r="G14" s="4">
        <v>8413</v>
      </c>
      <c r="H14" s="5">
        <v>328767</v>
      </c>
      <c r="I14" s="6" t="s">
        <v>2</v>
      </c>
    </row>
    <row r="15" spans="1:9">
      <c r="A15" s="3">
        <v>14</v>
      </c>
      <c r="B15" s="6" t="s">
        <v>25</v>
      </c>
      <c r="C15" s="6" t="s">
        <v>3066</v>
      </c>
      <c r="D15" t="s">
        <v>25</v>
      </c>
      <c r="E15" t="str">
        <f t="shared" si="0"/>
        <v>Bolu, Turkey</v>
      </c>
      <c r="F15" t="s">
        <v>12</v>
      </c>
      <c r="G15" s="4">
        <v>10716</v>
      </c>
      <c r="H15" s="5">
        <v>271208</v>
      </c>
      <c r="I15" s="6" t="s">
        <v>2</v>
      </c>
    </row>
    <row r="16" spans="1:9">
      <c r="A16" s="3">
        <v>15</v>
      </c>
      <c r="B16" s="6" t="s">
        <v>26</v>
      </c>
      <c r="C16" s="6" t="s">
        <v>3066</v>
      </c>
      <c r="D16" t="s">
        <v>26</v>
      </c>
      <c r="E16" t="str">
        <f t="shared" si="0"/>
        <v>Burdur, Turkey</v>
      </c>
      <c r="F16" t="s">
        <v>1</v>
      </c>
      <c r="G16" s="4">
        <v>7238</v>
      </c>
      <c r="H16" s="5">
        <v>258868</v>
      </c>
      <c r="I16" s="6" t="s">
        <v>2</v>
      </c>
    </row>
    <row r="17" spans="1:9">
      <c r="A17" s="3">
        <v>16</v>
      </c>
      <c r="B17" s="6" t="s">
        <v>27</v>
      </c>
      <c r="C17" s="6" t="s">
        <v>3066</v>
      </c>
      <c r="D17" t="s">
        <v>27</v>
      </c>
      <c r="E17" t="str">
        <f t="shared" si="0"/>
        <v>Bursa, Turkey</v>
      </c>
      <c r="F17" t="s">
        <v>19</v>
      </c>
      <c r="G17" s="4">
        <v>11087</v>
      </c>
      <c r="H17" s="5">
        <v>2605495</v>
      </c>
      <c r="I17" s="6" t="s">
        <v>2</v>
      </c>
    </row>
    <row r="18" spans="1:9">
      <c r="A18" s="3">
        <v>17</v>
      </c>
      <c r="B18" s="6" t="s">
        <v>29</v>
      </c>
      <c r="C18" s="6" t="s">
        <v>3066</v>
      </c>
      <c r="D18" t="s">
        <v>28</v>
      </c>
      <c r="E18" t="str">
        <f t="shared" si="0"/>
        <v>Canakkale, Turkey</v>
      </c>
      <c r="F18" t="s">
        <v>19</v>
      </c>
      <c r="G18" s="4">
        <v>10201</v>
      </c>
      <c r="H18" s="5">
        <v>508769</v>
      </c>
      <c r="I18" s="6" t="s">
        <v>2</v>
      </c>
    </row>
    <row r="19" spans="1:9">
      <c r="A19" s="3">
        <v>18</v>
      </c>
      <c r="B19" s="6" t="s">
        <v>31</v>
      </c>
      <c r="C19" s="6" t="s">
        <v>3066</v>
      </c>
      <c r="D19" t="s">
        <v>30</v>
      </c>
      <c r="E19" t="str">
        <f t="shared" si="0"/>
        <v>Cankiri, Turkey</v>
      </c>
      <c r="F19" t="s">
        <v>3067</v>
      </c>
      <c r="G19" s="4">
        <v>8411</v>
      </c>
      <c r="H19" s="5">
        <v>179067</v>
      </c>
      <c r="I19" s="6" t="s">
        <v>2</v>
      </c>
    </row>
    <row r="20" spans="1:9">
      <c r="A20" s="3">
        <v>19</v>
      </c>
      <c r="B20" s="6" t="s">
        <v>33</v>
      </c>
      <c r="C20" s="6" t="s">
        <v>3066</v>
      </c>
      <c r="D20" t="s">
        <v>32</v>
      </c>
      <c r="E20" t="str">
        <f t="shared" si="0"/>
        <v>Corum, Turkey</v>
      </c>
      <c r="F20" t="s">
        <v>12</v>
      </c>
      <c r="G20" s="4">
        <v>12833</v>
      </c>
      <c r="H20" s="5">
        <v>535405</v>
      </c>
      <c r="I20" s="6" t="s">
        <v>2</v>
      </c>
    </row>
    <row r="21" spans="1:9">
      <c r="A21" s="3">
        <v>20</v>
      </c>
      <c r="B21" s="6" t="s">
        <v>34</v>
      </c>
      <c r="C21" s="6" t="s">
        <v>3066</v>
      </c>
      <c r="D21" t="s">
        <v>34</v>
      </c>
      <c r="E21" t="str">
        <f t="shared" si="0"/>
        <v>Denizli, Turkey</v>
      </c>
      <c r="F21" t="s">
        <v>7</v>
      </c>
      <c r="G21" s="4">
        <v>11716</v>
      </c>
      <c r="H21" s="5">
        <v>931823</v>
      </c>
      <c r="I21" s="6" t="s">
        <v>2</v>
      </c>
    </row>
    <row r="22" spans="1:9">
      <c r="A22" s="3">
        <v>21</v>
      </c>
      <c r="B22" s="6" t="s">
        <v>36</v>
      </c>
      <c r="C22" s="6" t="s">
        <v>3066</v>
      </c>
      <c r="D22" t="s">
        <v>35</v>
      </c>
      <c r="E22" t="str">
        <f t="shared" si="0"/>
        <v>Diyarbakir, Turkey</v>
      </c>
      <c r="F22" t="s">
        <v>4</v>
      </c>
      <c r="G22" s="4">
        <v>15162</v>
      </c>
      <c r="H22" s="5">
        <v>1528958</v>
      </c>
      <c r="I22" s="6" t="s">
        <v>2</v>
      </c>
    </row>
    <row r="23" spans="1:9">
      <c r="A23" s="3">
        <v>22</v>
      </c>
      <c r="B23" s="6" t="s">
        <v>37</v>
      </c>
      <c r="C23" s="6" t="s">
        <v>3066</v>
      </c>
      <c r="D23" t="s">
        <v>37</v>
      </c>
      <c r="E23" t="str">
        <f t="shared" si="0"/>
        <v>Edirne, Turkey</v>
      </c>
      <c r="F23" t="s">
        <v>19</v>
      </c>
      <c r="G23" s="4">
        <v>6241</v>
      </c>
      <c r="H23" s="5">
        <v>390428</v>
      </c>
      <c r="I23" s="6" t="s">
        <v>2</v>
      </c>
    </row>
    <row r="24" spans="1:9">
      <c r="A24" s="3">
        <v>23</v>
      </c>
      <c r="B24" s="6" t="s">
        <v>39</v>
      </c>
      <c r="C24" s="6" t="s">
        <v>3066</v>
      </c>
      <c r="D24" t="s">
        <v>38</v>
      </c>
      <c r="E24" t="str">
        <f t="shared" si="0"/>
        <v>Elazig, Turkey</v>
      </c>
      <c r="F24" t="s">
        <v>9</v>
      </c>
      <c r="G24" s="4">
        <v>9181</v>
      </c>
      <c r="H24" s="5">
        <v>552646</v>
      </c>
      <c r="I24" s="6" t="s">
        <v>2</v>
      </c>
    </row>
    <row r="25" spans="1:9">
      <c r="A25" s="3">
        <v>24</v>
      </c>
      <c r="B25" s="6" t="s">
        <v>40</v>
      </c>
      <c r="C25" s="6" t="s">
        <v>3066</v>
      </c>
      <c r="D25" t="s">
        <v>40</v>
      </c>
      <c r="E25" t="str">
        <f t="shared" si="0"/>
        <v>Erzincan, Turkey</v>
      </c>
      <c r="F25" t="s">
        <v>9</v>
      </c>
      <c r="G25" s="4">
        <v>11974</v>
      </c>
      <c r="H25" s="5">
        <v>224949</v>
      </c>
      <c r="I25" s="6" t="s">
        <v>2</v>
      </c>
    </row>
    <row r="26" spans="1:9">
      <c r="A26" s="3">
        <v>25</v>
      </c>
      <c r="B26" s="6" t="s">
        <v>41</v>
      </c>
      <c r="C26" s="6" t="s">
        <v>3066</v>
      </c>
      <c r="D26" t="s">
        <v>41</v>
      </c>
      <c r="E26" t="str">
        <f t="shared" si="0"/>
        <v>Erzurum, Turkey</v>
      </c>
      <c r="F26" t="s">
        <v>9</v>
      </c>
      <c r="G26" s="4">
        <v>24741</v>
      </c>
      <c r="H26" s="5">
        <v>1125085</v>
      </c>
      <c r="I26" s="6" t="s">
        <v>2</v>
      </c>
    </row>
    <row r="27" spans="1:9">
      <c r="A27" s="3">
        <v>26</v>
      </c>
      <c r="B27" s="6" t="s">
        <v>42</v>
      </c>
      <c r="C27" s="6" t="s">
        <v>3066</v>
      </c>
      <c r="D27" t="s">
        <v>42</v>
      </c>
      <c r="E27" t="str">
        <f t="shared" si="0"/>
        <v>Eskisehir, Turkey</v>
      </c>
      <c r="F27" t="s">
        <v>3067</v>
      </c>
      <c r="G27" s="4">
        <v>13904</v>
      </c>
      <c r="H27" s="5">
        <v>764584</v>
      </c>
      <c r="I27" s="6" t="s">
        <v>2</v>
      </c>
    </row>
    <row r="28" spans="1:9">
      <c r="A28" s="3">
        <v>27</v>
      </c>
      <c r="B28" s="6" t="s">
        <v>43</v>
      </c>
      <c r="C28" s="6" t="s">
        <v>3066</v>
      </c>
      <c r="D28" t="s">
        <v>43</v>
      </c>
      <c r="E28" t="str">
        <f t="shared" si="0"/>
        <v>Gaziantep, Turkey</v>
      </c>
      <c r="F28" t="s">
        <v>4</v>
      </c>
      <c r="G28" s="4">
        <v>7194</v>
      </c>
      <c r="H28" s="5">
        <v>1700763</v>
      </c>
      <c r="I28" s="6" t="s">
        <v>2</v>
      </c>
    </row>
    <row r="29" spans="1:9">
      <c r="A29" s="3">
        <v>28</v>
      </c>
      <c r="B29" s="6" t="s">
        <v>44</v>
      </c>
      <c r="C29" s="6" t="s">
        <v>3066</v>
      </c>
      <c r="D29" t="s">
        <v>44</v>
      </c>
      <c r="E29" t="str">
        <f t="shared" si="0"/>
        <v>Giresun, Turkey</v>
      </c>
      <c r="F29" t="s">
        <v>12</v>
      </c>
      <c r="G29" s="4">
        <v>7151</v>
      </c>
      <c r="H29" s="5">
        <v>419256</v>
      </c>
      <c r="I29" s="6" t="s">
        <v>2</v>
      </c>
    </row>
    <row r="30" spans="1:9">
      <c r="A30" s="3">
        <v>29</v>
      </c>
      <c r="B30" s="6" t="s">
        <v>46</v>
      </c>
      <c r="C30" s="6" t="s">
        <v>3066</v>
      </c>
      <c r="D30" t="s">
        <v>45</v>
      </c>
      <c r="E30" t="str">
        <f t="shared" si="0"/>
        <v>Gumushane, Turkey</v>
      </c>
      <c r="F30" t="s">
        <v>12</v>
      </c>
      <c r="G30" s="4">
        <v>6125</v>
      </c>
      <c r="H30" s="5">
        <v>129618</v>
      </c>
      <c r="I30" s="6" t="s">
        <v>2</v>
      </c>
    </row>
    <row r="31" spans="1:9">
      <c r="A31" s="3">
        <v>30</v>
      </c>
      <c r="B31" s="6" t="s">
        <v>47</v>
      </c>
      <c r="C31" s="6" t="s">
        <v>3066</v>
      </c>
      <c r="D31" t="s">
        <v>47</v>
      </c>
      <c r="E31" t="str">
        <f t="shared" si="0"/>
        <v>Hakkari, Turkey</v>
      </c>
      <c r="F31" t="s">
        <v>9</v>
      </c>
      <c r="G31" s="4">
        <v>7729</v>
      </c>
      <c r="H31" s="5">
        <v>251302</v>
      </c>
      <c r="I31" s="6" t="s">
        <v>2</v>
      </c>
    </row>
    <row r="32" spans="1:9">
      <c r="A32" s="3">
        <v>31</v>
      </c>
      <c r="B32" s="6" t="s">
        <v>48</v>
      </c>
      <c r="C32" s="6" t="s">
        <v>3066</v>
      </c>
      <c r="D32" t="s">
        <v>48</v>
      </c>
      <c r="E32" t="str">
        <f t="shared" si="0"/>
        <v>Hatay, Turkey</v>
      </c>
      <c r="F32" t="s">
        <v>1</v>
      </c>
      <c r="G32" s="4">
        <v>5403</v>
      </c>
      <c r="H32" s="5">
        <v>1480571</v>
      </c>
      <c r="I32" s="6" t="s">
        <v>2</v>
      </c>
    </row>
    <row r="33" spans="1:9">
      <c r="A33" s="3">
        <v>32</v>
      </c>
      <c r="B33" s="6" t="s">
        <v>49</v>
      </c>
      <c r="C33" s="6" t="s">
        <v>3066</v>
      </c>
      <c r="D33" t="s">
        <v>49</v>
      </c>
      <c r="E33" t="str">
        <f t="shared" si="0"/>
        <v>Isparta, Turkey</v>
      </c>
      <c r="F33" t="s">
        <v>1</v>
      </c>
      <c r="G33" s="4">
        <v>8733</v>
      </c>
      <c r="H33" s="5">
        <v>448298</v>
      </c>
      <c r="I33" s="6" t="s">
        <v>2</v>
      </c>
    </row>
    <row r="34" spans="1:9">
      <c r="A34" s="3">
        <v>33</v>
      </c>
      <c r="B34" s="6" t="s">
        <v>50</v>
      </c>
      <c r="C34" s="6" t="s">
        <v>3066</v>
      </c>
      <c r="D34" t="s">
        <v>50</v>
      </c>
      <c r="E34" t="str">
        <f t="shared" ref="E34:E65" si="1">D34&amp;", Turkey"</f>
        <v>Mersin, Turkey</v>
      </c>
      <c r="F34" t="s">
        <v>1</v>
      </c>
      <c r="G34" s="4">
        <v>15737</v>
      </c>
      <c r="H34" s="5">
        <v>1647899</v>
      </c>
      <c r="I34" s="6" t="s">
        <v>2</v>
      </c>
    </row>
    <row r="35" spans="1:9">
      <c r="A35" s="3">
        <v>34</v>
      </c>
      <c r="B35" s="6" t="s">
        <v>51</v>
      </c>
      <c r="C35" s="6" t="s">
        <v>3066</v>
      </c>
      <c r="D35" t="s">
        <v>51</v>
      </c>
      <c r="E35" t="str">
        <f t="shared" si="1"/>
        <v>İstanbul, Turkey</v>
      </c>
      <c r="F35" t="s">
        <v>19</v>
      </c>
      <c r="G35" s="4">
        <v>517</v>
      </c>
      <c r="H35" s="5">
        <v>13255685</v>
      </c>
      <c r="I35" s="6" t="s">
        <v>2</v>
      </c>
    </row>
    <row r="36" spans="1:9">
      <c r="A36" s="3">
        <v>35</v>
      </c>
      <c r="B36" s="6" t="s">
        <v>52</v>
      </c>
      <c r="C36" s="6" t="s">
        <v>3066</v>
      </c>
      <c r="D36" t="s">
        <v>52</v>
      </c>
      <c r="E36" t="str">
        <f t="shared" si="1"/>
        <v>İzmir, Turkey</v>
      </c>
      <c r="F36" t="s">
        <v>7</v>
      </c>
      <c r="G36" s="4">
        <v>11811</v>
      </c>
      <c r="H36" s="5">
        <v>3948848</v>
      </c>
      <c r="I36" s="6" t="s">
        <v>2</v>
      </c>
    </row>
    <row r="37" spans="1:9">
      <c r="A37" s="3">
        <v>36</v>
      </c>
      <c r="B37" s="6" t="s">
        <v>53</v>
      </c>
      <c r="C37" s="6" t="s">
        <v>3066</v>
      </c>
      <c r="D37" t="s">
        <v>53</v>
      </c>
      <c r="E37" t="str">
        <f t="shared" si="1"/>
        <v>Kars, Turkey</v>
      </c>
      <c r="F37" t="s">
        <v>9</v>
      </c>
      <c r="G37" s="4">
        <v>9594</v>
      </c>
      <c r="H37" s="5">
        <v>301766</v>
      </c>
      <c r="I37" s="6" t="s">
        <v>2</v>
      </c>
    </row>
    <row r="38" spans="1:9">
      <c r="A38" s="3">
        <v>37</v>
      </c>
      <c r="B38" s="6" t="s">
        <v>54</v>
      </c>
      <c r="C38" s="6" t="s">
        <v>3066</v>
      </c>
      <c r="D38" t="s">
        <v>54</v>
      </c>
      <c r="E38" t="str">
        <f t="shared" si="1"/>
        <v>Kastamonu, Turkey</v>
      </c>
      <c r="F38" t="s">
        <v>12</v>
      </c>
      <c r="G38" s="4">
        <v>13473</v>
      </c>
      <c r="H38" s="5">
        <v>361222</v>
      </c>
      <c r="I38" s="6" t="s">
        <v>2</v>
      </c>
    </row>
    <row r="39" spans="1:9">
      <c r="A39" s="3">
        <v>38</v>
      </c>
      <c r="B39" s="6" t="s">
        <v>55</v>
      </c>
      <c r="C39" s="6" t="s">
        <v>3066</v>
      </c>
      <c r="D39" t="s">
        <v>55</v>
      </c>
      <c r="E39" t="str">
        <f t="shared" si="1"/>
        <v>Kayseri, Turkey</v>
      </c>
      <c r="F39" t="s">
        <v>3067</v>
      </c>
      <c r="G39" s="4">
        <v>17116</v>
      </c>
      <c r="H39" s="5">
        <v>1234651</v>
      </c>
      <c r="I39" s="6" t="s">
        <v>2</v>
      </c>
    </row>
    <row r="40" spans="1:9">
      <c r="A40" s="3">
        <v>39</v>
      </c>
      <c r="B40" s="6" t="s">
        <v>57</v>
      </c>
      <c r="C40" s="6" t="s">
        <v>3066</v>
      </c>
      <c r="D40" t="s">
        <v>56</v>
      </c>
      <c r="E40" t="str">
        <f t="shared" si="1"/>
        <v>Kirklareli, Turkey</v>
      </c>
      <c r="F40" t="s">
        <v>19</v>
      </c>
      <c r="G40" s="4">
        <v>6056</v>
      </c>
      <c r="H40" s="5">
        <v>332791</v>
      </c>
      <c r="I40" s="6" t="s">
        <v>2</v>
      </c>
    </row>
    <row r="41" spans="1:9">
      <c r="A41" s="3">
        <v>40</v>
      </c>
      <c r="B41" s="6" t="s">
        <v>59</v>
      </c>
      <c r="C41" s="6" t="s">
        <v>3066</v>
      </c>
      <c r="D41" t="s">
        <v>58</v>
      </c>
      <c r="E41" t="str">
        <f t="shared" si="1"/>
        <v>Kirsehir, Turkey</v>
      </c>
      <c r="F41" t="s">
        <v>3067</v>
      </c>
      <c r="G41" s="4">
        <v>6434</v>
      </c>
      <c r="H41" s="5">
        <v>221876</v>
      </c>
      <c r="I41" s="6" t="s">
        <v>2</v>
      </c>
    </row>
    <row r="42" spans="1:9">
      <c r="A42" s="3">
        <v>41</v>
      </c>
      <c r="B42" s="6" t="s">
        <v>60</v>
      </c>
      <c r="C42" s="6" t="s">
        <v>3066</v>
      </c>
      <c r="D42" t="s">
        <v>60</v>
      </c>
      <c r="E42" t="str">
        <f t="shared" si="1"/>
        <v>Kocaeli, Turkey</v>
      </c>
      <c r="F42" t="s">
        <v>19</v>
      </c>
      <c r="G42" s="4">
        <v>3635</v>
      </c>
      <c r="H42" s="5">
        <v>1560138</v>
      </c>
      <c r="I42" s="6" t="s">
        <v>2</v>
      </c>
    </row>
    <row r="43" spans="1:9">
      <c r="A43" s="3">
        <v>42</v>
      </c>
      <c r="B43" s="6" t="s">
        <v>61</v>
      </c>
      <c r="C43" s="6" t="s">
        <v>3066</v>
      </c>
      <c r="D43" t="s">
        <v>61</v>
      </c>
      <c r="E43" t="str">
        <f t="shared" si="1"/>
        <v>Konya, Turkey</v>
      </c>
      <c r="F43" t="s">
        <v>3067</v>
      </c>
      <c r="G43" s="4">
        <v>40824</v>
      </c>
      <c r="H43" s="5">
        <v>2013845</v>
      </c>
      <c r="I43" s="6" t="s">
        <v>2</v>
      </c>
    </row>
    <row r="44" spans="1:9">
      <c r="A44" s="3">
        <v>43</v>
      </c>
      <c r="B44" s="6" t="s">
        <v>63</v>
      </c>
      <c r="C44" s="6" t="s">
        <v>3066</v>
      </c>
      <c r="D44" t="s">
        <v>62</v>
      </c>
      <c r="E44" t="str">
        <f t="shared" si="1"/>
        <v>Kutahya, Turkey</v>
      </c>
      <c r="F44" t="s">
        <v>7</v>
      </c>
      <c r="G44" s="4">
        <v>12119</v>
      </c>
      <c r="H44" s="5">
        <v>590496</v>
      </c>
      <c r="I44" s="6" t="s">
        <v>2</v>
      </c>
    </row>
    <row r="45" spans="1:9">
      <c r="A45" s="3">
        <v>44</v>
      </c>
      <c r="B45" s="6" t="s">
        <v>64</v>
      </c>
      <c r="C45" s="6" t="s">
        <v>3066</v>
      </c>
      <c r="D45" t="s">
        <v>64</v>
      </c>
      <c r="E45" t="str">
        <f t="shared" si="1"/>
        <v>Malatya, Turkey</v>
      </c>
      <c r="F45" t="s">
        <v>9</v>
      </c>
      <c r="G45" s="4">
        <v>12235</v>
      </c>
      <c r="H45" s="5">
        <v>740643</v>
      </c>
      <c r="I45" s="6" t="s">
        <v>2</v>
      </c>
    </row>
    <row r="46" spans="1:9">
      <c r="A46" s="3">
        <v>45</v>
      </c>
      <c r="B46" s="6" t="s">
        <v>65</v>
      </c>
      <c r="C46" s="6" t="s">
        <v>3066</v>
      </c>
      <c r="D46" t="s">
        <v>65</v>
      </c>
      <c r="E46" t="str">
        <f t="shared" si="1"/>
        <v>Manisa, Turkey</v>
      </c>
      <c r="F46" t="s">
        <v>7</v>
      </c>
      <c r="G46" s="4">
        <v>1312</v>
      </c>
      <c r="H46" s="5">
        <v>1379484</v>
      </c>
      <c r="I46" s="6" t="s">
        <v>2</v>
      </c>
    </row>
    <row r="47" spans="1:9">
      <c r="A47" s="3">
        <v>46</v>
      </c>
      <c r="B47" s="6" t="s">
        <v>67</v>
      </c>
      <c r="C47" s="6" t="s">
        <v>3066</v>
      </c>
      <c r="D47" t="s">
        <v>66</v>
      </c>
      <c r="E47" t="str">
        <f t="shared" si="1"/>
        <v>Kahramanmaras, Turkey</v>
      </c>
      <c r="F47" t="s">
        <v>1</v>
      </c>
      <c r="G47" s="4">
        <v>14327</v>
      </c>
      <c r="H47" s="5">
        <v>1044816</v>
      </c>
      <c r="I47" s="6" t="s">
        <v>2</v>
      </c>
    </row>
    <row r="48" spans="1:9">
      <c r="A48" s="3">
        <v>47</v>
      </c>
      <c r="B48" s="6" t="s">
        <v>68</v>
      </c>
      <c r="C48" s="6" t="s">
        <v>3066</v>
      </c>
      <c r="D48" t="s">
        <v>68</v>
      </c>
      <c r="E48" t="str">
        <f t="shared" si="1"/>
        <v>Mardin, Turkey</v>
      </c>
      <c r="F48" t="s">
        <v>4</v>
      </c>
      <c r="G48" s="4">
        <v>9097</v>
      </c>
      <c r="H48" s="5">
        <v>744606</v>
      </c>
      <c r="I48" s="6" t="s">
        <v>2</v>
      </c>
    </row>
    <row r="49" spans="1:9">
      <c r="A49" s="3">
        <v>48</v>
      </c>
      <c r="B49" s="6" t="s">
        <v>70</v>
      </c>
      <c r="C49" s="6" t="s">
        <v>3066</v>
      </c>
      <c r="D49" t="s">
        <v>69</v>
      </c>
      <c r="E49" t="str">
        <f t="shared" si="1"/>
        <v>Mugla, Turkey</v>
      </c>
      <c r="F49" t="s">
        <v>7</v>
      </c>
      <c r="G49" s="4">
        <v>12716</v>
      </c>
      <c r="H49" s="5">
        <v>817503</v>
      </c>
      <c r="I49" s="6" t="s">
        <v>2</v>
      </c>
    </row>
    <row r="50" spans="1:9">
      <c r="A50" s="3">
        <v>49</v>
      </c>
      <c r="B50" s="6" t="s">
        <v>72</v>
      </c>
      <c r="C50" s="6" t="s">
        <v>3066</v>
      </c>
      <c r="D50" t="s">
        <v>71</v>
      </c>
      <c r="E50" t="str">
        <f t="shared" si="1"/>
        <v>Mus, Turkey</v>
      </c>
      <c r="F50" t="s">
        <v>9</v>
      </c>
      <c r="G50" s="4">
        <v>8023</v>
      </c>
      <c r="H50" s="5">
        <v>406886</v>
      </c>
      <c r="I50" s="6" t="s">
        <v>2</v>
      </c>
    </row>
    <row r="51" spans="1:9">
      <c r="A51" s="3">
        <v>50</v>
      </c>
      <c r="B51" s="6" t="s">
        <v>74</v>
      </c>
      <c r="C51" s="6" t="s">
        <v>3066</v>
      </c>
      <c r="D51" t="s">
        <v>73</v>
      </c>
      <c r="E51" t="str">
        <f t="shared" si="1"/>
        <v>Nevsehir, Turkey</v>
      </c>
      <c r="F51" t="s">
        <v>3067</v>
      </c>
      <c r="G51" s="4">
        <v>5438</v>
      </c>
      <c r="H51" s="5">
        <v>282337</v>
      </c>
      <c r="I51" s="6" t="s">
        <v>2</v>
      </c>
    </row>
    <row r="52" spans="1:9">
      <c r="A52" s="3">
        <v>51</v>
      </c>
      <c r="B52" s="6" t="s">
        <v>76</v>
      </c>
      <c r="C52" s="6" t="s">
        <v>3066</v>
      </c>
      <c r="D52" t="s">
        <v>75</v>
      </c>
      <c r="E52" t="str">
        <f t="shared" si="1"/>
        <v>Nigde, Turkey</v>
      </c>
      <c r="F52" t="s">
        <v>3067</v>
      </c>
      <c r="G52" s="4">
        <v>7318</v>
      </c>
      <c r="H52" s="5">
        <v>337931</v>
      </c>
      <c r="I52" s="6" t="s">
        <v>2</v>
      </c>
    </row>
    <row r="53" spans="1:9">
      <c r="A53" s="3">
        <v>52</v>
      </c>
      <c r="B53" s="6" t="s">
        <v>77</v>
      </c>
      <c r="C53" s="6" t="s">
        <v>3066</v>
      </c>
      <c r="D53" t="s">
        <v>77</v>
      </c>
      <c r="E53" t="str">
        <f t="shared" si="1"/>
        <v>Ordu, Turkey</v>
      </c>
      <c r="F53" t="s">
        <v>12</v>
      </c>
      <c r="G53" s="4">
        <v>5894</v>
      </c>
      <c r="H53" s="5">
        <v>719183</v>
      </c>
      <c r="I53" s="6" t="s">
        <v>2</v>
      </c>
    </row>
    <row r="54" spans="1:9">
      <c r="A54" s="3">
        <v>53</v>
      </c>
      <c r="B54" s="6" t="s">
        <v>78</v>
      </c>
      <c r="C54" s="6" t="s">
        <v>3066</v>
      </c>
      <c r="D54" t="s">
        <v>78</v>
      </c>
      <c r="E54" t="str">
        <f t="shared" si="1"/>
        <v>Rize, Turkey</v>
      </c>
      <c r="F54" t="s">
        <v>12</v>
      </c>
      <c r="G54" s="4">
        <v>3792</v>
      </c>
      <c r="H54" s="5">
        <v>319637</v>
      </c>
      <c r="I54" s="6" t="s">
        <v>2</v>
      </c>
    </row>
    <row r="55" spans="1:9">
      <c r="A55" s="3">
        <v>54</v>
      </c>
      <c r="B55" s="6" t="s">
        <v>79</v>
      </c>
      <c r="C55" s="6" t="s">
        <v>3066</v>
      </c>
      <c r="D55" t="s">
        <v>79</v>
      </c>
      <c r="E55" t="str">
        <f t="shared" si="1"/>
        <v>Sakarya, Turkey</v>
      </c>
      <c r="F55" t="s">
        <v>19</v>
      </c>
      <c r="G55" s="4">
        <v>4895</v>
      </c>
      <c r="H55" s="5">
        <v>872872</v>
      </c>
      <c r="I55" s="6" t="s">
        <v>2</v>
      </c>
    </row>
    <row r="56" spans="1:9">
      <c r="A56" s="3">
        <v>55</v>
      </c>
      <c r="B56" s="6" t="s">
        <v>81</v>
      </c>
      <c r="C56" s="6" t="s">
        <v>3066</v>
      </c>
      <c r="D56" t="s">
        <v>81</v>
      </c>
      <c r="E56" t="str">
        <f t="shared" si="1"/>
        <v>Samsun, Turkey</v>
      </c>
      <c r="F56" t="s">
        <v>12</v>
      </c>
      <c r="G56" s="4">
        <v>9474</v>
      </c>
      <c r="H56" s="5">
        <v>1252693</v>
      </c>
      <c r="I56" s="6" t="s">
        <v>2</v>
      </c>
    </row>
    <row r="57" spans="1:9">
      <c r="A57" s="3">
        <v>56</v>
      </c>
      <c r="B57" s="6" t="s">
        <v>82</v>
      </c>
      <c r="C57" s="6" t="s">
        <v>3066</v>
      </c>
      <c r="D57" t="s">
        <v>82</v>
      </c>
      <c r="E57" t="str">
        <f t="shared" si="1"/>
        <v>Siirt, Turkey</v>
      </c>
      <c r="F57" t="s">
        <v>4</v>
      </c>
      <c r="G57" s="4">
        <v>5465</v>
      </c>
      <c r="H57" s="5">
        <v>300695</v>
      </c>
      <c r="I57" s="6" t="s">
        <v>2</v>
      </c>
    </row>
    <row r="58" spans="1:9">
      <c r="A58" s="3">
        <v>57</v>
      </c>
      <c r="B58" s="6" t="s">
        <v>83</v>
      </c>
      <c r="C58" s="6" t="s">
        <v>3066</v>
      </c>
      <c r="D58" t="s">
        <v>83</v>
      </c>
      <c r="E58" t="str">
        <f t="shared" si="1"/>
        <v>Sinop, Turkey</v>
      </c>
      <c r="F58" t="s">
        <v>12</v>
      </c>
      <c r="G58" s="4">
        <v>5858</v>
      </c>
      <c r="H58" s="5">
        <v>20274</v>
      </c>
      <c r="I58" s="6" t="s">
        <v>2</v>
      </c>
    </row>
    <row r="59" spans="1:9">
      <c r="A59" s="3">
        <v>58</v>
      </c>
      <c r="B59" s="6" t="s">
        <v>84</v>
      </c>
      <c r="C59" s="6" t="s">
        <v>3066</v>
      </c>
      <c r="D59" t="s">
        <v>84</v>
      </c>
      <c r="E59" t="str">
        <f t="shared" si="1"/>
        <v>Sivas, Turkey</v>
      </c>
      <c r="F59" t="s">
        <v>3067</v>
      </c>
      <c r="G59" s="4">
        <v>28129</v>
      </c>
      <c r="H59" s="5">
        <v>642224</v>
      </c>
      <c r="I59" s="6" t="s">
        <v>2</v>
      </c>
    </row>
    <row r="60" spans="1:9">
      <c r="A60" s="3">
        <v>59</v>
      </c>
      <c r="B60" s="6" t="s">
        <v>86</v>
      </c>
      <c r="C60" s="6" t="s">
        <v>3066</v>
      </c>
      <c r="D60" t="s">
        <v>85</v>
      </c>
      <c r="E60" t="str">
        <f t="shared" si="1"/>
        <v>Tekirdag, Turkey</v>
      </c>
      <c r="F60" t="s">
        <v>19</v>
      </c>
      <c r="G60" s="4">
        <v>6345</v>
      </c>
      <c r="H60" s="5">
        <v>798109</v>
      </c>
      <c r="I60" s="6" t="s">
        <v>2</v>
      </c>
    </row>
    <row r="61" spans="1:9">
      <c r="A61" s="3">
        <v>60</v>
      </c>
      <c r="B61" s="6" t="s">
        <v>87</v>
      </c>
      <c r="C61" s="6" t="s">
        <v>3066</v>
      </c>
      <c r="D61" t="s">
        <v>87</v>
      </c>
      <c r="E61" t="str">
        <f t="shared" si="1"/>
        <v>Tokat, Turkey</v>
      </c>
      <c r="F61" t="s">
        <v>12</v>
      </c>
      <c r="G61" s="4">
        <v>9912</v>
      </c>
      <c r="H61" s="5">
        <v>617802</v>
      </c>
      <c r="I61" s="6" t="s">
        <v>2</v>
      </c>
    </row>
    <row r="62" spans="1:9">
      <c r="A62" s="3">
        <v>61</v>
      </c>
      <c r="B62" s="6" t="s">
        <v>88</v>
      </c>
      <c r="C62" s="6" t="s">
        <v>3066</v>
      </c>
      <c r="D62" t="s">
        <v>88</v>
      </c>
      <c r="E62" t="str">
        <f t="shared" si="1"/>
        <v>Trabzon, Turkey</v>
      </c>
      <c r="F62" t="s">
        <v>12</v>
      </c>
      <c r="G62" s="4">
        <v>4495</v>
      </c>
      <c r="H62" s="5">
        <v>763714</v>
      </c>
      <c r="I62" s="6" t="s">
        <v>2</v>
      </c>
    </row>
    <row r="63" spans="1:9">
      <c r="A63" s="3">
        <v>62</v>
      </c>
      <c r="B63" s="6" t="s">
        <v>89</v>
      </c>
      <c r="C63" s="6" t="s">
        <v>3066</v>
      </c>
      <c r="D63" t="s">
        <v>89</v>
      </c>
      <c r="E63" t="str">
        <f t="shared" si="1"/>
        <v>Tunceli, Turkey</v>
      </c>
      <c r="F63" t="s">
        <v>9</v>
      </c>
      <c r="G63" s="4">
        <v>7774</v>
      </c>
      <c r="H63" s="5">
        <v>76699</v>
      </c>
      <c r="I63" s="6" t="s">
        <v>2</v>
      </c>
    </row>
    <row r="64" spans="1:9">
      <c r="A64" s="3">
        <v>63</v>
      </c>
      <c r="B64" s="6" t="s">
        <v>91</v>
      </c>
      <c r="C64" s="6" t="s">
        <v>3066</v>
      </c>
      <c r="D64" t="s">
        <v>90</v>
      </c>
      <c r="E64" t="str">
        <f t="shared" si="1"/>
        <v>Sanliurfa, Turkey</v>
      </c>
      <c r="F64" t="s">
        <v>4</v>
      </c>
      <c r="G64" s="4">
        <v>19091</v>
      </c>
      <c r="H64" s="5">
        <v>1663371</v>
      </c>
      <c r="I64" s="6" t="s">
        <v>2</v>
      </c>
    </row>
    <row r="65" spans="1:9">
      <c r="A65" s="3">
        <v>64</v>
      </c>
      <c r="B65" s="6" t="s">
        <v>93</v>
      </c>
      <c r="C65" s="6" t="s">
        <v>3066</v>
      </c>
      <c r="D65" t="s">
        <v>92</v>
      </c>
      <c r="E65" t="str">
        <f t="shared" si="1"/>
        <v>Usak, Turkey</v>
      </c>
      <c r="F65" t="s">
        <v>7</v>
      </c>
      <c r="G65" s="4">
        <v>5174</v>
      </c>
      <c r="H65" s="5">
        <v>338019</v>
      </c>
      <c r="I65" s="6" t="s">
        <v>2</v>
      </c>
    </row>
    <row r="66" spans="1:9">
      <c r="A66" s="3">
        <v>65</v>
      </c>
      <c r="B66" s="6" t="s">
        <v>94</v>
      </c>
      <c r="C66" s="6" t="s">
        <v>3066</v>
      </c>
      <c r="D66" t="s">
        <v>94</v>
      </c>
      <c r="E66" t="str">
        <f t="shared" ref="E66:E82" si="2">D66&amp;", Turkey"</f>
        <v>Van, Turkey</v>
      </c>
      <c r="F66" t="s">
        <v>9</v>
      </c>
      <c r="G66" s="4">
        <v>20927</v>
      </c>
      <c r="H66" s="5">
        <v>1035418</v>
      </c>
      <c r="I66" s="6" t="s">
        <v>2</v>
      </c>
    </row>
    <row r="67" spans="1:9">
      <c r="A67" s="3">
        <v>66</v>
      </c>
      <c r="B67" s="6" t="s">
        <v>95</v>
      </c>
      <c r="C67" s="6" t="s">
        <v>3066</v>
      </c>
      <c r="D67" t="s">
        <v>95</v>
      </c>
      <c r="E67" t="str">
        <f t="shared" si="2"/>
        <v>Yozgat, Turkey</v>
      </c>
      <c r="F67" t="s">
        <v>3067</v>
      </c>
      <c r="G67" s="4">
        <v>14083</v>
      </c>
      <c r="H67" s="5">
        <v>476096</v>
      </c>
      <c r="I67" s="6" t="s">
        <v>2</v>
      </c>
    </row>
    <row r="68" spans="1:9">
      <c r="A68" s="3">
        <v>67</v>
      </c>
      <c r="B68" s="6" t="s">
        <v>96</v>
      </c>
      <c r="C68" s="6" t="s">
        <v>3066</v>
      </c>
      <c r="D68" t="s">
        <v>96</v>
      </c>
      <c r="E68" t="str">
        <f t="shared" si="2"/>
        <v>Zonguldak, Turkey</v>
      </c>
      <c r="F68" t="s">
        <v>12</v>
      </c>
      <c r="G68" s="4">
        <v>347</v>
      </c>
      <c r="H68" s="5">
        <v>619703</v>
      </c>
      <c r="I68" s="6" t="s">
        <v>2</v>
      </c>
    </row>
    <row r="69" spans="1:9">
      <c r="A69" s="3">
        <v>68</v>
      </c>
      <c r="B69" s="6" t="s">
        <v>97</v>
      </c>
      <c r="C69" s="6" t="s">
        <v>3066</v>
      </c>
      <c r="D69" t="s">
        <v>97</v>
      </c>
      <c r="E69" t="str">
        <f t="shared" si="2"/>
        <v>Aksaray, Turkey</v>
      </c>
      <c r="F69" t="s">
        <v>3067</v>
      </c>
      <c r="G69" s="4">
        <v>8051</v>
      </c>
      <c r="H69" s="5">
        <v>377505</v>
      </c>
      <c r="I69" s="6" t="s">
        <v>2</v>
      </c>
    </row>
    <row r="70" spans="1:9">
      <c r="A70" s="3">
        <v>69</v>
      </c>
      <c r="B70" s="6" t="s">
        <v>98</v>
      </c>
      <c r="C70" s="6" t="s">
        <v>3066</v>
      </c>
      <c r="D70" t="s">
        <v>98</v>
      </c>
      <c r="E70" t="str">
        <f t="shared" si="2"/>
        <v>Bayburt, Turkey</v>
      </c>
      <c r="F70" t="s">
        <v>12</v>
      </c>
      <c r="G70" s="4">
        <v>4043</v>
      </c>
      <c r="H70" s="5">
        <v>74412</v>
      </c>
      <c r="I70" s="6" t="s">
        <v>2</v>
      </c>
    </row>
    <row r="71" spans="1:9">
      <c r="A71" s="3">
        <v>70</v>
      </c>
      <c r="B71" s="6" t="s">
        <v>99</v>
      </c>
      <c r="C71" s="6" t="s">
        <v>3066</v>
      </c>
      <c r="D71" t="s">
        <v>99</v>
      </c>
      <c r="E71" t="str">
        <f t="shared" si="2"/>
        <v>Karaman, Turkey</v>
      </c>
      <c r="F71" t="s">
        <v>3067</v>
      </c>
      <c r="G71" s="4">
        <v>8816</v>
      </c>
      <c r="H71" s="5">
        <v>232633</v>
      </c>
      <c r="I71" s="6" t="s">
        <v>2</v>
      </c>
    </row>
    <row r="72" spans="1:9">
      <c r="A72" s="3">
        <v>71</v>
      </c>
      <c r="B72" s="6" t="s">
        <v>101</v>
      </c>
      <c r="C72" s="6" t="s">
        <v>3066</v>
      </c>
      <c r="D72" t="s">
        <v>100</v>
      </c>
      <c r="E72" t="str">
        <f t="shared" si="2"/>
        <v>Kirikkale, Turkey</v>
      </c>
      <c r="F72" t="s">
        <v>3067</v>
      </c>
      <c r="G72" s="4">
        <v>4589</v>
      </c>
      <c r="H72" s="5">
        <v>276647</v>
      </c>
      <c r="I72" s="6" t="s">
        <v>2</v>
      </c>
    </row>
    <row r="73" spans="1:9">
      <c r="A73" s="3">
        <v>72</v>
      </c>
      <c r="B73" s="6" t="s">
        <v>102</v>
      </c>
      <c r="C73" s="6" t="s">
        <v>3066</v>
      </c>
      <c r="D73" t="s">
        <v>102</v>
      </c>
      <c r="E73" t="str">
        <f t="shared" si="2"/>
        <v>Batman, Turkey</v>
      </c>
      <c r="F73" t="s">
        <v>4</v>
      </c>
      <c r="G73" s="4">
        <v>4671</v>
      </c>
      <c r="H73" s="5">
        <v>192024</v>
      </c>
      <c r="I73" s="6" t="s">
        <v>2</v>
      </c>
    </row>
    <row r="74" spans="1:9">
      <c r="A74" s="3">
        <v>73</v>
      </c>
      <c r="B74" s="6" t="s">
        <v>104</v>
      </c>
      <c r="C74" s="6" t="s">
        <v>3066</v>
      </c>
      <c r="D74" t="s">
        <v>103</v>
      </c>
      <c r="E74" t="str">
        <f t="shared" si="2"/>
        <v>Sirnak, Turkey</v>
      </c>
      <c r="F74" t="s">
        <v>4</v>
      </c>
      <c r="G74" s="4">
        <v>7296</v>
      </c>
      <c r="H74" s="5">
        <v>430109</v>
      </c>
      <c r="I74" s="6" t="s">
        <v>2</v>
      </c>
    </row>
    <row r="75" spans="1:9">
      <c r="A75" s="3">
        <v>74</v>
      </c>
      <c r="B75" s="6" t="s">
        <v>106</v>
      </c>
      <c r="C75" s="6" t="s">
        <v>3066</v>
      </c>
      <c r="D75" t="s">
        <v>105</v>
      </c>
      <c r="E75" t="str">
        <f t="shared" si="2"/>
        <v>Bartin, Turkey</v>
      </c>
      <c r="F75" t="s">
        <v>12</v>
      </c>
      <c r="G75" s="4">
        <v>196</v>
      </c>
      <c r="H75" s="5">
        <v>187758</v>
      </c>
      <c r="I75" s="6" t="s">
        <v>2</v>
      </c>
    </row>
    <row r="76" spans="1:9">
      <c r="A76" s="3">
        <v>75</v>
      </c>
      <c r="B76" s="6" t="s">
        <v>107</v>
      </c>
      <c r="C76" s="6" t="s">
        <v>3066</v>
      </c>
      <c r="D76" t="s">
        <v>107</v>
      </c>
      <c r="E76" t="str">
        <f t="shared" si="2"/>
        <v>Ardahan, Turkey</v>
      </c>
      <c r="F76" t="s">
        <v>9</v>
      </c>
      <c r="G76" s="4">
        <v>5495</v>
      </c>
      <c r="H76" s="5">
        <v>105454</v>
      </c>
      <c r="I76" s="6" t="s">
        <v>2</v>
      </c>
    </row>
    <row r="77" spans="1:9">
      <c r="A77" s="3">
        <v>76</v>
      </c>
      <c r="B77" s="6" t="s">
        <v>109</v>
      </c>
      <c r="C77" s="6" t="s">
        <v>3066</v>
      </c>
      <c r="D77" t="s">
        <v>108</v>
      </c>
      <c r="E77" t="str">
        <f t="shared" si="2"/>
        <v>Igdir, Turkey</v>
      </c>
      <c r="F77" t="s">
        <v>9</v>
      </c>
      <c r="G77" s="4">
        <v>3584</v>
      </c>
      <c r="H77" s="5">
        <v>184418</v>
      </c>
      <c r="I77" s="6" t="s">
        <v>2</v>
      </c>
    </row>
    <row r="78" spans="1:9">
      <c r="A78" s="3">
        <v>77</v>
      </c>
      <c r="B78" s="6" t="s">
        <v>110</v>
      </c>
      <c r="C78" s="6" t="s">
        <v>3066</v>
      </c>
      <c r="D78" t="s">
        <v>110</v>
      </c>
      <c r="E78" t="str">
        <f t="shared" si="2"/>
        <v>Yalova, Turkey</v>
      </c>
      <c r="F78" t="s">
        <v>19</v>
      </c>
      <c r="G78" s="4">
        <v>847</v>
      </c>
      <c r="H78" s="5">
        <v>203741</v>
      </c>
      <c r="I78" s="6" t="s">
        <v>2</v>
      </c>
    </row>
    <row r="79" spans="1:9">
      <c r="A79" s="3">
        <v>78</v>
      </c>
      <c r="B79" s="6" t="s">
        <v>112</v>
      </c>
      <c r="C79" s="6" t="s">
        <v>3066</v>
      </c>
      <c r="D79" t="s">
        <v>111</v>
      </c>
      <c r="E79" t="str">
        <f t="shared" si="2"/>
        <v>Karabuk, Turkey</v>
      </c>
      <c r="F79" t="s">
        <v>12</v>
      </c>
      <c r="G79" s="4">
        <v>242</v>
      </c>
      <c r="H79" s="5">
        <v>98023</v>
      </c>
      <c r="I79" s="6" t="s">
        <v>2</v>
      </c>
    </row>
    <row r="80" spans="1:9">
      <c r="A80" s="3">
        <v>79</v>
      </c>
      <c r="B80" s="6" t="s">
        <v>113</v>
      </c>
      <c r="C80" s="6" t="s">
        <v>3066</v>
      </c>
      <c r="D80" t="s">
        <v>113</v>
      </c>
      <c r="E80" t="str">
        <f t="shared" si="2"/>
        <v>Kilis, Turkey</v>
      </c>
      <c r="F80" t="s">
        <v>4</v>
      </c>
      <c r="G80" s="4">
        <v>1642</v>
      </c>
      <c r="H80" s="5">
        <v>123135</v>
      </c>
      <c r="I80" s="6" t="s">
        <v>2</v>
      </c>
    </row>
    <row r="81" spans="1:9">
      <c r="A81" s="3">
        <v>80</v>
      </c>
      <c r="B81" s="6" t="s">
        <v>114</v>
      </c>
      <c r="C81" s="6" t="s">
        <v>3066</v>
      </c>
      <c r="D81" t="s">
        <v>114</v>
      </c>
      <c r="E81" t="str">
        <f t="shared" si="2"/>
        <v>Osmaniye, Turkey</v>
      </c>
      <c r="F81" t="s">
        <v>1</v>
      </c>
      <c r="G81" s="4">
        <v>3767</v>
      </c>
      <c r="H81" s="5">
        <v>479221</v>
      </c>
      <c r="I81" s="6" t="s">
        <v>2</v>
      </c>
    </row>
    <row r="82" spans="1:9">
      <c r="A82" s="3">
        <v>81</v>
      </c>
      <c r="B82" s="6" t="s">
        <v>116</v>
      </c>
      <c r="C82" s="6" t="s">
        <v>3066</v>
      </c>
      <c r="D82" t="s">
        <v>115</v>
      </c>
      <c r="E82" t="str">
        <f t="shared" si="2"/>
        <v>Duzce, Turkey</v>
      </c>
      <c r="F82" t="s">
        <v>12</v>
      </c>
      <c r="G82" s="4">
        <v>3641</v>
      </c>
      <c r="H82" s="5">
        <v>338188</v>
      </c>
      <c r="I82" s="6" t="s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CD1D-F203-435F-A94E-EE82594A5EE7}">
  <dimension ref="A1:M47"/>
  <sheetViews>
    <sheetView workbookViewId="0"/>
  </sheetViews>
  <sheetFormatPr defaultRowHeight="14.25"/>
  <cols>
    <col min="1" max="1" width="11.265625" style="35" customWidth="1"/>
    <col min="2" max="2" width="17.06640625" style="35" bestFit="1" customWidth="1"/>
    <col min="3" max="3" width="14.9296875" style="35" bestFit="1" customWidth="1"/>
    <col min="4" max="4" width="17.73046875" style="35" bestFit="1" customWidth="1"/>
    <col min="5" max="5" width="14.06640625" style="35" bestFit="1" customWidth="1"/>
    <col min="6" max="6" width="7.53125" style="35" bestFit="1" customWidth="1"/>
    <col min="7" max="7" width="11" style="35" customWidth="1"/>
    <col min="8" max="8" width="14.53125" style="35" bestFit="1" customWidth="1"/>
    <col min="9" max="9" width="10.46484375" style="35" bestFit="1" customWidth="1"/>
    <col min="10" max="11" width="16.33203125" style="35" customWidth="1"/>
    <col min="12" max="12" width="66.19921875" style="35" bestFit="1" customWidth="1"/>
  </cols>
  <sheetData>
    <row r="1" spans="1:13">
      <c r="A1" s="40" t="s">
        <v>4657</v>
      </c>
      <c r="B1" s="35" t="s">
        <v>4658</v>
      </c>
      <c r="C1" s="35" t="s">
        <v>4659</v>
      </c>
      <c r="D1" s="35" t="s">
        <v>4660</v>
      </c>
      <c r="E1" s="35" t="s">
        <v>4661</v>
      </c>
      <c r="F1" s="35" t="s">
        <v>4662</v>
      </c>
      <c r="G1" s="35" t="s">
        <v>4663</v>
      </c>
      <c r="H1" s="35" t="s">
        <v>4664</v>
      </c>
      <c r="I1" s="35" t="s">
        <v>4665</v>
      </c>
      <c r="J1" s="35" t="s">
        <v>4666</v>
      </c>
      <c r="K1" s="35" t="s">
        <v>4667</v>
      </c>
      <c r="L1" s="41" t="s">
        <v>4668</v>
      </c>
      <c r="M1" s="41" t="s">
        <v>4669</v>
      </c>
    </row>
    <row r="2" spans="1:13">
      <c r="A2" s="35">
        <v>1</v>
      </c>
      <c r="B2" s="42" t="s">
        <v>4670</v>
      </c>
      <c r="C2" s="42" t="s">
        <v>4671</v>
      </c>
      <c r="D2" s="42" t="s">
        <v>4672</v>
      </c>
      <c r="E2" s="42" t="s">
        <v>4673</v>
      </c>
      <c r="F2" s="35" t="s">
        <v>4674</v>
      </c>
      <c r="G2" s="35" t="s">
        <v>4675</v>
      </c>
      <c r="H2" s="35">
        <v>374</v>
      </c>
      <c r="I2" s="35">
        <v>426</v>
      </c>
      <c r="J2" s="37">
        <v>42711</v>
      </c>
      <c r="K2" s="37">
        <v>43208</v>
      </c>
      <c r="L2" s="42" t="s">
        <v>4676</v>
      </c>
      <c r="M2" s="42" t="s">
        <v>4677</v>
      </c>
    </row>
    <row r="3" spans="1:13">
      <c r="A3" s="35">
        <v>2</v>
      </c>
      <c r="B3" s="42" t="s">
        <v>4678</v>
      </c>
      <c r="C3" s="42" t="s">
        <v>4679</v>
      </c>
      <c r="D3" s="42" t="s">
        <v>4672</v>
      </c>
      <c r="E3" s="42" t="s">
        <v>4680</v>
      </c>
      <c r="F3" s="35" t="s">
        <v>4674</v>
      </c>
      <c r="G3" s="35" t="s">
        <v>4681</v>
      </c>
      <c r="H3" s="35">
        <v>212</v>
      </c>
      <c r="I3" s="35">
        <v>405</v>
      </c>
      <c r="J3" s="37">
        <v>42983</v>
      </c>
      <c r="K3" s="37">
        <v>43181</v>
      </c>
      <c r="L3" s="42" t="s">
        <v>4682</v>
      </c>
      <c r="M3" s="42" t="s">
        <v>4683</v>
      </c>
    </row>
    <row r="4" spans="1:13">
      <c r="A4" s="35">
        <v>3</v>
      </c>
      <c r="B4" s="42" t="s">
        <v>4684</v>
      </c>
      <c r="C4" s="42" t="s">
        <v>4685</v>
      </c>
      <c r="D4" s="42" t="s">
        <v>4672</v>
      </c>
      <c r="E4" s="42" t="s">
        <v>4680</v>
      </c>
      <c r="F4" s="35" t="s">
        <v>4686</v>
      </c>
      <c r="G4" s="35" t="s">
        <v>4681</v>
      </c>
      <c r="H4" s="35">
        <v>212</v>
      </c>
      <c r="I4" s="35">
        <v>412</v>
      </c>
      <c r="J4" s="37">
        <v>41604</v>
      </c>
      <c r="K4" s="37">
        <v>42884</v>
      </c>
      <c r="L4" s="42" t="s">
        <v>4687</v>
      </c>
      <c r="M4" s="42" t="s">
        <v>4688</v>
      </c>
    </row>
    <row r="5" spans="1:13">
      <c r="A5" s="35">
        <v>4</v>
      </c>
      <c r="B5" s="42" t="s">
        <v>4689</v>
      </c>
      <c r="C5" s="42" t="s">
        <v>4690</v>
      </c>
      <c r="D5" s="42" t="s">
        <v>4672</v>
      </c>
      <c r="E5" s="42" t="s">
        <v>4680</v>
      </c>
      <c r="F5" s="35" t="s">
        <v>4691</v>
      </c>
      <c r="G5" s="35" t="s">
        <v>4681</v>
      </c>
      <c r="H5" s="35">
        <v>212</v>
      </c>
      <c r="I5" s="35">
        <v>227</v>
      </c>
      <c r="J5" s="37">
        <v>42556</v>
      </c>
      <c r="K5" s="37">
        <v>43508</v>
      </c>
      <c r="L5" s="42" t="s">
        <v>4692</v>
      </c>
      <c r="M5" s="42" t="s">
        <v>4693</v>
      </c>
    </row>
    <row r="6" spans="1:13">
      <c r="A6" s="35">
        <v>5</v>
      </c>
      <c r="B6" s="42" t="s">
        <v>4694</v>
      </c>
      <c r="C6" s="42" t="s">
        <v>4695</v>
      </c>
      <c r="D6" s="42" t="s">
        <v>4672</v>
      </c>
      <c r="E6" s="42" t="s">
        <v>4680</v>
      </c>
      <c r="F6" s="35" t="s">
        <v>4691</v>
      </c>
      <c r="G6" s="35" t="s">
        <v>4675</v>
      </c>
      <c r="H6" s="35">
        <v>247</v>
      </c>
      <c r="I6" s="35">
        <v>341</v>
      </c>
      <c r="J6" s="37">
        <v>42149</v>
      </c>
      <c r="K6" s="37">
        <v>42912</v>
      </c>
      <c r="L6" s="42" t="s">
        <v>4696</v>
      </c>
      <c r="M6" s="42" t="s">
        <v>4697</v>
      </c>
    </row>
    <row r="7" spans="1:13">
      <c r="A7" s="35">
        <v>6</v>
      </c>
      <c r="B7" s="42" t="s">
        <v>4698</v>
      </c>
      <c r="C7" s="42" t="s">
        <v>4699</v>
      </c>
      <c r="D7" s="42" t="s">
        <v>4672</v>
      </c>
      <c r="E7" s="42" t="s">
        <v>4680</v>
      </c>
      <c r="F7" s="35" t="s">
        <v>4700</v>
      </c>
      <c r="G7" s="35" t="s">
        <v>4675</v>
      </c>
      <c r="H7" s="35">
        <v>202</v>
      </c>
      <c r="I7" s="35">
        <v>269</v>
      </c>
      <c r="J7" s="37">
        <v>41696</v>
      </c>
      <c r="K7" s="37">
        <v>42242</v>
      </c>
      <c r="L7" s="42" t="s">
        <v>4701</v>
      </c>
      <c r="M7" s="42" t="s">
        <v>4702</v>
      </c>
    </row>
    <row r="8" spans="1:13">
      <c r="A8" s="35">
        <v>7</v>
      </c>
      <c r="B8" s="42" t="s">
        <v>4703</v>
      </c>
      <c r="C8" s="42" t="s">
        <v>4704</v>
      </c>
      <c r="D8" s="42" t="s">
        <v>4672</v>
      </c>
      <c r="E8" s="42" t="s">
        <v>4680</v>
      </c>
      <c r="F8" s="35" t="s">
        <v>4705</v>
      </c>
      <c r="G8" s="35" t="s">
        <v>4675</v>
      </c>
      <c r="H8" s="35">
        <v>346</v>
      </c>
      <c r="I8" s="35">
        <v>487</v>
      </c>
      <c r="J8" s="37">
        <v>41224</v>
      </c>
      <c r="K8" s="37">
        <v>41539</v>
      </c>
      <c r="L8" s="42" t="s">
        <v>4706</v>
      </c>
      <c r="M8" s="42" t="s">
        <v>4707</v>
      </c>
    </row>
    <row r="9" spans="1:13">
      <c r="A9" s="35">
        <v>8</v>
      </c>
      <c r="B9" s="42" t="s">
        <v>4708</v>
      </c>
      <c r="C9" s="42" t="s">
        <v>4709</v>
      </c>
      <c r="D9" s="42" t="s">
        <v>4672</v>
      </c>
      <c r="E9" s="42" t="s">
        <v>4710</v>
      </c>
      <c r="F9" s="35" t="s">
        <v>4711</v>
      </c>
      <c r="G9" s="35" t="s">
        <v>4675</v>
      </c>
      <c r="H9" s="35">
        <v>430</v>
      </c>
      <c r="I9" s="35">
        <v>523</v>
      </c>
      <c r="J9" s="37">
        <v>42285</v>
      </c>
      <c r="K9" s="37">
        <v>42775</v>
      </c>
      <c r="L9" s="42" t="s">
        <v>4712</v>
      </c>
      <c r="M9" s="42" t="s">
        <v>4713</v>
      </c>
    </row>
    <row r="10" spans="1:13">
      <c r="A10" s="35">
        <v>9</v>
      </c>
      <c r="B10" s="42" t="s">
        <v>4714</v>
      </c>
      <c r="C10" s="42" t="s">
        <v>4715</v>
      </c>
      <c r="D10" s="42" t="s">
        <v>4672</v>
      </c>
      <c r="E10" s="42" t="s">
        <v>4710</v>
      </c>
      <c r="F10" s="35" t="s">
        <v>4705</v>
      </c>
      <c r="G10" s="35" t="s">
        <v>4675</v>
      </c>
      <c r="H10" s="35">
        <v>440</v>
      </c>
      <c r="I10" s="35">
        <v>478</v>
      </c>
      <c r="J10" s="37">
        <v>42576</v>
      </c>
      <c r="K10" s="37">
        <v>44138</v>
      </c>
      <c r="L10" s="42" t="s">
        <v>4716</v>
      </c>
      <c r="M10" s="42" t="s">
        <v>4717</v>
      </c>
    </row>
    <row r="11" spans="1:13">
      <c r="A11" s="35">
        <v>10</v>
      </c>
      <c r="B11" s="42" t="s">
        <v>4718</v>
      </c>
      <c r="C11" s="42" t="s">
        <v>4719</v>
      </c>
      <c r="D11" s="42" t="s">
        <v>4672</v>
      </c>
      <c r="E11" s="42" t="s">
        <v>4673</v>
      </c>
      <c r="F11" s="35" t="s">
        <v>4691</v>
      </c>
      <c r="G11" s="35" t="s">
        <v>4675</v>
      </c>
      <c r="H11" s="35">
        <v>338</v>
      </c>
      <c r="I11" s="35">
        <v>544</v>
      </c>
      <c r="J11" s="37">
        <v>42185</v>
      </c>
      <c r="K11" s="37">
        <v>42514</v>
      </c>
      <c r="L11" s="42" t="s">
        <v>4720</v>
      </c>
      <c r="M11" s="42" t="s">
        <v>4721</v>
      </c>
    </row>
    <row r="12" spans="1:13">
      <c r="A12" s="35">
        <v>11</v>
      </c>
      <c r="B12" s="42" t="s">
        <v>4722</v>
      </c>
      <c r="C12" s="42" t="s">
        <v>4723</v>
      </c>
      <c r="D12" s="42" t="s">
        <v>4672</v>
      </c>
      <c r="E12" s="42" t="s">
        <v>4724</v>
      </c>
      <c r="F12" s="35" t="s">
        <v>4674</v>
      </c>
      <c r="G12" s="35" t="s">
        <v>4681</v>
      </c>
      <c r="H12" s="35">
        <v>337</v>
      </c>
      <c r="I12" s="35">
        <v>519</v>
      </c>
      <c r="J12" s="37">
        <v>42499</v>
      </c>
      <c r="K12" s="37">
        <v>43353</v>
      </c>
      <c r="L12" s="42" t="s">
        <v>4725</v>
      </c>
      <c r="M12" s="42" t="s">
        <v>4726</v>
      </c>
    </row>
    <row r="13" spans="1:13">
      <c r="A13" s="35">
        <v>12</v>
      </c>
      <c r="B13" s="42" t="s">
        <v>4727</v>
      </c>
      <c r="C13" s="42" t="s">
        <v>4728</v>
      </c>
      <c r="D13" s="42" t="s">
        <v>4729</v>
      </c>
      <c r="E13" s="42" t="s">
        <v>4730</v>
      </c>
      <c r="F13" s="35" t="s">
        <v>4674</v>
      </c>
      <c r="H13" s="35">
        <v>31</v>
      </c>
      <c r="I13" s="35">
        <v>62</v>
      </c>
      <c r="J13" s="37">
        <v>42845</v>
      </c>
      <c r="K13" s="37">
        <v>43632</v>
      </c>
      <c r="L13" s="42" t="s">
        <v>4731</v>
      </c>
      <c r="M13" s="42" t="s">
        <v>4732</v>
      </c>
    </row>
    <row r="14" spans="1:13">
      <c r="A14" s="35">
        <v>13</v>
      </c>
      <c r="B14" s="42" t="s">
        <v>4733</v>
      </c>
      <c r="C14" s="42" t="s">
        <v>4734</v>
      </c>
      <c r="D14" s="42" t="s">
        <v>4729</v>
      </c>
      <c r="E14" s="42" t="s">
        <v>4730</v>
      </c>
      <c r="F14" s="35" t="s">
        <v>4686</v>
      </c>
      <c r="H14" s="35">
        <v>75</v>
      </c>
      <c r="I14" s="35">
        <v>86</v>
      </c>
      <c r="J14" s="37">
        <v>42053</v>
      </c>
      <c r="K14" s="37">
        <v>42357</v>
      </c>
      <c r="L14" s="42" t="s">
        <v>4735</v>
      </c>
      <c r="M14" s="42" t="s">
        <v>4736</v>
      </c>
    </row>
    <row r="15" spans="1:13">
      <c r="A15" s="35">
        <v>14</v>
      </c>
      <c r="B15" s="42" t="s">
        <v>4737</v>
      </c>
      <c r="C15" s="42" t="s">
        <v>4738</v>
      </c>
      <c r="D15" s="42" t="s">
        <v>4729</v>
      </c>
      <c r="E15" s="42" t="s">
        <v>4730</v>
      </c>
      <c r="F15" s="35" t="s">
        <v>4691</v>
      </c>
      <c r="H15" s="35">
        <v>63</v>
      </c>
      <c r="I15" s="35">
        <v>92</v>
      </c>
      <c r="J15" s="37">
        <v>42883</v>
      </c>
      <c r="K15" s="37">
        <v>44460</v>
      </c>
      <c r="L15" s="42" t="s">
        <v>4739</v>
      </c>
      <c r="M15" s="42" t="s">
        <v>4740</v>
      </c>
    </row>
    <row r="16" spans="1:13">
      <c r="A16" s="35">
        <v>15</v>
      </c>
      <c r="B16" s="42" t="s">
        <v>4741</v>
      </c>
      <c r="C16" s="42" t="s">
        <v>4742</v>
      </c>
      <c r="D16" s="42" t="s">
        <v>4729</v>
      </c>
      <c r="E16" s="42" t="s">
        <v>4730</v>
      </c>
      <c r="F16" s="35" t="s">
        <v>4691</v>
      </c>
      <c r="H16" s="35">
        <v>32</v>
      </c>
      <c r="I16" s="35">
        <v>47</v>
      </c>
      <c r="J16" s="37">
        <v>42563</v>
      </c>
      <c r="K16" s="37">
        <v>43694</v>
      </c>
      <c r="L16" s="42" t="s">
        <v>4743</v>
      </c>
      <c r="M16" s="42" t="s">
        <v>4744</v>
      </c>
    </row>
    <row r="17" spans="1:13">
      <c r="A17" s="35">
        <v>16</v>
      </c>
      <c r="B17" s="42" t="s">
        <v>4745</v>
      </c>
      <c r="C17" s="42" t="s">
        <v>4746</v>
      </c>
      <c r="D17" s="42" t="s">
        <v>4729</v>
      </c>
      <c r="E17" s="42" t="s">
        <v>4730</v>
      </c>
      <c r="F17" s="35" t="s">
        <v>4700</v>
      </c>
      <c r="H17" s="35">
        <v>13</v>
      </c>
      <c r="I17" s="35">
        <v>19</v>
      </c>
      <c r="J17" s="37">
        <v>42515</v>
      </c>
      <c r="K17" s="37">
        <v>42638</v>
      </c>
      <c r="L17" s="42" t="s">
        <v>4747</v>
      </c>
      <c r="M17" s="42" t="s">
        <v>4748</v>
      </c>
    </row>
    <row r="18" spans="1:13">
      <c r="A18" s="35">
        <v>17</v>
      </c>
      <c r="B18" s="42" t="s">
        <v>4749</v>
      </c>
      <c r="C18" s="42" t="s">
        <v>4750</v>
      </c>
      <c r="D18" s="42" t="s">
        <v>4729</v>
      </c>
      <c r="E18" s="42" t="s">
        <v>4751</v>
      </c>
      <c r="F18" s="35" t="s">
        <v>4691</v>
      </c>
      <c r="H18" s="35">
        <v>66</v>
      </c>
      <c r="I18" s="35">
        <v>73</v>
      </c>
      <c r="J18" s="37">
        <v>42742</v>
      </c>
      <c r="K18" s="37">
        <v>43850</v>
      </c>
      <c r="L18" s="42" t="s">
        <v>4752</v>
      </c>
      <c r="M18" s="42" t="s">
        <v>4753</v>
      </c>
    </row>
    <row r="19" spans="1:13">
      <c r="A19" s="35">
        <v>18</v>
      </c>
      <c r="B19" s="42" t="s">
        <v>4754</v>
      </c>
      <c r="C19" s="42" t="s">
        <v>4755</v>
      </c>
      <c r="D19" s="42" t="s">
        <v>4729</v>
      </c>
      <c r="E19" s="42" t="s">
        <v>4751</v>
      </c>
      <c r="F19" s="35" t="s">
        <v>4691</v>
      </c>
      <c r="H19" s="35">
        <v>31</v>
      </c>
      <c r="I19" s="35">
        <v>43</v>
      </c>
      <c r="J19" s="37">
        <v>41296</v>
      </c>
      <c r="K19" s="37">
        <v>41637</v>
      </c>
      <c r="L19" s="42" t="s">
        <v>4756</v>
      </c>
      <c r="M19" s="42" t="s">
        <v>4757</v>
      </c>
    </row>
    <row r="20" spans="1:13">
      <c r="A20" s="35">
        <v>19</v>
      </c>
      <c r="B20" s="42" t="s">
        <v>4758</v>
      </c>
      <c r="C20" s="42" t="s">
        <v>4759</v>
      </c>
      <c r="D20" s="42" t="s">
        <v>4729</v>
      </c>
      <c r="E20" s="42" t="s">
        <v>4751</v>
      </c>
      <c r="F20" s="35" t="s">
        <v>4691</v>
      </c>
      <c r="H20" s="35">
        <v>22</v>
      </c>
      <c r="I20" s="35">
        <v>30</v>
      </c>
      <c r="J20" s="37">
        <v>42384</v>
      </c>
      <c r="K20" s="37">
        <v>42955</v>
      </c>
      <c r="L20" s="42" t="s">
        <v>4760</v>
      </c>
      <c r="M20" s="42" t="s">
        <v>4761</v>
      </c>
    </row>
    <row r="21" spans="1:13">
      <c r="A21" s="35">
        <v>20</v>
      </c>
      <c r="B21" s="42" t="s">
        <v>4762</v>
      </c>
      <c r="C21" s="42" t="s">
        <v>4763</v>
      </c>
      <c r="D21" s="42" t="s">
        <v>4729</v>
      </c>
      <c r="E21" s="42" t="s">
        <v>4751</v>
      </c>
      <c r="F21" s="35" t="s">
        <v>4691</v>
      </c>
      <c r="H21" s="35">
        <v>63</v>
      </c>
      <c r="I21" s="35">
        <v>116</v>
      </c>
      <c r="J21" s="37">
        <v>41295</v>
      </c>
      <c r="K21" s="37">
        <v>41636</v>
      </c>
      <c r="L21" s="42" t="s">
        <v>4764</v>
      </c>
      <c r="M21" s="42" t="s">
        <v>4765</v>
      </c>
    </row>
    <row r="22" spans="1:13">
      <c r="A22" s="35">
        <v>21</v>
      </c>
      <c r="B22" s="42" t="s">
        <v>4766</v>
      </c>
      <c r="C22" s="42" t="s">
        <v>4767</v>
      </c>
      <c r="D22" s="42" t="s">
        <v>4729</v>
      </c>
      <c r="E22" s="42" t="s">
        <v>4751</v>
      </c>
      <c r="F22" s="35" t="s">
        <v>4691</v>
      </c>
      <c r="H22" s="35">
        <v>19</v>
      </c>
      <c r="I22" s="35">
        <v>31</v>
      </c>
      <c r="J22" s="37">
        <v>41237</v>
      </c>
      <c r="K22" s="37">
        <v>41707</v>
      </c>
      <c r="L22" s="42" t="s">
        <v>4768</v>
      </c>
      <c r="M22" s="42" t="s">
        <v>4769</v>
      </c>
    </row>
    <row r="23" spans="1:13">
      <c r="A23" s="35">
        <v>22</v>
      </c>
      <c r="B23" s="42" t="s">
        <v>4770</v>
      </c>
      <c r="C23" s="42" t="s">
        <v>4771</v>
      </c>
      <c r="D23" s="42" t="s">
        <v>4729</v>
      </c>
      <c r="E23" s="42" t="s">
        <v>4751</v>
      </c>
      <c r="F23" s="35" t="s">
        <v>4691</v>
      </c>
      <c r="H23" s="35">
        <v>74</v>
      </c>
      <c r="I23" s="35">
        <v>134</v>
      </c>
      <c r="J23" s="37">
        <v>42146</v>
      </c>
      <c r="K23" s="37">
        <v>42252</v>
      </c>
      <c r="L23" s="42" t="s">
        <v>4772</v>
      </c>
      <c r="M23" s="42" t="s">
        <v>4773</v>
      </c>
    </row>
    <row r="24" spans="1:13">
      <c r="A24" s="35">
        <v>23</v>
      </c>
      <c r="B24" s="42" t="s">
        <v>4774</v>
      </c>
      <c r="C24" s="42" t="s">
        <v>4775</v>
      </c>
      <c r="D24" s="42" t="s">
        <v>4729</v>
      </c>
      <c r="E24" s="42" t="s">
        <v>4751</v>
      </c>
      <c r="F24" s="35" t="s">
        <v>4691</v>
      </c>
      <c r="H24" s="35">
        <v>44</v>
      </c>
      <c r="I24" s="35">
        <v>68</v>
      </c>
      <c r="J24" s="37">
        <v>41649</v>
      </c>
      <c r="K24" s="37">
        <v>42462</v>
      </c>
      <c r="L24" s="42" t="s">
        <v>4776</v>
      </c>
      <c r="M24" s="42" t="s">
        <v>4777</v>
      </c>
    </row>
    <row r="25" spans="1:13">
      <c r="A25" s="35">
        <v>24</v>
      </c>
      <c r="B25" s="42" t="s">
        <v>4778</v>
      </c>
      <c r="C25" s="42" t="s">
        <v>4779</v>
      </c>
      <c r="D25" s="42" t="s">
        <v>4729</v>
      </c>
      <c r="E25" s="42" t="s">
        <v>4751</v>
      </c>
      <c r="F25" s="35" t="s">
        <v>4691</v>
      </c>
      <c r="H25" s="35">
        <v>23</v>
      </c>
      <c r="I25" s="35">
        <v>29</v>
      </c>
      <c r="J25" s="37">
        <v>41650</v>
      </c>
      <c r="K25" s="37">
        <v>42736</v>
      </c>
      <c r="L25" s="42" t="s">
        <v>4780</v>
      </c>
      <c r="M25" s="42" t="s">
        <v>4781</v>
      </c>
    </row>
    <row r="26" spans="1:13">
      <c r="A26" s="35">
        <v>25</v>
      </c>
      <c r="B26" s="42" t="s">
        <v>4782</v>
      </c>
      <c r="C26" s="42" t="s">
        <v>4783</v>
      </c>
      <c r="D26" s="42" t="s">
        <v>4729</v>
      </c>
      <c r="E26" s="42" t="s">
        <v>4751</v>
      </c>
      <c r="F26" s="35" t="s">
        <v>4691</v>
      </c>
      <c r="H26" s="35">
        <v>29</v>
      </c>
      <c r="I26" s="35">
        <v>37</v>
      </c>
      <c r="J26" s="37">
        <v>42749</v>
      </c>
      <c r="K26" s="37">
        <v>43467</v>
      </c>
      <c r="L26" s="42" t="s">
        <v>4784</v>
      </c>
      <c r="M26" s="42" t="s">
        <v>4785</v>
      </c>
    </row>
    <row r="27" spans="1:13">
      <c r="A27" s="35">
        <v>26</v>
      </c>
      <c r="B27" s="42" t="s">
        <v>4786</v>
      </c>
      <c r="C27" s="42" t="s">
        <v>4787</v>
      </c>
      <c r="D27" s="42" t="s">
        <v>4729</v>
      </c>
      <c r="E27" s="42" t="s">
        <v>4751</v>
      </c>
      <c r="F27" s="35" t="s">
        <v>4691</v>
      </c>
      <c r="H27" s="35">
        <v>68</v>
      </c>
      <c r="I27" s="35">
        <v>119</v>
      </c>
      <c r="J27" s="37">
        <v>42942</v>
      </c>
      <c r="K27" s="37">
        <v>43474</v>
      </c>
      <c r="L27" s="42" t="s">
        <v>4788</v>
      </c>
      <c r="M27" s="42" t="s">
        <v>4789</v>
      </c>
    </row>
    <row r="28" spans="1:13">
      <c r="A28" s="35">
        <v>27</v>
      </c>
      <c r="B28" s="42" t="s">
        <v>4790</v>
      </c>
      <c r="C28" s="42" t="s">
        <v>4791</v>
      </c>
      <c r="D28" s="42" t="s">
        <v>4729</v>
      </c>
      <c r="E28" s="42" t="s">
        <v>4792</v>
      </c>
      <c r="F28" s="35" t="s">
        <v>4793</v>
      </c>
      <c r="G28" s="35" t="s">
        <v>4794</v>
      </c>
      <c r="H28" s="35">
        <v>31</v>
      </c>
      <c r="I28" s="35">
        <v>58</v>
      </c>
      <c r="J28" s="37">
        <v>42063</v>
      </c>
      <c r="K28" s="37">
        <v>43631</v>
      </c>
      <c r="L28" s="42" t="s">
        <v>4795</v>
      </c>
      <c r="M28" s="42" t="s">
        <v>4796</v>
      </c>
    </row>
    <row r="29" spans="1:13">
      <c r="A29" s="35">
        <v>28</v>
      </c>
      <c r="B29" s="42" t="s">
        <v>4797</v>
      </c>
      <c r="C29" s="42" t="s">
        <v>4798</v>
      </c>
      <c r="D29" s="42" t="s">
        <v>4729</v>
      </c>
      <c r="E29" s="42" t="s">
        <v>4792</v>
      </c>
      <c r="F29" s="35" t="s">
        <v>4705</v>
      </c>
      <c r="G29" s="35" t="s">
        <v>4794</v>
      </c>
      <c r="H29" s="35">
        <v>65</v>
      </c>
      <c r="I29" s="35">
        <v>96</v>
      </c>
      <c r="J29" s="37">
        <v>41592</v>
      </c>
      <c r="K29" s="37">
        <v>42620</v>
      </c>
      <c r="L29" s="42" t="s">
        <v>4799</v>
      </c>
      <c r="M29" s="42" t="s">
        <v>4800</v>
      </c>
    </row>
    <row r="30" spans="1:13">
      <c r="A30" s="35">
        <v>29</v>
      </c>
      <c r="B30" s="42" t="s">
        <v>4801</v>
      </c>
      <c r="C30" s="42" t="s">
        <v>4802</v>
      </c>
      <c r="D30" s="42" t="s">
        <v>4729</v>
      </c>
      <c r="E30" s="42" t="s">
        <v>4792</v>
      </c>
      <c r="F30" s="35" t="s">
        <v>4705</v>
      </c>
      <c r="G30" s="35" t="s">
        <v>4794</v>
      </c>
      <c r="H30" s="35">
        <v>58</v>
      </c>
      <c r="I30" s="35">
        <v>90</v>
      </c>
      <c r="J30" s="37">
        <v>41954</v>
      </c>
      <c r="K30" s="37">
        <v>42983</v>
      </c>
      <c r="L30" s="42" t="s">
        <v>4803</v>
      </c>
      <c r="M30" s="42" t="s">
        <v>4804</v>
      </c>
    </row>
    <row r="31" spans="1:13">
      <c r="A31" s="35">
        <v>30</v>
      </c>
      <c r="B31" s="42" t="s">
        <v>4805</v>
      </c>
      <c r="C31" s="42" t="s">
        <v>4806</v>
      </c>
      <c r="D31" s="42" t="s">
        <v>4729</v>
      </c>
      <c r="E31" s="42" t="s">
        <v>4792</v>
      </c>
      <c r="F31" s="35" t="s">
        <v>4691</v>
      </c>
      <c r="G31" s="35" t="s">
        <v>4794</v>
      </c>
      <c r="H31" s="35">
        <v>68</v>
      </c>
      <c r="I31" s="35">
        <v>127</v>
      </c>
      <c r="J31" s="37">
        <v>42997</v>
      </c>
      <c r="K31" s="37">
        <v>43079</v>
      </c>
      <c r="L31" s="42" t="s">
        <v>4807</v>
      </c>
      <c r="M31" s="42" t="s">
        <v>4808</v>
      </c>
    </row>
    <row r="32" spans="1:13">
      <c r="A32" s="35">
        <v>31</v>
      </c>
      <c r="B32" s="42" t="s">
        <v>4809</v>
      </c>
      <c r="C32" s="42" t="s">
        <v>4810</v>
      </c>
      <c r="D32" s="42" t="s">
        <v>4729</v>
      </c>
      <c r="E32" s="42" t="s">
        <v>4792</v>
      </c>
      <c r="F32" s="35" t="s">
        <v>4793</v>
      </c>
      <c r="G32" s="35" t="s">
        <v>4794</v>
      </c>
      <c r="H32" s="35">
        <v>23</v>
      </c>
      <c r="I32" s="35">
        <v>37</v>
      </c>
      <c r="J32" s="37">
        <v>41983</v>
      </c>
      <c r="K32" s="37">
        <v>42235</v>
      </c>
      <c r="L32" s="42" t="s">
        <v>4811</v>
      </c>
      <c r="M32" s="42" t="s">
        <v>4812</v>
      </c>
    </row>
    <row r="33" spans="1:13">
      <c r="A33" s="35">
        <v>32</v>
      </c>
      <c r="B33" s="42" t="s">
        <v>4813</v>
      </c>
      <c r="C33" s="42" t="s">
        <v>4814</v>
      </c>
      <c r="D33" s="42" t="s">
        <v>4729</v>
      </c>
      <c r="E33" s="42" t="s">
        <v>4792</v>
      </c>
      <c r="F33" s="35" t="s">
        <v>4674</v>
      </c>
      <c r="G33" s="35" t="s">
        <v>4675</v>
      </c>
      <c r="H33" s="35">
        <v>35</v>
      </c>
      <c r="I33" s="35">
        <v>66</v>
      </c>
      <c r="J33" s="37">
        <v>42223</v>
      </c>
      <c r="K33" s="37">
        <v>42351</v>
      </c>
      <c r="L33" s="42" t="s">
        <v>4815</v>
      </c>
      <c r="M33" s="42" t="s">
        <v>4816</v>
      </c>
    </row>
    <row r="34" spans="1:13">
      <c r="A34" s="35">
        <v>33</v>
      </c>
      <c r="B34" s="42" t="s">
        <v>4817</v>
      </c>
      <c r="C34" s="42" t="s">
        <v>4818</v>
      </c>
      <c r="D34" s="42" t="s">
        <v>4729</v>
      </c>
      <c r="E34" s="42" t="s">
        <v>4792</v>
      </c>
      <c r="F34" s="35" t="s">
        <v>4686</v>
      </c>
      <c r="G34" s="35" t="s">
        <v>4675</v>
      </c>
      <c r="H34" s="35">
        <v>44</v>
      </c>
      <c r="I34" s="35">
        <v>84</v>
      </c>
      <c r="J34" s="37">
        <v>42866</v>
      </c>
      <c r="K34" s="37">
        <v>43923</v>
      </c>
      <c r="L34" s="42" t="s">
        <v>4819</v>
      </c>
      <c r="M34" s="42" t="s">
        <v>4820</v>
      </c>
    </row>
    <row r="35" spans="1:13">
      <c r="A35" s="35">
        <v>34</v>
      </c>
      <c r="B35" s="42" t="s">
        <v>4821</v>
      </c>
      <c r="C35" s="42" t="s">
        <v>4822</v>
      </c>
      <c r="D35" s="42" t="s">
        <v>4729</v>
      </c>
      <c r="E35" s="42" t="s">
        <v>4792</v>
      </c>
      <c r="F35" s="35" t="s">
        <v>4691</v>
      </c>
      <c r="G35" s="35" t="s">
        <v>4675</v>
      </c>
      <c r="H35" s="35">
        <v>71</v>
      </c>
      <c r="I35" s="35">
        <v>106</v>
      </c>
      <c r="J35" s="37">
        <v>41250</v>
      </c>
      <c r="K35" s="37">
        <v>41995</v>
      </c>
      <c r="L35" s="42" t="s">
        <v>4823</v>
      </c>
      <c r="M35" s="42" t="s">
        <v>4824</v>
      </c>
    </row>
    <row r="36" spans="1:13">
      <c r="A36" s="35">
        <v>35</v>
      </c>
      <c r="B36" s="42" t="s">
        <v>4825</v>
      </c>
      <c r="C36" s="42" t="s">
        <v>4826</v>
      </c>
      <c r="D36" s="42" t="s">
        <v>4827</v>
      </c>
      <c r="E36" s="42" t="s">
        <v>4828</v>
      </c>
      <c r="F36" s="35" t="s">
        <v>4691</v>
      </c>
      <c r="G36" s="35" t="s">
        <v>4829</v>
      </c>
      <c r="H36" s="35">
        <v>16</v>
      </c>
      <c r="I36" s="35">
        <v>24</v>
      </c>
      <c r="J36" s="37">
        <v>42100</v>
      </c>
      <c r="K36" s="37">
        <v>43670</v>
      </c>
      <c r="L36" s="42" t="s">
        <v>4830</v>
      </c>
      <c r="M36" s="42" t="s">
        <v>4831</v>
      </c>
    </row>
    <row r="37" spans="1:13">
      <c r="A37" s="35">
        <v>36</v>
      </c>
      <c r="B37" s="42" t="s">
        <v>4832</v>
      </c>
      <c r="C37" s="42" t="s">
        <v>4833</v>
      </c>
      <c r="D37" s="42" t="s">
        <v>4827</v>
      </c>
      <c r="E37" s="42" t="s">
        <v>4828</v>
      </c>
      <c r="F37" s="35" t="s">
        <v>4793</v>
      </c>
      <c r="G37" s="35" t="s">
        <v>4834</v>
      </c>
      <c r="H37" s="35">
        <v>17</v>
      </c>
      <c r="I37" s="35">
        <v>33</v>
      </c>
      <c r="J37" s="37">
        <v>41850</v>
      </c>
      <c r="K37" s="37">
        <v>42328</v>
      </c>
      <c r="L37" s="42" t="s">
        <v>4835</v>
      </c>
      <c r="M37" s="42" t="s">
        <v>4836</v>
      </c>
    </row>
    <row r="38" spans="1:13">
      <c r="A38" s="35">
        <v>37</v>
      </c>
      <c r="B38" s="42" t="s">
        <v>4837</v>
      </c>
      <c r="C38" s="42" t="s">
        <v>4838</v>
      </c>
      <c r="D38" s="42" t="s">
        <v>4827</v>
      </c>
      <c r="E38" s="42" t="s">
        <v>4828</v>
      </c>
      <c r="F38" s="35" t="s">
        <v>4705</v>
      </c>
      <c r="G38" s="35" t="s">
        <v>4839</v>
      </c>
      <c r="H38" s="35">
        <v>65</v>
      </c>
      <c r="I38" s="35">
        <v>72</v>
      </c>
      <c r="J38" s="37">
        <v>41819</v>
      </c>
      <c r="K38" s="37">
        <v>42997</v>
      </c>
      <c r="L38" s="42" t="s">
        <v>4840</v>
      </c>
      <c r="M38" s="42" t="s">
        <v>4841</v>
      </c>
    </row>
    <row r="39" spans="1:13">
      <c r="A39" s="35">
        <v>38</v>
      </c>
      <c r="B39" s="42" t="s">
        <v>4842</v>
      </c>
      <c r="C39" s="42" t="s">
        <v>4843</v>
      </c>
      <c r="D39" s="42" t="s">
        <v>4844</v>
      </c>
      <c r="E39" s="42" t="s">
        <v>4845</v>
      </c>
      <c r="F39" s="35" t="s">
        <v>4711</v>
      </c>
      <c r="G39" s="35" t="s">
        <v>4829</v>
      </c>
      <c r="H39" s="35">
        <v>17</v>
      </c>
      <c r="I39" s="35">
        <v>19</v>
      </c>
      <c r="J39" s="37">
        <v>42500</v>
      </c>
      <c r="K39" s="37">
        <v>43935</v>
      </c>
      <c r="L39" s="42" t="s">
        <v>4846</v>
      </c>
      <c r="M39" s="42" t="s">
        <v>4847</v>
      </c>
    </row>
    <row r="40" spans="1:13">
      <c r="A40" s="35">
        <v>39</v>
      </c>
      <c r="B40" s="42" t="s">
        <v>4848</v>
      </c>
      <c r="C40" s="42" t="s">
        <v>4849</v>
      </c>
      <c r="D40" s="42" t="s">
        <v>4729</v>
      </c>
      <c r="E40" s="42" t="s">
        <v>4850</v>
      </c>
      <c r="F40" s="35" t="s">
        <v>4705</v>
      </c>
      <c r="G40" s="35">
        <v>40</v>
      </c>
      <c r="H40" s="35">
        <v>60</v>
      </c>
      <c r="I40" s="35">
        <v>87</v>
      </c>
      <c r="J40" s="37">
        <v>42172</v>
      </c>
      <c r="K40" s="37">
        <v>42668</v>
      </c>
      <c r="L40" s="42" t="s">
        <v>4851</v>
      </c>
      <c r="M40" s="42" t="s">
        <v>4852</v>
      </c>
    </row>
    <row r="41" spans="1:13">
      <c r="A41" s="35">
        <v>40</v>
      </c>
      <c r="B41" s="42" t="s">
        <v>4853</v>
      </c>
      <c r="C41" s="42" t="s">
        <v>4854</v>
      </c>
      <c r="D41" s="42" t="s">
        <v>4729</v>
      </c>
      <c r="E41" s="42" t="s">
        <v>4850</v>
      </c>
      <c r="F41" s="35" t="s">
        <v>4691</v>
      </c>
      <c r="G41" s="35">
        <v>40</v>
      </c>
      <c r="H41" s="35">
        <v>82</v>
      </c>
      <c r="I41" s="35">
        <v>132</v>
      </c>
      <c r="J41" s="37">
        <v>41650</v>
      </c>
      <c r="K41" s="37">
        <v>43079</v>
      </c>
      <c r="L41" s="42" t="s">
        <v>4855</v>
      </c>
      <c r="M41" s="42" t="s">
        <v>4856</v>
      </c>
    </row>
    <row r="42" spans="1:13">
      <c r="A42" s="35">
        <v>41</v>
      </c>
      <c r="B42" s="42" t="s">
        <v>4857</v>
      </c>
      <c r="C42" s="42" t="s">
        <v>4858</v>
      </c>
      <c r="D42" s="42" t="s">
        <v>4729</v>
      </c>
      <c r="E42" s="42" t="s">
        <v>4850</v>
      </c>
      <c r="F42" s="35" t="s">
        <v>4691</v>
      </c>
      <c r="G42" s="35">
        <v>40</v>
      </c>
      <c r="H42" s="35">
        <v>120</v>
      </c>
      <c r="I42" s="35">
        <v>122</v>
      </c>
      <c r="J42" s="37">
        <v>41852</v>
      </c>
      <c r="K42" s="37">
        <v>43342</v>
      </c>
      <c r="L42" s="42" t="s">
        <v>4859</v>
      </c>
      <c r="M42" s="42" t="s">
        <v>4860</v>
      </c>
    </row>
    <row r="43" spans="1:13">
      <c r="A43" s="35">
        <v>42</v>
      </c>
      <c r="B43" s="42" t="s">
        <v>4861</v>
      </c>
      <c r="C43" s="42" t="s">
        <v>4862</v>
      </c>
      <c r="D43" s="42" t="s">
        <v>4729</v>
      </c>
      <c r="E43" s="42" t="s">
        <v>4850</v>
      </c>
      <c r="F43" s="35" t="s">
        <v>4793</v>
      </c>
      <c r="G43" s="35">
        <v>33</v>
      </c>
      <c r="H43" s="35">
        <v>56</v>
      </c>
      <c r="I43" s="35">
        <v>99</v>
      </c>
      <c r="J43" s="37">
        <v>41241</v>
      </c>
      <c r="K43" s="37">
        <v>41921</v>
      </c>
      <c r="L43" s="42" t="s">
        <v>4863</v>
      </c>
      <c r="M43" s="42" t="s">
        <v>4864</v>
      </c>
    </row>
    <row r="44" spans="1:13">
      <c r="A44" s="35">
        <v>43</v>
      </c>
      <c r="B44" s="42" t="s">
        <v>4865</v>
      </c>
      <c r="C44" s="42" t="s">
        <v>4866</v>
      </c>
      <c r="D44" s="42" t="s">
        <v>4844</v>
      </c>
      <c r="E44" s="42" t="s">
        <v>4867</v>
      </c>
      <c r="F44" s="35" t="s">
        <v>4793</v>
      </c>
      <c r="G44" s="35" t="s">
        <v>4834</v>
      </c>
      <c r="H44" s="35">
        <v>17</v>
      </c>
      <c r="I44" s="35">
        <v>32</v>
      </c>
      <c r="J44" s="37">
        <v>42139</v>
      </c>
      <c r="K44" s="37">
        <v>43058</v>
      </c>
      <c r="L44" s="42" t="s">
        <v>4868</v>
      </c>
      <c r="M44" s="42" t="s">
        <v>4869</v>
      </c>
    </row>
    <row r="45" spans="1:13">
      <c r="A45" s="35">
        <v>44</v>
      </c>
      <c r="B45" s="42" t="s">
        <v>4870</v>
      </c>
      <c r="C45" s="42" t="s">
        <v>4871</v>
      </c>
      <c r="D45" s="42" t="s">
        <v>4844</v>
      </c>
      <c r="E45" s="42" t="s">
        <v>4867</v>
      </c>
      <c r="F45" s="35" t="s">
        <v>4691</v>
      </c>
      <c r="G45" s="35" t="s">
        <v>4834</v>
      </c>
      <c r="H45" s="35">
        <v>31</v>
      </c>
      <c r="I45" s="35">
        <v>31</v>
      </c>
      <c r="J45" s="37">
        <v>41533</v>
      </c>
      <c r="K45" s="37">
        <v>43111</v>
      </c>
      <c r="L45" s="42" t="s">
        <v>4872</v>
      </c>
      <c r="M45" s="42" t="s">
        <v>4873</v>
      </c>
    </row>
    <row r="46" spans="1:13">
      <c r="A46" s="35">
        <v>45</v>
      </c>
      <c r="B46" s="42" t="s">
        <v>4874</v>
      </c>
      <c r="C46" s="42" t="s">
        <v>4875</v>
      </c>
      <c r="D46" s="42" t="s">
        <v>4729</v>
      </c>
      <c r="E46" s="42" t="s">
        <v>4876</v>
      </c>
      <c r="F46" s="35" t="s">
        <v>4691</v>
      </c>
      <c r="H46" s="35">
        <v>12</v>
      </c>
      <c r="I46" s="35">
        <v>22</v>
      </c>
      <c r="J46" s="37">
        <v>42523</v>
      </c>
      <c r="K46" s="37">
        <v>42825</v>
      </c>
      <c r="L46" s="42" t="s">
        <v>4877</v>
      </c>
      <c r="M46" s="42" t="s">
        <v>4878</v>
      </c>
    </row>
    <row r="47" spans="1:13">
      <c r="A47" s="35">
        <v>46</v>
      </c>
      <c r="B47" s="42" t="s">
        <v>4879</v>
      </c>
      <c r="C47" s="42" t="s">
        <v>4880</v>
      </c>
      <c r="D47" s="42" t="s">
        <v>4729</v>
      </c>
      <c r="E47" s="42" t="s">
        <v>4876</v>
      </c>
      <c r="F47" s="35" t="s">
        <v>4691</v>
      </c>
      <c r="H47" s="35">
        <v>8</v>
      </c>
      <c r="I47" s="35">
        <v>16</v>
      </c>
      <c r="J47" s="37">
        <v>41329</v>
      </c>
      <c r="K47" s="37">
        <v>42257</v>
      </c>
      <c r="L47" s="42" t="s">
        <v>4881</v>
      </c>
      <c r="M47" s="42" t="s">
        <v>4882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4717-0BCB-48C5-93D2-773EAA8706D7}">
  <dimension ref="A1:J1659"/>
  <sheetViews>
    <sheetView workbookViewId="0"/>
  </sheetViews>
  <sheetFormatPr defaultRowHeight="14.25"/>
  <cols>
    <col min="1" max="1" width="16.73046875" style="35" customWidth="1"/>
    <col min="2" max="2" width="13" style="35" customWidth="1"/>
    <col min="3" max="3" width="14.73046875" style="35" customWidth="1"/>
    <col min="4" max="4" width="15.265625" style="35" customWidth="1"/>
    <col min="5" max="5" width="12.53125" style="35" customWidth="1"/>
    <col min="6" max="6" width="20" style="35" customWidth="1"/>
    <col min="7" max="7" width="16" style="35" customWidth="1"/>
    <col min="8" max="9" width="20" style="35" customWidth="1"/>
    <col min="10" max="10" width="20.33203125" style="35" customWidth="1"/>
  </cols>
  <sheetData>
    <row r="1" spans="1:10">
      <c r="A1" s="35" t="s">
        <v>4647</v>
      </c>
      <c r="B1" s="40" t="s">
        <v>4648</v>
      </c>
      <c r="C1" s="35" t="s">
        <v>4649</v>
      </c>
      <c r="D1" s="35" t="s">
        <v>4650</v>
      </c>
      <c r="E1" s="35" t="s">
        <v>4651</v>
      </c>
      <c r="F1" s="35" t="s">
        <v>4652</v>
      </c>
      <c r="G1" s="35" t="s">
        <v>4653</v>
      </c>
      <c r="H1" s="35" t="s">
        <v>4654</v>
      </c>
      <c r="I1" s="35" t="s">
        <v>4655</v>
      </c>
      <c r="J1" s="35" t="s">
        <v>4656</v>
      </c>
    </row>
    <row r="2" spans="1:10">
      <c r="A2" s="35">
        <v>1</v>
      </c>
      <c r="B2" s="35">
        <v>95</v>
      </c>
      <c r="C2" s="35">
        <v>3</v>
      </c>
      <c r="D2" s="35">
        <v>1</v>
      </c>
      <c r="E2" s="35">
        <v>424.85</v>
      </c>
      <c r="F2" s="35">
        <v>424.85</v>
      </c>
      <c r="H2" s="35">
        <v>0</v>
      </c>
      <c r="I2" s="35">
        <v>424.85</v>
      </c>
      <c r="J2" s="35">
        <v>76.472999999999999</v>
      </c>
    </row>
    <row r="3" spans="1:10">
      <c r="A3" s="35">
        <v>2</v>
      </c>
      <c r="B3" s="35">
        <v>243</v>
      </c>
      <c r="C3" s="35">
        <v>43</v>
      </c>
      <c r="D3" s="35">
        <v>7</v>
      </c>
      <c r="E3" s="35">
        <v>100.28</v>
      </c>
      <c r="F3" s="35">
        <v>701.96</v>
      </c>
      <c r="H3" s="35">
        <v>0</v>
      </c>
      <c r="I3" s="35">
        <v>701.96</v>
      </c>
      <c r="J3" s="35">
        <v>126.3528</v>
      </c>
    </row>
    <row r="4" spans="1:10">
      <c r="A4" s="35">
        <v>3</v>
      </c>
      <c r="B4" s="35">
        <v>429</v>
      </c>
      <c r="C4" s="35">
        <v>45</v>
      </c>
      <c r="D4" s="35">
        <v>9</v>
      </c>
      <c r="E4" s="35">
        <v>22.1</v>
      </c>
      <c r="F4" s="35">
        <v>198.9</v>
      </c>
      <c r="H4" s="35">
        <v>0</v>
      </c>
      <c r="I4" s="35">
        <v>198.9</v>
      </c>
      <c r="J4" s="35">
        <v>35.802</v>
      </c>
    </row>
    <row r="5" spans="1:10">
      <c r="A5" s="35">
        <v>4</v>
      </c>
      <c r="B5" s="35">
        <v>56</v>
      </c>
      <c r="C5" s="35">
        <v>31</v>
      </c>
      <c r="D5" s="35">
        <v>1</v>
      </c>
      <c r="E5" s="35">
        <v>172.48</v>
      </c>
      <c r="F5" s="35">
        <v>172.48</v>
      </c>
      <c r="H5" s="35">
        <v>0</v>
      </c>
      <c r="I5" s="35">
        <v>172.48</v>
      </c>
      <c r="J5" s="35">
        <v>31.046399999999998</v>
      </c>
    </row>
    <row r="6" spans="1:10">
      <c r="A6" s="35">
        <v>5</v>
      </c>
      <c r="B6" s="35">
        <v>365</v>
      </c>
      <c r="C6" s="35">
        <v>37</v>
      </c>
      <c r="D6" s="35">
        <v>4</v>
      </c>
      <c r="E6" s="35">
        <v>103.66</v>
      </c>
      <c r="F6" s="35">
        <v>414.64</v>
      </c>
      <c r="H6" s="35">
        <v>0</v>
      </c>
      <c r="I6" s="35">
        <v>414.64</v>
      </c>
      <c r="J6" s="35">
        <v>74.635199999999998</v>
      </c>
    </row>
    <row r="7" spans="1:10">
      <c r="A7" s="35">
        <v>6</v>
      </c>
      <c r="B7" s="35">
        <v>431</v>
      </c>
      <c r="C7" s="35">
        <v>4</v>
      </c>
      <c r="D7" s="35">
        <v>3</v>
      </c>
      <c r="E7" s="35">
        <v>286.67</v>
      </c>
      <c r="F7" s="35">
        <v>860.01</v>
      </c>
      <c r="H7" s="35">
        <v>0</v>
      </c>
      <c r="I7" s="35">
        <v>860.01</v>
      </c>
      <c r="J7" s="35">
        <v>154.80179999999999</v>
      </c>
    </row>
    <row r="8" spans="1:10">
      <c r="A8" s="35">
        <v>7</v>
      </c>
      <c r="B8" s="35">
        <v>10</v>
      </c>
      <c r="C8" s="35">
        <v>17</v>
      </c>
      <c r="D8" s="35">
        <v>1</v>
      </c>
      <c r="E8" s="35">
        <v>53.65</v>
      </c>
      <c r="F8" s="35">
        <v>53.65</v>
      </c>
      <c r="H8" s="35">
        <v>0</v>
      </c>
      <c r="I8" s="35">
        <v>53.65</v>
      </c>
      <c r="J8" s="35">
        <v>9.657</v>
      </c>
    </row>
    <row r="9" spans="1:10">
      <c r="A9" s="35">
        <v>8</v>
      </c>
      <c r="B9" s="35">
        <v>336</v>
      </c>
      <c r="C9" s="35">
        <v>41</v>
      </c>
      <c r="D9" s="35">
        <v>1</v>
      </c>
      <c r="E9" s="35">
        <v>215.83</v>
      </c>
      <c r="F9" s="35">
        <v>215.83</v>
      </c>
      <c r="H9" s="35">
        <v>23.741299999999999</v>
      </c>
      <c r="I9" s="35">
        <v>192.08869999999999</v>
      </c>
      <c r="J9" s="35">
        <v>34.575966000000001</v>
      </c>
    </row>
    <row r="10" spans="1:10">
      <c r="A10" s="35">
        <v>9</v>
      </c>
      <c r="B10" s="35">
        <v>353</v>
      </c>
      <c r="C10" s="35">
        <v>43</v>
      </c>
      <c r="D10" s="35">
        <v>1</v>
      </c>
      <c r="E10" s="35">
        <v>101.2</v>
      </c>
      <c r="F10" s="35">
        <v>101.2</v>
      </c>
      <c r="H10" s="35">
        <v>0</v>
      </c>
      <c r="I10" s="35">
        <v>101.2</v>
      </c>
      <c r="J10" s="35">
        <v>18.216000000000001</v>
      </c>
    </row>
    <row r="11" spans="1:10">
      <c r="A11" s="35">
        <v>10</v>
      </c>
      <c r="B11" s="35">
        <v>54</v>
      </c>
      <c r="C11" s="35">
        <v>40</v>
      </c>
      <c r="D11" s="35">
        <v>2</v>
      </c>
      <c r="E11" s="35">
        <v>202.16</v>
      </c>
      <c r="F11" s="35">
        <v>404.32</v>
      </c>
      <c r="H11" s="35">
        <v>0</v>
      </c>
      <c r="I11" s="35">
        <v>404.32</v>
      </c>
      <c r="J11" s="35">
        <v>72.777600000000007</v>
      </c>
    </row>
    <row r="12" spans="1:10">
      <c r="A12" s="35">
        <v>11</v>
      </c>
      <c r="B12" s="35">
        <v>359</v>
      </c>
      <c r="C12" s="35">
        <v>29</v>
      </c>
      <c r="D12" s="35">
        <v>1</v>
      </c>
      <c r="E12" s="35">
        <v>91.02</v>
      </c>
      <c r="F12" s="35">
        <v>91.02</v>
      </c>
      <c r="H12" s="35">
        <v>0</v>
      </c>
      <c r="I12" s="35">
        <v>91.02</v>
      </c>
      <c r="J12" s="35">
        <v>16.383600000000001</v>
      </c>
    </row>
    <row r="13" spans="1:10">
      <c r="A13" s="35">
        <v>12</v>
      </c>
      <c r="B13" s="35">
        <v>288</v>
      </c>
      <c r="C13" s="35">
        <v>38</v>
      </c>
      <c r="D13" s="35">
        <v>1</v>
      </c>
      <c r="E13" s="35">
        <v>46.54</v>
      </c>
      <c r="F13" s="35">
        <v>46.54</v>
      </c>
      <c r="H13" s="35">
        <v>0</v>
      </c>
      <c r="I13" s="35">
        <v>46.54</v>
      </c>
      <c r="J13" s="35">
        <v>8.3772000000000002</v>
      </c>
    </row>
    <row r="14" spans="1:10">
      <c r="A14" s="35">
        <v>13</v>
      </c>
      <c r="B14" s="35">
        <v>357</v>
      </c>
      <c r="C14" s="35">
        <v>20</v>
      </c>
      <c r="D14" s="35">
        <v>1</v>
      </c>
      <c r="E14" s="35">
        <v>22</v>
      </c>
      <c r="F14" s="35">
        <v>22</v>
      </c>
      <c r="H14" s="35">
        <v>0</v>
      </c>
      <c r="I14" s="35">
        <v>22</v>
      </c>
      <c r="J14" s="35">
        <v>3.96</v>
      </c>
    </row>
    <row r="15" spans="1:10">
      <c r="A15" s="35">
        <v>14</v>
      </c>
      <c r="B15" s="35">
        <v>416</v>
      </c>
      <c r="C15" s="35">
        <v>19</v>
      </c>
      <c r="D15" s="35">
        <v>1</v>
      </c>
      <c r="E15" s="35">
        <v>124.8</v>
      </c>
      <c r="F15" s="35">
        <v>124.8</v>
      </c>
      <c r="H15" s="35">
        <v>0</v>
      </c>
      <c r="I15" s="35">
        <v>124.8</v>
      </c>
      <c r="J15" s="35">
        <v>22.463999999999999</v>
      </c>
    </row>
    <row r="16" spans="1:10">
      <c r="A16" s="35">
        <v>15</v>
      </c>
      <c r="B16" s="35">
        <v>34</v>
      </c>
      <c r="C16" s="35">
        <v>42</v>
      </c>
      <c r="D16" s="35">
        <v>4</v>
      </c>
      <c r="E16" s="35">
        <v>188.6</v>
      </c>
      <c r="F16" s="35">
        <v>754.4</v>
      </c>
      <c r="H16" s="35">
        <v>0</v>
      </c>
      <c r="I16" s="35">
        <v>754.4</v>
      </c>
      <c r="J16" s="35">
        <v>135.792</v>
      </c>
    </row>
    <row r="17" spans="1:10">
      <c r="A17" s="35">
        <v>16</v>
      </c>
      <c r="B17" s="35">
        <v>236</v>
      </c>
      <c r="C17" s="35">
        <v>1</v>
      </c>
      <c r="D17" s="35">
        <v>1</v>
      </c>
      <c r="E17" s="35">
        <v>810.37</v>
      </c>
      <c r="F17" s="35">
        <v>810.37</v>
      </c>
      <c r="H17" s="35">
        <v>0</v>
      </c>
      <c r="I17" s="35">
        <v>810.37</v>
      </c>
      <c r="J17" s="35">
        <v>145.86660000000001</v>
      </c>
    </row>
    <row r="18" spans="1:10">
      <c r="A18" s="35">
        <v>17</v>
      </c>
      <c r="B18" s="35">
        <v>118</v>
      </c>
      <c r="C18" s="35">
        <v>8</v>
      </c>
      <c r="D18" s="35">
        <v>1</v>
      </c>
      <c r="E18" s="35">
        <v>1215.76</v>
      </c>
      <c r="F18" s="35">
        <v>1215.76</v>
      </c>
      <c r="H18" s="35">
        <v>0</v>
      </c>
      <c r="I18" s="35">
        <v>1215.76</v>
      </c>
      <c r="J18" s="35">
        <v>218.83680000000001</v>
      </c>
    </row>
    <row r="19" spans="1:10">
      <c r="A19" s="35">
        <v>18</v>
      </c>
      <c r="B19" s="35">
        <v>314</v>
      </c>
      <c r="C19" s="35">
        <v>39</v>
      </c>
      <c r="D19" s="35">
        <v>1</v>
      </c>
      <c r="E19" s="35">
        <v>35.31</v>
      </c>
      <c r="F19" s="35">
        <v>35.31</v>
      </c>
      <c r="H19" s="35">
        <v>0</v>
      </c>
      <c r="I19" s="35">
        <v>35.31</v>
      </c>
      <c r="J19" s="35">
        <v>6.3558000000000003</v>
      </c>
    </row>
    <row r="20" spans="1:10">
      <c r="A20" s="35">
        <v>19</v>
      </c>
      <c r="B20" s="35">
        <v>193</v>
      </c>
      <c r="C20" s="35">
        <v>4</v>
      </c>
      <c r="D20" s="35">
        <v>1</v>
      </c>
      <c r="E20" s="35">
        <v>368.2</v>
      </c>
      <c r="F20" s="35">
        <v>368.2</v>
      </c>
      <c r="H20" s="35">
        <v>0</v>
      </c>
      <c r="I20" s="35">
        <v>368.2</v>
      </c>
      <c r="J20" s="35">
        <v>66.275999999999996</v>
      </c>
    </row>
    <row r="21" spans="1:10">
      <c r="A21" s="35">
        <v>20</v>
      </c>
      <c r="B21" s="35">
        <v>47</v>
      </c>
      <c r="C21" s="35">
        <v>46</v>
      </c>
      <c r="D21" s="35">
        <v>7</v>
      </c>
      <c r="E21" s="35">
        <v>23.1</v>
      </c>
      <c r="F21" s="35">
        <v>161.69999999999999</v>
      </c>
      <c r="H21" s="35">
        <v>0</v>
      </c>
      <c r="I21" s="35">
        <v>161.69999999999999</v>
      </c>
      <c r="J21" s="35">
        <v>29.106000000000002</v>
      </c>
    </row>
    <row r="22" spans="1:10">
      <c r="A22" s="35">
        <v>21</v>
      </c>
      <c r="B22" s="35">
        <v>219</v>
      </c>
      <c r="C22" s="35">
        <v>38</v>
      </c>
      <c r="D22" s="35">
        <v>1</v>
      </c>
      <c r="E22" s="35">
        <v>30.16</v>
      </c>
      <c r="F22" s="35">
        <v>30.16</v>
      </c>
      <c r="H22" s="35">
        <v>0</v>
      </c>
      <c r="I22" s="35">
        <v>30.16</v>
      </c>
      <c r="J22" s="35">
        <v>5.4287999999999998</v>
      </c>
    </row>
    <row r="23" spans="1:10">
      <c r="A23" s="35">
        <v>22</v>
      </c>
      <c r="B23" s="35">
        <v>313</v>
      </c>
      <c r="C23" s="35">
        <v>18</v>
      </c>
      <c r="D23" s="35">
        <v>8</v>
      </c>
      <c r="E23" s="35">
        <v>52.52</v>
      </c>
      <c r="F23" s="35">
        <v>420.16</v>
      </c>
      <c r="H23" s="35">
        <v>58.822400000000002</v>
      </c>
      <c r="I23" s="35">
        <v>361.33760000000001</v>
      </c>
      <c r="J23" s="35">
        <v>65.040768</v>
      </c>
    </row>
    <row r="24" spans="1:10">
      <c r="A24" s="35">
        <v>23</v>
      </c>
      <c r="B24" s="35">
        <v>231</v>
      </c>
      <c r="C24" s="35">
        <v>42</v>
      </c>
      <c r="D24" s="35">
        <v>3</v>
      </c>
      <c r="E24" s="35">
        <v>125.35</v>
      </c>
      <c r="F24" s="35">
        <v>376.05</v>
      </c>
      <c r="H24" s="35">
        <v>0</v>
      </c>
      <c r="I24" s="35">
        <v>376.05</v>
      </c>
      <c r="J24" s="35">
        <v>67.688999999999993</v>
      </c>
    </row>
    <row r="25" spans="1:10">
      <c r="A25" s="35">
        <v>24</v>
      </c>
      <c r="B25" s="35">
        <v>147</v>
      </c>
      <c r="C25" s="35">
        <v>8</v>
      </c>
      <c r="D25" s="35">
        <v>7</v>
      </c>
      <c r="E25" s="35">
        <v>841.68</v>
      </c>
      <c r="F25" s="35">
        <v>5891.76</v>
      </c>
      <c r="H25" s="35">
        <v>0</v>
      </c>
      <c r="I25" s="35">
        <v>5891.76</v>
      </c>
      <c r="J25" s="35">
        <v>1060.5168000000001</v>
      </c>
    </row>
    <row r="26" spans="1:10">
      <c r="A26" s="35">
        <v>4</v>
      </c>
      <c r="B26" s="35">
        <v>333</v>
      </c>
      <c r="C26" s="35">
        <v>37</v>
      </c>
      <c r="D26" s="35">
        <v>5</v>
      </c>
      <c r="E26" s="35">
        <v>72.42</v>
      </c>
      <c r="F26" s="35">
        <v>362.1</v>
      </c>
      <c r="H26" s="35">
        <v>0</v>
      </c>
      <c r="I26" s="35">
        <v>362.1</v>
      </c>
      <c r="J26" s="35">
        <v>65.177999999999997</v>
      </c>
    </row>
    <row r="27" spans="1:10">
      <c r="A27" s="35">
        <v>79</v>
      </c>
      <c r="B27" s="35">
        <v>139</v>
      </c>
      <c r="C27" s="35">
        <v>29</v>
      </c>
      <c r="D27" s="35">
        <v>1</v>
      </c>
      <c r="E27" s="35">
        <v>146.78</v>
      </c>
      <c r="F27" s="35">
        <v>146.78</v>
      </c>
      <c r="H27" s="35">
        <v>0</v>
      </c>
      <c r="I27" s="35">
        <v>146.78</v>
      </c>
      <c r="J27" s="35">
        <v>26.420400000000001</v>
      </c>
    </row>
    <row r="28" spans="1:10">
      <c r="A28" s="35">
        <v>316</v>
      </c>
      <c r="B28" s="35">
        <v>394</v>
      </c>
      <c r="C28" s="35">
        <v>33</v>
      </c>
      <c r="D28" s="35">
        <v>3</v>
      </c>
      <c r="E28" s="35">
        <v>83</v>
      </c>
      <c r="F28" s="35">
        <v>249</v>
      </c>
      <c r="H28" s="35">
        <v>0</v>
      </c>
      <c r="I28" s="35">
        <v>249</v>
      </c>
      <c r="J28" s="35">
        <v>44.82</v>
      </c>
    </row>
    <row r="29" spans="1:10">
      <c r="A29" s="35">
        <v>98</v>
      </c>
      <c r="B29" s="35">
        <v>147</v>
      </c>
      <c r="C29" s="35">
        <v>16</v>
      </c>
      <c r="D29" s="35">
        <v>2</v>
      </c>
      <c r="E29" s="35">
        <v>55.86</v>
      </c>
      <c r="F29" s="35">
        <v>111.72</v>
      </c>
      <c r="H29" s="35">
        <v>0</v>
      </c>
      <c r="I29" s="35">
        <v>111.72</v>
      </c>
      <c r="J29" s="35">
        <v>20.1096</v>
      </c>
    </row>
    <row r="30" spans="1:10">
      <c r="A30" s="35">
        <v>205</v>
      </c>
      <c r="B30" s="35">
        <v>86</v>
      </c>
      <c r="C30" s="35">
        <v>9</v>
      </c>
      <c r="D30" s="35">
        <v>8</v>
      </c>
      <c r="E30" s="35">
        <v>662.15</v>
      </c>
      <c r="F30" s="35">
        <v>5297.2</v>
      </c>
      <c r="H30" s="35">
        <v>0</v>
      </c>
      <c r="I30" s="35">
        <v>5297.2</v>
      </c>
      <c r="J30" s="35">
        <v>953.49599999999998</v>
      </c>
    </row>
    <row r="31" spans="1:10">
      <c r="A31" s="35">
        <v>288</v>
      </c>
      <c r="B31" s="35">
        <v>392</v>
      </c>
      <c r="C31" s="35">
        <v>25</v>
      </c>
      <c r="D31" s="35">
        <v>1</v>
      </c>
      <c r="E31" s="35">
        <v>90.24</v>
      </c>
      <c r="F31" s="35">
        <v>90.24</v>
      </c>
      <c r="H31" s="35">
        <v>0</v>
      </c>
      <c r="I31" s="35">
        <v>90.24</v>
      </c>
      <c r="J31" s="35">
        <v>16.243200000000002</v>
      </c>
    </row>
    <row r="32" spans="1:10">
      <c r="A32" s="35">
        <v>75</v>
      </c>
      <c r="B32" s="35">
        <v>112</v>
      </c>
      <c r="C32" s="35">
        <v>18</v>
      </c>
      <c r="D32" s="35">
        <v>6</v>
      </c>
      <c r="E32" s="35">
        <v>86.32</v>
      </c>
      <c r="F32" s="35">
        <v>517.91999999999996</v>
      </c>
      <c r="H32" s="35">
        <v>0</v>
      </c>
      <c r="I32" s="35">
        <v>517.91999999999996</v>
      </c>
      <c r="J32" s="35">
        <v>93.2256</v>
      </c>
    </row>
    <row r="33" spans="1:10">
      <c r="A33" s="35">
        <v>247</v>
      </c>
      <c r="B33" s="35">
        <v>298</v>
      </c>
      <c r="C33" s="35">
        <v>37</v>
      </c>
      <c r="D33" s="35">
        <v>7</v>
      </c>
      <c r="E33" s="35">
        <v>98.69</v>
      </c>
      <c r="F33" s="35">
        <v>690.83</v>
      </c>
      <c r="H33" s="35">
        <v>96.716200000000001</v>
      </c>
      <c r="I33" s="35">
        <v>594.11379999999997</v>
      </c>
      <c r="J33" s="35">
        <v>106.940484</v>
      </c>
    </row>
    <row r="34" spans="1:10">
      <c r="A34" s="35">
        <v>41</v>
      </c>
      <c r="B34" s="35">
        <v>233</v>
      </c>
      <c r="C34" s="35">
        <v>42</v>
      </c>
      <c r="D34" s="35">
        <v>1</v>
      </c>
      <c r="E34" s="35">
        <v>146.05000000000001</v>
      </c>
      <c r="F34" s="35">
        <v>146.05000000000001</v>
      </c>
      <c r="H34" s="35">
        <v>0</v>
      </c>
      <c r="I34" s="35">
        <v>146.05000000000001</v>
      </c>
      <c r="J34" s="35">
        <v>26.289000000000001</v>
      </c>
    </row>
    <row r="35" spans="1:10">
      <c r="A35" s="35">
        <v>119</v>
      </c>
      <c r="B35" s="35">
        <v>257</v>
      </c>
      <c r="C35" s="35">
        <v>42</v>
      </c>
      <c r="D35" s="35">
        <v>1</v>
      </c>
      <c r="E35" s="35">
        <v>143.75</v>
      </c>
      <c r="F35" s="35">
        <v>143.75</v>
      </c>
      <c r="H35" s="35">
        <v>0</v>
      </c>
      <c r="I35" s="35">
        <v>143.75</v>
      </c>
      <c r="J35" s="35">
        <v>25.875</v>
      </c>
    </row>
    <row r="36" spans="1:10">
      <c r="A36" s="35">
        <v>164</v>
      </c>
      <c r="B36" s="35">
        <v>251</v>
      </c>
      <c r="C36" s="35">
        <v>30</v>
      </c>
      <c r="D36" s="35">
        <v>5</v>
      </c>
      <c r="E36" s="35">
        <v>54.61</v>
      </c>
      <c r="F36" s="35">
        <v>273.05</v>
      </c>
      <c r="H36" s="35">
        <v>0</v>
      </c>
      <c r="I36" s="35">
        <v>273.05</v>
      </c>
      <c r="J36" s="35">
        <v>49.149000000000001</v>
      </c>
    </row>
    <row r="37" spans="1:10">
      <c r="A37" s="35">
        <v>254</v>
      </c>
      <c r="B37" s="35">
        <v>212</v>
      </c>
      <c r="C37" s="35">
        <v>35</v>
      </c>
      <c r="D37" s="35">
        <v>1</v>
      </c>
      <c r="E37" s="35">
        <v>86.24</v>
      </c>
      <c r="F37" s="35">
        <v>86.24</v>
      </c>
      <c r="H37" s="35">
        <v>0</v>
      </c>
      <c r="I37" s="35">
        <v>86.24</v>
      </c>
      <c r="J37" s="35">
        <v>15.523199999999999</v>
      </c>
    </row>
    <row r="38" spans="1:10">
      <c r="A38" s="35">
        <v>374</v>
      </c>
      <c r="B38" s="35">
        <v>195</v>
      </c>
      <c r="C38" s="35">
        <v>6</v>
      </c>
      <c r="D38" s="35">
        <v>3</v>
      </c>
      <c r="E38" s="35">
        <v>417.72</v>
      </c>
      <c r="F38" s="35">
        <v>1253.1600000000001</v>
      </c>
      <c r="H38" s="35">
        <v>0</v>
      </c>
      <c r="I38" s="35">
        <v>1253.1600000000001</v>
      </c>
      <c r="J38" s="35">
        <v>225.56880000000001</v>
      </c>
    </row>
    <row r="39" spans="1:10">
      <c r="A39" s="35">
        <v>240</v>
      </c>
      <c r="B39" s="35">
        <v>279</v>
      </c>
      <c r="C39" s="35">
        <v>15</v>
      </c>
      <c r="D39" s="35">
        <v>8</v>
      </c>
      <c r="E39" s="35">
        <v>143.55000000000001</v>
      </c>
      <c r="F39" s="35">
        <v>1148.4000000000001</v>
      </c>
      <c r="H39" s="35">
        <v>0</v>
      </c>
      <c r="I39" s="35">
        <v>1148.4000000000001</v>
      </c>
      <c r="J39" s="35">
        <v>206.71199999999999</v>
      </c>
    </row>
    <row r="40" spans="1:10">
      <c r="A40" s="35">
        <v>302</v>
      </c>
      <c r="B40" s="35">
        <v>114</v>
      </c>
      <c r="C40" s="35">
        <v>24</v>
      </c>
      <c r="D40" s="35">
        <v>7</v>
      </c>
      <c r="E40" s="35">
        <v>35.64</v>
      </c>
      <c r="F40" s="35">
        <v>249.48</v>
      </c>
      <c r="H40" s="35">
        <v>0</v>
      </c>
      <c r="I40" s="35">
        <v>249.48</v>
      </c>
      <c r="J40" s="35">
        <v>44.906399999999998</v>
      </c>
    </row>
    <row r="41" spans="1:10">
      <c r="A41" s="35">
        <v>79</v>
      </c>
      <c r="B41" s="35">
        <v>46</v>
      </c>
      <c r="C41" s="35">
        <v>29</v>
      </c>
      <c r="D41" s="35">
        <v>1</v>
      </c>
      <c r="E41" s="35">
        <v>114.8</v>
      </c>
      <c r="F41" s="35">
        <v>114.8</v>
      </c>
      <c r="H41" s="35">
        <v>1.1479999999999999</v>
      </c>
      <c r="I41" s="35">
        <v>113.652</v>
      </c>
      <c r="J41" s="35">
        <v>20.457360000000001</v>
      </c>
    </row>
    <row r="42" spans="1:10">
      <c r="A42" s="35">
        <v>201</v>
      </c>
      <c r="B42" s="35">
        <v>349</v>
      </c>
      <c r="C42" s="35">
        <v>16</v>
      </c>
      <c r="D42" s="35">
        <v>5</v>
      </c>
      <c r="E42" s="35">
        <v>79.87</v>
      </c>
      <c r="F42" s="35">
        <v>399.35</v>
      </c>
      <c r="H42" s="35">
        <v>0</v>
      </c>
      <c r="I42" s="35">
        <v>399.35</v>
      </c>
      <c r="J42" s="35">
        <v>71.882999999999996</v>
      </c>
    </row>
    <row r="43" spans="1:10">
      <c r="A43" s="35">
        <v>374</v>
      </c>
      <c r="B43" s="35">
        <v>325</v>
      </c>
      <c r="C43" s="35">
        <v>43</v>
      </c>
      <c r="D43" s="35">
        <v>3</v>
      </c>
      <c r="E43" s="35">
        <v>123.28</v>
      </c>
      <c r="F43" s="35">
        <v>369.84</v>
      </c>
      <c r="H43" s="35">
        <v>0</v>
      </c>
      <c r="I43" s="35">
        <v>369.84</v>
      </c>
      <c r="J43" s="35">
        <v>66.571200000000005</v>
      </c>
    </row>
    <row r="44" spans="1:10">
      <c r="A44" s="35">
        <v>89</v>
      </c>
      <c r="B44" s="35">
        <v>342</v>
      </c>
      <c r="C44" s="35">
        <v>14</v>
      </c>
      <c r="D44" s="35">
        <v>5</v>
      </c>
      <c r="E44" s="35">
        <v>223.44</v>
      </c>
      <c r="F44" s="35">
        <v>1117.2</v>
      </c>
      <c r="H44" s="35">
        <v>0</v>
      </c>
      <c r="I44" s="35">
        <v>1117.2</v>
      </c>
      <c r="J44" s="35">
        <v>201.096</v>
      </c>
    </row>
    <row r="45" spans="1:10">
      <c r="A45" s="35">
        <v>333</v>
      </c>
      <c r="B45" s="35">
        <v>54</v>
      </c>
      <c r="C45" s="35">
        <v>42</v>
      </c>
      <c r="D45" s="35">
        <v>1</v>
      </c>
      <c r="E45" s="35">
        <v>131.1</v>
      </c>
      <c r="F45" s="35">
        <v>131.1</v>
      </c>
      <c r="H45" s="35">
        <v>0</v>
      </c>
      <c r="I45" s="35">
        <v>131.1</v>
      </c>
      <c r="J45" s="35">
        <v>23.597999999999999</v>
      </c>
    </row>
    <row r="46" spans="1:10">
      <c r="A46" s="35">
        <v>340</v>
      </c>
      <c r="B46" s="35">
        <v>69</v>
      </c>
      <c r="C46" s="35">
        <v>14</v>
      </c>
      <c r="D46" s="35">
        <v>1</v>
      </c>
      <c r="E46" s="35">
        <v>263.33999999999997</v>
      </c>
      <c r="F46" s="35">
        <v>263.33999999999997</v>
      </c>
      <c r="H46" s="35">
        <v>0</v>
      </c>
      <c r="I46" s="35">
        <v>263.33999999999997</v>
      </c>
      <c r="J46" s="35">
        <v>47.401200000000003</v>
      </c>
    </row>
    <row r="47" spans="1:10">
      <c r="A47" s="35">
        <v>138</v>
      </c>
      <c r="B47" s="35">
        <v>221</v>
      </c>
      <c r="C47" s="35">
        <v>16</v>
      </c>
      <c r="D47" s="35">
        <v>1</v>
      </c>
      <c r="E47" s="35">
        <v>49</v>
      </c>
      <c r="F47" s="35">
        <v>49</v>
      </c>
      <c r="H47" s="35">
        <v>0</v>
      </c>
      <c r="I47" s="35">
        <v>49</v>
      </c>
      <c r="J47" s="35">
        <v>8.82</v>
      </c>
    </row>
    <row r="48" spans="1:10">
      <c r="A48" s="35">
        <v>49</v>
      </c>
      <c r="B48" s="35">
        <v>367</v>
      </c>
      <c r="C48" s="35">
        <v>1</v>
      </c>
      <c r="D48" s="35">
        <v>5</v>
      </c>
      <c r="E48" s="35">
        <v>932.8</v>
      </c>
      <c r="F48" s="35">
        <v>4664</v>
      </c>
      <c r="H48" s="35">
        <v>0</v>
      </c>
      <c r="I48" s="35">
        <v>4664</v>
      </c>
      <c r="J48" s="35">
        <v>839.52</v>
      </c>
    </row>
    <row r="49" spans="1:10">
      <c r="A49" s="35">
        <v>58</v>
      </c>
      <c r="B49" s="35">
        <v>116</v>
      </c>
      <c r="C49" s="35">
        <v>22</v>
      </c>
      <c r="D49" s="35">
        <v>8</v>
      </c>
      <c r="E49" s="35">
        <v>58.48</v>
      </c>
      <c r="F49" s="35">
        <v>467.84</v>
      </c>
      <c r="H49" s="35">
        <v>4.6783999999999999</v>
      </c>
      <c r="I49" s="35">
        <v>463.16160000000002</v>
      </c>
      <c r="J49" s="35">
        <v>83.369088000000005</v>
      </c>
    </row>
    <row r="50" spans="1:10">
      <c r="A50" s="35">
        <v>266</v>
      </c>
      <c r="B50" s="35">
        <v>330</v>
      </c>
      <c r="C50" s="35">
        <v>19</v>
      </c>
      <c r="D50" s="35">
        <v>1</v>
      </c>
      <c r="E50" s="35">
        <v>131.82</v>
      </c>
      <c r="F50" s="35">
        <v>131.82</v>
      </c>
      <c r="H50" s="35">
        <v>0</v>
      </c>
      <c r="I50" s="35">
        <v>131.82</v>
      </c>
      <c r="J50" s="35">
        <v>23.727599999999999</v>
      </c>
    </row>
    <row r="51" spans="1:10">
      <c r="A51" s="35">
        <v>410</v>
      </c>
      <c r="B51" s="35">
        <v>41</v>
      </c>
      <c r="C51" s="35">
        <v>6</v>
      </c>
      <c r="D51" s="35">
        <v>7</v>
      </c>
      <c r="E51" s="35">
        <v>608.88</v>
      </c>
      <c r="F51" s="35">
        <v>4262.16</v>
      </c>
      <c r="H51" s="35">
        <v>0</v>
      </c>
      <c r="I51" s="35">
        <v>4262.16</v>
      </c>
      <c r="J51" s="35">
        <v>767.18880000000001</v>
      </c>
    </row>
    <row r="52" spans="1:10">
      <c r="A52" s="35">
        <v>283</v>
      </c>
      <c r="B52" s="35">
        <v>391</v>
      </c>
      <c r="C52" s="35">
        <v>19</v>
      </c>
      <c r="D52" s="35">
        <v>7</v>
      </c>
      <c r="E52" s="35">
        <v>145.08000000000001</v>
      </c>
      <c r="F52" s="35">
        <v>1015.56</v>
      </c>
      <c r="H52" s="35">
        <v>101.556</v>
      </c>
      <c r="I52" s="35">
        <v>914.00400000000002</v>
      </c>
      <c r="J52" s="35">
        <v>164.52072000000001</v>
      </c>
    </row>
    <row r="53" spans="1:10">
      <c r="A53" s="35">
        <v>191</v>
      </c>
      <c r="B53" s="35">
        <v>292</v>
      </c>
      <c r="C53" s="35">
        <v>12</v>
      </c>
      <c r="D53" s="35">
        <v>1</v>
      </c>
      <c r="E53" s="35">
        <v>89.76</v>
      </c>
      <c r="F53" s="35">
        <v>89.76</v>
      </c>
      <c r="H53" s="35">
        <v>0</v>
      </c>
      <c r="I53" s="35">
        <v>89.76</v>
      </c>
      <c r="J53" s="35">
        <v>16.1568</v>
      </c>
    </row>
    <row r="54" spans="1:10">
      <c r="A54" s="35">
        <v>176</v>
      </c>
      <c r="B54" s="35">
        <v>267</v>
      </c>
      <c r="C54" s="35">
        <v>43</v>
      </c>
      <c r="D54" s="35">
        <v>1</v>
      </c>
      <c r="E54" s="35">
        <v>138.91999999999999</v>
      </c>
      <c r="F54" s="35">
        <v>138.91999999999999</v>
      </c>
      <c r="H54" s="35">
        <v>0</v>
      </c>
      <c r="I54" s="35">
        <v>138.91999999999999</v>
      </c>
      <c r="J54" s="35">
        <v>25.005600000000001</v>
      </c>
    </row>
    <row r="55" spans="1:10">
      <c r="A55" s="35">
        <v>281</v>
      </c>
      <c r="B55" s="35">
        <v>270</v>
      </c>
      <c r="C55" s="35">
        <v>4</v>
      </c>
      <c r="D55" s="35">
        <v>1</v>
      </c>
      <c r="E55" s="35">
        <v>286.67</v>
      </c>
      <c r="F55" s="35">
        <v>286.67</v>
      </c>
      <c r="H55" s="35">
        <v>0</v>
      </c>
      <c r="I55" s="35">
        <v>286.67</v>
      </c>
      <c r="J55" s="35">
        <v>51.6006</v>
      </c>
    </row>
    <row r="56" spans="1:10">
      <c r="A56" s="35">
        <v>437</v>
      </c>
      <c r="B56" s="35">
        <v>198</v>
      </c>
      <c r="C56" s="35">
        <v>43</v>
      </c>
      <c r="D56" s="35">
        <v>1</v>
      </c>
      <c r="E56" s="35">
        <v>181.24</v>
      </c>
      <c r="F56" s="35">
        <v>181.24</v>
      </c>
      <c r="H56" s="35">
        <v>0</v>
      </c>
      <c r="I56" s="35">
        <v>181.24</v>
      </c>
      <c r="J56" s="35">
        <v>32.623199999999997</v>
      </c>
    </row>
    <row r="57" spans="1:10">
      <c r="A57" s="35">
        <v>294</v>
      </c>
      <c r="B57" s="35">
        <v>228</v>
      </c>
      <c r="C57" s="35">
        <v>17</v>
      </c>
      <c r="D57" s="35">
        <v>1</v>
      </c>
      <c r="E57" s="35">
        <v>39.96</v>
      </c>
      <c r="F57" s="35">
        <v>39.96</v>
      </c>
      <c r="H57" s="35">
        <v>0</v>
      </c>
      <c r="I57" s="35">
        <v>39.96</v>
      </c>
      <c r="J57" s="35">
        <v>7.1928000000000001</v>
      </c>
    </row>
    <row r="58" spans="1:10">
      <c r="A58" s="35">
        <v>144</v>
      </c>
      <c r="B58" s="35">
        <v>393</v>
      </c>
      <c r="C58" s="35">
        <v>18</v>
      </c>
      <c r="D58" s="35">
        <v>4</v>
      </c>
      <c r="E58" s="35">
        <v>83.2</v>
      </c>
      <c r="F58" s="35">
        <v>332.8</v>
      </c>
      <c r="H58" s="35">
        <v>0</v>
      </c>
      <c r="I58" s="35">
        <v>332.8</v>
      </c>
      <c r="J58" s="35">
        <v>59.904000000000003</v>
      </c>
    </row>
    <row r="59" spans="1:10">
      <c r="A59" s="35">
        <v>257</v>
      </c>
      <c r="B59" s="35">
        <v>42</v>
      </c>
      <c r="C59" s="35">
        <v>41</v>
      </c>
      <c r="D59" s="35">
        <v>1</v>
      </c>
      <c r="E59" s="35">
        <v>311.33</v>
      </c>
      <c r="F59" s="35">
        <v>311.33</v>
      </c>
      <c r="H59" s="35">
        <v>0</v>
      </c>
      <c r="I59" s="35">
        <v>311.33</v>
      </c>
      <c r="J59" s="35">
        <v>56.039400000000001</v>
      </c>
    </row>
    <row r="60" spans="1:10">
      <c r="A60" s="35">
        <v>409</v>
      </c>
      <c r="B60" s="35">
        <v>65</v>
      </c>
      <c r="C60" s="35">
        <v>9</v>
      </c>
      <c r="D60" s="35">
        <v>2</v>
      </c>
      <c r="E60" s="35">
        <v>717.91</v>
      </c>
      <c r="F60" s="35">
        <v>1435.82</v>
      </c>
      <c r="H60" s="35">
        <v>0</v>
      </c>
      <c r="I60" s="35">
        <v>1435.82</v>
      </c>
      <c r="J60" s="35">
        <v>258.44760000000002</v>
      </c>
    </row>
    <row r="61" spans="1:10">
      <c r="A61" s="35">
        <v>208</v>
      </c>
      <c r="B61" s="35">
        <v>346</v>
      </c>
      <c r="C61" s="35">
        <v>39</v>
      </c>
      <c r="D61" s="35">
        <v>1</v>
      </c>
      <c r="E61" s="35">
        <v>46.2</v>
      </c>
      <c r="F61" s="35">
        <v>46.2</v>
      </c>
      <c r="H61" s="35">
        <v>0</v>
      </c>
      <c r="I61" s="35">
        <v>46.2</v>
      </c>
      <c r="J61" s="35">
        <v>8.3160000000000007</v>
      </c>
    </row>
    <row r="62" spans="1:10">
      <c r="A62" s="35">
        <v>77</v>
      </c>
      <c r="B62" s="35">
        <v>94</v>
      </c>
      <c r="C62" s="35">
        <v>8</v>
      </c>
      <c r="D62" s="35">
        <v>1</v>
      </c>
      <c r="E62" s="35">
        <v>714.76</v>
      </c>
      <c r="F62" s="35">
        <v>714.76</v>
      </c>
      <c r="H62" s="35">
        <v>0</v>
      </c>
      <c r="I62" s="35">
        <v>714.76</v>
      </c>
      <c r="J62" s="35">
        <v>128.6568</v>
      </c>
    </row>
    <row r="63" spans="1:10">
      <c r="A63" s="35">
        <v>356</v>
      </c>
      <c r="B63" s="35">
        <v>130</v>
      </c>
      <c r="C63" s="35">
        <v>3</v>
      </c>
      <c r="D63" s="35">
        <v>9</v>
      </c>
      <c r="E63" s="35">
        <v>284.20999999999998</v>
      </c>
      <c r="F63" s="35">
        <v>2557.89</v>
      </c>
      <c r="H63" s="35">
        <v>0</v>
      </c>
      <c r="I63" s="35">
        <v>2557.89</v>
      </c>
      <c r="J63" s="35">
        <v>460.42020000000002</v>
      </c>
    </row>
    <row r="64" spans="1:10">
      <c r="A64" s="35">
        <v>421</v>
      </c>
      <c r="B64" s="35">
        <v>94</v>
      </c>
      <c r="C64" s="35">
        <v>16</v>
      </c>
      <c r="D64" s="35">
        <v>4</v>
      </c>
      <c r="E64" s="35">
        <v>77.42</v>
      </c>
      <c r="F64" s="35">
        <v>309.68</v>
      </c>
      <c r="H64" s="35">
        <v>0</v>
      </c>
      <c r="I64" s="35">
        <v>309.68</v>
      </c>
      <c r="J64" s="35">
        <v>55.742400000000004</v>
      </c>
    </row>
    <row r="65" spans="1:10">
      <c r="A65" s="35">
        <v>171</v>
      </c>
      <c r="B65" s="35">
        <v>325</v>
      </c>
      <c r="C65" s="35">
        <v>27</v>
      </c>
      <c r="D65" s="35">
        <v>1</v>
      </c>
      <c r="E65" s="35">
        <v>61.94</v>
      </c>
      <c r="F65" s="35">
        <v>61.94</v>
      </c>
      <c r="H65" s="35">
        <v>0</v>
      </c>
      <c r="I65" s="35">
        <v>61.94</v>
      </c>
      <c r="J65" s="35">
        <v>11.1492</v>
      </c>
    </row>
    <row r="66" spans="1:10">
      <c r="A66" s="35">
        <v>129</v>
      </c>
      <c r="B66" s="35">
        <v>66</v>
      </c>
      <c r="C66" s="35">
        <v>29</v>
      </c>
      <c r="D66" s="35">
        <v>4</v>
      </c>
      <c r="E66" s="35">
        <v>100.86</v>
      </c>
      <c r="F66" s="35">
        <v>403.44</v>
      </c>
      <c r="H66" s="35">
        <v>0</v>
      </c>
      <c r="I66" s="35">
        <v>403.44</v>
      </c>
      <c r="J66" s="35">
        <v>72.619200000000006</v>
      </c>
    </row>
    <row r="67" spans="1:10">
      <c r="A67" s="35">
        <v>99</v>
      </c>
      <c r="B67" s="35">
        <v>346</v>
      </c>
      <c r="C67" s="35">
        <v>33</v>
      </c>
      <c r="D67" s="35">
        <v>1</v>
      </c>
      <c r="E67" s="35">
        <v>128.65</v>
      </c>
      <c r="F67" s="35">
        <v>128.65</v>
      </c>
      <c r="H67" s="35">
        <v>0</v>
      </c>
      <c r="I67" s="35">
        <v>128.65</v>
      </c>
      <c r="J67" s="35">
        <v>23.157</v>
      </c>
    </row>
    <row r="68" spans="1:10">
      <c r="A68" s="35">
        <v>365</v>
      </c>
      <c r="B68" s="35">
        <v>203</v>
      </c>
      <c r="C68" s="35">
        <v>13</v>
      </c>
      <c r="D68" s="35">
        <v>6</v>
      </c>
      <c r="E68" s="35">
        <v>107.36</v>
      </c>
      <c r="F68" s="35">
        <v>644.16</v>
      </c>
      <c r="H68" s="35">
        <v>0</v>
      </c>
      <c r="I68" s="35">
        <v>644.16</v>
      </c>
      <c r="J68" s="35">
        <v>115.94880000000001</v>
      </c>
    </row>
    <row r="69" spans="1:10">
      <c r="A69" s="35">
        <v>42</v>
      </c>
      <c r="B69" s="35">
        <v>107</v>
      </c>
      <c r="C69" s="35">
        <v>39</v>
      </c>
      <c r="D69" s="35">
        <v>1</v>
      </c>
      <c r="E69" s="35">
        <v>57.09</v>
      </c>
      <c r="F69" s="35">
        <v>57.09</v>
      </c>
      <c r="H69" s="35">
        <v>0</v>
      </c>
      <c r="I69" s="35">
        <v>57.09</v>
      </c>
      <c r="J69" s="35">
        <v>10.276199999999999</v>
      </c>
    </row>
    <row r="70" spans="1:10">
      <c r="A70" s="35">
        <v>341</v>
      </c>
      <c r="B70" s="35">
        <v>29</v>
      </c>
      <c r="C70" s="35">
        <v>41</v>
      </c>
      <c r="D70" s="35">
        <v>4</v>
      </c>
      <c r="E70" s="35">
        <v>351.44</v>
      </c>
      <c r="F70" s="35">
        <v>1405.76</v>
      </c>
      <c r="H70" s="35">
        <v>0</v>
      </c>
      <c r="I70" s="35">
        <v>1405.76</v>
      </c>
      <c r="J70" s="35">
        <v>253.0368</v>
      </c>
    </row>
    <row r="71" spans="1:10">
      <c r="A71" s="35">
        <v>306</v>
      </c>
      <c r="B71" s="35">
        <v>412</v>
      </c>
      <c r="C71" s="35">
        <v>28</v>
      </c>
      <c r="D71" s="35">
        <v>1</v>
      </c>
      <c r="E71" s="35">
        <v>31.36</v>
      </c>
      <c r="F71" s="35">
        <v>31.36</v>
      </c>
      <c r="H71" s="35">
        <v>0</v>
      </c>
      <c r="I71" s="35">
        <v>31.36</v>
      </c>
      <c r="J71" s="35">
        <v>5.6448</v>
      </c>
    </row>
    <row r="72" spans="1:10">
      <c r="A72" s="35">
        <v>26</v>
      </c>
      <c r="B72" s="35">
        <v>31</v>
      </c>
      <c r="C72" s="35">
        <v>12</v>
      </c>
      <c r="D72" s="35">
        <v>1</v>
      </c>
      <c r="E72" s="35">
        <v>65.959999999999994</v>
      </c>
      <c r="F72" s="35">
        <v>65.959999999999994</v>
      </c>
      <c r="H72" s="35">
        <v>0</v>
      </c>
      <c r="I72" s="35">
        <v>65.959999999999994</v>
      </c>
      <c r="J72" s="35">
        <v>11.8728</v>
      </c>
    </row>
    <row r="73" spans="1:10">
      <c r="A73" s="35">
        <v>304</v>
      </c>
      <c r="B73" s="35">
        <v>371</v>
      </c>
      <c r="C73" s="35">
        <v>25</v>
      </c>
      <c r="D73" s="35">
        <v>1</v>
      </c>
      <c r="E73" s="35">
        <v>84.6</v>
      </c>
      <c r="F73" s="35">
        <v>84.6</v>
      </c>
      <c r="H73" s="35">
        <v>0</v>
      </c>
      <c r="I73" s="35">
        <v>84.6</v>
      </c>
      <c r="J73" s="35">
        <v>15.228</v>
      </c>
    </row>
    <row r="74" spans="1:10">
      <c r="A74" s="35">
        <v>200</v>
      </c>
      <c r="B74" s="35">
        <v>29</v>
      </c>
      <c r="C74" s="35">
        <v>23</v>
      </c>
      <c r="D74" s="35">
        <v>3</v>
      </c>
      <c r="E74" s="35">
        <v>32.5</v>
      </c>
      <c r="F74" s="35">
        <v>97.5</v>
      </c>
      <c r="H74" s="35">
        <v>0</v>
      </c>
      <c r="I74" s="35">
        <v>97.5</v>
      </c>
      <c r="J74" s="35">
        <v>17.55</v>
      </c>
    </row>
    <row r="75" spans="1:10">
      <c r="A75" s="35">
        <v>141</v>
      </c>
      <c r="B75" s="35">
        <v>296</v>
      </c>
      <c r="C75" s="35">
        <v>6</v>
      </c>
      <c r="D75" s="35">
        <v>9</v>
      </c>
      <c r="E75" s="35">
        <v>396.48</v>
      </c>
      <c r="F75" s="35">
        <v>3568.32</v>
      </c>
      <c r="H75" s="35">
        <v>0</v>
      </c>
      <c r="I75" s="35">
        <v>3568.32</v>
      </c>
      <c r="J75" s="35">
        <v>642.29759999999999</v>
      </c>
    </row>
    <row r="76" spans="1:10">
      <c r="A76" s="35">
        <v>86</v>
      </c>
      <c r="B76" s="35">
        <v>388</v>
      </c>
      <c r="C76" s="35">
        <v>37</v>
      </c>
      <c r="D76" s="35">
        <v>3</v>
      </c>
      <c r="E76" s="35">
        <v>129.22</v>
      </c>
      <c r="F76" s="35">
        <v>387.66</v>
      </c>
      <c r="H76" s="35">
        <v>0</v>
      </c>
      <c r="I76" s="35">
        <v>387.66</v>
      </c>
      <c r="J76" s="35">
        <v>69.778800000000004</v>
      </c>
    </row>
    <row r="77" spans="1:10">
      <c r="A77" s="35">
        <v>370</v>
      </c>
      <c r="B77" s="35">
        <v>140</v>
      </c>
      <c r="C77" s="35">
        <v>45</v>
      </c>
      <c r="D77" s="35">
        <v>8</v>
      </c>
      <c r="E77" s="35">
        <v>18.850000000000001</v>
      </c>
      <c r="F77" s="35">
        <v>150.80000000000001</v>
      </c>
      <c r="H77" s="35">
        <v>0</v>
      </c>
      <c r="I77" s="35">
        <v>150.80000000000001</v>
      </c>
      <c r="J77" s="35">
        <v>27.143999999999998</v>
      </c>
    </row>
    <row r="78" spans="1:10">
      <c r="A78" s="35">
        <v>94</v>
      </c>
      <c r="B78" s="35">
        <v>11</v>
      </c>
      <c r="C78" s="35">
        <v>16</v>
      </c>
      <c r="D78" s="35">
        <v>2</v>
      </c>
      <c r="E78" s="35">
        <v>80.849999999999994</v>
      </c>
      <c r="F78" s="35">
        <v>161.69999999999999</v>
      </c>
      <c r="H78" s="35">
        <v>0</v>
      </c>
      <c r="I78" s="35">
        <v>161.69999999999999</v>
      </c>
      <c r="J78" s="35">
        <v>29.106000000000002</v>
      </c>
    </row>
    <row r="79" spans="1:10">
      <c r="A79" s="35">
        <v>391</v>
      </c>
      <c r="B79" s="35">
        <v>132</v>
      </c>
      <c r="C79" s="35">
        <v>17</v>
      </c>
      <c r="D79" s="35">
        <v>6</v>
      </c>
      <c r="E79" s="35">
        <v>58.83</v>
      </c>
      <c r="F79" s="35">
        <v>352.98</v>
      </c>
      <c r="H79" s="35">
        <v>0</v>
      </c>
      <c r="I79" s="35">
        <v>352.98</v>
      </c>
      <c r="J79" s="35">
        <v>63.5364</v>
      </c>
    </row>
    <row r="80" spans="1:10">
      <c r="A80" s="35">
        <v>140</v>
      </c>
      <c r="B80" s="35">
        <v>48</v>
      </c>
      <c r="C80" s="35">
        <v>42</v>
      </c>
      <c r="D80" s="35">
        <v>1</v>
      </c>
      <c r="E80" s="35">
        <v>126.5</v>
      </c>
      <c r="F80" s="35">
        <v>126.5</v>
      </c>
      <c r="H80" s="35">
        <v>0</v>
      </c>
      <c r="I80" s="35">
        <v>126.5</v>
      </c>
      <c r="J80" s="35">
        <v>22.77</v>
      </c>
    </row>
    <row r="81" spans="1:10">
      <c r="A81" s="35">
        <v>373</v>
      </c>
      <c r="B81" s="35">
        <v>350</v>
      </c>
      <c r="C81" s="35">
        <v>33</v>
      </c>
      <c r="D81" s="35">
        <v>4</v>
      </c>
      <c r="E81" s="35">
        <v>105.41</v>
      </c>
      <c r="F81" s="35">
        <v>421.64</v>
      </c>
      <c r="H81" s="35">
        <v>0</v>
      </c>
      <c r="I81" s="35">
        <v>421.64</v>
      </c>
      <c r="J81" s="35">
        <v>75.895200000000003</v>
      </c>
    </row>
    <row r="82" spans="1:10">
      <c r="A82" s="35">
        <v>281</v>
      </c>
      <c r="B82" s="35">
        <v>394</v>
      </c>
      <c r="C82" s="35">
        <v>22</v>
      </c>
      <c r="D82" s="35">
        <v>4</v>
      </c>
      <c r="E82" s="35">
        <v>38.76</v>
      </c>
      <c r="F82" s="35">
        <v>155.04</v>
      </c>
      <c r="H82" s="35">
        <v>0</v>
      </c>
      <c r="I82" s="35">
        <v>155.04</v>
      </c>
      <c r="J82" s="35">
        <v>27.9072</v>
      </c>
    </row>
    <row r="83" spans="1:10">
      <c r="A83" s="35">
        <v>111</v>
      </c>
      <c r="B83" s="35">
        <v>175</v>
      </c>
      <c r="C83" s="35">
        <v>30</v>
      </c>
      <c r="D83" s="35">
        <v>1</v>
      </c>
      <c r="E83" s="35">
        <v>55.9</v>
      </c>
      <c r="F83" s="35">
        <v>55.9</v>
      </c>
      <c r="H83" s="35">
        <v>0</v>
      </c>
      <c r="I83" s="35">
        <v>55.9</v>
      </c>
      <c r="J83" s="35">
        <v>10.061999999999999</v>
      </c>
    </row>
    <row r="84" spans="1:10">
      <c r="A84" s="35">
        <v>112</v>
      </c>
      <c r="B84" s="35">
        <v>407</v>
      </c>
      <c r="C84" s="35">
        <v>14</v>
      </c>
      <c r="D84" s="35">
        <v>1</v>
      </c>
      <c r="E84" s="35">
        <v>150.29</v>
      </c>
      <c r="F84" s="35">
        <v>150.29</v>
      </c>
      <c r="H84" s="35">
        <v>0</v>
      </c>
      <c r="I84" s="35">
        <v>150.29</v>
      </c>
      <c r="J84" s="35">
        <v>27.052199999999999</v>
      </c>
    </row>
    <row r="85" spans="1:10">
      <c r="A85" s="35">
        <v>261</v>
      </c>
      <c r="B85" s="35">
        <v>230</v>
      </c>
      <c r="C85" s="35">
        <v>20</v>
      </c>
      <c r="D85" s="35">
        <v>1</v>
      </c>
      <c r="E85" s="35">
        <v>22</v>
      </c>
      <c r="F85" s="35">
        <v>22</v>
      </c>
      <c r="H85" s="35">
        <v>4.4000000000000004</v>
      </c>
      <c r="I85" s="35">
        <v>17.600000000000001</v>
      </c>
      <c r="J85" s="35">
        <v>3.1680000000000001</v>
      </c>
    </row>
    <row r="86" spans="1:10">
      <c r="A86" s="35">
        <v>195</v>
      </c>
      <c r="B86" s="35">
        <v>102</v>
      </c>
      <c r="C86" s="35">
        <v>29</v>
      </c>
      <c r="D86" s="35">
        <v>3</v>
      </c>
      <c r="E86" s="35">
        <v>146.78</v>
      </c>
      <c r="F86" s="35">
        <v>440.34</v>
      </c>
      <c r="H86" s="35">
        <v>35.227200000000003</v>
      </c>
      <c r="I86" s="35">
        <v>405.11279999999999</v>
      </c>
      <c r="J86" s="35">
        <v>72.920304000000002</v>
      </c>
    </row>
    <row r="87" spans="1:10">
      <c r="A87" s="35">
        <v>426</v>
      </c>
      <c r="B87" s="35">
        <v>412</v>
      </c>
      <c r="C87" s="35">
        <v>11</v>
      </c>
      <c r="D87" s="35">
        <v>1</v>
      </c>
      <c r="E87" s="35">
        <v>690.07</v>
      </c>
      <c r="F87" s="35">
        <v>690.07</v>
      </c>
      <c r="H87" s="35">
        <v>0</v>
      </c>
      <c r="I87" s="35">
        <v>690.07</v>
      </c>
      <c r="J87" s="35">
        <v>124.21259999999999</v>
      </c>
    </row>
    <row r="88" spans="1:10">
      <c r="A88" s="35">
        <v>105</v>
      </c>
      <c r="B88" s="35">
        <v>394</v>
      </c>
      <c r="C88" s="35">
        <v>19</v>
      </c>
      <c r="D88" s="35">
        <v>1</v>
      </c>
      <c r="E88" s="35">
        <v>83.46</v>
      </c>
      <c r="F88" s="35">
        <v>83.46</v>
      </c>
      <c r="H88" s="35">
        <v>13.3536</v>
      </c>
      <c r="I88" s="35">
        <v>70.106399999999994</v>
      </c>
      <c r="J88" s="35">
        <v>12.619152</v>
      </c>
    </row>
    <row r="89" spans="1:10">
      <c r="A89" s="35">
        <v>271</v>
      </c>
      <c r="B89" s="35">
        <v>154</v>
      </c>
      <c r="C89" s="35">
        <v>41</v>
      </c>
      <c r="D89" s="35">
        <v>3</v>
      </c>
      <c r="E89" s="35">
        <v>255.94</v>
      </c>
      <c r="F89" s="35">
        <v>767.82</v>
      </c>
      <c r="H89" s="35">
        <v>0</v>
      </c>
      <c r="I89" s="35">
        <v>767.82</v>
      </c>
      <c r="J89" s="35">
        <v>138.20760000000001</v>
      </c>
    </row>
    <row r="90" spans="1:10">
      <c r="A90" s="35">
        <v>345</v>
      </c>
      <c r="B90" s="35">
        <v>387</v>
      </c>
      <c r="C90" s="35">
        <v>41</v>
      </c>
      <c r="D90" s="35">
        <v>1</v>
      </c>
      <c r="E90" s="35">
        <v>210.1</v>
      </c>
      <c r="F90" s="35">
        <v>210.1</v>
      </c>
      <c r="H90" s="35">
        <v>0</v>
      </c>
      <c r="I90" s="35">
        <v>210.1</v>
      </c>
      <c r="J90" s="35">
        <v>37.817999999999998</v>
      </c>
    </row>
    <row r="91" spans="1:10">
      <c r="A91" s="35">
        <v>178</v>
      </c>
      <c r="B91" s="35">
        <v>52</v>
      </c>
      <c r="C91" s="35">
        <v>17</v>
      </c>
      <c r="D91" s="35">
        <v>1</v>
      </c>
      <c r="E91" s="35">
        <v>54.76</v>
      </c>
      <c r="F91" s="35">
        <v>54.76</v>
      </c>
      <c r="H91" s="35">
        <v>0</v>
      </c>
      <c r="I91" s="35">
        <v>54.76</v>
      </c>
      <c r="J91" s="35">
        <v>9.8567999999999998</v>
      </c>
    </row>
    <row r="92" spans="1:10">
      <c r="A92" s="35">
        <v>383</v>
      </c>
      <c r="B92" s="35">
        <v>273</v>
      </c>
      <c r="C92" s="35">
        <v>44</v>
      </c>
      <c r="D92" s="35">
        <v>9</v>
      </c>
      <c r="E92" s="35">
        <v>96.72</v>
      </c>
      <c r="F92" s="35">
        <v>870.48</v>
      </c>
      <c r="H92" s="35">
        <v>0</v>
      </c>
      <c r="I92" s="35">
        <v>870.48</v>
      </c>
      <c r="J92" s="35">
        <v>156.68639999999999</v>
      </c>
    </row>
    <row r="93" spans="1:10">
      <c r="A93" s="35">
        <v>178</v>
      </c>
      <c r="B93" s="35">
        <v>311</v>
      </c>
      <c r="C93" s="35">
        <v>42</v>
      </c>
      <c r="D93" s="35">
        <v>5</v>
      </c>
      <c r="E93" s="35">
        <v>198.95</v>
      </c>
      <c r="F93" s="35">
        <v>994.75</v>
      </c>
      <c r="H93" s="35">
        <v>0</v>
      </c>
      <c r="I93" s="35">
        <v>994.75</v>
      </c>
      <c r="J93" s="35">
        <v>179.05500000000001</v>
      </c>
    </row>
    <row r="94" spans="1:10">
      <c r="A94" s="35">
        <v>405</v>
      </c>
      <c r="B94" s="35">
        <v>119</v>
      </c>
      <c r="C94" s="35">
        <v>14</v>
      </c>
      <c r="D94" s="35">
        <v>1</v>
      </c>
      <c r="E94" s="35">
        <v>263.33999999999997</v>
      </c>
      <c r="F94" s="35">
        <v>263.33999999999997</v>
      </c>
      <c r="H94" s="35">
        <v>0</v>
      </c>
      <c r="I94" s="35">
        <v>263.33999999999997</v>
      </c>
      <c r="J94" s="35">
        <v>47.401200000000003</v>
      </c>
    </row>
    <row r="95" spans="1:10">
      <c r="A95" s="35">
        <v>291</v>
      </c>
      <c r="B95" s="35">
        <v>423</v>
      </c>
      <c r="C95" s="35">
        <v>12</v>
      </c>
      <c r="D95" s="35">
        <v>1</v>
      </c>
      <c r="E95" s="35">
        <v>126.48</v>
      </c>
      <c r="F95" s="35">
        <v>126.48</v>
      </c>
      <c r="H95" s="35">
        <v>0</v>
      </c>
      <c r="I95" s="35">
        <v>126.48</v>
      </c>
      <c r="J95" s="35">
        <v>22.766400000000001</v>
      </c>
    </row>
    <row r="96" spans="1:10">
      <c r="A96" s="35">
        <v>391</v>
      </c>
      <c r="B96" s="35">
        <v>358</v>
      </c>
      <c r="C96" s="35">
        <v>42</v>
      </c>
      <c r="D96" s="35">
        <v>5</v>
      </c>
      <c r="E96" s="35">
        <v>136.85</v>
      </c>
      <c r="F96" s="35">
        <v>684.25</v>
      </c>
      <c r="H96" s="35">
        <v>0</v>
      </c>
      <c r="I96" s="35">
        <v>684.25</v>
      </c>
      <c r="J96" s="35">
        <v>123.16500000000001</v>
      </c>
    </row>
    <row r="97" spans="1:10">
      <c r="A97" s="35">
        <v>13</v>
      </c>
      <c r="B97" s="35">
        <v>154</v>
      </c>
      <c r="C97" s="35">
        <v>23</v>
      </c>
      <c r="D97" s="35">
        <v>1</v>
      </c>
      <c r="E97" s="35">
        <v>49.5</v>
      </c>
      <c r="F97" s="35">
        <v>49.5</v>
      </c>
      <c r="H97" s="35">
        <v>0</v>
      </c>
      <c r="I97" s="35">
        <v>49.5</v>
      </c>
      <c r="J97" s="35">
        <v>8.91</v>
      </c>
    </row>
    <row r="98" spans="1:10">
      <c r="A98" s="35">
        <v>81</v>
      </c>
      <c r="B98" s="35">
        <v>226</v>
      </c>
      <c r="C98" s="35">
        <v>27</v>
      </c>
      <c r="D98" s="35">
        <v>1</v>
      </c>
      <c r="E98" s="35">
        <v>64.599999999999994</v>
      </c>
      <c r="F98" s="35">
        <v>64.599999999999994</v>
      </c>
      <c r="H98" s="35">
        <v>0</v>
      </c>
      <c r="I98" s="35">
        <v>64.599999999999994</v>
      </c>
      <c r="J98" s="35">
        <v>11.628</v>
      </c>
    </row>
    <row r="99" spans="1:10">
      <c r="A99" s="35">
        <v>50</v>
      </c>
      <c r="B99" s="35">
        <v>11</v>
      </c>
      <c r="C99" s="35">
        <v>31</v>
      </c>
      <c r="D99" s="35">
        <v>1</v>
      </c>
      <c r="E99" s="35">
        <v>127.6</v>
      </c>
      <c r="F99" s="35">
        <v>127.6</v>
      </c>
      <c r="H99" s="35">
        <v>0</v>
      </c>
      <c r="I99" s="35">
        <v>127.6</v>
      </c>
      <c r="J99" s="35">
        <v>22.968</v>
      </c>
    </row>
    <row r="100" spans="1:10">
      <c r="A100" s="35">
        <v>7</v>
      </c>
      <c r="B100" s="35">
        <v>403</v>
      </c>
      <c r="C100" s="35">
        <v>26</v>
      </c>
      <c r="D100" s="35">
        <v>1</v>
      </c>
      <c r="E100" s="35">
        <v>87.57</v>
      </c>
      <c r="F100" s="35">
        <v>87.57</v>
      </c>
      <c r="H100" s="35">
        <v>8.7569999999999997</v>
      </c>
      <c r="I100" s="35">
        <v>78.813000000000002</v>
      </c>
      <c r="J100" s="35">
        <v>14.18634</v>
      </c>
    </row>
    <row r="101" spans="1:10">
      <c r="A101" s="35">
        <v>184</v>
      </c>
      <c r="B101" s="35">
        <v>307</v>
      </c>
      <c r="C101" s="35">
        <v>42</v>
      </c>
      <c r="D101" s="35">
        <v>1</v>
      </c>
      <c r="E101" s="35">
        <v>148.35</v>
      </c>
      <c r="F101" s="35">
        <v>148.35</v>
      </c>
      <c r="H101" s="35">
        <v>0</v>
      </c>
      <c r="I101" s="35">
        <v>148.35</v>
      </c>
      <c r="J101" s="35">
        <v>26.702999999999999</v>
      </c>
    </row>
    <row r="102" spans="1:10">
      <c r="A102" s="35">
        <v>319</v>
      </c>
      <c r="B102" s="35">
        <v>364</v>
      </c>
      <c r="C102" s="35">
        <v>24</v>
      </c>
      <c r="D102" s="35">
        <v>9</v>
      </c>
      <c r="E102" s="35">
        <v>38.28</v>
      </c>
      <c r="F102" s="35">
        <v>344.52</v>
      </c>
      <c r="H102" s="35">
        <v>0</v>
      </c>
      <c r="I102" s="35">
        <v>344.52</v>
      </c>
      <c r="J102" s="35">
        <v>62.013599999999997</v>
      </c>
    </row>
    <row r="103" spans="1:10">
      <c r="A103" s="35">
        <v>169</v>
      </c>
      <c r="B103" s="35">
        <v>329</v>
      </c>
      <c r="C103" s="35">
        <v>40</v>
      </c>
      <c r="D103" s="35">
        <v>6</v>
      </c>
      <c r="E103" s="35">
        <v>156.94</v>
      </c>
      <c r="F103" s="35">
        <v>941.64</v>
      </c>
      <c r="H103" s="35">
        <v>0</v>
      </c>
      <c r="I103" s="35">
        <v>941.64</v>
      </c>
      <c r="J103" s="35">
        <v>169.49520000000001</v>
      </c>
    </row>
    <row r="104" spans="1:10">
      <c r="A104" s="35">
        <v>201</v>
      </c>
      <c r="B104" s="35">
        <v>186</v>
      </c>
      <c r="C104" s="35">
        <v>39</v>
      </c>
      <c r="D104" s="35">
        <v>1</v>
      </c>
      <c r="E104" s="35">
        <v>32.340000000000003</v>
      </c>
      <c r="F104" s="35">
        <v>32.340000000000003</v>
      </c>
      <c r="H104" s="35">
        <v>0</v>
      </c>
      <c r="I104" s="35">
        <v>32.340000000000003</v>
      </c>
      <c r="J104" s="35">
        <v>5.8212000000000002</v>
      </c>
    </row>
    <row r="105" spans="1:10">
      <c r="A105" s="35">
        <v>232</v>
      </c>
      <c r="B105" s="35">
        <v>409</v>
      </c>
      <c r="C105" s="35">
        <v>24</v>
      </c>
      <c r="D105" s="35">
        <v>4</v>
      </c>
      <c r="E105" s="35">
        <v>27.5</v>
      </c>
      <c r="F105" s="35">
        <v>110</v>
      </c>
      <c r="H105" s="35">
        <v>12.1</v>
      </c>
      <c r="I105" s="35">
        <v>97.9</v>
      </c>
      <c r="J105" s="35">
        <v>17.622</v>
      </c>
    </row>
    <row r="106" spans="1:10">
      <c r="A106" s="35">
        <v>188</v>
      </c>
      <c r="B106" s="35">
        <v>52</v>
      </c>
      <c r="C106" s="35">
        <v>23</v>
      </c>
      <c r="D106" s="35">
        <v>8</v>
      </c>
      <c r="E106" s="35">
        <v>30.75</v>
      </c>
      <c r="F106" s="35">
        <v>246</v>
      </c>
      <c r="H106" s="35">
        <v>0</v>
      </c>
      <c r="I106" s="35">
        <v>246</v>
      </c>
      <c r="J106" s="35">
        <v>44.28</v>
      </c>
    </row>
    <row r="107" spans="1:10">
      <c r="A107" s="35">
        <v>260</v>
      </c>
      <c r="B107" s="35">
        <v>205</v>
      </c>
      <c r="C107" s="35">
        <v>4</v>
      </c>
      <c r="D107" s="35">
        <v>1</v>
      </c>
      <c r="E107" s="35">
        <v>368.2</v>
      </c>
      <c r="F107" s="35">
        <v>368.2</v>
      </c>
      <c r="H107" s="35">
        <v>0</v>
      </c>
      <c r="I107" s="35">
        <v>368.2</v>
      </c>
      <c r="J107" s="35">
        <v>66.275999999999996</v>
      </c>
    </row>
    <row r="108" spans="1:10">
      <c r="A108" s="35">
        <v>239</v>
      </c>
      <c r="B108" s="35">
        <v>52</v>
      </c>
      <c r="C108" s="35">
        <v>40</v>
      </c>
      <c r="D108" s="35">
        <v>1</v>
      </c>
      <c r="E108" s="35">
        <v>259.35000000000002</v>
      </c>
      <c r="F108" s="35">
        <v>259.35000000000002</v>
      </c>
      <c r="H108" s="35">
        <v>0</v>
      </c>
      <c r="I108" s="35">
        <v>259.35000000000002</v>
      </c>
      <c r="J108" s="35">
        <v>46.683</v>
      </c>
    </row>
    <row r="109" spans="1:10">
      <c r="A109" s="35">
        <v>295</v>
      </c>
      <c r="B109" s="35">
        <v>80</v>
      </c>
      <c r="C109" s="35">
        <v>18</v>
      </c>
      <c r="D109" s="35">
        <v>1</v>
      </c>
      <c r="E109" s="35">
        <v>82.16</v>
      </c>
      <c r="F109" s="35">
        <v>82.16</v>
      </c>
      <c r="H109" s="35">
        <v>0</v>
      </c>
      <c r="I109" s="35">
        <v>82.16</v>
      </c>
      <c r="J109" s="35">
        <v>14.7888</v>
      </c>
    </row>
    <row r="110" spans="1:10">
      <c r="A110" s="35">
        <v>301</v>
      </c>
      <c r="B110" s="35">
        <v>168</v>
      </c>
      <c r="C110" s="35">
        <v>4</v>
      </c>
      <c r="D110" s="35">
        <v>1</v>
      </c>
      <c r="E110" s="35">
        <v>407.65</v>
      </c>
      <c r="F110" s="35">
        <v>407.65</v>
      </c>
      <c r="H110" s="35">
        <v>0</v>
      </c>
      <c r="I110" s="35">
        <v>407.65</v>
      </c>
      <c r="J110" s="35">
        <v>73.376999999999995</v>
      </c>
    </row>
    <row r="111" spans="1:10">
      <c r="A111" s="35">
        <v>233</v>
      </c>
      <c r="B111" s="35">
        <v>342</v>
      </c>
      <c r="C111" s="35">
        <v>27</v>
      </c>
      <c r="D111" s="35">
        <v>1</v>
      </c>
      <c r="E111" s="35">
        <v>42.56</v>
      </c>
      <c r="F111" s="35">
        <v>42.56</v>
      </c>
      <c r="H111" s="35">
        <v>0</v>
      </c>
      <c r="I111" s="35">
        <v>42.56</v>
      </c>
      <c r="J111" s="35">
        <v>7.6608000000000001</v>
      </c>
    </row>
    <row r="112" spans="1:10">
      <c r="A112" s="35">
        <v>366</v>
      </c>
      <c r="B112" s="35">
        <v>262</v>
      </c>
      <c r="C112" s="35">
        <v>30</v>
      </c>
      <c r="D112" s="35">
        <v>1</v>
      </c>
      <c r="E112" s="35">
        <v>52.03</v>
      </c>
      <c r="F112" s="35">
        <v>52.03</v>
      </c>
      <c r="H112" s="35">
        <v>0</v>
      </c>
      <c r="I112" s="35">
        <v>52.03</v>
      </c>
      <c r="J112" s="35">
        <v>9.3653999999999993</v>
      </c>
    </row>
    <row r="113" spans="1:10">
      <c r="A113" s="35">
        <v>314</v>
      </c>
      <c r="B113" s="35">
        <v>164</v>
      </c>
      <c r="C113" s="35">
        <v>42</v>
      </c>
      <c r="D113" s="35">
        <v>1</v>
      </c>
      <c r="E113" s="35">
        <v>162.15</v>
      </c>
      <c r="F113" s="35">
        <v>162.15</v>
      </c>
      <c r="H113" s="35">
        <v>0</v>
      </c>
      <c r="I113" s="35">
        <v>162.15</v>
      </c>
      <c r="J113" s="35">
        <v>29.187000000000001</v>
      </c>
    </row>
    <row r="114" spans="1:10">
      <c r="A114" s="35">
        <v>76</v>
      </c>
      <c r="B114" s="35">
        <v>3</v>
      </c>
      <c r="C114" s="35">
        <v>7</v>
      </c>
      <c r="D114" s="35">
        <v>5</v>
      </c>
      <c r="E114" s="35">
        <v>609.07000000000005</v>
      </c>
      <c r="F114" s="35">
        <v>3045.35</v>
      </c>
      <c r="H114" s="35">
        <v>0</v>
      </c>
      <c r="I114" s="35">
        <v>3045.35</v>
      </c>
      <c r="J114" s="35">
        <v>548.16300000000001</v>
      </c>
    </row>
    <row r="115" spans="1:10">
      <c r="A115" s="35">
        <v>139</v>
      </c>
      <c r="B115" s="35">
        <v>92</v>
      </c>
      <c r="C115" s="35">
        <v>38</v>
      </c>
      <c r="D115" s="35">
        <v>1</v>
      </c>
      <c r="E115" s="35">
        <v>29.38</v>
      </c>
      <c r="F115" s="35">
        <v>29.38</v>
      </c>
      <c r="H115" s="35">
        <v>0</v>
      </c>
      <c r="I115" s="35">
        <v>29.38</v>
      </c>
      <c r="J115" s="35">
        <v>5.2884000000000002</v>
      </c>
    </row>
    <row r="116" spans="1:10">
      <c r="A116" s="35">
        <v>249</v>
      </c>
      <c r="B116" s="35">
        <v>207</v>
      </c>
      <c r="C116" s="35">
        <v>34</v>
      </c>
      <c r="D116" s="35">
        <v>9</v>
      </c>
      <c r="E116" s="35">
        <v>130.9</v>
      </c>
      <c r="F116" s="35">
        <v>1178.0999999999999</v>
      </c>
      <c r="H116" s="35">
        <v>0</v>
      </c>
      <c r="I116" s="35">
        <v>1178.0999999999999</v>
      </c>
      <c r="J116" s="35">
        <v>212.05799999999999</v>
      </c>
    </row>
    <row r="117" spans="1:10">
      <c r="A117" s="35">
        <v>178</v>
      </c>
      <c r="B117" s="35">
        <v>15</v>
      </c>
      <c r="C117" s="35">
        <v>23</v>
      </c>
      <c r="D117" s="35">
        <v>3</v>
      </c>
      <c r="E117" s="35">
        <v>26.5</v>
      </c>
      <c r="F117" s="35">
        <v>79.5</v>
      </c>
      <c r="H117" s="35">
        <v>0</v>
      </c>
      <c r="I117" s="35">
        <v>79.5</v>
      </c>
      <c r="J117" s="35">
        <v>14.31</v>
      </c>
    </row>
    <row r="118" spans="1:10">
      <c r="A118" s="35">
        <v>397</v>
      </c>
      <c r="B118" s="35">
        <v>245</v>
      </c>
      <c r="C118" s="35">
        <v>21</v>
      </c>
      <c r="D118" s="35">
        <v>5</v>
      </c>
      <c r="E118" s="35">
        <v>55.12</v>
      </c>
      <c r="F118" s="35">
        <v>275.60000000000002</v>
      </c>
      <c r="H118" s="35">
        <v>0</v>
      </c>
      <c r="I118" s="35">
        <v>275.60000000000002</v>
      </c>
      <c r="J118" s="35">
        <v>49.607999999999997</v>
      </c>
    </row>
    <row r="119" spans="1:10">
      <c r="A119" s="35">
        <v>334</v>
      </c>
      <c r="B119" s="35">
        <v>1</v>
      </c>
      <c r="C119" s="35">
        <v>15</v>
      </c>
      <c r="D119" s="35">
        <v>1</v>
      </c>
      <c r="E119" s="35">
        <v>149.49</v>
      </c>
      <c r="F119" s="35">
        <v>149.49</v>
      </c>
      <c r="H119" s="35">
        <v>0</v>
      </c>
      <c r="I119" s="35">
        <v>149.49</v>
      </c>
      <c r="J119" s="35">
        <v>26.908200000000001</v>
      </c>
    </row>
    <row r="120" spans="1:10">
      <c r="A120" s="35">
        <v>421</v>
      </c>
      <c r="B120" s="35">
        <v>220</v>
      </c>
      <c r="C120" s="35">
        <v>10</v>
      </c>
      <c r="D120" s="35">
        <v>1</v>
      </c>
      <c r="E120" s="35">
        <v>787.15</v>
      </c>
      <c r="F120" s="35">
        <v>787.15</v>
      </c>
      <c r="H120" s="35">
        <v>0</v>
      </c>
      <c r="I120" s="35">
        <v>787.15</v>
      </c>
      <c r="J120" s="35">
        <v>141.68700000000001</v>
      </c>
    </row>
    <row r="121" spans="1:10">
      <c r="A121" s="35">
        <v>373</v>
      </c>
      <c r="B121" s="35">
        <v>100</v>
      </c>
      <c r="C121" s="35">
        <v>33</v>
      </c>
      <c r="D121" s="35">
        <v>1</v>
      </c>
      <c r="E121" s="35">
        <v>104.58</v>
      </c>
      <c r="F121" s="35">
        <v>104.58</v>
      </c>
      <c r="H121" s="35">
        <v>0</v>
      </c>
      <c r="I121" s="35">
        <v>104.58</v>
      </c>
      <c r="J121" s="35">
        <v>18.824400000000001</v>
      </c>
    </row>
    <row r="122" spans="1:10">
      <c r="A122" s="35">
        <v>290</v>
      </c>
      <c r="B122" s="35">
        <v>240</v>
      </c>
      <c r="C122" s="35">
        <v>28</v>
      </c>
      <c r="D122" s="35">
        <v>6</v>
      </c>
      <c r="E122" s="35">
        <v>24.96</v>
      </c>
      <c r="F122" s="35">
        <v>149.76</v>
      </c>
      <c r="H122" s="35">
        <v>0</v>
      </c>
      <c r="I122" s="35">
        <v>149.76</v>
      </c>
      <c r="J122" s="35">
        <v>26.956800000000001</v>
      </c>
    </row>
    <row r="123" spans="1:10">
      <c r="A123" s="35">
        <v>47</v>
      </c>
      <c r="B123" s="35">
        <v>48</v>
      </c>
      <c r="C123" s="35">
        <v>28</v>
      </c>
      <c r="D123" s="35">
        <v>1</v>
      </c>
      <c r="E123" s="35">
        <v>24.96</v>
      </c>
      <c r="F123" s="35">
        <v>24.96</v>
      </c>
      <c r="H123" s="35">
        <v>0</v>
      </c>
      <c r="I123" s="35">
        <v>24.96</v>
      </c>
      <c r="J123" s="35">
        <v>4.4927999999999999</v>
      </c>
    </row>
    <row r="124" spans="1:10">
      <c r="A124" s="35">
        <v>227</v>
      </c>
      <c r="B124" s="35">
        <v>409</v>
      </c>
      <c r="C124" s="35">
        <v>32</v>
      </c>
      <c r="D124" s="35">
        <v>1</v>
      </c>
      <c r="E124" s="35">
        <v>124.1</v>
      </c>
      <c r="F124" s="35">
        <v>124.1</v>
      </c>
      <c r="H124" s="35">
        <v>0</v>
      </c>
      <c r="I124" s="35">
        <v>124.1</v>
      </c>
      <c r="J124" s="35">
        <v>22.338000000000001</v>
      </c>
    </row>
    <row r="125" spans="1:10">
      <c r="A125" s="35">
        <v>373</v>
      </c>
      <c r="B125" s="35">
        <v>363</v>
      </c>
      <c r="C125" s="35">
        <v>40</v>
      </c>
      <c r="D125" s="35">
        <v>2</v>
      </c>
      <c r="E125" s="35">
        <v>168.91</v>
      </c>
      <c r="F125" s="35">
        <v>337.82</v>
      </c>
      <c r="H125" s="35">
        <v>0</v>
      </c>
      <c r="I125" s="35">
        <v>337.82</v>
      </c>
      <c r="J125" s="35">
        <v>60.807600000000001</v>
      </c>
    </row>
    <row r="126" spans="1:10">
      <c r="A126" s="35">
        <v>132</v>
      </c>
      <c r="B126" s="35">
        <v>219</v>
      </c>
      <c r="C126" s="35">
        <v>19</v>
      </c>
      <c r="D126" s="35">
        <v>5</v>
      </c>
      <c r="E126" s="35">
        <v>150.54</v>
      </c>
      <c r="F126" s="35">
        <v>752.7</v>
      </c>
      <c r="H126" s="35">
        <v>67.742999999999995</v>
      </c>
      <c r="I126" s="35">
        <v>684.95699999999999</v>
      </c>
      <c r="J126" s="35">
        <v>123.29226</v>
      </c>
    </row>
    <row r="127" spans="1:10">
      <c r="A127" s="35">
        <v>239</v>
      </c>
      <c r="B127" s="35">
        <v>366</v>
      </c>
      <c r="C127" s="35">
        <v>34</v>
      </c>
      <c r="D127" s="35">
        <v>1</v>
      </c>
      <c r="E127" s="35">
        <v>83.3</v>
      </c>
      <c r="F127" s="35">
        <v>83.3</v>
      </c>
      <c r="H127" s="35">
        <v>9.1630000000000003</v>
      </c>
      <c r="I127" s="35">
        <v>74.137</v>
      </c>
      <c r="J127" s="35">
        <v>13.344659999999999</v>
      </c>
    </row>
    <row r="128" spans="1:10">
      <c r="A128" s="35">
        <v>7</v>
      </c>
      <c r="B128" s="35">
        <v>104</v>
      </c>
      <c r="C128" s="35">
        <v>34</v>
      </c>
      <c r="D128" s="35">
        <v>9</v>
      </c>
      <c r="E128" s="35">
        <v>129.5</v>
      </c>
      <c r="F128" s="35">
        <v>1165.5</v>
      </c>
      <c r="H128" s="35">
        <v>0</v>
      </c>
      <c r="I128" s="35">
        <v>1165.5</v>
      </c>
      <c r="J128" s="35">
        <v>209.79</v>
      </c>
    </row>
    <row r="129" spans="1:10">
      <c r="A129" s="35">
        <v>11</v>
      </c>
      <c r="B129" s="35">
        <v>319</v>
      </c>
      <c r="C129" s="35">
        <v>43</v>
      </c>
      <c r="D129" s="35">
        <v>9</v>
      </c>
      <c r="E129" s="35">
        <v>133.4</v>
      </c>
      <c r="F129" s="35">
        <v>1200.5999999999999</v>
      </c>
      <c r="H129" s="35">
        <v>0</v>
      </c>
      <c r="I129" s="35">
        <v>1200.5999999999999</v>
      </c>
      <c r="J129" s="35">
        <v>216.108</v>
      </c>
    </row>
    <row r="130" spans="1:10">
      <c r="A130" s="35">
        <v>37</v>
      </c>
      <c r="B130" s="35">
        <v>124</v>
      </c>
      <c r="C130" s="35">
        <v>45</v>
      </c>
      <c r="D130" s="35">
        <v>1</v>
      </c>
      <c r="E130" s="35">
        <v>20.149999999999999</v>
      </c>
      <c r="F130" s="35">
        <v>20.149999999999999</v>
      </c>
      <c r="H130" s="35">
        <v>3.4255</v>
      </c>
      <c r="I130" s="35">
        <v>16.724499999999999</v>
      </c>
      <c r="J130" s="35">
        <v>3.0104099999999998</v>
      </c>
    </row>
    <row r="131" spans="1:10">
      <c r="A131" s="35">
        <v>257</v>
      </c>
      <c r="B131" s="35">
        <v>292</v>
      </c>
      <c r="C131" s="35">
        <v>6</v>
      </c>
      <c r="D131" s="35">
        <v>1</v>
      </c>
      <c r="E131" s="35">
        <v>665.52</v>
      </c>
      <c r="F131" s="35">
        <v>665.52</v>
      </c>
      <c r="H131" s="35">
        <v>0</v>
      </c>
      <c r="I131" s="35">
        <v>665.52</v>
      </c>
      <c r="J131" s="35">
        <v>119.7936</v>
      </c>
    </row>
    <row r="132" spans="1:10">
      <c r="A132" s="35">
        <v>109</v>
      </c>
      <c r="B132" s="35">
        <v>1</v>
      </c>
      <c r="C132" s="35">
        <v>18</v>
      </c>
      <c r="D132" s="35">
        <v>1</v>
      </c>
      <c r="E132" s="35">
        <v>86.32</v>
      </c>
      <c r="F132" s="35">
        <v>86.32</v>
      </c>
      <c r="H132" s="35">
        <v>0</v>
      </c>
      <c r="I132" s="35">
        <v>86.32</v>
      </c>
      <c r="J132" s="35">
        <v>15.537599999999999</v>
      </c>
    </row>
    <row r="133" spans="1:10">
      <c r="A133" s="35">
        <v>291</v>
      </c>
      <c r="B133" s="35">
        <v>374</v>
      </c>
      <c r="C133" s="35">
        <v>41</v>
      </c>
      <c r="D133" s="35">
        <v>1</v>
      </c>
      <c r="E133" s="35">
        <v>315.14999999999998</v>
      </c>
      <c r="F133" s="35">
        <v>315.14999999999998</v>
      </c>
      <c r="H133" s="35">
        <v>0</v>
      </c>
      <c r="I133" s="35">
        <v>315.14999999999998</v>
      </c>
      <c r="J133" s="35">
        <v>56.726999999999997</v>
      </c>
    </row>
    <row r="134" spans="1:10">
      <c r="A134" s="35">
        <v>364</v>
      </c>
      <c r="B134" s="35">
        <v>114</v>
      </c>
      <c r="C134" s="35">
        <v>29</v>
      </c>
      <c r="D134" s="35">
        <v>1</v>
      </c>
      <c r="E134" s="35">
        <v>78.72</v>
      </c>
      <c r="F134" s="35">
        <v>78.72</v>
      </c>
      <c r="H134" s="35">
        <v>0</v>
      </c>
      <c r="I134" s="35">
        <v>78.72</v>
      </c>
      <c r="J134" s="35">
        <v>14.169600000000001</v>
      </c>
    </row>
    <row r="135" spans="1:10">
      <c r="A135" s="35">
        <v>300</v>
      </c>
      <c r="B135" s="35">
        <v>221</v>
      </c>
      <c r="C135" s="35">
        <v>16</v>
      </c>
      <c r="D135" s="35">
        <v>8</v>
      </c>
      <c r="E135" s="35">
        <v>98</v>
      </c>
      <c r="F135" s="35">
        <v>784</v>
      </c>
      <c r="H135" s="35">
        <v>0</v>
      </c>
      <c r="I135" s="35">
        <v>784</v>
      </c>
      <c r="J135" s="35">
        <v>141.12</v>
      </c>
    </row>
    <row r="136" spans="1:10">
      <c r="A136" s="35">
        <v>198</v>
      </c>
      <c r="B136" s="35">
        <v>15</v>
      </c>
      <c r="C136" s="35">
        <v>18</v>
      </c>
      <c r="D136" s="35">
        <v>1</v>
      </c>
      <c r="E136" s="35">
        <v>76.959999999999994</v>
      </c>
      <c r="F136" s="35">
        <v>76.959999999999994</v>
      </c>
      <c r="H136" s="35">
        <v>0</v>
      </c>
      <c r="I136" s="35">
        <v>76.959999999999994</v>
      </c>
      <c r="J136" s="35">
        <v>13.8528</v>
      </c>
    </row>
    <row r="137" spans="1:10">
      <c r="A137" s="35">
        <v>253</v>
      </c>
      <c r="B137" s="35">
        <v>272</v>
      </c>
      <c r="C137" s="35">
        <v>18</v>
      </c>
      <c r="D137" s="35">
        <v>6</v>
      </c>
      <c r="E137" s="35">
        <v>55.64</v>
      </c>
      <c r="F137" s="35">
        <v>333.84</v>
      </c>
      <c r="H137" s="35">
        <v>0</v>
      </c>
      <c r="I137" s="35">
        <v>333.84</v>
      </c>
      <c r="J137" s="35">
        <v>60.091200000000001</v>
      </c>
    </row>
    <row r="138" spans="1:10">
      <c r="A138" s="35">
        <v>341</v>
      </c>
      <c r="B138" s="35">
        <v>388</v>
      </c>
      <c r="C138" s="35">
        <v>1</v>
      </c>
      <c r="D138" s="35">
        <v>6</v>
      </c>
      <c r="E138" s="35">
        <v>612.15</v>
      </c>
      <c r="F138" s="35">
        <v>3672.9</v>
      </c>
      <c r="H138" s="35">
        <v>0</v>
      </c>
      <c r="I138" s="35">
        <v>3672.9</v>
      </c>
      <c r="J138" s="35">
        <v>661.12199999999996</v>
      </c>
    </row>
    <row r="139" spans="1:10">
      <c r="A139" s="35">
        <v>412</v>
      </c>
      <c r="B139" s="35">
        <v>70</v>
      </c>
      <c r="C139" s="35">
        <v>26</v>
      </c>
      <c r="D139" s="35">
        <v>9</v>
      </c>
      <c r="E139" s="35">
        <v>65.52</v>
      </c>
      <c r="F139" s="35">
        <v>589.67999999999995</v>
      </c>
      <c r="H139" s="35">
        <v>0</v>
      </c>
      <c r="I139" s="35">
        <v>589.67999999999995</v>
      </c>
      <c r="J139" s="35">
        <v>106.14239999999999</v>
      </c>
    </row>
    <row r="140" spans="1:10">
      <c r="A140" s="35">
        <v>91</v>
      </c>
      <c r="B140" s="35">
        <v>369</v>
      </c>
      <c r="C140" s="35">
        <v>13</v>
      </c>
      <c r="D140" s="35">
        <v>1</v>
      </c>
      <c r="E140" s="35">
        <v>123.2</v>
      </c>
      <c r="F140" s="35">
        <v>123.2</v>
      </c>
      <c r="H140" s="35">
        <v>0</v>
      </c>
      <c r="I140" s="35">
        <v>123.2</v>
      </c>
      <c r="J140" s="35">
        <v>22.175999999999998</v>
      </c>
    </row>
    <row r="141" spans="1:10">
      <c r="A141" s="35">
        <v>279</v>
      </c>
      <c r="B141" s="35">
        <v>343</v>
      </c>
      <c r="C141" s="35">
        <v>16</v>
      </c>
      <c r="D141" s="35">
        <v>1</v>
      </c>
      <c r="E141" s="35">
        <v>92.61</v>
      </c>
      <c r="F141" s="35">
        <v>92.61</v>
      </c>
      <c r="H141" s="35">
        <v>0</v>
      </c>
      <c r="I141" s="35">
        <v>92.61</v>
      </c>
      <c r="J141" s="35">
        <v>16.669799999999999</v>
      </c>
    </row>
    <row r="142" spans="1:10">
      <c r="A142" s="35">
        <v>415</v>
      </c>
      <c r="B142" s="35">
        <v>343</v>
      </c>
      <c r="C142" s="35">
        <v>9</v>
      </c>
      <c r="D142" s="35">
        <v>1</v>
      </c>
      <c r="E142" s="35">
        <v>1282.48</v>
      </c>
      <c r="F142" s="35">
        <v>1282.48</v>
      </c>
      <c r="H142" s="35">
        <v>0</v>
      </c>
      <c r="I142" s="35">
        <v>1282.48</v>
      </c>
      <c r="J142" s="35">
        <v>230.84639999999999</v>
      </c>
    </row>
    <row r="143" spans="1:10">
      <c r="A143" s="35">
        <v>407</v>
      </c>
      <c r="B143" s="35">
        <v>108</v>
      </c>
      <c r="C143" s="35">
        <v>24</v>
      </c>
      <c r="D143" s="35">
        <v>1</v>
      </c>
      <c r="E143" s="35">
        <v>29.26</v>
      </c>
      <c r="F143" s="35">
        <v>29.26</v>
      </c>
      <c r="H143" s="35">
        <v>0</v>
      </c>
      <c r="I143" s="35">
        <v>29.26</v>
      </c>
      <c r="J143" s="35">
        <v>5.2667999999999999</v>
      </c>
    </row>
    <row r="144" spans="1:10">
      <c r="A144" s="35">
        <v>147</v>
      </c>
      <c r="B144" s="35">
        <v>367</v>
      </c>
      <c r="C144" s="35">
        <v>2</v>
      </c>
      <c r="D144" s="35">
        <v>1</v>
      </c>
      <c r="E144" s="35">
        <v>666.6</v>
      </c>
      <c r="F144" s="35">
        <v>666.6</v>
      </c>
      <c r="H144" s="35">
        <v>0</v>
      </c>
      <c r="I144" s="35">
        <v>666.6</v>
      </c>
      <c r="J144" s="35">
        <v>119.988</v>
      </c>
    </row>
    <row r="145" spans="1:10">
      <c r="A145" s="35">
        <v>23</v>
      </c>
      <c r="B145" s="35">
        <v>418</v>
      </c>
      <c r="C145" s="35">
        <v>23</v>
      </c>
      <c r="D145" s="35">
        <v>7</v>
      </c>
      <c r="E145" s="35">
        <v>24.25</v>
      </c>
      <c r="F145" s="35">
        <v>169.75</v>
      </c>
      <c r="H145" s="35">
        <v>0</v>
      </c>
      <c r="I145" s="35">
        <v>169.75</v>
      </c>
      <c r="J145" s="35">
        <v>30.555</v>
      </c>
    </row>
    <row r="146" spans="1:10">
      <c r="A146" s="35">
        <v>276</v>
      </c>
      <c r="B146" s="35">
        <v>414</v>
      </c>
      <c r="C146" s="35">
        <v>10</v>
      </c>
      <c r="D146" s="35">
        <v>1</v>
      </c>
      <c r="E146" s="35">
        <v>832.65</v>
      </c>
      <c r="F146" s="35">
        <v>832.65</v>
      </c>
      <c r="H146" s="35">
        <v>141.5505</v>
      </c>
      <c r="I146" s="35">
        <v>691.09950000000003</v>
      </c>
      <c r="J146" s="35">
        <v>124.39791</v>
      </c>
    </row>
    <row r="147" spans="1:10">
      <c r="A147" s="35">
        <v>358</v>
      </c>
      <c r="B147" s="35">
        <v>106</v>
      </c>
      <c r="C147" s="35">
        <v>20</v>
      </c>
      <c r="D147" s="35">
        <v>3</v>
      </c>
      <c r="E147" s="35">
        <v>23.54</v>
      </c>
      <c r="F147" s="35">
        <v>70.62</v>
      </c>
      <c r="H147" s="35">
        <v>0</v>
      </c>
      <c r="I147" s="35">
        <v>70.62</v>
      </c>
      <c r="J147" s="35">
        <v>12.711600000000001</v>
      </c>
    </row>
    <row r="148" spans="1:10">
      <c r="A148" s="35">
        <v>29</v>
      </c>
      <c r="B148" s="35">
        <v>370</v>
      </c>
      <c r="C148" s="35">
        <v>5</v>
      </c>
      <c r="D148" s="35">
        <v>1</v>
      </c>
      <c r="E148" s="35">
        <v>615.6</v>
      </c>
      <c r="F148" s="35">
        <v>615.6</v>
      </c>
      <c r="H148" s="35">
        <v>0</v>
      </c>
      <c r="I148" s="35">
        <v>615.6</v>
      </c>
      <c r="J148" s="35">
        <v>110.80800000000001</v>
      </c>
    </row>
    <row r="149" spans="1:10">
      <c r="A149" s="35">
        <v>70</v>
      </c>
      <c r="B149" s="35">
        <v>92</v>
      </c>
      <c r="C149" s="35">
        <v>5</v>
      </c>
      <c r="D149" s="35">
        <v>8</v>
      </c>
      <c r="E149" s="35">
        <v>702</v>
      </c>
      <c r="F149" s="35">
        <v>5616</v>
      </c>
      <c r="H149" s="35">
        <v>0</v>
      </c>
      <c r="I149" s="35">
        <v>5616</v>
      </c>
      <c r="J149" s="35">
        <v>1010.88</v>
      </c>
    </row>
    <row r="150" spans="1:10">
      <c r="A150" s="35">
        <v>288</v>
      </c>
      <c r="B150" s="35">
        <v>328</v>
      </c>
      <c r="C150" s="35">
        <v>42</v>
      </c>
      <c r="D150" s="35">
        <v>1</v>
      </c>
      <c r="E150" s="35">
        <v>185.15</v>
      </c>
      <c r="F150" s="35">
        <v>185.15</v>
      </c>
      <c r="H150" s="35">
        <v>0</v>
      </c>
      <c r="I150" s="35">
        <v>185.15</v>
      </c>
      <c r="J150" s="35">
        <v>33.326999999999998</v>
      </c>
    </row>
    <row r="151" spans="1:10">
      <c r="A151" s="35">
        <v>352</v>
      </c>
      <c r="B151" s="35">
        <v>162</v>
      </c>
      <c r="C151" s="35">
        <v>37</v>
      </c>
      <c r="D151" s="35">
        <v>7</v>
      </c>
      <c r="E151" s="35">
        <v>80.23</v>
      </c>
      <c r="F151" s="35">
        <v>561.61</v>
      </c>
      <c r="H151" s="35">
        <v>0</v>
      </c>
      <c r="I151" s="35">
        <v>561.61</v>
      </c>
      <c r="J151" s="35">
        <v>101.0898</v>
      </c>
    </row>
    <row r="152" spans="1:10">
      <c r="A152" s="35">
        <v>243</v>
      </c>
      <c r="B152" s="35">
        <v>387</v>
      </c>
      <c r="C152" s="35">
        <v>46</v>
      </c>
      <c r="D152" s="35">
        <v>1</v>
      </c>
      <c r="E152" s="35">
        <v>30</v>
      </c>
      <c r="F152" s="35">
        <v>30</v>
      </c>
      <c r="H152" s="35">
        <v>0</v>
      </c>
      <c r="I152" s="35">
        <v>30</v>
      </c>
      <c r="J152" s="35">
        <v>5.4</v>
      </c>
    </row>
    <row r="153" spans="1:10">
      <c r="A153" s="35">
        <v>84</v>
      </c>
      <c r="B153" s="35">
        <v>390</v>
      </c>
      <c r="C153" s="35">
        <v>37</v>
      </c>
      <c r="D153" s="35">
        <v>3</v>
      </c>
      <c r="E153" s="35">
        <v>107.92</v>
      </c>
      <c r="F153" s="35">
        <v>323.76</v>
      </c>
      <c r="H153" s="35">
        <v>32.375999999999998</v>
      </c>
      <c r="I153" s="35">
        <v>291.38400000000001</v>
      </c>
      <c r="J153" s="35">
        <v>52.449120000000001</v>
      </c>
    </row>
    <row r="154" spans="1:10">
      <c r="A154" s="35">
        <v>46</v>
      </c>
      <c r="B154" s="35">
        <v>389</v>
      </c>
      <c r="C154" s="35">
        <v>39</v>
      </c>
      <c r="D154" s="35">
        <v>9</v>
      </c>
      <c r="E154" s="35">
        <v>37.950000000000003</v>
      </c>
      <c r="F154" s="35">
        <v>341.55</v>
      </c>
      <c r="H154" s="35">
        <v>17.077500000000001</v>
      </c>
      <c r="I154" s="35">
        <v>324.47250000000003</v>
      </c>
      <c r="J154" s="35">
        <v>58.405050000000003</v>
      </c>
    </row>
    <row r="155" spans="1:10">
      <c r="A155" s="35">
        <v>145</v>
      </c>
      <c r="B155" s="35">
        <v>31</v>
      </c>
      <c r="C155" s="35">
        <v>42</v>
      </c>
      <c r="D155" s="35">
        <v>1</v>
      </c>
      <c r="E155" s="35">
        <v>209.3</v>
      </c>
      <c r="F155" s="35">
        <v>209.3</v>
      </c>
      <c r="H155" s="35">
        <v>0</v>
      </c>
      <c r="I155" s="35">
        <v>209.3</v>
      </c>
      <c r="J155" s="35">
        <v>37.673999999999999</v>
      </c>
    </row>
    <row r="156" spans="1:10">
      <c r="A156" s="35">
        <v>341</v>
      </c>
      <c r="B156" s="35">
        <v>342</v>
      </c>
      <c r="C156" s="35">
        <v>21</v>
      </c>
      <c r="D156" s="35">
        <v>1</v>
      </c>
      <c r="E156" s="35">
        <v>102.82</v>
      </c>
      <c r="F156" s="35">
        <v>102.82</v>
      </c>
      <c r="H156" s="35">
        <v>0</v>
      </c>
      <c r="I156" s="35">
        <v>102.82</v>
      </c>
      <c r="J156" s="35">
        <v>18.5076</v>
      </c>
    </row>
    <row r="157" spans="1:10">
      <c r="A157" s="35">
        <v>395</v>
      </c>
      <c r="B157" s="35">
        <v>425</v>
      </c>
      <c r="C157" s="35">
        <v>32</v>
      </c>
      <c r="D157" s="35">
        <v>1</v>
      </c>
      <c r="E157" s="35">
        <v>143.81</v>
      </c>
      <c r="F157" s="35">
        <v>143.81</v>
      </c>
      <c r="H157" s="35">
        <v>0</v>
      </c>
      <c r="I157" s="35">
        <v>143.81</v>
      </c>
      <c r="J157" s="35">
        <v>25.8858</v>
      </c>
    </row>
    <row r="158" spans="1:10">
      <c r="A158" s="35">
        <v>299</v>
      </c>
      <c r="B158" s="35">
        <v>369</v>
      </c>
      <c r="C158" s="35">
        <v>21</v>
      </c>
      <c r="D158" s="35">
        <v>3</v>
      </c>
      <c r="E158" s="35">
        <v>63.07</v>
      </c>
      <c r="F158" s="35">
        <v>189.21</v>
      </c>
      <c r="H158" s="35">
        <v>0</v>
      </c>
      <c r="I158" s="35">
        <v>189.21</v>
      </c>
      <c r="J158" s="35">
        <v>34.0578</v>
      </c>
    </row>
    <row r="159" spans="1:10">
      <c r="A159" s="35">
        <v>147</v>
      </c>
      <c r="B159" s="35">
        <v>168</v>
      </c>
      <c r="C159" s="35">
        <v>25</v>
      </c>
      <c r="D159" s="35">
        <v>1</v>
      </c>
      <c r="E159" s="35">
        <v>47.47</v>
      </c>
      <c r="F159" s="35">
        <v>47.47</v>
      </c>
      <c r="H159" s="35">
        <v>0</v>
      </c>
      <c r="I159" s="35">
        <v>47.47</v>
      </c>
      <c r="J159" s="35">
        <v>8.5446000000000009</v>
      </c>
    </row>
    <row r="160" spans="1:10">
      <c r="A160" s="35">
        <v>113</v>
      </c>
      <c r="B160" s="35">
        <v>139</v>
      </c>
      <c r="C160" s="35">
        <v>45</v>
      </c>
      <c r="D160" s="35">
        <v>1</v>
      </c>
      <c r="E160" s="35">
        <v>18.72</v>
      </c>
      <c r="F160" s="35">
        <v>18.72</v>
      </c>
      <c r="H160" s="35">
        <v>0</v>
      </c>
      <c r="I160" s="35">
        <v>18.72</v>
      </c>
      <c r="J160" s="35">
        <v>3.3696000000000002</v>
      </c>
    </row>
    <row r="161" spans="1:10">
      <c r="A161" s="35">
        <v>263</v>
      </c>
      <c r="B161" s="35">
        <v>92</v>
      </c>
      <c r="C161" s="35">
        <v>7</v>
      </c>
      <c r="D161" s="35">
        <v>2</v>
      </c>
      <c r="E161" s="35">
        <v>657.58</v>
      </c>
      <c r="F161" s="35">
        <v>1315.16</v>
      </c>
      <c r="H161" s="35">
        <v>0</v>
      </c>
      <c r="I161" s="35">
        <v>1315.16</v>
      </c>
      <c r="J161" s="35">
        <v>236.72880000000001</v>
      </c>
    </row>
    <row r="162" spans="1:10">
      <c r="A162" s="35">
        <v>86</v>
      </c>
      <c r="B162" s="35">
        <v>257</v>
      </c>
      <c r="C162" s="35">
        <v>4</v>
      </c>
      <c r="D162" s="35">
        <v>8</v>
      </c>
      <c r="E162" s="35">
        <v>255.11</v>
      </c>
      <c r="F162" s="35">
        <v>2040.88</v>
      </c>
      <c r="H162" s="35">
        <v>0</v>
      </c>
      <c r="I162" s="35">
        <v>2040.88</v>
      </c>
      <c r="J162" s="35">
        <v>367.35840000000002</v>
      </c>
    </row>
    <row r="163" spans="1:10">
      <c r="A163" s="35">
        <v>266</v>
      </c>
      <c r="B163" s="35">
        <v>376</v>
      </c>
      <c r="C163" s="35">
        <v>14</v>
      </c>
      <c r="D163" s="35">
        <v>1</v>
      </c>
      <c r="E163" s="35">
        <v>135.66</v>
      </c>
      <c r="F163" s="35">
        <v>135.66</v>
      </c>
      <c r="H163" s="35">
        <v>0</v>
      </c>
      <c r="I163" s="35">
        <v>135.66</v>
      </c>
      <c r="J163" s="35">
        <v>24.418800000000001</v>
      </c>
    </row>
    <row r="164" spans="1:10">
      <c r="A164" s="35">
        <v>372</v>
      </c>
      <c r="B164" s="35">
        <v>275</v>
      </c>
      <c r="C164" s="35">
        <v>22</v>
      </c>
      <c r="D164" s="35">
        <v>5</v>
      </c>
      <c r="E164" s="35">
        <v>65.959999999999994</v>
      </c>
      <c r="F164" s="35">
        <v>329.8</v>
      </c>
      <c r="H164" s="35">
        <v>0</v>
      </c>
      <c r="I164" s="35">
        <v>329.8</v>
      </c>
      <c r="J164" s="35">
        <v>59.363999999999997</v>
      </c>
    </row>
    <row r="165" spans="1:10">
      <c r="A165" s="35">
        <v>79</v>
      </c>
      <c r="B165" s="35">
        <v>167</v>
      </c>
      <c r="C165" s="35">
        <v>40</v>
      </c>
      <c r="D165" s="35">
        <v>1</v>
      </c>
      <c r="E165" s="35">
        <v>203.49</v>
      </c>
      <c r="F165" s="35">
        <v>203.49</v>
      </c>
      <c r="H165" s="35">
        <v>0</v>
      </c>
      <c r="I165" s="35">
        <v>203.49</v>
      </c>
      <c r="J165" s="35">
        <v>36.6282</v>
      </c>
    </row>
    <row r="166" spans="1:10">
      <c r="A166" s="35">
        <v>311</v>
      </c>
      <c r="B166" s="35">
        <v>374</v>
      </c>
      <c r="C166" s="35">
        <v>7</v>
      </c>
      <c r="D166" s="35">
        <v>2</v>
      </c>
      <c r="E166" s="35">
        <v>522.83000000000004</v>
      </c>
      <c r="F166" s="35">
        <v>1045.6600000000001</v>
      </c>
      <c r="H166" s="35">
        <v>0</v>
      </c>
      <c r="I166" s="35">
        <v>1045.6600000000001</v>
      </c>
      <c r="J166" s="35">
        <v>188.21879999999999</v>
      </c>
    </row>
    <row r="167" spans="1:10">
      <c r="A167" s="35">
        <v>363</v>
      </c>
      <c r="B167" s="35">
        <v>371</v>
      </c>
      <c r="C167" s="35">
        <v>37</v>
      </c>
      <c r="D167" s="35">
        <v>3</v>
      </c>
      <c r="E167" s="35">
        <v>138.44999999999999</v>
      </c>
      <c r="F167" s="35">
        <v>415.35</v>
      </c>
      <c r="H167" s="35">
        <v>0</v>
      </c>
      <c r="I167" s="35">
        <v>415.35</v>
      </c>
      <c r="J167" s="35">
        <v>74.763000000000005</v>
      </c>
    </row>
    <row r="168" spans="1:10">
      <c r="A168" s="35">
        <v>430</v>
      </c>
      <c r="B168" s="35">
        <v>412</v>
      </c>
      <c r="C168" s="35">
        <v>30</v>
      </c>
      <c r="D168" s="35">
        <v>1</v>
      </c>
      <c r="E168" s="35">
        <v>43</v>
      </c>
      <c r="F168" s="35">
        <v>43</v>
      </c>
      <c r="H168" s="35">
        <v>0</v>
      </c>
      <c r="I168" s="35">
        <v>43</v>
      </c>
      <c r="J168" s="35">
        <v>7.74</v>
      </c>
    </row>
    <row r="169" spans="1:10">
      <c r="A169" s="35">
        <v>422</v>
      </c>
      <c r="B169" s="35">
        <v>316</v>
      </c>
      <c r="C169" s="35">
        <v>2</v>
      </c>
      <c r="D169" s="35">
        <v>5</v>
      </c>
      <c r="E169" s="35">
        <v>569.64</v>
      </c>
      <c r="F169" s="35">
        <v>2848.2</v>
      </c>
      <c r="H169" s="35">
        <v>0</v>
      </c>
      <c r="I169" s="35">
        <v>2848.2</v>
      </c>
      <c r="J169" s="35">
        <v>512.67600000000004</v>
      </c>
    </row>
    <row r="170" spans="1:10">
      <c r="A170" s="35">
        <v>234</v>
      </c>
      <c r="B170" s="35">
        <v>170</v>
      </c>
      <c r="C170" s="35">
        <v>29</v>
      </c>
      <c r="D170" s="35">
        <v>1</v>
      </c>
      <c r="E170" s="35">
        <v>153.34</v>
      </c>
      <c r="F170" s="35">
        <v>153.34</v>
      </c>
      <c r="H170" s="35">
        <v>29.134599999999999</v>
      </c>
      <c r="I170" s="35">
        <v>124.2054</v>
      </c>
      <c r="J170" s="35">
        <v>22.356971999999999</v>
      </c>
    </row>
    <row r="171" spans="1:10">
      <c r="A171" s="35">
        <v>290</v>
      </c>
      <c r="B171" s="35">
        <v>114</v>
      </c>
      <c r="C171" s="35">
        <v>9</v>
      </c>
      <c r="D171" s="35">
        <v>1</v>
      </c>
      <c r="E171" s="35">
        <v>1387.03</v>
      </c>
      <c r="F171" s="35">
        <v>1387.03</v>
      </c>
      <c r="H171" s="35">
        <v>0</v>
      </c>
      <c r="I171" s="35">
        <v>1387.03</v>
      </c>
      <c r="J171" s="35">
        <v>249.66540000000001</v>
      </c>
    </row>
    <row r="172" spans="1:10">
      <c r="A172" s="35">
        <v>239</v>
      </c>
      <c r="B172" s="35">
        <v>95</v>
      </c>
      <c r="C172" s="35">
        <v>32</v>
      </c>
      <c r="D172" s="35">
        <v>1</v>
      </c>
      <c r="E172" s="35">
        <v>73</v>
      </c>
      <c r="F172" s="35">
        <v>73</v>
      </c>
      <c r="H172" s="35">
        <v>0</v>
      </c>
      <c r="I172" s="35">
        <v>73</v>
      </c>
      <c r="J172" s="35">
        <v>13.14</v>
      </c>
    </row>
    <row r="173" spans="1:10">
      <c r="A173" s="35">
        <v>385</v>
      </c>
      <c r="B173" s="35">
        <v>265</v>
      </c>
      <c r="C173" s="35">
        <v>8</v>
      </c>
      <c r="D173" s="35">
        <v>4</v>
      </c>
      <c r="E173" s="35">
        <v>975.28</v>
      </c>
      <c r="F173" s="35">
        <v>3901.12</v>
      </c>
      <c r="H173" s="35">
        <v>0</v>
      </c>
      <c r="I173" s="35">
        <v>3901.12</v>
      </c>
      <c r="J173" s="35">
        <v>702.20159999999998</v>
      </c>
    </row>
    <row r="174" spans="1:10">
      <c r="A174" s="35">
        <v>353</v>
      </c>
      <c r="B174" s="35">
        <v>400</v>
      </c>
      <c r="C174" s="35">
        <v>28</v>
      </c>
      <c r="D174" s="35">
        <v>2</v>
      </c>
      <c r="E174" s="35">
        <v>23.84</v>
      </c>
      <c r="F174" s="35">
        <v>47.68</v>
      </c>
      <c r="H174" s="35">
        <v>0</v>
      </c>
      <c r="I174" s="35">
        <v>47.68</v>
      </c>
      <c r="J174" s="35">
        <v>8.5823999999999998</v>
      </c>
    </row>
    <row r="175" spans="1:10">
      <c r="A175" s="35">
        <v>277</v>
      </c>
      <c r="B175" s="35">
        <v>262</v>
      </c>
      <c r="C175" s="35">
        <v>13</v>
      </c>
      <c r="D175" s="35">
        <v>1</v>
      </c>
      <c r="E175" s="35">
        <v>146.08000000000001</v>
      </c>
      <c r="F175" s="35">
        <v>146.08000000000001</v>
      </c>
      <c r="H175" s="35">
        <v>0</v>
      </c>
      <c r="I175" s="35">
        <v>146.08000000000001</v>
      </c>
      <c r="J175" s="35">
        <v>26.2944</v>
      </c>
    </row>
    <row r="176" spans="1:10">
      <c r="A176" s="35">
        <v>333</v>
      </c>
      <c r="B176" s="35">
        <v>379</v>
      </c>
      <c r="C176" s="35">
        <v>43</v>
      </c>
      <c r="D176" s="35">
        <v>4</v>
      </c>
      <c r="E176" s="35">
        <v>170.2</v>
      </c>
      <c r="F176" s="35">
        <v>680.8</v>
      </c>
      <c r="H176" s="35">
        <v>0</v>
      </c>
      <c r="I176" s="35">
        <v>680.8</v>
      </c>
      <c r="J176" s="35">
        <v>122.544</v>
      </c>
    </row>
    <row r="177" spans="1:10">
      <c r="A177" s="35">
        <v>298</v>
      </c>
      <c r="B177" s="35">
        <v>350</v>
      </c>
      <c r="C177" s="35">
        <v>10</v>
      </c>
      <c r="D177" s="35">
        <v>6</v>
      </c>
      <c r="E177" s="35">
        <v>887.25</v>
      </c>
      <c r="F177" s="35">
        <v>5323.5</v>
      </c>
      <c r="H177" s="35">
        <v>0</v>
      </c>
      <c r="I177" s="35">
        <v>5323.5</v>
      </c>
      <c r="J177" s="35">
        <v>958.23</v>
      </c>
    </row>
    <row r="178" spans="1:10">
      <c r="A178" s="35">
        <v>428</v>
      </c>
      <c r="B178" s="35">
        <v>362</v>
      </c>
      <c r="C178" s="35">
        <v>23</v>
      </c>
      <c r="D178" s="35">
        <v>1</v>
      </c>
      <c r="E178" s="35">
        <v>28.5</v>
      </c>
      <c r="F178" s="35">
        <v>28.5</v>
      </c>
      <c r="H178" s="35">
        <v>0</v>
      </c>
      <c r="I178" s="35">
        <v>28.5</v>
      </c>
      <c r="J178" s="35">
        <v>5.13</v>
      </c>
    </row>
    <row r="179" spans="1:10">
      <c r="A179" s="35">
        <v>281</v>
      </c>
      <c r="B179" s="35">
        <v>81</v>
      </c>
      <c r="C179" s="35">
        <v>12</v>
      </c>
      <c r="D179" s="35">
        <v>3</v>
      </c>
      <c r="E179" s="35">
        <v>74.8</v>
      </c>
      <c r="F179" s="35">
        <v>224.4</v>
      </c>
      <c r="H179" s="35">
        <v>0</v>
      </c>
      <c r="I179" s="35">
        <v>224.4</v>
      </c>
      <c r="J179" s="35">
        <v>40.392000000000003</v>
      </c>
    </row>
    <row r="180" spans="1:10">
      <c r="A180" s="35">
        <v>227</v>
      </c>
      <c r="B180" s="35">
        <v>226</v>
      </c>
      <c r="C180" s="35">
        <v>3</v>
      </c>
      <c r="D180" s="35">
        <v>4</v>
      </c>
      <c r="E180" s="35">
        <v>336.95</v>
      </c>
      <c r="F180" s="35">
        <v>1347.8</v>
      </c>
      <c r="H180" s="35">
        <v>0</v>
      </c>
      <c r="I180" s="35">
        <v>1347.8</v>
      </c>
      <c r="J180" s="35">
        <v>242.60400000000001</v>
      </c>
    </row>
    <row r="181" spans="1:10">
      <c r="A181" s="35">
        <v>35</v>
      </c>
      <c r="B181" s="35">
        <v>419</v>
      </c>
      <c r="C181" s="35">
        <v>38</v>
      </c>
      <c r="D181" s="35">
        <v>3</v>
      </c>
      <c r="E181" s="35">
        <v>44.72</v>
      </c>
      <c r="F181" s="35">
        <v>134.16</v>
      </c>
      <c r="H181" s="35">
        <v>0</v>
      </c>
      <c r="I181" s="35">
        <v>134.16</v>
      </c>
      <c r="J181" s="35">
        <v>24.148800000000001</v>
      </c>
    </row>
    <row r="182" spans="1:10">
      <c r="A182" s="35">
        <v>208</v>
      </c>
      <c r="B182" s="35">
        <v>312</v>
      </c>
      <c r="C182" s="35">
        <v>25</v>
      </c>
      <c r="D182" s="35">
        <v>2</v>
      </c>
      <c r="E182" s="35">
        <v>68.62</v>
      </c>
      <c r="F182" s="35">
        <v>137.24</v>
      </c>
      <c r="H182" s="35">
        <v>10.979200000000001</v>
      </c>
      <c r="I182" s="35">
        <v>126.2608</v>
      </c>
      <c r="J182" s="35">
        <v>22.726944</v>
      </c>
    </row>
    <row r="183" spans="1:10">
      <c r="A183" s="35">
        <v>220</v>
      </c>
      <c r="B183" s="35">
        <v>72</v>
      </c>
      <c r="C183" s="35">
        <v>29</v>
      </c>
      <c r="D183" s="35">
        <v>1</v>
      </c>
      <c r="E183" s="35">
        <v>103.32</v>
      </c>
      <c r="F183" s="35">
        <v>103.32</v>
      </c>
      <c r="H183" s="35">
        <v>8.2655999999999992</v>
      </c>
      <c r="I183" s="35">
        <v>95.054400000000001</v>
      </c>
      <c r="J183" s="35">
        <v>17.109791999999999</v>
      </c>
    </row>
    <row r="184" spans="1:10">
      <c r="A184" s="35">
        <v>283</v>
      </c>
      <c r="B184" s="35">
        <v>264</v>
      </c>
      <c r="C184" s="35">
        <v>3</v>
      </c>
      <c r="D184" s="35">
        <v>3</v>
      </c>
      <c r="E184" s="35">
        <v>366.25</v>
      </c>
      <c r="F184" s="35">
        <v>1098.75</v>
      </c>
      <c r="H184" s="35">
        <v>0</v>
      </c>
      <c r="I184" s="35">
        <v>1098.75</v>
      </c>
      <c r="J184" s="35">
        <v>197.77500000000001</v>
      </c>
    </row>
    <row r="185" spans="1:10">
      <c r="A185" s="35">
        <v>318</v>
      </c>
      <c r="B185" s="35">
        <v>53</v>
      </c>
      <c r="C185" s="35">
        <v>37</v>
      </c>
      <c r="D185" s="35">
        <v>1</v>
      </c>
      <c r="E185" s="35">
        <v>81.650000000000006</v>
      </c>
      <c r="F185" s="35">
        <v>81.650000000000006</v>
      </c>
      <c r="H185" s="35">
        <v>0</v>
      </c>
      <c r="I185" s="35">
        <v>81.650000000000006</v>
      </c>
      <c r="J185" s="35">
        <v>14.696999999999999</v>
      </c>
    </row>
    <row r="186" spans="1:10">
      <c r="A186" s="35">
        <v>43</v>
      </c>
      <c r="B186" s="35">
        <v>278</v>
      </c>
      <c r="C186" s="35">
        <v>16</v>
      </c>
      <c r="D186" s="35">
        <v>1</v>
      </c>
      <c r="E186" s="35">
        <v>77.91</v>
      </c>
      <c r="F186" s="35">
        <v>77.91</v>
      </c>
      <c r="H186" s="35">
        <v>0</v>
      </c>
      <c r="I186" s="35">
        <v>77.91</v>
      </c>
      <c r="J186" s="35">
        <v>14.0238</v>
      </c>
    </row>
    <row r="187" spans="1:10">
      <c r="A187" s="35">
        <v>150</v>
      </c>
      <c r="B187" s="35">
        <v>217</v>
      </c>
      <c r="C187" s="35">
        <v>9</v>
      </c>
      <c r="D187" s="35">
        <v>7</v>
      </c>
      <c r="E187" s="35">
        <v>1170.96</v>
      </c>
      <c r="F187" s="35">
        <v>8196.7199999999993</v>
      </c>
      <c r="H187" s="35">
        <v>0</v>
      </c>
      <c r="I187" s="35">
        <v>8196.7199999999993</v>
      </c>
      <c r="J187" s="35">
        <v>1475.4096</v>
      </c>
    </row>
    <row r="188" spans="1:10">
      <c r="A188" s="35">
        <v>126</v>
      </c>
      <c r="B188" s="35">
        <v>186</v>
      </c>
      <c r="C188" s="35">
        <v>36</v>
      </c>
      <c r="D188" s="35">
        <v>3</v>
      </c>
      <c r="E188" s="35">
        <v>55.37</v>
      </c>
      <c r="F188" s="35">
        <v>166.11</v>
      </c>
      <c r="H188" s="35">
        <v>0</v>
      </c>
      <c r="I188" s="35">
        <v>166.11</v>
      </c>
      <c r="J188" s="35">
        <v>29.899799999999999</v>
      </c>
    </row>
    <row r="189" spans="1:10">
      <c r="A189" s="35">
        <v>89</v>
      </c>
      <c r="B189" s="35">
        <v>362</v>
      </c>
      <c r="C189" s="35">
        <v>10</v>
      </c>
      <c r="D189" s="35">
        <v>3</v>
      </c>
      <c r="E189" s="35">
        <v>482.3</v>
      </c>
      <c r="F189" s="35">
        <v>1446.9</v>
      </c>
      <c r="H189" s="35">
        <v>0</v>
      </c>
      <c r="I189" s="35">
        <v>1446.9</v>
      </c>
      <c r="J189" s="35">
        <v>260.44200000000001</v>
      </c>
    </row>
    <row r="190" spans="1:10">
      <c r="A190" s="35">
        <v>139</v>
      </c>
      <c r="B190" s="35">
        <v>59</v>
      </c>
      <c r="C190" s="35">
        <v>3</v>
      </c>
      <c r="D190" s="35">
        <v>1</v>
      </c>
      <c r="E190" s="35">
        <v>565.49</v>
      </c>
      <c r="F190" s="35">
        <v>565.49</v>
      </c>
      <c r="H190" s="35">
        <v>0</v>
      </c>
      <c r="I190" s="35">
        <v>565.49</v>
      </c>
      <c r="J190" s="35">
        <v>101.7882</v>
      </c>
    </row>
    <row r="191" spans="1:10">
      <c r="A191" s="35">
        <v>377</v>
      </c>
      <c r="B191" s="35">
        <v>83</v>
      </c>
      <c r="C191" s="35">
        <v>5</v>
      </c>
      <c r="D191" s="35">
        <v>1</v>
      </c>
      <c r="E191" s="35">
        <v>615.6</v>
      </c>
      <c r="F191" s="35">
        <v>615.6</v>
      </c>
      <c r="H191" s="35">
        <v>0</v>
      </c>
      <c r="I191" s="35">
        <v>615.6</v>
      </c>
      <c r="J191" s="35">
        <v>110.80800000000001</v>
      </c>
    </row>
    <row r="192" spans="1:10">
      <c r="A192" s="35">
        <v>288</v>
      </c>
      <c r="B192" s="35">
        <v>116</v>
      </c>
      <c r="C192" s="35">
        <v>11</v>
      </c>
      <c r="D192" s="35">
        <v>1</v>
      </c>
      <c r="E192" s="35">
        <v>685.5</v>
      </c>
      <c r="F192" s="35">
        <v>685.5</v>
      </c>
      <c r="H192" s="35">
        <v>0</v>
      </c>
      <c r="I192" s="35">
        <v>685.5</v>
      </c>
      <c r="J192" s="35">
        <v>123.39</v>
      </c>
    </row>
    <row r="193" spans="1:10">
      <c r="A193" s="35">
        <v>144</v>
      </c>
      <c r="B193" s="35">
        <v>344</v>
      </c>
      <c r="C193" s="35">
        <v>27</v>
      </c>
      <c r="D193" s="35">
        <v>1</v>
      </c>
      <c r="E193" s="35">
        <v>44.08</v>
      </c>
      <c r="F193" s="35">
        <v>44.08</v>
      </c>
      <c r="H193" s="35">
        <v>0</v>
      </c>
      <c r="I193" s="35">
        <v>44.08</v>
      </c>
      <c r="J193" s="35">
        <v>7.9344000000000001</v>
      </c>
    </row>
    <row r="194" spans="1:10">
      <c r="A194" s="35">
        <v>259</v>
      </c>
      <c r="B194" s="35">
        <v>117</v>
      </c>
      <c r="C194" s="35">
        <v>14</v>
      </c>
      <c r="D194" s="35">
        <v>1</v>
      </c>
      <c r="E194" s="35">
        <v>180.88</v>
      </c>
      <c r="F194" s="35">
        <v>180.88</v>
      </c>
      <c r="H194" s="35">
        <v>0</v>
      </c>
      <c r="I194" s="35">
        <v>180.88</v>
      </c>
      <c r="J194" s="35">
        <v>32.558399999999999</v>
      </c>
    </row>
    <row r="195" spans="1:10">
      <c r="A195" s="35">
        <v>85</v>
      </c>
      <c r="B195" s="35">
        <v>145</v>
      </c>
      <c r="C195" s="35">
        <v>10</v>
      </c>
      <c r="D195" s="35">
        <v>1</v>
      </c>
      <c r="E195" s="35">
        <v>864.5</v>
      </c>
      <c r="F195" s="35">
        <v>864.5</v>
      </c>
      <c r="H195" s="35">
        <v>0</v>
      </c>
      <c r="I195" s="35">
        <v>864.5</v>
      </c>
      <c r="J195" s="35">
        <v>155.61000000000001</v>
      </c>
    </row>
    <row r="196" spans="1:10">
      <c r="A196" s="35">
        <v>114</v>
      </c>
      <c r="B196" s="35">
        <v>128</v>
      </c>
      <c r="C196" s="35">
        <v>45</v>
      </c>
      <c r="D196" s="35">
        <v>5</v>
      </c>
      <c r="E196" s="35">
        <v>25.87</v>
      </c>
      <c r="F196" s="35">
        <v>129.35</v>
      </c>
      <c r="H196" s="35">
        <v>0</v>
      </c>
      <c r="I196" s="35">
        <v>129.35</v>
      </c>
      <c r="J196" s="35">
        <v>23.283000000000001</v>
      </c>
    </row>
    <row r="197" spans="1:10">
      <c r="A197" s="35">
        <v>344</v>
      </c>
      <c r="B197" s="35">
        <v>303</v>
      </c>
      <c r="C197" s="35">
        <v>23</v>
      </c>
      <c r="D197" s="35">
        <v>3</v>
      </c>
      <c r="E197" s="35">
        <v>43.75</v>
      </c>
      <c r="F197" s="35">
        <v>131.25</v>
      </c>
      <c r="H197" s="35">
        <v>0</v>
      </c>
      <c r="I197" s="35">
        <v>131.25</v>
      </c>
      <c r="J197" s="35">
        <v>23.625</v>
      </c>
    </row>
    <row r="198" spans="1:10">
      <c r="A198" s="35">
        <v>223</v>
      </c>
      <c r="B198" s="35">
        <v>111</v>
      </c>
      <c r="C198" s="35">
        <v>2</v>
      </c>
      <c r="D198" s="35">
        <v>7</v>
      </c>
      <c r="E198" s="35">
        <v>702.96</v>
      </c>
      <c r="F198" s="35">
        <v>4920.72</v>
      </c>
      <c r="H198" s="35">
        <v>885.7296</v>
      </c>
      <c r="I198" s="35">
        <v>4034.9904000000001</v>
      </c>
      <c r="J198" s="35">
        <v>726.298272</v>
      </c>
    </row>
    <row r="199" spans="1:10">
      <c r="A199" s="35">
        <v>292</v>
      </c>
      <c r="B199" s="35">
        <v>320</v>
      </c>
      <c r="C199" s="35">
        <v>22</v>
      </c>
      <c r="D199" s="35">
        <v>1</v>
      </c>
      <c r="E199" s="35">
        <v>66.98</v>
      </c>
      <c r="F199" s="35">
        <v>66.98</v>
      </c>
      <c r="H199" s="35">
        <v>0</v>
      </c>
      <c r="I199" s="35">
        <v>66.98</v>
      </c>
      <c r="J199" s="35">
        <v>12.0564</v>
      </c>
    </row>
    <row r="200" spans="1:10">
      <c r="A200" s="35">
        <v>60</v>
      </c>
      <c r="B200" s="35">
        <v>275</v>
      </c>
      <c r="C200" s="35">
        <v>27</v>
      </c>
      <c r="D200" s="35">
        <v>1</v>
      </c>
      <c r="E200" s="35">
        <v>69.16</v>
      </c>
      <c r="F200" s="35">
        <v>69.16</v>
      </c>
      <c r="H200" s="35">
        <v>0</v>
      </c>
      <c r="I200" s="35">
        <v>69.16</v>
      </c>
      <c r="J200" s="35">
        <v>12.4488</v>
      </c>
    </row>
    <row r="201" spans="1:10">
      <c r="A201" s="35">
        <v>357</v>
      </c>
      <c r="B201" s="35">
        <v>343</v>
      </c>
      <c r="C201" s="35">
        <v>44</v>
      </c>
      <c r="D201" s="35">
        <v>1</v>
      </c>
      <c r="E201" s="35">
        <v>112.53</v>
      </c>
      <c r="F201" s="35">
        <v>112.53</v>
      </c>
      <c r="H201" s="35">
        <v>18.004799999999999</v>
      </c>
      <c r="I201" s="35">
        <v>94.525199999999998</v>
      </c>
      <c r="J201" s="35">
        <v>17.014536</v>
      </c>
    </row>
    <row r="202" spans="1:10">
      <c r="A202" s="35">
        <v>415</v>
      </c>
      <c r="B202" s="35">
        <v>136</v>
      </c>
      <c r="C202" s="35">
        <v>7</v>
      </c>
      <c r="D202" s="35">
        <v>1</v>
      </c>
      <c r="E202" s="35">
        <v>781.55</v>
      </c>
      <c r="F202" s="35">
        <v>781.55</v>
      </c>
      <c r="H202" s="35">
        <v>0</v>
      </c>
      <c r="I202" s="35">
        <v>781.55</v>
      </c>
      <c r="J202" s="35">
        <v>140.679</v>
      </c>
    </row>
    <row r="203" spans="1:10">
      <c r="A203" s="35">
        <v>401</v>
      </c>
      <c r="B203" s="35">
        <v>186</v>
      </c>
      <c r="C203" s="35">
        <v>15</v>
      </c>
      <c r="D203" s="35">
        <v>3</v>
      </c>
      <c r="E203" s="35">
        <v>193.05</v>
      </c>
      <c r="F203" s="35">
        <v>579.15</v>
      </c>
      <c r="H203" s="35">
        <v>0</v>
      </c>
      <c r="I203" s="35">
        <v>579.15</v>
      </c>
      <c r="J203" s="35">
        <v>104.247</v>
      </c>
    </row>
    <row r="204" spans="1:10">
      <c r="A204" s="35">
        <v>85</v>
      </c>
      <c r="B204" s="35">
        <v>287</v>
      </c>
      <c r="C204" s="35">
        <v>22</v>
      </c>
      <c r="D204" s="35">
        <v>3</v>
      </c>
      <c r="E204" s="35">
        <v>51.34</v>
      </c>
      <c r="F204" s="35">
        <v>154.02000000000001</v>
      </c>
      <c r="H204" s="35">
        <v>0</v>
      </c>
      <c r="I204" s="35">
        <v>154.02000000000001</v>
      </c>
      <c r="J204" s="35">
        <v>27.723600000000001</v>
      </c>
    </row>
    <row r="205" spans="1:10">
      <c r="A205" s="35">
        <v>370</v>
      </c>
      <c r="B205" s="35">
        <v>212</v>
      </c>
      <c r="C205" s="35">
        <v>46</v>
      </c>
      <c r="D205" s="35">
        <v>1</v>
      </c>
      <c r="E205" s="35">
        <v>30</v>
      </c>
      <c r="F205" s="35">
        <v>30</v>
      </c>
      <c r="H205" s="35">
        <v>0</v>
      </c>
      <c r="I205" s="35">
        <v>30</v>
      </c>
      <c r="J205" s="35">
        <v>5.4</v>
      </c>
    </row>
    <row r="206" spans="1:10">
      <c r="A206" s="35">
        <v>427</v>
      </c>
      <c r="B206" s="35">
        <v>256</v>
      </c>
      <c r="C206" s="35">
        <v>19</v>
      </c>
      <c r="D206" s="35">
        <v>4</v>
      </c>
      <c r="E206" s="35">
        <v>111.54</v>
      </c>
      <c r="F206" s="35">
        <v>446.16</v>
      </c>
      <c r="H206" s="35">
        <v>0</v>
      </c>
      <c r="I206" s="35">
        <v>446.16</v>
      </c>
      <c r="J206" s="35">
        <v>80.308800000000005</v>
      </c>
    </row>
    <row r="207" spans="1:10">
      <c r="A207" s="35">
        <v>108</v>
      </c>
      <c r="B207" s="35">
        <v>149</v>
      </c>
      <c r="C207" s="35">
        <v>10</v>
      </c>
      <c r="D207" s="35">
        <v>4</v>
      </c>
      <c r="E207" s="35">
        <v>800.8</v>
      </c>
      <c r="F207" s="35">
        <v>3203.2</v>
      </c>
      <c r="H207" s="35">
        <v>0</v>
      </c>
      <c r="I207" s="35">
        <v>3203.2</v>
      </c>
      <c r="J207" s="35">
        <v>576.57600000000002</v>
      </c>
    </row>
    <row r="208" spans="1:10">
      <c r="A208" s="35">
        <v>163</v>
      </c>
      <c r="B208" s="35">
        <v>82</v>
      </c>
      <c r="C208" s="35">
        <v>16</v>
      </c>
      <c r="D208" s="35">
        <v>1</v>
      </c>
      <c r="E208" s="35">
        <v>89.18</v>
      </c>
      <c r="F208" s="35">
        <v>89.18</v>
      </c>
      <c r="H208" s="35">
        <v>0</v>
      </c>
      <c r="I208" s="35">
        <v>89.18</v>
      </c>
      <c r="J208" s="35">
        <v>16.052399999999999</v>
      </c>
    </row>
    <row r="209" spans="1:10">
      <c r="A209" s="35">
        <v>194</v>
      </c>
      <c r="B209" s="35">
        <v>152</v>
      </c>
      <c r="C209" s="35">
        <v>13</v>
      </c>
      <c r="D209" s="35">
        <v>1</v>
      </c>
      <c r="E209" s="35">
        <v>165.44</v>
      </c>
      <c r="F209" s="35">
        <v>165.44</v>
      </c>
      <c r="H209" s="35">
        <v>0</v>
      </c>
      <c r="I209" s="35">
        <v>165.44</v>
      </c>
      <c r="J209" s="35">
        <v>29.779199999999999</v>
      </c>
    </row>
    <row r="210" spans="1:10">
      <c r="A210" s="35">
        <v>411</v>
      </c>
      <c r="B210" s="35">
        <v>65</v>
      </c>
      <c r="C210" s="35">
        <v>4</v>
      </c>
      <c r="D210" s="35">
        <v>1</v>
      </c>
      <c r="E210" s="35">
        <v>394.5</v>
      </c>
      <c r="F210" s="35">
        <v>394.5</v>
      </c>
      <c r="H210" s="35">
        <v>0</v>
      </c>
      <c r="I210" s="35">
        <v>394.5</v>
      </c>
      <c r="J210" s="35">
        <v>71.010000000000005</v>
      </c>
    </row>
    <row r="211" spans="1:10">
      <c r="A211" s="35">
        <v>55</v>
      </c>
      <c r="B211" s="35">
        <v>215</v>
      </c>
      <c r="C211" s="35">
        <v>6</v>
      </c>
      <c r="D211" s="35">
        <v>3</v>
      </c>
      <c r="E211" s="35">
        <v>562.86</v>
      </c>
      <c r="F211" s="35">
        <v>1688.58</v>
      </c>
      <c r="H211" s="35">
        <v>0</v>
      </c>
      <c r="I211" s="35">
        <v>1688.58</v>
      </c>
      <c r="J211" s="35">
        <v>303.94439999999997</v>
      </c>
    </row>
    <row r="212" spans="1:10">
      <c r="A212" s="35">
        <v>268</v>
      </c>
      <c r="B212" s="35">
        <v>307</v>
      </c>
      <c r="C212" s="35">
        <v>6</v>
      </c>
      <c r="D212" s="35">
        <v>6</v>
      </c>
      <c r="E212" s="35">
        <v>492.06</v>
      </c>
      <c r="F212" s="35">
        <v>2952.36</v>
      </c>
      <c r="H212" s="35">
        <v>0</v>
      </c>
      <c r="I212" s="35">
        <v>2952.36</v>
      </c>
      <c r="J212" s="35">
        <v>531.4248</v>
      </c>
    </row>
    <row r="213" spans="1:10">
      <c r="A213" s="35">
        <v>418</v>
      </c>
      <c r="B213" s="35">
        <v>113</v>
      </c>
      <c r="C213" s="35">
        <v>40</v>
      </c>
      <c r="D213" s="35">
        <v>1</v>
      </c>
      <c r="E213" s="35">
        <v>262.01</v>
      </c>
      <c r="F213" s="35">
        <v>262.01</v>
      </c>
      <c r="H213" s="35">
        <v>0</v>
      </c>
      <c r="I213" s="35">
        <v>262.01</v>
      </c>
      <c r="J213" s="35">
        <v>47.161799999999999</v>
      </c>
    </row>
    <row r="214" spans="1:10">
      <c r="A214" s="35">
        <v>423</v>
      </c>
      <c r="B214" s="35">
        <v>22</v>
      </c>
      <c r="C214" s="35">
        <v>27</v>
      </c>
      <c r="D214" s="35">
        <v>9</v>
      </c>
      <c r="E214" s="35">
        <v>60.04</v>
      </c>
      <c r="F214" s="35">
        <v>540.36</v>
      </c>
      <c r="H214" s="35">
        <v>0</v>
      </c>
      <c r="I214" s="35">
        <v>540.36</v>
      </c>
      <c r="J214" s="35">
        <v>97.264799999999994</v>
      </c>
    </row>
    <row r="215" spans="1:10">
      <c r="A215" s="35">
        <v>83</v>
      </c>
      <c r="B215" s="35">
        <v>359</v>
      </c>
      <c r="C215" s="35">
        <v>25</v>
      </c>
      <c r="D215" s="35">
        <v>7</v>
      </c>
      <c r="E215" s="35">
        <v>81.31</v>
      </c>
      <c r="F215" s="35">
        <v>569.16999999999996</v>
      </c>
      <c r="H215" s="35">
        <v>0</v>
      </c>
      <c r="I215" s="35">
        <v>569.16999999999996</v>
      </c>
      <c r="J215" s="35">
        <v>102.45059999999999</v>
      </c>
    </row>
    <row r="216" spans="1:10">
      <c r="A216" s="35">
        <v>115</v>
      </c>
      <c r="B216" s="35">
        <v>316</v>
      </c>
      <c r="C216" s="35">
        <v>40</v>
      </c>
      <c r="D216" s="35">
        <v>5</v>
      </c>
      <c r="E216" s="35">
        <v>152.94999999999999</v>
      </c>
      <c r="F216" s="35">
        <v>764.75</v>
      </c>
      <c r="H216" s="35">
        <v>0</v>
      </c>
      <c r="I216" s="35">
        <v>764.75</v>
      </c>
      <c r="J216" s="35">
        <v>137.655</v>
      </c>
    </row>
    <row r="217" spans="1:10">
      <c r="A217" s="35">
        <v>116</v>
      </c>
      <c r="B217" s="35">
        <v>72</v>
      </c>
      <c r="C217" s="35">
        <v>1</v>
      </c>
      <c r="D217" s="35">
        <v>4</v>
      </c>
      <c r="E217" s="35">
        <v>1136.8499999999999</v>
      </c>
      <c r="F217" s="35">
        <v>4547.3999999999996</v>
      </c>
      <c r="H217" s="35">
        <v>0</v>
      </c>
      <c r="I217" s="35">
        <v>4547.3999999999996</v>
      </c>
      <c r="J217" s="35">
        <v>818.53200000000004</v>
      </c>
    </row>
    <row r="218" spans="1:10">
      <c r="A218" s="35">
        <v>5</v>
      </c>
      <c r="B218" s="35">
        <v>131</v>
      </c>
      <c r="C218" s="35">
        <v>10</v>
      </c>
      <c r="D218" s="35">
        <v>1</v>
      </c>
      <c r="E218" s="35">
        <v>910</v>
      </c>
      <c r="F218" s="35">
        <v>910</v>
      </c>
      <c r="H218" s="35">
        <v>0</v>
      </c>
      <c r="I218" s="35">
        <v>910</v>
      </c>
      <c r="J218" s="35">
        <v>163.80000000000001</v>
      </c>
    </row>
    <row r="219" spans="1:10">
      <c r="A219" s="35">
        <v>92</v>
      </c>
      <c r="B219" s="35">
        <v>302</v>
      </c>
      <c r="C219" s="35">
        <v>5</v>
      </c>
      <c r="D219" s="35">
        <v>1</v>
      </c>
      <c r="E219" s="35">
        <v>590.4</v>
      </c>
      <c r="F219" s="35">
        <v>590.4</v>
      </c>
      <c r="H219" s="35">
        <v>0</v>
      </c>
      <c r="I219" s="35">
        <v>590.4</v>
      </c>
      <c r="J219" s="35">
        <v>106.27200000000001</v>
      </c>
    </row>
    <row r="220" spans="1:10">
      <c r="A220" s="35">
        <v>36</v>
      </c>
      <c r="B220" s="35">
        <v>155</v>
      </c>
      <c r="C220" s="35">
        <v>46</v>
      </c>
      <c r="D220" s="35">
        <v>7</v>
      </c>
      <c r="E220" s="35">
        <v>15.75</v>
      </c>
      <c r="F220" s="35">
        <v>110.25</v>
      </c>
      <c r="H220" s="35">
        <v>0</v>
      </c>
      <c r="I220" s="35">
        <v>110.25</v>
      </c>
      <c r="J220" s="35">
        <v>19.844999999999999</v>
      </c>
    </row>
    <row r="221" spans="1:10">
      <c r="A221" s="35">
        <v>196</v>
      </c>
      <c r="B221" s="35">
        <v>350</v>
      </c>
      <c r="C221" s="35">
        <v>12</v>
      </c>
      <c r="D221" s="35">
        <v>1</v>
      </c>
      <c r="E221" s="35">
        <v>116.28</v>
      </c>
      <c r="F221" s="35">
        <v>116.28</v>
      </c>
      <c r="H221" s="35">
        <v>0</v>
      </c>
      <c r="I221" s="35">
        <v>116.28</v>
      </c>
      <c r="J221" s="35">
        <v>20.930399999999999</v>
      </c>
    </row>
    <row r="222" spans="1:10">
      <c r="A222" s="35">
        <v>297</v>
      </c>
      <c r="B222" s="35">
        <v>36</v>
      </c>
      <c r="C222" s="35">
        <v>12</v>
      </c>
      <c r="D222" s="35">
        <v>8</v>
      </c>
      <c r="E222" s="35">
        <v>85.68</v>
      </c>
      <c r="F222" s="35">
        <v>685.44</v>
      </c>
      <c r="H222" s="35">
        <v>6.8544</v>
      </c>
      <c r="I222" s="35">
        <v>678.5856</v>
      </c>
      <c r="J222" s="35">
        <v>122.145408</v>
      </c>
    </row>
    <row r="223" spans="1:10">
      <c r="A223" s="35">
        <v>103</v>
      </c>
      <c r="B223" s="35">
        <v>107</v>
      </c>
      <c r="C223" s="35">
        <v>36</v>
      </c>
      <c r="D223" s="35">
        <v>1</v>
      </c>
      <c r="E223" s="35">
        <v>62.23</v>
      </c>
      <c r="F223" s="35">
        <v>62.23</v>
      </c>
      <c r="H223" s="35">
        <v>0</v>
      </c>
      <c r="I223" s="35">
        <v>62.23</v>
      </c>
      <c r="J223" s="35">
        <v>11.2014</v>
      </c>
    </row>
    <row r="224" spans="1:10">
      <c r="A224" s="35">
        <v>111</v>
      </c>
      <c r="B224" s="35">
        <v>68</v>
      </c>
      <c r="C224" s="35">
        <v>41</v>
      </c>
      <c r="D224" s="35">
        <v>1</v>
      </c>
      <c r="E224" s="35">
        <v>238.75</v>
      </c>
      <c r="F224" s="35">
        <v>238.75</v>
      </c>
      <c r="H224" s="35">
        <v>0</v>
      </c>
      <c r="I224" s="35">
        <v>238.75</v>
      </c>
      <c r="J224" s="35">
        <v>42.975000000000001</v>
      </c>
    </row>
    <row r="225" spans="1:10">
      <c r="A225" s="35">
        <v>100</v>
      </c>
      <c r="B225" s="35">
        <v>23</v>
      </c>
      <c r="C225" s="35">
        <v>45</v>
      </c>
      <c r="D225" s="35">
        <v>9</v>
      </c>
      <c r="E225" s="35">
        <v>19.239999999999998</v>
      </c>
      <c r="F225" s="35">
        <v>173.16</v>
      </c>
      <c r="H225" s="35">
        <v>0</v>
      </c>
      <c r="I225" s="35">
        <v>173.16</v>
      </c>
      <c r="J225" s="35">
        <v>31.168800000000001</v>
      </c>
    </row>
    <row r="226" spans="1:10">
      <c r="A226" s="35">
        <v>160</v>
      </c>
      <c r="B226" s="35">
        <v>142</v>
      </c>
      <c r="C226" s="35">
        <v>44</v>
      </c>
      <c r="D226" s="35">
        <v>1</v>
      </c>
      <c r="E226" s="35">
        <v>157.16999999999999</v>
      </c>
      <c r="F226" s="35">
        <v>157.16999999999999</v>
      </c>
      <c r="H226" s="35">
        <v>0</v>
      </c>
      <c r="I226" s="35">
        <v>157.16999999999999</v>
      </c>
      <c r="J226" s="35">
        <v>28.290600000000001</v>
      </c>
    </row>
    <row r="227" spans="1:10">
      <c r="A227" s="35">
        <v>239</v>
      </c>
      <c r="B227" s="35">
        <v>335</v>
      </c>
      <c r="C227" s="35">
        <v>32</v>
      </c>
      <c r="D227" s="35">
        <v>2</v>
      </c>
      <c r="E227" s="35">
        <v>82.49</v>
      </c>
      <c r="F227" s="35">
        <v>164.98</v>
      </c>
      <c r="H227" s="35">
        <v>0</v>
      </c>
      <c r="I227" s="35">
        <v>164.98</v>
      </c>
      <c r="J227" s="35">
        <v>29.696400000000001</v>
      </c>
    </row>
    <row r="228" spans="1:10">
      <c r="A228" s="35">
        <v>79</v>
      </c>
      <c r="B228" s="35">
        <v>36</v>
      </c>
      <c r="C228" s="35">
        <v>25</v>
      </c>
      <c r="D228" s="35">
        <v>2</v>
      </c>
      <c r="E228" s="35">
        <v>63.45</v>
      </c>
      <c r="F228" s="35">
        <v>126.9</v>
      </c>
      <c r="H228" s="35">
        <v>0</v>
      </c>
      <c r="I228" s="35">
        <v>126.9</v>
      </c>
      <c r="J228" s="35">
        <v>22.841999999999999</v>
      </c>
    </row>
    <row r="229" spans="1:10">
      <c r="A229" s="35">
        <v>103</v>
      </c>
      <c r="B229" s="35">
        <v>267</v>
      </c>
      <c r="C229" s="35">
        <v>43</v>
      </c>
      <c r="D229" s="35">
        <v>1</v>
      </c>
      <c r="E229" s="35">
        <v>174.8</v>
      </c>
      <c r="F229" s="35">
        <v>174.8</v>
      </c>
      <c r="H229" s="35">
        <v>0</v>
      </c>
      <c r="I229" s="35">
        <v>174.8</v>
      </c>
      <c r="J229" s="35">
        <v>31.463999999999999</v>
      </c>
    </row>
    <row r="230" spans="1:10">
      <c r="A230" s="35">
        <v>427</v>
      </c>
      <c r="B230" s="35">
        <v>150</v>
      </c>
      <c r="C230" s="35">
        <v>35</v>
      </c>
      <c r="D230" s="35">
        <v>3</v>
      </c>
      <c r="E230" s="35">
        <v>125.51</v>
      </c>
      <c r="F230" s="35">
        <v>376.53</v>
      </c>
      <c r="H230" s="35">
        <v>0</v>
      </c>
      <c r="I230" s="35">
        <v>376.53</v>
      </c>
      <c r="J230" s="35">
        <v>67.775400000000005</v>
      </c>
    </row>
    <row r="231" spans="1:10">
      <c r="A231" s="35">
        <v>137</v>
      </c>
      <c r="B231" s="35">
        <v>132</v>
      </c>
      <c r="C231" s="35">
        <v>29</v>
      </c>
      <c r="D231" s="35">
        <v>6</v>
      </c>
      <c r="E231" s="35">
        <v>79.540000000000006</v>
      </c>
      <c r="F231" s="35">
        <v>477.24</v>
      </c>
      <c r="H231" s="35">
        <v>0</v>
      </c>
      <c r="I231" s="35">
        <v>477.24</v>
      </c>
      <c r="J231" s="35">
        <v>85.903199999999998</v>
      </c>
    </row>
    <row r="232" spans="1:10">
      <c r="A232" s="35">
        <v>5</v>
      </c>
      <c r="B232" s="35">
        <v>269</v>
      </c>
      <c r="C232" s="35">
        <v>21</v>
      </c>
      <c r="D232" s="35">
        <v>1</v>
      </c>
      <c r="E232" s="35">
        <v>104.94</v>
      </c>
      <c r="F232" s="35">
        <v>104.94</v>
      </c>
      <c r="H232" s="35">
        <v>0</v>
      </c>
      <c r="I232" s="35">
        <v>104.94</v>
      </c>
      <c r="J232" s="35">
        <v>18.889199999999999</v>
      </c>
    </row>
    <row r="233" spans="1:10">
      <c r="A233" s="35">
        <v>306</v>
      </c>
      <c r="B233" s="35">
        <v>349</v>
      </c>
      <c r="C233" s="35">
        <v>33</v>
      </c>
      <c r="D233" s="35">
        <v>4</v>
      </c>
      <c r="E233" s="35">
        <v>141.93</v>
      </c>
      <c r="F233" s="35">
        <v>567.72</v>
      </c>
      <c r="H233" s="35">
        <v>0</v>
      </c>
      <c r="I233" s="35">
        <v>567.72</v>
      </c>
      <c r="J233" s="35">
        <v>102.1896</v>
      </c>
    </row>
    <row r="234" spans="1:10">
      <c r="A234" s="35">
        <v>425</v>
      </c>
      <c r="B234" s="35">
        <v>23</v>
      </c>
      <c r="C234" s="35">
        <v>15</v>
      </c>
      <c r="D234" s="35">
        <v>1</v>
      </c>
      <c r="E234" s="35">
        <v>196.02</v>
      </c>
      <c r="F234" s="35">
        <v>196.02</v>
      </c>
      <c r="H234" s="35">
        <v>0</v>
      </c>
      <c r="I234" s="35">
        <v>196.02</v>
      </c>
      <c r="J234" s="35">
        <v>35.2836</v>
      </c>
    </row>
    <row r="235" spans="1:10">
      <c r="A235" s="35">
        <v>63</v>
      </c>
      <c r="B235" s="35">
        <v>113</v>
      </c>
      <c r="C235" s="35">
        <v>17</v>
      </c>
      <c r="D235" s="35">
        <v>1</v>
      </c>
      <c r="E235" s="35">
        <v>65.489999999999995</v>
      </c>
      <c r="F235" s="35">
        <v>65.489999999999995</v>
      </c>
      <c r="H235" s="35">
        <v>4.5842999999999998</v>
      </c>
      <c r="I235" s="35">
        <v>60.905700000000003</v>
      </c>
      <c r="J235" s="35">
        <v>10.963025999999999</v>
      </c>
    </row>
    <row r="236" spans="1:10">
      <c r="A236" s="35">
        <v>289</v>
      </c>
      <c r="B236" s="35">
        <v>400</v>
      </c>
      <c r="C236" s="35">
        <v>36</v>
      </c>
      <c r="D236" s="35">
        <v>1</v>
      </c>
      <c r="E236" s="35">
        <v>96.53</v>
      </c>
      <c r="F236" s="35">
        <v>96.53</v>
      </c>
      <c r="H236" s="35">
        <v>0</v>
      </c>
      <c r="I236" s="35">
        <v>96.53</v>
      </c>
      <c r="J236" s="35">
        <v>17.375399999999999</v>
      </c>
    </row>
    <row r="237" spans="1:10">
      <c r="A237" s="35">
        <v>96</v>
      </c>
      <c r="B237" s="35">
        <v>427</v>
      </c>
      <c r="C237" s="35">
        <v>26</v>
      </c>
      <c r="D237" s="35">
        <v>6</v>
      </c>
      <c r="E237" s="35">
        <v>125.37</v>
      </c>
      <c r="F237" s="35">
        <v>752.22</v>
      </c>
      <c r="H237" s="35">
        <v>105.3108</v>
      </c>
      <c r="I237" s="35">
        <v>646.90920000000006</v>
      </c>
      <c r="J237" s="35">
        <v>116.443656</v>
      </c>
    </row>
    <row r="238" spans="1:10">
      <c r="A238" s="35">
        <v>215</v>
      </c>
      <c r="B238" s="35">
        <v>227</v>
      </c>
      <c r="C238" s="35">
        <v>23</v>
      </c>
      <c r="D238" s="35">
        <v>3</v>
      </c>
      <c r="E238" s="35">
        <v>32.25</v>
      </c>
      <c r="F238" s="35">
        <v>96.75</v>
      </c>
      <c r="H238" s="35">
        <v>0</v>
      </c>
      <c r="I238" s="35">
        <v>96.75</v>
      </c>
      <c r="J238" s="35">
        <v>17.414999999999999</v>
      </c>
    </row>
    <row r="239" spans="1:10">
      <c r="A239" s="35">
        <v>112</v>
      </c>
      <c r="B239" s="35">
        <v>311</v>
      </c>
      <c r="C239" s="35">
        <v>19</v>
      </c>
      <c r="D239" s="35">
        <v>5</v>
      </c>
      <c r="E239" s="35">
        <v>131.04</v>
      </c>
      <c r="F239" s="35">
        <v>655.20000000000005</v>
      </c>
      <c r="H239" s="35">
        <v>0</v>
      </c>
      <c r="I239" s="35">
        <v>655.20000000000005</v>
      </c>
      <c r="J239" s="35">
        <v>117.93600000000001</v>
      </c>
    </row>
    <row r="240" spans="1:10">
      <c r="A240" s="35">
        <v>206</v>
      </c>
      <c r="B240" s="35">
        <v>203</v>
      </c>
      <c r="C240" s="35">
        <v>28</v>
      </c>
      <c r="D240" s="35">
        <v>1</v>
      </c>
      <c r="E240" s="35">
        <v>15.68</v>
      </c>
      <c r="F240" s="35">
        <v>15.68</v>
      </c>
      <c r="H240" s="35">
        <v>0</v>
      </c>
      <c r="I240" s="35">
        <v>15.68</v>
      </c>
      <c r="J240" s="35">
        <v>2.8224</v>
      </c>
    </row>
    <row r="241" spans="1:10">
      <c r="A241" s="35">
        <v>79</v>
      </c>
      <c r="B241" s="35">
        <v>308</v>
      </c>
      <c r="C241" s="35">
        <v>40</v>
      </c>
      <c r="D241" s="35">
        <v>7</v>
      </c>
      <c r="E241" s="35">
        <v>126.35</v>
      </c>
      <c r="F241" s="35">
        <v>884.45</v>
      </c>
      <c r="H241" s="35">
        <v>0</v>
      </c>
      <c r="I241" s="35">
        <v>884.45</v>
      </c>
      <c r="J241" s="35">
        <v>159.20099999999999</v>
      </c>
    </row>
    <row r="242" spans="1:10">
      <c r="A242" s="35">
        <v>116</v>
      </c>
      <c r="B242" s="35">
        <v>181</v>
      </c>
      <c r="C242" s="35">
        <v>12</v>
      </c>
      <c r="D242" s="35">
        <v>7</v>
      </c>
      <c r="E242" s="35">
        <v>89.76</v>
      </c>
      <c r="F242" s="35">
        <v>628.32000000000005</v>
      </c>
      <c r="H242" s="35">
        <v>0</v>
      </c>
      <c r="I242" s="35">
        <v>628.32000000000005</v>
      </c>
      <c r="J242" s="35">
        <v>113.0976</v>
      </c>
    </row>
    <row r="243" spans="1:10">
      <c r="A243" s="35">
        <v>265</v>
      </c>
      <c r="B243" s="35">
        <v>183</v>
      </c>
      <c r="C243" s="35">
        <v>13</v>
      </c>
      <c r="D243" s="35">
        <v>7</v>
      </c>
      <c r="E243" s="35">
        <v>110.88</v>
      </c>
      <c r="F243" s="35">
        <v>776.16</v>
      </c>
      <c r="H243" s="35">
        <v>7.7615999999999996</v>
      </c>
      <c r="I243" s="35">
        <v>768.39840000000004</v>
      </c>
      <c r="J243" s="35">
        <v>138.311712</v>
      </c>
    </row>
    <row r="244" spans="1:10">
      <c r="A244" s="35">
        <v>244</v>
      </c>
      <c r="B244" s="35">
        <v>318</v>
      </c>
      <c r="C244" s="35">
        <v>8</v>
      </c>
      <c r="D244" s="35">
        <v>6</v>
      </c>
      <c r="E244" s="35">
        <v>921.84</v>
      </c>
      <c r="F244" s="35">
        <v>5531.04</v>
      </c>
      <c r="H244" s="35">
        <v>0</v>
      </c>
      <c r="I244" s="35">
        <v>5531.04</v>
      </c>
      <c r="J244" s="35">
        <v>995.58720000000005</v>
      </c>
    </row>
    <row r="245" spans="1:10">
      <c r="A245" s="35">
        <v>246</v>
      </c>
      <c r="B245" s="35">
        <v>129</v>
      </c>
      <c r="C245" s="35">
        <v>30</v>
      </c>
      <c r="D245" s="35">
        <v>1</v>
      </c>
      <c r="E245" s="35">
        <v>79.12</v>
      </c>
      <c r="F245" s="35">
        <v>79.12</v>
      </c>
      <c r="H245" s="35">
        <v>0</v>
      </c>
      <c r="I245" s="35">
        <v>79.12</v>
      </c>
      <c r="J245" s="35">
        <v>14.2416</v>
      </c>
    </row>
    <row r="246" spans="1:10">
      <c r="A246" s="35">
        <v>46</v>
      </c>
      <c r="B246" s="35">
        <v>59</v>
      </c>
      <c r="C246" s="35">
        <v>22</v>
      </c>
      <c r="D246" s="35">
        <v>2</v>
      </c>
      <c r="E246" s="35">
        <v>50.66</v>
      </c>
      <c r="F246" s="35">
        <v>101.32</v>
      </c>
      <c r="H246" s="35">
        <v>0</v>
      </c>
      <c r="I246" s="35">
        <v>101.32</v>
      </c>
      <c r="J246" s="35">
        <v>18.2376</v>
      </c>
    </row>
    <row r="247" spans="1:10">
      <c r="A247" s="35">
        <v>78</v>
      </c>
      <c r="B247" s="35">
        <v>126</v>
      </c>
      <c r="C247" s="35">
        <v>22</v>
      </c>
      <c r="D247" s="35">
        <v>1</v>
      </c>
      <c r="E247" s="35">
        <v>49.3</v>
      </c>
      <c r="F247" s="35">
        <v>49.3</v>
      </c>
      <c r="H247" s="35">
        <v>0</v>
      </c>
      <c r="I247" s="35">
        <v>49.3</v>
      </c>
      <c r="J247" s="35">
        <v>8.8740000000000006</v>
      </c>
    </row>
    <row r="248" spans="1:10">
      <c r="A248" s="35">
        <v>378</v>
      </c>
      <c r="B248" s="35">
        <v>304</v>
      </c>
      <c r="C248" s="35">
        <v>17</v>
      </c>
      <c r="D248" s="35">
        <v>1</v>
      </c>
      <c r="E248" s="35">
        <v>41.07</v>
      </c>
      <c r="F248" s="35">
        <v>41.07</v>
      </c>
      <c r="H248" s="35">
        <v>0</v>
      </c>
      <c r="I248" s="35">
        <v>41.07</v>
      </c>
      <c r="J248" s="35">
        <v>7.3925999999999998</v>
      </c>
    </row>
    <row r="249" spans="1:10">
      <c r="A249" s="35">
        <v>204</v>
      </c>
      <c r="B249" s="35">
        <v>104</v>
      </c>
      <c r="C249" s="35">
        <v>11</v>
      </c>
      <c r="D249" s="35">
        <v>2</v>
      </c>
      <c r="E249" s="35">
        <v>502.7</v>
      </c>
      <c r="F249" s="35">
        <v>1005.4</v>
      </c>
      <c r="H249" s="35">
        <v>0</v>
      </c>
      <c r="I249" s="35">
        <v>1005.4</v>
      </c>
      <c r="J249" s="35">
        <v>180.97200000000001</v>
      </c>
    </row>
    <row r="250" spans="1:10">
      <c r="A250" s="35">
        <v>314</v>
      </c>
      <c r="B250" s="35">
        <v>255</v>
      </c>
      <c r="C250" s="35">
        <v>39</v>
      </c>
      <c r="D250" s="35">
        <v>2</v>
      </c>
      <c r="E250" s="35">
        <v>46.2</v>
      </c>
      <c r="F250" s="35">
        <v>92.4</v>
      </c>
      <c r="H250" s="35">
        <v>0</v>
      </c>
      <c r="I250" s="35">
        <v>92.4</v>
      </c>
      <c r="J250" s="35">
        <v>16.632000000000001</v>
      </c>
    </row>
    <row r="251" spans="1:10">
      <c r="A251" s="35">
        <v>367</v>
      </c>
      <c r="B251" s="35">
        <v>46</v>
      </c>
      <c r="C251" s="35">
        <v>29</v>
      </c>
      <c r="D251" s="35">
        <v>1</v>
      </c>
      <c r="E251" s="35">
        <v>112.34</v>
      </c>
      <c r="F251" s="35">
        <v>112.34</v>
      </c>
      <c r="H251" s="35">
        <v>0</v>
      </c>
      <c r="I251" s="35">
        <v>112.34</v>
      </c>
      <c r="J251" s="35">
        <v>20.2212</v>
      </c>
    </row>
    <row r="252" spans="1:10">
      <c r="A252" s="35">
        <v>186</v>
      </c>
      <c r="B252" s="35">
        <v>430</v>
      </c>
      <c r="C252" s="35">
        <v>21</v>
      </c>
      <c r="D252" s="35">
        <v>1</v>
      </c>
      <c r="E252" s="35">
        <v>73.14</v>
      </c>
      <c r="F252" s="35">
        <v>73.14</v>
      </c>
      <c r="H252" s="35">
        <v>0</v>
      </c>
      <c r="I252" s="35">
        <v>73.14</v>
      </c>
      <c r="J252" s="35">
        <v>13.1652</v>
      </c>
    </row>
    <row r="253" spans="1:10">
      <c r="A253" s="35">
        <v>287</v>
      </c>
      <c r="B253" s="35">
        <v>94</v>
      </c>
      <c r="C253" s="35">
        <v>25</v>
      </c>
      <c r="D253" s="35">
        <v>1</v>
      </c>
      <c r="E253" s="35">
        <v>75.67</v>
      </c>
      <c r="F253" s="35">
        <v>75.67</v>
      </c>
      <c r="H253" s="35">
        <v>9.8370999999999995</v>
      </c>
      <c r="I253" s="35">
        <v>65.832899999999995</v>
      </c>
      <c r="J253" s="35">
        <v>11.849921999999999</v>
      </c>
    </row>
    <row r="254" spans="1:10">
      <c r="A254" s="35">
        <v>6</v>
      </c>
      <c r="B254" s="35">
        <v>184</v>
      </c>
      <c r="C254" s="35">
        <v>40</v>
      </c>
      <c r="D254" s="35">
        <v>1</v>
      </c>
      <c r="E254" s="35">
        <v>248.71</v>
      </c>
      <c r="F254" s="35">
        <v>248.71</v>
      </c>
      <c r="H254" s="35">
        <v>0</v>
      </c>
      <c r="I254" s="35">
        <v>248.71</v>
      </c>
      <c r="J254" s="35">
        <v>44.767800000000001</v>
      </c>
    </row>
    <row r="255" spans="1:10">
      <c r="A255" s="35">
        <v>43</v>
      </c>
      <c r="B255" s="35">
        <v>29</v>
      </c>
      <c r="C255" s="35">
        <v>33</v>
      </c>
      <c r="D255" s="35">
        <v>7</v>
      </c>
      <c r="E255" s="35">
        <v>78.849999999999994</v>
      </c>
      <c r="F255" s="35">
        <v>551.95000000000005</v>
      </c>
      <c r="H255" s="35">
        <v>0</v>
      </c>
      <c r="I255" s="35">
        <v>551.95000000000005</v>
      </c>
      <c r="J255" s="35">
        <v>99.350999999999999</v>
      </c>
    </row>
    <row r="256" spans="1:10">
      <c r="A256" s="35">
        <v>326</v>
      </c>
      <c r="B256" s="35">
        <v>117</v>
      </c>
      <c r="C256" s="35">
        <v>19</v>
      </c>
      <c r="D256" s="35">
        <v>8</v>
      </c>
      <c r="E256" s="35">
        <v>93.6</v>
      </c>
      <c r="F256" s="35">
        <v>748.8</v>
      </c>
      <c r="H256" s="35">
        <v>0</v>
      </c>
      <c r="I256" s="35">
        <v>748.8</v>
      </c>
      <c r="J256" s="35">
        <v>134.78399999999999</v>
      </c>
    </row>
    <row r="257" spans="1:10">
      <c r="A257" s="35">
        <v>404</v>
      </c>
      <c r="B257" s="35">
        <v>62</v>
      </c>
      <c r="C257" s="35">
        <v>15</v>
      </c>
      <c r="D257" s="35">
        <v>1</v>
      </c>
      <c r="E257" s="35">
        <v>155.43</v>
      </c>
      <c r="F257" s="35">
        <v>155.43</v>
      </c>
      <c r="H257" s="35">
        <v>0</v>
      </c>
      <c r="I257" s="35">
        <v>155.43</v>
      </c>
      <c r="J257" s="35">
        <v>27.977399999999999</v>
      </c>
    </row>
    <row r="258" spans="1:10">
      <c r="A258" s="35">
        <v>147</v>
      </c>
      <c r="B258" s="35">
        <v>199</v>
      </c>
      <c r="C258" s="35">
        <v>17</v>
      </c>
      <c r="D258" s="35">
        <v>1</v>
      </c>
      <c r="E258" s="35">
        <v>67.34</v>
      </c>
      <c r="F258" s="35">
        <v>67.34</v>
      </c>
      <c r="H258" s="35">
        <v>12.1212</v>
      </c>
      <c r="I258" s="35">
        <v>55.218800000000002</v>
      </c>
      <c r="J258" s="35">
        <v>9.9393840000000004</v>
      </c>
    </row>
    <row r="259" spans="1:10">
      <c r="A259" s="35">
        <v>240</v>
      </c>
      <c r="B259" s="35">
        <v>99</v>
      </c>
      <c r="C259" s="35">
        <v>42</v>
      </c>
      <c r="D259" s="35">
        <v>1</v>
      </c>
      <c r="E259" s="35">
        <v>150.65</v>
      </c>
      <c r="F259" s="35">
        <v>150.65</v>
      </c>
      <c r="H259" s="35">
        <v>0</v>
      </c>
      <c r="I259" s="35">
        <v>150.65</v>
      </c>
      <c r="J259" s="35">
        <v>27.117000000000001</v>
      </c>
    </row>
    <row r="260" spans="1:10">
      <c r="A260" s="35">
        <v>390</v>
      </c>
      <c r="B260" s="35">
        <v>374</v>
      </c>
      <c r="C260" s="35">
        <v>9</v>
      </c>
      <c r="D260" s="35">
        <v>3</v>
      </c>
      <c r="E260" s="35">
        <v>933.98</v>
      </c>
      <c r="F260" s="35">
        <v>2801.94</v>
      </c>
      <c r="H260" s="35">
        <v>0</v>
      </c>
      <c r="I260" s="35">
        <v>2801.94</v>
      </c>
      <c r="J260" s="35">
        <v>504.3492</v>
      </c>
    </row>
    <row r="261" spans="1:10">
      <c r="A261" s="35">
        <v>435</v>
      </c>
      <c r="B261" s="35">
        <v>158</v>
      </c>
      <c r="C261" s="35">
        <v>43</v>
      </c>
      <c r="D261" s="35">
        <v>9</v>
      </c>
      <c r="E261" s="35">
        <v>91.08</v>
      </c>
      <c r="F261" s="35">
        <v>819.72</v>
      </c>
      <c r="H261" s="35">
        <v>0</v>
      </c>
      <c r="I261" s="35">
        <v>819.72</v>
      </c>
      <c r="J261" s="35">
        <v>147.5496</v>
      </c>
    </row>
    <row r="262" spans="1:10">
      <c r="A262" s="35">
        <v>281</v>
      </c>
      <c r="B262" s="35">
        <v>165</v>
      </c>
      <c r="C262" s="35">
        <v>24</v>
      </c>
      <c r="D262" s="35">
        <v>1</v>
      </c>
      <c r="E262" s="35">
        <v>22.66</v>
      </c>
      <c r="F262" s="35">
        <v>22.66</v>
      </c>
      <c r="H262" s="35">
        <v>0</v>
      </c>
      <c r="I262" s="35">
        <v>22.66</v>
      </c>
      <c r="J262" s="35">
        <v>4.0788000000000002</v>
      </c>
    </row>
    <row r="263" spans="1:10">
      <c r="A263" s="35">
        <v>329</v>
      </c>
      <c r="B263" s="35">
        <v>80</v>
      </c>
      <c r="C263" s="35">
        <v>41</v>
      </c>
      <c r="D263" s="35">
        <v>1</v>
      </c>
      <c r="E263" s="35">
        <v>273.13</v>
      </c>
      <c r="F263" s="35">
        <v>273.13</v>
      </c>
      <c r="H263" s="35">
        <v>0</v>
      </c>
      <c r="I263" s="35">
        <v>273.13</v>
      </c>
      <c r="J263" s="35">
        <v>49.163400000000003</v>
      </c>
    </row>
    <row r="264" spans="1:10">
      <c r="A264" s="35">
        <v>72</v>
      </c>
      <c r="B264" s="35">
        <v>406</v>
      </c>
      <c r="C264" s="35">
        <v>15</v>
      </c>
      <c r="D264" s="35">
        <v>1</v>
      </c>
      <c r="E264" s="35">
        <v>136.62</v>
      </c>
      <c r="F264" s="35">
        <v>136.62</v>
      </c>
      <c r="H264" s="35">
        <v>0</v>
      </c>
      <c r="I264" s="35">
        <v>136.62</v>
      </c>
      <c r="J264" s="35">
        <v>24.5916</v>
      </c>
    </row>
    <row r="265" spans="1:10">
      <c r="A265" s="35">
        <v>204</v>
      </c>
      <c r="B265" s="35">
        <v>230</v>
      </c>
      <c r="C265" s="35">
        <v>6</v>
      </c>
      <c r="D265" s="35">
        <v>1</v>
      </c>
      <c r="E265" s="35">
        <v>612.41999999999996</v>
      </c>
      <c r="F265" s="35">
        <v>612.41999999999996</v>
      </c>
      <c r="H265" s="35">
        <v>0</v>
      </c>
      <c r="I265" s="35">
        <v>612.41999999999996</v>
      </c>
      <c r="J265" s="35">
        <v>110.23560000000001</v>
      </c>
    </row>
    <row r="266" spans="1:10">
      <c r="A266" s="35">
        <v>401</v>
      </c>
      <c r="B266" s="35">
        <v>57</v>
      </c>
      <c r="C266" s="35">
        <v>33</v>
      </c>
      <c r="D266" s="35">
        <v>1</v>
      </c>
      <c r="E266" s="35">
        <v>83.83</v>
      </c>
      <c r="F266" s="35">
        <v>83.83</v>
      </c>
      <c r="H266" s="35">
        <v>4.1914999999999996</v>
      </c>
      <c r="I266" s="35">
        <v>79.638499999999993</v>
      </c>
      <c r="J266" s="35">
        <v>14.33493</v>
      </c>
    </row>
    <row r="267" spans="1:10">
      <c r="A267" s="35">
        <v>413</v>
      </c>
      <c r="B267" s="35">
        <v>154</v>
      </c>
      <c r="C267" s="35">
        <v>31</v>
      </c>
      <c r="D267" s="35">
        <v>1</v>
      </c>
      <c r="E267" s="35">
        <v>99.44</v>
      </c>
      <c r="F267" s="35">
        <v>99.44</v>
      </c>
      <c r="H267" s="35">
        <v>0</v>
      </c>
      <c r="I267" s="35">
        <v>99.44</v>
      </c>
      <c r="J267" s="35">
        <v>17.8992</v>
      </c>
    </row>
    <row r="268" spans="1:10">
      <c r="A268" s="35">
        <v>97</v>
      </c>
      <c r="B268" s="35">
        <v>164</v>
      </c>
      <c r="C268" s="35">
        <v>18</v>
      </c>
      <c r="D268" s="35">
        <v>1</v>
      </c>
      <c r="E268" s="35">
        <v>83.72</v>
      </c>
      <c r="F268" s="35">
        <v>83.72</v>
      </c>
      <c r="H268" s="35">
        <v>0</v>
      </c>
      <c r="I268" s="35">
        <v>83.72</v>
      </c>
      <c r="J268" s="35">
        <v>15.069599999999999</v>
      </c>
    </row>
    <row r="269" spans="1:10">
      <c r="A269" s="35">
        <v>86</v>
      </c>
      <c r="B269" s="35">
        <v>274</v>
      </c>
      <c r="C269" s="35">
        <v>28</v>
      </c>
      <c r="D269" s="35">
        <v>4</v>
      </c>
      <c r="E269" s="35">
        <v>17.760000000000002</v>
      </c>
      <c r="F269" s="35">
        <v>71.040000000000006</v>
      </c>
      <c r="H269" s="35">
        <v>0</v>
      </c>
      <c r="I269" s="35">
        <v>71.040000000000006</v>
      </c>
      <c r="J269" s="35">
        <v>12.7872</v>
      </c>
    </row>
    <row r="270" spans="1:10">
      <c r="A270" s="35">
        <v>188</v>
      </c>
      <c r="B270" s="35">
        <v>224</v>
      </c>
      <c r="C270" s="35">
        <v>8</v>
      </c>
      <c r="D270" s="35">
        <v>1</v>
      </c>
      <c r="E270" s="35">
        <v>1068.8</v>
      </c>
      <c r="F270" s="35">
        <v>1068.8</v>
      </c>
      <c r="H270" s="35">
        <v>0</v>
      </c>
      <c r="I270" s="35">
        <v>1068.8</v>
      </c>
      <c r="J270" s="35">
        <v>192.38399999999999</v>
      </c>
    </row>
    <row r="271" spans="1:10">
      <c r="A271" s="35">
        <v>274</v>
      </c>
      <c r="B271" s="35">
        <v>64</v>
      </c>
      <c r="C271" s="35">
        <v>21</v>
      </c>
      <c r="D271" s="35">
        <v>1</v>
      </c>
      <c r="E271" s="35">
        <v>51.94</v>
      </c>
      <c r="F271" s="35">
        <v>51.94</v>
      </c>
      <c r="H271" s="35">
        <v>0</v>
      </c>
      <c r="I271" s="35">
        <v>51.94</v>
      </c>
      <c r="J271" s="35">
        <v>9.3491999999999997</v>
      </c>
    </row>
    <row r="272" spans="1:10">
      <c r="A272" s="35">
        <v>128</v>
      </c>
      <c r="B272" s="35">
        <v>317</v>
      </c>
      <c r="C272" s="35">
        <v>28</v>
      </c>
      <c r="D272" s="35">
        <v>3</v>
      </c>
      <c r="E272" s="35">
        <v>22.88</v>
      </c>
      <c r="F272" s="35">
        <v>68.64</v>
      </c>
      <c r="H272" s="35">
        <v>0</v>
      </c>
      <c r="I272" s="35">
        <v>68.64</v>
      </c>
      <c r="J272" s="35">
        <v>12.3552</v>
      </c>
    </row>
    <row r="273" spans="1:10">
      <c r="A273" s="35">
        <v>21</v>
      </c>
      <c r="B273" s="35">
        <v>131</v>
      </c>
      <c r="C273" s="35">
        <v>10</v>
      </c>
      <c r="D273" s="35">
        <v>8</v>
      </c>
      <c r="E273" s="35">
        <v>759.85</v>
      </c>
      <c r="F273" s="35">
        <v>6078.8</v>
      </c>
      <c r="H273" s="35">
        <v>972.60799999999995</v>
      </c>
      <c r="I273" s="35">
        <v>5106.192</v>
      </c>
      <c r="J273" s="35">
        <v>919.11455999999998</v>
      </c>
    </row>
    <row r="274" spans="1:10">
      <c r="A274" s="35">
        <v>410</v>
      </c>
      <c r="B274" s="35">
        <v>429</v>
      </c>
      <c r="C274" s="35">
        <v>34</v>
      </c>
      <c r="D274" s="35">
        <v>7</v>
      </c>
      <c r="E274" s="35">
        <v>99.4</v>
      </c>
      <c r="F274" s="35">
        <v>695.8</v>
      </c>
      <c r="H274" s="35">
        <v>83.495999999999995</v>
      </c>
      <c r="I274" s="35">
        <v>612.30399999999997</v>
      </c>
      <c r="J274" s="35">
        <v>110.21472</v>
      </c>
    </row>
    <row r="275" spans="1:10">
      <c r="A275" s="35">
        <v>298</v>
      </c>
      <c r="B275" s="35">
        <v>395</v>
      </c>
      <c r="C275" s="35">
        <v>16</v>
      </c>
      <c r="D275" s="35">
        <v>2</v>
      </c>
      <c r="E275" s="35">
        <v>90.65</v>
      </c>
      <c r="F275" s="35">
        <v>181.3</v>
      </c>
      <c r="H275" s="35">
        <v>0</v>
      </c>
      <c r="I275" s="35">
        <v>181.3</v>
      </c>
      <c r="J275" s="35">
        <v>32.634</v>
      </c>
    </row>
    <row r="276" spans="1:10">
      <c r="A276" s="35">
        <v>241</v>
      </c>
      <c r="B276" s="35">
        <v>230</v>
      </c>
      <c r="C276" s="35">
        <v>32</v>
      </c>
      <c r="D276" s="35">
        <v>5</v>
      </c>
      <c r="E276" s="35">
        <v>79.569999999999993</v>
      </c>
      <c r="F276" s="35">
        <v>397.85</v>
      </c>
      <c r="H276" s="35">
        <v>39.784999999999997</v>
      </c>
      <c r="I276" s="35">
        <v>358.065</v>
      </c>
      <c r="J276" s="35">
        <v>64.451700000000002</v>
      </c>
    </row>
    <row r="277" spans="1:10">
      <c r="A277" s="35">
        <v>425</v>
      </c>
      <c r="B277" s="35">
        <v>233</v>
      </c>
      <c r="C277" s="35">
        <v>9</v>
      </c>
      <c r="D277" s="35">
        <v>1</v>
      </c>
      <c r="E277" s="35">
        <v>1198.8399999999999</v>
      </c>
      <c r="F277" s="35">
        <v>1198.8399999999999</v>
      </c>
      <c r="H277" s="35">
        <v>0</v>
      </c>
      <c r="I277" s="35">
        <v>1198.8399999999999</v>
      </c>
      <c r="J277" s="35">
        <v>215.7912</v>
      </c>
    </row>
    <row r="278" spans="1:10">
      <c r="A278" s="35">
        <v>192</v>
      </c>
      <c r="B278" s="35">
        <v>345</v>
      </c>
      <c r="C278" s="35">
        <v>18</v>
      </c>
      <c r="D278" s="35">
        <v>5</v>
      </c>
      <c r="E278" s="35">
        <v>71.760000000000005</v>
      </c>
      <c r="F278" s="35">
        <v>358.8</v>
      </c>
      <c r="H278" s="35">
        <v>0</v>
      </c>
      <c r="I278" s="35">
        <v>358.8</v>
      </c>
      <c r="J278" s="35">
        <v>64.584000000000003</v>
      </c>
    </row>
    <row r="279" spans="1:10">
      <c r="A279" s="35">
        <v>403</v>
      </c>
      <c r="B279" s="35">
        <v>88</v>
      </c>
      <c r="C279" s="35">
        <v>13</v>
      </c>
      <c r="D279" s="35">
        <v>3</v>
      </c>
      <c r="E279" s="35">
        <v>152.24</v>
      </c>
      <c r="F279" s="35">
        <v>456.72</v>
      </c>
      <c r="H279" s="35">
        <v>0</v>
      </c>
      <c r="I279" s="35">
        <v>456.72</v>
      </c>
      <c r="J279" s="35">
        <v>82.209599999999995</v>
      </c>
    </row>
    <row r="280" spans="1:10">
      <c r="A280" s="35">
        <v>192</v>
      </c>
      <c r="B280" s="35">
        <v>242</v>
      </c>
      <c r="C280" s="35">
        <v>25</v>
      </c>
      <c r="D280" s="35">
        <v>1</v>
      </c>
      <c r="E280" s="35">
        <v>82.25</v>
      </c>
      <c r="F280" s="35">
        <v>82.25</v>
      </c>
      <c r="H280" s="35">
        <v>0</v>
      </c>
      <c r="I280" s="35">
        <v>82.25</v>
      </c>
      <c r="J280" s="35">
        <v>14.805</v>
      </c>
    </row>
    <row r="281" spans="1:10">
      <c r="A281" s="35">
        <v>286</v>
      </c>
      <c r="B281" s="35">
        <v>227</v>
      </c>
      <c r="C281" s="35">
        <v>43</v>
      </c>
      <c r="D281" s="35">
        <v>5</v>
      </c>
      <c r="E281" s="35">
        <v>104.88</v>
      </c>
      <c r="F281" s="35">
        <v>524.4</v>
      </c>
      <c r="H281" s="35">
        <v>0</v>
      </c>
      <c r="I281" s="35">
        <v>524.4</v>
      </c>
      <c r="J281" s="35">
        <v>94.391999999999996</v>
      </c>
    </row>
    <row r="282" spans="1:10">
      <c r="A282" s="35">
        <v>348</v>
      </c>
      <c r="B282" s="35">
        <v>235</v>
      </c>
      <c r="C282" s="35">
        <v>8</v>
      </c>
      <c r="D282" s="35">
        <v>5</v>
      </c>
      <c r="E282" s="35">
        <v>995.32</v>
      </c>
      <c r="F282" s="35">
        <v>4976.6000000000004</v>
      </c>
      <c r="H282" s="35">
        <v>0</v>
      </c>
      <c r="I282" s="35">
        <v>4976.6000000000004</v>
      </c>
      <c r="J282" s="35">
        <v>895.78800000000001</v>
      </c>
    </row>
    <row r="283" spans="1:10">
      <c r="A283" s="35">
        <v>331</v>
      </c>
      <c r="B283" s="35">
        <v>273</v>
      </c>
      <c r="C283" s="35">
        <v>17</v>
      </c>
      <c r="D283" s="35">
        <v>1</v>
      </c>
      <c r="E283" s="35">
        <v>59.57</v>
      </c>
      <c r="F283" s="35">
        <v>59.57</v>
      </c>
      <c r="H283" s="35">
        <v>0</v>
      </c>
      <c r="I283" s="35">
        <v>59.57</v>
      </c>
      <c r="J283" s="35">
        <v>10.7226</v>
      </c>
    </row>
    <row r="284" spans="1:10">
      <c r="A284" s="35">
        <v>63</v>
      </c>
      <c r="B284" s="35">
        <v>390</v>
      </c>
      <c r="C284" s="35">
        <v>21</v>
      </c>
      <c r="D284" s="35">
        <v>1</v>
      </c>
      <c r="E284" s="35">
        <v>80.56</v>
      </c>
      <c r="F284" s="35">
        <v>80.56</v>
      </c>
      <c r="H284" s="35">
        <v>11.2784</v>
      </c>
      <c r="I284" s="35">
        <v>69.281599999999997</v>
      </c>
      <c r="J284" s="35">
        <v>12.470688000000001</v>
      </c>
    </row>
    <row r="285" spans="1:10">
      <c r="A285" s="35">
        <v>227</v>
      </c>
      <c r="B285" s="35">
        <v>287</v>
      </c>
      <c r="C285" s="35">
        <v>29</v>
      </c>
      <c r="D285" s="35">
        <v>1</v>
      </c>
      <c r="E285" s="35">
        <v>99.22</v>
      </c>
      <c r="F285" s="35">
        <v>99.22</v>
      </c>
      <c r="H285" s="35">
        <v>0</v>
      </c>
      <c r="I285" s="35">
        <v>99.22</v>
      </c>
      <c r="J285" s="35">
        <v>17.8596</v>
      </c>
    </row>
    <row r="286" spans="1:10">
      <c r="A286" s="35">
        <v>10</v>
      </c>
      <c r="B286" s="35">
        <v>410</v>
      </c>
      <c r="C286" s="35">
        <v>11</v>
      </c>
      <c r="D286" s="35">
        <v>1</v>
      </c>
      <c r="E286" s="35">
        <v>626.09</v>
      </c>
      <c r="F286" s="35">
        <v>626.09</v>
      </c>
      <c r="H286" s="35">
        <v>0</v>
      </c>
      <c r="I286" s="35">
        <v>626.09</v>
      </c>
      <c r="J286" s="35">
        <v>112.6962</v>
      </c>
    </row>
    <row r="287" spans="1:10">
      <c r="A287" s="35">
        <v>164</v>
      </c>
      <c r="B287" s="35">
        <v>262</v>
      </c>
      <c r="C287" s="35">
        <v>45</v>
      </c>
      <c r="D287" s="35">
        <v>1</v>
      </c>
      <c r="E287" s="35">
        <v>14.95</v>
      </c>
      <c r="F287" s="35">
        <v>14.95</v>
      </c>
      <c r="H287" s="35">
        <v>0</v>
      </c>
      <c r="I287" s="35">
        <v>14.95</v>
      </c>
      <c r="J287" s="35">
        <v>2.6909999999999998</v>
      </c>
    </row>
    <row r="288" spans="1:10">
      <c r="A288" s="35">
        <v>384</v>
      </c>
      <c r="B288" s="35">
        <v>310</v>
      </c>
      <c r="C288" s="35">
        <v>15</v>
      </c>
      <c r="D288" s="35">
        <v>9</v>
      </c>
      <c r="E288" s="35">
        <v>125.73</v>
      </c>
      <c r="F288" s="35">
        <v>1131.57</v>
      </c>
      <c r="H288" s="35">
        <v>0</v>
      </c>
      <c r="I288" s="35">
        <v>1131.57</v>
      </c>
      <c r="J288" s="35">
        <v>203.68260000000001</v>
      </c>
    </row>
    <row r="289" spans="1:10">
      <c r="A289" s="35">
        <v>1</v>
      </c>
      <c r="B289" s="35">
        <v>22</v>
      </c>
      <c r="C289" s="35">
        <v>43</v>
      </c>
      <c r="D289" s="35">
        <v>2</v>
      </c>
      <c r="E289" s="35">
        <v>150.88</v>
      </c>
      <c r="F289" s="35">
        <v>301.76</v>
      </c>
      <c r="H289" s="35">
        <v>0</v>
      </c>
      <c r="I289" s="35">
        <v>301.76</v>
      </c>
      <c r="J289" s="35">
        <v>54.316800000000001</v>
      </c>
    </row>
    <row r="290" spans="1:10">
      <c r="A290" s="35">
        <v>367</v>
      </c>
      <c r="B290" s="35">
        <v>175</v>
      </c>
      <c r="C290" s="35">
        <v>16</v>
      </c>
      <c r="D290" s="35">
        <v>1</v>
      </c>
      <c r="E290" s="35">
        <v>96.04</v>
      </c>
      <c r="F290" s="35">
        <v>96.04</v>
      </c>
      <c r="H290" s="35">
        <v>0</v>
      </c>
      <c r="I290" s="35">
        <v>96.04</v>
      </c>
      <c r="J290" s="35">
        <v>17.287199999999999</v>
      </c>
    </row>
    <row r="291" spans="1:10">
      <c r="A291" s="35">
        <v>418</v>
      </c>
      <c r="B291" s="35">
        <v>213</v>
      </c>
      <c r="C291" s="35">
        <v>24</v>
      </c>
      <c r="D291" s="35">
        <v>1</v>
      </c>
      <c r="E291" s="35">
        <v>23.76</v>
      </c>
      <c r="F291" s="35">
        <v>23.76</v>
      </c>
      <c r="H291" s="35">
        <v>0</v>
      </c>
      <c r="I291" s="35">
        <v>23.76</v>
      </c>
      <c r="J291" s="35">
        <v>4.2767999999999997</v>
      </c>
    </row>
    <row r="292" spans="1:10">
      <c r="A292" s="35">
        <v>214</v>
      </c>
      <c r="B292" s="35">
        <v>297</v>
      </c>
      <c r="C292" s="35">
        <v>6</v>
      </c>
      <c r="D292" s="35">
        <v>1</v>
      </c>
      <c r="E292" s="35">
        <v>697.38</v>
      </c>
      <c r="F292" s="35">
        <v>697.38</v>
      </c>
      <c r="H292" s="35">
        <v>0</v>
      </c>
      <c r="I292" s="35">
        <v>697.38</v>
      </c>
      <c r="J292" s="35">
        <v>125.5284</v>
      </c>
    </row>
    <row r="293" spans="1:10">
      <c r="A293" s="35">
        <v>35</v>
      </c>
      <c r="B293" s="35">
        <v>63</v>
      </c>
      <c r="C293" s="35">
        <v>44</v>
      </c>
      <c r="D293" s="35">
        <v>1</v>
      </c>
      <c r="E293" s="35">
        <v>146.94</v>
      </c>
      <c r="F293" s="35">
        <v>146.94</v>
      </c>
      <c r="H293" s="35">
        <v>0</v>
      </c>
      <c r="I293" s="35">
        <v>146.94</v>
      </c>
      <c r="J293" s="35">
        <v>26.449200000000001</v>
      </c>
    </row>
    <row r="294" spans="1:10">
      <c r="A294" s="35">
        <v>209</v>
      </c>
      <c r="B294" s="35">
        <v>300</v>
      </c>
      <c r="C294" s="35">
        <v>46</v>
      </c>
      <c r="D294" s="35">
        <v>1</v>
      </c>
      <c r="E294" s="35">
        <v>17.100000000000001</v>
      </c>
      <c r="F294" s="35">
        <v>17.100000000000001</v>
      </c>
      <c r="H294" s="35">
        <v>0</v>
      </c>
      <c r="I294" s="35">
        <v>17.100000000000001</v>
      </c>
      <c r="J294" s="35">
        <v>3.0779999999999998</v>
      </c>
    </row>
    <row r="295" spans="1:10">
      <c r="A295" s="35">
        <v>85</v>
      </c>
      <c r="B295" s="35">
        <v>185</v>
      </c>
      <c r="C295" s="35">
        <v>37</v>
      </c>
      <c r="D295" s="35">
        <v>1</v>
      </c>
      <c r="E295" s="35">
        <v>112.89</v>
      </c>
      <c r="F295" s="35">
        <v>112.89</v>
      </c>
      <c r="H295" s="35">
        <v>0</v>
      </c>
      <c r="I295" s="35">
        <v>112.89</v>
      </c>
      <c r="J295" s="35">
        <v>20.3202</v>
      </c>
    </row>
    <row r="296" spans="1:10">
      <c r="A296" s="35">
        <v>351</v>
      </c>
      <c r="B296" s="35">
        <v>81</v>
      </c>
      <c r="C296" s="35">
        <v>19</v>
      </c>
      <c r="D296" s="35">
        <v>1</v>
      </c>
      <c r="E296" s="35">
        <v>92.82</v>
      </c>
      <c r="F296" s="35">
        <v>92.82</v>
      </c>
      <c r="H296" s="35">
        <v>0</v>
      </c>
      <c r="I296" s="35">
        <v>92.82</v>
      </c>
      <c r="J296" s="35">
        <v>16.707599999999999</v>
      </c>
    </row>
    <row r="297" spans="1:10">
      <c r="A297" s="35">
        <v>284</v>
      </c>
      <c r="B297" s="35">
        <v>271</v>
      </c>
      <c r="C297" s="35">
        <v>44</v>
      </c>
      <c r="D297" s="35">
        <v>1</v>
      </c>
      <c r="E297" s="35">
        <v>96.72</v>
      </c>
      <c r="F297" s="35">
        <v>96.72</v>
      </c>
      <c r="H297" s="35">
        <v>0</v>
      </c>
      <c r="I297" s="35">
        <v>96.72</v>
      </c>
      <c r="J297" s="35">
        <v>17.409600000000001</v>
      </c>
    </row>
    <row r="298" spans="1:10">
      <c r="A298" s="35">
        <v>327</v>
      </c>
      <c r="B298" s="35">
        <v>349</v>
      </c>
      <c r="C298" s="35">
        <v>5</v>
      </c>
      <c r="D298" s="35">
        <v>1</v>
      </c>
      <c r="E298" s="35">
        <v>367.2</v>
      </c>
      <c r="F298" s="35">
        <v>367.2</v>
      </c>
      <c r="H298" s="35">
        <v>0</v>
      </c>
      <c r="I298" s="35">
        <v>367.2</v>
      </c>
      <c r="J298" s="35">
        <v>66.096000000000004</v>
      </c>
    </row>
    <row r="299" spans="1:10">
      <c r="A299" s="35">
        <v>303</v>
      </c>
      <c r="B299" s="35">
        <v>352</v>
      </c>
      <c r="C299" s="35">
        <v>2</v>
      </c>
      <c r="D299" s="35">
        <v>6</v>
      </c>
      <c r="E299" s="35">
        <v>654.48</v>
      </c>
      <c r="F299" s="35">
        <v>3926.88</v>
      </c>
      <c r="H299" s="35">
        <v>0</v>
      </c>
      <c r="I299" s="35">
        <v>3926.88</v>
      </c>
      <c r="J299" s="35">
        <v>706.83839999999998</v>
      </c>
    </row>
    <row r="300" spans="1:10">
      <c r="A300" s="35">
        <v>275</v>
      </c>
      <c r="B300" s="35">
        <v>25</v>
      </c>
      <c r="C300" s="35">
        <v>20</v>
      </c>
      <c r="D300" s="35">
        <v>1</v>
      </c>
      <c r="E300" s="35">
        <v>39.82</v>
      </c>
      <c r="F300" s="35">
        <v>39.82</v>
      </c>
      <c r="H300" s="35">
        <v>0</v>
      </c>
      <c r="I300" s="35">
        <v>39.82</v>
      </c>
      <c r="J300" s="35">
        <v>7.1676000000000002</v>
      </c>
    </row>
    <row r="301" spans="1:10">
      <c r="A301" s="35">
        <v>23</v>
      </c>
      <c r="B301" s="35">
        <v>84</v>
      </c>
      <c r="C301" s="35">
        <v>2</v>
      </c>
      <c r="D301" s="35">
        <v>7</v>
      </c>
      <c r="E301" s="35">
        <v>601.96</v>
      </c>
      <c r="F301" s="35">
        <v>4213.72</v>
      </c>
      <c r="H301" s="35">
        <v>0</v>
      </c>
      <c r="I301" s="35">
        <v>4213.72</v>
      </c>
      <c r="J301" s="35">
        <v>758.46960000000001</v>
      </c>
    </row>
    <row r="302" spans="1:10">
      <c r="A302" s="35">
        <v>12</v>
      </c>
      <c r="B302" s="35">
        <v>82</v>
      </c>
      <c r="C302" s="35">
        <v>10</v>
      </c>
      <c r="D302" s="35">
        <v>5</v>
      </c>
      <c r="E302" s="35">
        <v>468.65</v>
      </c>
      <c r="F302" s="35">
        <v>2343.25</v>
      </c>
      <c r="H302" s="35">
        <v>0</v>
      </c>
      <c r="I302" s="35">
        <v>2343.25</v>
      </c>
      <c r="J302" s="35">
        <v>421.78500000000003</v>
      </c>
    </row>
    <row r="303" spans="1:10">
      <c r="A303" s="35">
        <v>419</v>
      </c>
      <c r="B303" s="35">
        <v>398</v>
      </c>
      <c r="C303" s="35">
        <v>26</v>
      </c>
      <c r="D303" s="35">
        <v>7</v>
      </c>
      <c r="E303" s="35">
        <v>78.75</v>
      </c>
      <c r="F303" s="35">
        <v>551.25</v>
      </c>
      <c r="H303" s="35">
        <v>0</v>
      </c>
      <c r="I303" s="35">
        <v>551.25</v>
      </c>
      <c r="J303" s="35">
        <v>99.224999999999994</v>
      </c>
    </row>
    <row r="304" spans="1:10">
      <c r="A304" s="35">
        <v>236</v>
      </c>
      <c r="B304" s="35">
        <v>349</v>
      </c>
      <c r="C304" s="35">
        <v>34</v>
      </c>
      <c r="D304" s="35">
        <v>1</v>
      </c>
      <c r="E304" s="35">
        <v>107.8</v>
      </c>
      <c r="F304" s="35">
        <v>107.8</v>
      </c>
      <c r="H304" s="35">
        <v>0</v>
      </c>
      <c r="I304" s="35">
        <v>107.8</v>
      </c>
      <c r="J304" s="35">
        <v>19.404</v>
      </c>
    </row>
    <row r="305" spans="1:10">
      <c r="A305" s="35">
        <v>35</v>
      </c>
      <c r="B305" s="35">
        <v>361</v>
      </c>
      <c r="C305" s="35">
        <v>19</v>
      </c>
      <c r="D305" s="35">
        <v>1</v>
      </c>
      <c r="E305" s="35">
        <v>106.08</v>
      </c>
      <c r="F305" s="35">
        <v>106.08</v>
      </c>
      <c r="H305" s="35">
        <v>0</v>
      </c>
      <c r="I305" s="35">
        <v>106.08</v>
      </c>
      <c r="J305" s="35">
        <v>19.0944</v>
      </c>
    </row>
    <row r="306" spans="1:10">
      <c r="A306" s="35">
        <v>390</v>
      </c>
      <c r="B306" s="35">
        <v>265</v>
      </c>
      <c r="C306" s="35">
        <v>35</v>
      </c>
      <c r="D306" s="35">
        <v>1</v>
      </c>
      <c r="E306" s="35">
        <v>77</v>
      </c>
      <c r="F306" s="35">
        <v>77</v>
      </c>
      <c r="H306" s="35">
        <v>0</v>
      </c>
      <c r="I306" s="35">
        <v>77</v>
      </c>
      <c r="J306" s="35">
        <v>13.86</v>
      </c>
    </row>
    <row r="307" spans="1:10">
      <c r="A307" s="35">
        <v>317</v>
      </c>
      <c r="B307" s="35">
        <v>285</v>
      </c>
      <c r="C307" s="35">
        <v>18</v>
      </c>
      <c r="D307" s="35">
        <v>1</v>
      </c>
      <c r="E307" s="35">
        <v>85.28</v>
      </c>
      <c r="F307" s="35">
        <v>85.28</v>
      </c>
      <c r="H307" s="35">
        <v>0</v>
      </c>
      <c r="I307" s="35">
        <v>85.28</v>
      </c>
      <c r="J307" s="35">
        <v>15.3504</v>
      </c>
    </row>
    <row r="308" spans="1:10">
      <c r="A308" s="35">
        <v>85</v>
      </c>
      <c r="B308" s="35">
        <v>82</v>
      </c>
      <c r="C308" s="35">
        <v>4</v>
      </c>
      <c r="D308" s="35">
        <v>1</v>
      </c>
      <c r="E308" s="35">
        <v>491.81</v>
      </c>
      <c r="F308" s="35">
        <v>491.81</v>
      </c>
      <c r="H308" s="35">
        <v>0</v>
      </c>
      <c r="I308" s="35">
        <v>491.81</v>
      </c>
      <c r="J308" s="35">
        <v>88.525800000000004</v>
      </c>
    </row>
    <row r="309" spans="1:10">
      <c r="A309" s="35">
        <v>59</v>
      </c>
      <c r="B309" s="35">
        <v>217</v>
      </c>
      <c r="C309" s="35">
        <v>12</v>
      </c>
      <c r="D309" s="35">
        <v>3</v>
      </c>
      <c r="E309" s="35">
        <v>92.48</v>
      </c>
      <c r="F309" s="35">
        <v>277.44</v>
      </c>
      <c r="H309" s="35">
        <v>0</v>
      </c>
      <c r="I309" s="35">
        <v>277.44</v>
      </c>
      <c r="J309" s="35">
        <v>49.9392</v>
      </c>
    </row>
    <row r="310" spans="1:10">
      <c r="A310" s="35">
        <v>337</v>
      </c>
      <c r="B310" s="35">
        <v>23</v>
      </c>
      <c r="C310" s="35">
        <v>20</v>
      </c>
      <c r="D310" s="35">
        <v>1</v>
      </c>
      <c r="E310" s="35">
        <v>42.9</v>
      </c>
      <c r="F310" s="35">
        <v>42.9</v>
      </c>
      <c r="H310" s="35">
        <v>0</v>
      </c>
      <c r="I310" s="35">
        <v>42.9</v>
      </c>
      <c r="J310" s="35">
        <v>7.7220000000000004</v>
      </c>
    </row>
    <row r="311" spans="1:10">
      <c r="A311" s="35">
        <v>346</v>
      </c>
      <c r="B311" s="35">
        <v>135</v>
      </c>
      <c r="C311" s="35">
        <v>44</v>
      </c>
      <c r="D311" s="35">
        <v>9</v>
      </c>
      <c r="E311" s="35">
        <v>129.27000000000001</v>
      </c>
      <c r="F311" s="35">
        <v>1163.43</v>
      </c>
      <c r="H311" s="35">
        <v>0</v>
      </c>
      <c r="I311" s="35">
        <v>1163.43</v>
      </c>
      <c r="J311" s="35">
        <v>209.41739999999999</v>
      </c>
    </row>
    <row r="312" spans="1:10">
      <c r="A312" s="35">
        <v>224</v>
      </c>
      <c r="B312" s="35">
        <v>24</v>
      </c>
      <c r="C312" s="35">
        <v>46</v>
      </c>
      <c r="D312" s="35">
        <v>2</v>
      </c>
      <c r="E312" s="35">
        <v>14.7</v>
      </c>
      <c r="F312" s="35">
        <v>29.4</v>
      </c>
      <c r="H312" s="35">
        <v>0</v>
      </c>
      <c r="I312" s="35">
        <v>29.4</v>
      </c>
      <c r="J312" s="35">
        <v>5.2919999999999998</v>
      </c>
    </row>
    <row r="313" spans="1:10">
      <c r="A313" s="35">
        <v>156</v>
      </c>
      <c r="B313" s="35">
        <v>331</v>
      </c>
      <c r="C313" s="35">
        <v>9</v>
      </c>
      <c r="D313" s="35">
        <v>1</v>
      </c>
      <c r="E313" s="35">
        <v>1066.4100000000001</v>
      </c>
      <c r="F313" s="35">
        <v>1066.4100000000001</v>
      </c>
      <c r="H313" s="35">
        <v>159.9615</v>
      </c>
      <c r="I313" s="35">
        <v>906.44849999999997</v>
      </c>
      <c r="J313" s="35">
        <v>163.16073</v>
      </c>
    </row>
    <row r="314" spans="1:10">
      <c r="A314" s="35">
        <v>113</v>
      </c>
      <c r="B314" s="35">
        <v>309</v>
      </c>
      <c r="C314" s="35">
        <v>7</v>
      </c>
      <c r="D314" s="35">
        <v>1</v>
      </c>
      <c r="E314" s="35">
        <v>932.47</v>
      </c>
      <c r="F314" s="35">
        <v>932.47</v>
      </c>
      <c r="H314" s="35">
        <v>0</v>
      </c>
      <c r="I314" s="35">
        <v>932.47</v>
      </c>
      <c r="J314" s="35">
        <v>167.84460000000001</v>
      </c>
    </row>
    <row r="315" spans="1:10">
      <c r="A315" s="35">
        <v>385</v>
      </c>
      <c r="B315" s="35">
        <v>217</v>
      </c>
      <c r="C315" s="35">
        <v>26</v>
      </c>
      <c r="D315" s="35">
        <v>8</v>
      </c>
      <c r="E315" s="35">
        <v>71.819999999999993</v>
      </c>
      <c r="F315" s="35">
        <v>574.55999999999995</v>
      </c>
      <c r="H315" s="35">
        <v>0</v>
      </c>
      <c r="I315" s="35">
        <v>574.55999999999995</v>
      </c>
      <c r="J315" s="35">
        <v>103.4208</v>
      </c>
    </row>
    <row r="316" spans="1:10">
      <c r="A316" s="35">
        <v>236</v>
      </c>
      <c r="B316" s="35">
        <v>169</v>
      </c>
      <c r="C316" s="35">
        <v>16</v>
      </c>
      <c r="D316" s="35">
        <v>1</v>
      </c>
      <c r="E316" s="35">
        <v>87.71</v>
      </c>
      <c r="F316" s="35">
        <v>87.71</v>
      </c>
      <c r="H316" s="35">
        <v>0</v>
      </c>
      <c r="I316" s="35">
        <v>87.71</v>
      </c>
      <c r="J316" s="35">
        <v>15.787800000000001</v>
      </c>
    </row>
    <row r="317" spans="1:10">
      <c r="A317" s="35">
        <v>242</v>
      </c>
      <c r="B317" s="35">
        <v>132</v>
      </c>
      <c r="C317" s="35">
        <v>15</v>
      </c>
      <c r="D317" s="35">
        <v>2</v>
      </c>
      <c r="E317" s="35">
        <v>163.35</v>
      </c>
      <c r="F317" s="35">
        <v>326.7</v>
      </c>
      <c r="H317" s="35">
        <v>0</v>
      </c>
      <c r="I317" s="35">
        <v>326.7</v>
      </c>
      <c r="J317" s="35">
        <v>58.805999999999997</v>
      </c>
    </row>
    <row r="318" spans="1:10">
      <c r="A318" s="35">
        <v>313</v>
      </c>
      <c r="B318" s="35">
        <v>9</v>
      </c>
      <c r="C318" s="35">
        <v>20</v>
      </c>
      <c r="D318" s="35">
        <v>1</v>
      </c>
      <c r="E318" s="35">
        <v>36.520000000000003</v>
      </c>
      <c r="F318" s="35">
        <v>36.520000000000003</v>
      </c>
      <c r="H318" s="35">
        <v>0</v>
      </c>
      <c r="I318" s="35">
        <v>36.520000000000003</v>
      </c>
      <c r="J318" s="35">
        <v>6.5735999999999999</v>
      </c>
    </row>
    <row r="319" spans="1:10">
      <c r="A319" s="35">
        <v>31</v>
      </c>
      <c r="B319" s="35">
        <v>313</v>
      </c>
      <c r="C319" s="35">
        <v>17</v>
      </c>
      <c r="D319" s="35">
        <v>1</v>
      </c>
      <c r="E319" s="35">
        <v>73.63</v>
      </c>
      <c r="F319" s="35">
        <v>73.63</v>
      </c>
      <c r="H319" s="35">
        <v>0</v>
      </c>
      <c r="I319" s="35">
        <v>73.63</v>
      </c>
      <c r="J319" s="35">
        <v>13.253399999999999</v>
      </c>
    </row>
    <row r="320" spans="1:10">
      <c r="A320" s="35">
        <v>366</v>
      </c>
      <c r="B320" s="35">
        <v>413</v>
      </c>
      <c r="C320" s="35">
        <v>19</v>
      </c>
      <c r="D320" s="35">
        <v>1</v>
      </c>
      <c r="E320" s="35">
        <v>152.88</v>
      </c>
      <c r="F320" s="35">
        <v>152.88</v>
      </c>
      <c r="H320" s="35">
        <v>0</v>
      </c>
      <c r="I320" s="35">
        <v>152.88</v>
      </c>
      <c r="J320" s="35">
        <v>27.5184</v>
      </c>
    </row>
    <row r="321" spans="1:10">
      <c r="A321" s="35">
        <v>41</v>
      </c>
      <c r="B321" s="35">
        <v>221</v>
      </c>
      <c r="C321" s="35">
        <v>23</v>
      </c>
      <c r="D321" s="35">
        <v>9</v>
      </c>
      <c r="E321" s="35">
        <v>49</v>
      </c>
      <c r="F321" s="35">
        <v>441</v>
      </c>
      <c r="H321" s="35">
        <v>0</v>
      </c>
      <c r="I321" s="35">
        <v>441</v>
      </c>
      <c r="J321" s="35">
        <v>79.38</v>
      </c>
    </row>
    <row r="322" spans="1:10">
      <c r="A322" s="35">
        <v>428</v>
      </c>
      <c r="B322" s="35">
        <v>287</v>
      </c>
      <c r="C322" s="35">
        <v>10</v>
      </c>
      <c r="D322" s="35">
        <v>2</v>
      </c>
      <c r="E322" s="35">
        <v>659.75</v>
      </c>
      <c r="F322" s="35">
        <v>1319.5</v>
      </c>
      <c r="H322" s="35">
        <v>0</v>
      </c>
      <c r="I322" s="35">
        <v>1319.5</v>
      </c>
      <c r="J322" s="35">
        <v>237.51</v>
      </c>
    </row>
    <row r="323" spans="1:10">
      <c r="A323" s="35">
        <v>176</v>
      </c>
      <c r="B323" s="35">
        <v>434</v>
      </c>
      <c r="C323" s="35">
        <v>25</v>
      </c>
      <c r="D323" s="35">
        <v>5</v>
      </c>
      <c r="E323" s="35">
        <v>51.7</v>
      </c>
      <c r="F323" s="35">
        <v>258.5</v>
      </c>
      <c r="H323" s="35">
        <v>0</v>
      </c>
      <c r="I323" s="35">
        <v>258.5</v>
      </c>
      <c r="J323" s="35">
        <v>46.53</v>
      </c>
    </row>
    <row r="324" spans="1:10">
      <c r="A324" s="35">
        <v>148</v>
      </c>
      <c r="B324" s="35">
        <v>282</v>
      </c>
      <c r="C324" s="35">
        <v>41</v>
      </c>
      <c r="D324" s="35">
        <v>1</v>
      </c>
      <c r="E324" s="35">
        <v>292.23</v>
      </c>
      <c r="F324" s="35">
        <v>292.23</v>
      </c>
      <c r="H324" s="35">
        <v>0</v>
      </c>
      <c r="I324" s="35">
        <v>292.23</v>
      </c>
      <c r="J324" s="35">
        <v>52.601399999999998</v>
      </c>
    </row>
    <row r="325" spans="1:10">
      <c r="A325" s="35">
        <v>311</v>
      </c>
      <c r="B325" s="35">
        <v>360</v>
      </c>
      <c r="C325" s="35">
        <v>30</v>
      </c>
      <c r="D325" s="35">
        <v>1</v>
      </c>
      <c r="E325" s="35">
        <v>84.71</v>
      </c>
      <c r="F325" s="35">
        <v>84.71</v>
      </c>
      <c r="H325" s="35">
        <v>0</v>
      </c>
      <c r="I325" s="35">
        <v>84.71</v>
      </c>
      <c r="J325" s="35">
        <v>15.2478</v>
      </c>
    </row>
    <row r="326" spans="1:10">
      <c r="A326" s="35">
        <v>312</v>
      </c>
      <c r="B326" s="35">
        <v>248</v>
      </c>
      <c r="C326" s="35">
        <v>5</v>
      </c>
      <c r="D326" s="35">
        <v>4</v>
      </c>
      <c r="E326" s="35">
        <v>669.6</v>
      </c>
      <c r="F326" s="35">
        <v>2678.4</v>
      </c>
      <c r="H326" s="35">
        <v>0</v>
      </c>
      <c r="I326" s="35">
        <v>2678.4</v>
      </c>
      <c r="J326" s="35">
        <v>482.11200000000002</v>
      </c>
    </row>
    <row r="327" spans="1:10">
      <c r="A327" s="35">
        <v>61</v>
      </c>
      <c r="B327" s="35">
        <v>308</v>
      </c>
      <c r="C327" s="35">
        <v>43</v>
      </c>
      <c r="D327" s="35">
        <v>1</v>
      </c>
      <c r="E327" s="35">
        <v>108.56</v>
      </c>
      <c r="F327" s="35">
        <v>108.56</v>
      </c>
      <c r="H327" s="35">
        <v>0</v>
      </c>
      <c r="I327" s="35">
        <v>108.56</v>
      </c>
      <c r="J327" s="35">
        <v>19.540800000000001</v>
      </c>
    </row>
    <row r="328" spans="1:10">
      <c r="A328" s="35">
        <v>210</v>
      </c>
      <c r="B328" s="35">
        <v>406</v>
      </c>
      <c r="C328" s="35">
        <v>24</v>
      </c>
      <c r="D328" s="35">
        <v>1</v>
      </c>
      <c r="E328" s="35">
        <v>41.36</v>
      </c>
      <c r="F328" s="35">
        <v>41.36</v>
      </c>
      <c r="H328" s="35">
        <v>0</v>
      </c>
      <c r="I328" s="35">
        <v>41.36</v>
      </c>
      <c r="J328" s="35">
        <v>7.4447999999999999</v>
      </c>
    </row>
    <row r="329" spans="1:10">
      <c r="A329" s="35">
        <v>69</v>
      </c>
      <c r="B329" s="35">
        <v>231</v>
      </c>
      <c r="C329" s="35">
        <v>36</v>
      </c>
      <c r="D329" s="35">
        <v>7</v>
      </c>
      <c r="E329" s="35">
        <v>48.51</v>
      </c>
      <c r="F329" s="35">
        <v>339.57</v>
      </c>
      <c r="H329" s="35">
        <v>0</v>
      </c>
      <c r="I329" s="35">
        <v>339.57</v>
      </c>
      <c r="J329" s="35">
        <v>61.122599999999998</v>
      </c>
    </row>
    <row r="330" spans="1:10">
      <c r="A330" s="35">
        <v>167</v>
      </c>
      <c r="B330" s="35">
        <v>339</v>
      </c>
      <c r="C330" s="35">
        <v>26</v>
      </c>
      <c r="D330" s="35">
        <v>7</v>
      </c>
      <c r="E330" s="35">
        <v>124.11</v>
      </c>
      <c r="F330" s="35">
        <v>868.77</v>
      </c>
      <c r="H330" s="35">
        <v>0</v>
      </c>
      <c r="I330" s="35">
        <v>868.77</v>
      </c>
      <c r="J330" s="35">
        <v>156.37860000000001</v>
      </c>
    </row>
    <row r="331" spans="1:10">
      <c r="A331" s="35">
        <v>387</v>
      </c>
      <c r="B331" s="35">
        <v>98</v>
      </c>
      <c r="C331" s="35">
        <v>42</v>
      </c>
      <c r="D331" s="35">
        <v>6</v>
      </c>
      <c r="E331" s="35">
        <v>218.5</v>
      </c>
      <c r="F331" s="35">
        <v>1311</v>
      </c>
      <c r="H331" s="35">
        <v>0</v>
      </c>
      <c r="I331" s="35">
        <v>1311</v>
      </c>
      <c r="J331" s="35">
        <v>235.98</v>
      </c>
    </row>
    <row r="332" spans="1:10">
      <c r="A332" s="35">
        <v>258</v>
      </c>
      <c r="B332" s="35">
        <v>158</v>
      </c>
      <c r="C332" s="35">
        <v>7</v>
      </c>
      <c r="D332" s="35">
        <v>1</v>
      </c>
      <c r="E332" s="35">
        <v>619.85</v>
      </c>
      <c r="F332" s="35">
        <v>619.85</v>
      </c>
      <c r="H332" s="35">
        <v>0</v>
      </c>
      <c r="I332" s="35">
        <v>619.85</v>
      </c>
      <c r="J332" s="35">
        <v>111.57299999999999</v>
      </c>
    </row>
    <row r="333" spans="1:10">
      <c r="A333" s="35">
        <v>45</v>
      </c>
      <c r="B333" s="35">
        <v>303</v>
      </c>
      <c r="C333" s="35">
        <v>22</v>
      </c>
      <c r="D333" s="35">
        <v>1</v>
      </c>
      <c r="E333" s="35">
        <v>36.380000000000003</v>
      </c>
      <c r="F333" s="35">
        <v>36.380000000000003</v>
      </c>
      <c r="H333" s="35">
        <v>0</v>
      </c>
      <c r="I333" s="35">
        <v>36.380000000000003</v>
      </c>
      <c r="J333" s="35">
        <v>6.5484</v>
      </c>
    </row>
    <row r="334" spans="1:10">
      <c r="A334" s="35">
        <v>315</v>
      </c>
      <c r="B334" s="35">
        <v>325</v>
      </c>
      <c r="C334" s="35">
        <v>39</v>
      </c>
      <c r="D334" s="35">
        <v>2</v>
      </c>
      <c r="E334" s="35">
        <v>45.54</v>
      </c>
      <c r="F334" s="35">
        <v>91.08</v>
      </c>
      <c r="H334" s="35">
        <v>0</v>
      </c>
      <c r="I334" s="35">
        <v>91.08</v>
      </c>
      <c r="J334" s="35">
        <v>16.394400000000001</v>
      </c>
    </row>
    <row r="335" spans="1:10">
      <c r="A335" s="35">
        <v>270</v>
      </c>
      <c r="B335" s="35">
        <v>313</v>
      </c>
      <c r="C335" s="35">
        <v>31</v>
      </c>
      <c r="D335" s="35">
        <v>1</v>
      </c>
      <c r="E335" s="35">
        <v>105.6</v>
      </c>
      <c r="F335" s="35">
        <v>105.6</v>
      </c>
      <c r="H335" s="35">
        <v>0</v>
      </c>
      <c r="I335" s="35">
        <v>105.6</v>
      </c>
      <c r="J335" s="35">
        <v>19.007999999999999</v>
      </c>
    </row>
    <row r="336" spans="1:10">
      <c r="A336" s="35">
        <v>2</v>
      </c>
      <c r="B336" s="35">
        <v>23</v>
      </c>
      <c r="C336" s="35">
        <v>36</v>
      </c>
      <c r="D336" s="35">
        <v>1</v>
      </c>
      <c r="E336" s="35">
        <v>49.98</v>
      </c>
      <c r="F336" s="35">
        <v>49.98</v>
      </c>
      <c r="H336" s="35">
        <v>0</v>
      </c>
      <c r="I336" s="35">
        <v>49.98</v>
      </c>
      <c r="J336" s="35">
        <v>8.9963999999999995</v>
      </c>
    </row>
    <row r="337" spans="1:10">
      <c r="A337" s="35">
        <v>377</v>
      </c>
      <c r="B337" s="35">
        <v>374</v>
      </c>
      <c r="C337" s="35">
        <v>11</v>
      </c>
      <c r="D337" s="35">
        <v>2</v>
      </c>
      <c r="E337" s="35">
        <v>635.23</v>
      </c>
      <c r="F337" s="35">
        <v>1270.46</v>
      </c>
      <c r="H337" s="35">
        <v>0</v>
      </c>
      <c r="I337" s="35">
        <v>1270.46</v>
      </c>
      <c r="J337" s="35">
        <v>228.68279999999999</v>
      </c>
    </row>
    <row r="338" spans="1:10">
      <c r="A338" s="35">
        <v>138</v>
      </c>
      <c r="B338" s="35">
        <v>186</v>
      </c>
      <c r="C338" s="35">
        <v>9</v>
      </c>
      <c r="D338" s="35">
        <v>1</v>
      </c>
      <c r="E338" s="35">
        <v>1052.47</v>
      </c>
      <c r="F338" s="35">
        <v>1052.47</v>
      </c>
      <c r="H338" s="35">
        <v>0</v>
      </c>
      <c r="I338" s="35">
        <v>1052.47</v>
      </c>
      <c r="J338" s="35">
        <v>189.44460000000001</v>
      </c>
    </row>
    <row r="339" spans="1:10">
      <c r="A339" s="35">
        <v>121</v>
      </c>
      <c r="B339" s="35">
        <v>89</v>
      </c>
      <c r="C339" s="35">
        <v>13</v>
      </c>
      <c r="D339" s="35">
        <v>1</v>
      </c>
      <c r="E339" s="35">
        <v>137.28</v>
      </c>
      <c r="F339" s="35">
        <v>137.28</v>
      </c>
      <c r="H339" s="35">
        <v>0</v>
      </c>
      <c r="I339" s="35">
        <v>137.28</v>
      </c>
      <c r="J339" s="35">
        <v>24.7104</v>
      </c>
    </row>
    <row r="340" spans="1:10">
      <c r="A340" s="35">
        <v>118</v>
      </c>
      <c r="B340" s="35">
        <v>213</v>
      </c>
      <c r="C340" s="35">
        <v>29</v>
      </c>
      <c r="D340" s="35">
        <v>7</v>
      </c>
      <c r="E340" s="35">
        <v>99.22</v>
      </c>
      <c r="F340" s="35">
        <v>694.54</v>
      </c>
      <c r="H340" s="35">
        <v>0</v>
      </c>
      <c r="I340" s="35">
        <v>694.54</v>
      </c>
      <c r="J340" s="35">
        <v>125.0172</v>
      </c>
    </row>
    <row r="341" spans="1:10">
      <c r="A341" s="35">
        <v>107</v>
      </c>
      <c r="B341" s="35">
        <v>119</v>
      </c>
      <c r="C341" s="35">
        <v>28</v>
      </c>
      <c r="D341" s="35">
        <v>1</v>
      </c>
      <c r="E341" s="35">
        <v>24</v>
      </c>
      <c r="F341" s="35">
        <v>24</v>
      </c>
      <c r="H341" s="35">
        <v>0</v>
      </c>
      <c r="I341" s="35">
        <v>24</v>
      </c>
      <c r="J341" s="35">
        <v>4.32</v>
      </c>
    </row>
    <row r="342" spans="1:10">
      <c r="A342" s="35">
        <v>40</v>
      </c>
      <c r="B342" s="35">
        <v>190</v>
      </c>
      <c r="C342" s="35">
        <v>37</v>
      </c>
      <c r="D342" s="35">
        <v>2</v>
      </c>
      <c r="E342" s="35">
        <v>67.45</v>
      </c>
      <c r="F342" s="35">
        <v>134.9</v>
      </c>
      <c r="H342" s="35">
        <v>0</v>
      </c>
      <c r="I342" s="35">
        <v>134.9</v>
      </c>
      <c r="J342" s="35">
        <v>24.282</v>
      </c>
    </row>
    <row r="343" spans="1:10">
      <c r="A343" s="35">
        <v>152</v>
      </c>
      <c r="B343" s="35">
        <v>148</v>
      </c>
      <c r="C343" s="35">
        <v>13</v>
      </c>
      <c r="D343" s="35">
        <v>8</v>
      </c>
      <c r="E343" s="35">
        <v>159.28</v>
      </c>
      <c r="F343" s="35">
        <v>1274.24</v>
      </c>
      <c r="H343" s="35">
        <v>0</v>
      </c>
      <c r="I343" s="35">
        <v>1274.24</v>
      </c>
      <c r="J343" s="35">
        <v>229.36320000000001</v>
      </c>
    </row>
    <row r="344" spans="1:10">
      <c r="A344" s="35">
        <v>183</v>
      </c>
      <c r="B344" s="35">
        <v>380</v>
      </c>
      <c r="C344" s="35">
        <v>1</v>
      </c>
      <c r="D344" s="35">
        <v>6</v>
      </c>
      <c r="E344" s="35">
        <v>1131.02</v>
      </c>
      <c r="F344" s="35">
        <v>6786.12</v>
      </c>
      <c r="H344" s="35">
        <v>0</v>
      </c>
      <c r="I344" s="35">
        <v>6786.12</v>
      </c>
      <c r="J344" s="35">
        <v>1221.5016000000001</v>
      </c>
    </row>
    <row r="345" spans="1:10">
      <c r="A345" s="35">
        <v>165</v>
      </c>
      <c r="B345" s="35">
        <v>391</v>
      </c>
      <c r="C345" s="35">
        <v>2</v>
      </c>
      <c r="D345" s="35">
        <v>9</v>
      </c>
      <c r="E345" s="35">
        <v>707</v>
      </c>
      <c r="F345" s="35">
        <v>6363</v>
      </c>
      <c r="H345" s="35">
        <v>0</v>
      </c>
      <c r="I345" s="35">
        <v>6363</v>
      </c>
      <c r="J345" s="35">
        <v>1145.3399999999999</v>
      </c>
    </row>
    <row r="346" spans="1:10">
      <c r="A346" s="35">
        <v>153</v>
      </c>
      <c r="B346" s="35">
        <v>406</v>
      </c>
      <c r="C346" s="35">
        <v>29</v>
      </c>
      <c r="D346" s="35">
        <v>1</v>
      </c>
      <c r="E346" s="35">
        <v>87.74</v>
      </c>
      <c r="F346" s="35">
        <v>87.74</v>
      </c>
      <c r="H346" s="35">
        <v>0</v>
      </c>
      <c r="I346" s="35">
        <v>87.74</v>
      </c>
      <c r="J346" s="35">
        <v>15.793200000000001</v>
      </c>
    </row>
    <row r="347" spans="1:10">
      <c r="A347" s="35">
        <v>79</v>
      </c>
      <c r="B347" s="35">
        <v>319</v>
      </c>
      <c r="C347" s="35">
        <v>27</v>
      </c>
      <c r="D347" s="35">
        <v>8</v>
      </c>
      <c r="E347" s="35">
        <v>61.18</v>
      </c>
      <c r="F347" s="35">
        <v>489.44</v>
      </c>
      <c r="H347" s="35">
        <v>0</v>
      </c>
      <c r="I347" s="35">
        <v>489.44</v>
      </c>
      <c r="J347" s="35">
        <v>88.099199999999996</v>
      </c>
    </row>
    <row r="348" spans="1:10">
      <c r="A348" s="35">
        <v>255</v>
      </c>
      <c r="B348" s="35">
        <v>144</v>
      </c>
      <c r="C348" s="35">
        <v>23</v>
      </c>
      <c r="D348" s="35">
        <v>9</v>
      </c>
      <c r="E348" s="35">
        <v>42</v>
      </c>
      <c r="F348" s="35">
        <v>378</v>
      </c>
      <c r="H348" s="35">
        <v>0</v>
      </c>
      <c r="I348" s="35">
        <v>378</v>
      </c>
      <c r="J348" s="35">
        <v>68.040000000000006</v>
      </c>
    </row>
    <row r="349" spans="1:10">
      <c r="A349" s="35">
        <v>291</v>
      </c>
      <c r="B349" s="35">
        <v>35</v>
      </c>
      <c r="C349" s="35">
        <v>24</v>
      </c>
      <c r="D349" s="35">
        <v>3</v>
      </c>
      <c r="E349" s="35">
        <v>25.52</v>
      </c>
      <c r="F349" s="35">
        <v>76.56</v>
      </c>
      <c r="H349" s="35">
        <v>0</v>
      </c>
      <c r="I349" s="35">
        <v>76.56</v>
      </c>
      <c r="J349" s="35">
        <v>13.780799999999999</v>
      </c>
    </row>
    <row r="350" spans="1:10">
      <c r="A350" s="35">
        <v>36</v>
      </c>
      <c r="B350" s="35">
        <v>301</v>
      </c>
      <c r="C350" s="35">
        <v>35</v>
      </c>
      <c r="D350" s="35">
        <v>7</v>
      </c>
      <c r="E350" s="35">
        <v>141.68</v>
      </c>
      <c r="F350" s="35">
        <v>991.76</v>
      </c>
      <c r="H350" s="35">
        <v>0</v>
      </c>
      <c r="I350" s="35">
        <v>991.76</v>
      </c>
      <c r="J350" s="35">
        <v>178.51679999999999</v>
      </c>
    </row>
    <row r="351" spans="1:10">
      <c r="A351" s="35">
        <v>178</v>
      </c>
      <c r="B351" s="35">
        <v>114</v>
      </c>
      <c r="C351" s="35">
        <v>14</v>
      </c>
      <c r="D351" s="35">
        <v>1</v>
      </c>
      <c r="E351" s="35">
        <v>211.47</v>
      </c>
      <c r="F351" s="35">
        <v>211.47</v>
      </c>
      <c r="H351" s="35">
        <v>0</v>
      </c>
      <c r="I351" s="35">
        <v>211.47</v>
      </c>
      <c r="J351" s="35">
        <v>38.064599999999999</v>
      </c>
    </row>
    <row r="352" spans="1:10">
      <c r="A352" s="35">
        <v>57</v>
      </c>
      <c r="B352" s="35">
        <v>39</v>
      </c>
      <c r="C352" s="35">
        <v>40</v>
      </c>
      <c r="D352" s="35">
        <v>1</v>
      </c>
      <c r="E352" s="35">
        <v>194.18</v>
      </c>
      <c r="F352" s="35">
        <v>194.18</v>
      </c>
      <c r="H352" s="35">
        <v>0</v>
      </c>
      <c r="I352" s="35">
        <v>194.18</v>
      </c>
      <c r="J352" s="35">
        <v>34.952399999999997</v>
      </c>
    </row>
    <row r="353" spans="1:10">
      <c r="A353" s="35">
        <v>418</v>
      </c>
      <c r="B353" s="35">
        <v>124</v>
      </c>
      <c r="C353" s="35">
        <v>17</v>
      </c>
      <c r="D353" s="35">
        <v>1</v>
      </c>
      <c r="E353" s="35">
        <v>48.1</v>
      </c>
      <c r="F353" s="35">
        <v>48.1</v>
      </c>
      <c r="H353" s="35">
        <v>0</v>
      </c>
      <c r="I353" s="35">
        <v>48.1</v>
      </c>
      <c r="J353" s="35">
        <v>8.6579999999999995</v>
      </c>
    </row>
    <row r="354" spans="1:10">
      <c r="A354" s="35">
        <v>275</v>
      </c>
      <c r="B354" s="35">
        <v>247</v>
      </c>
      <c r="C354" s="35">
        <v>35</v>
      </c>
      <c r="D354" s="35">
        <v>1</v>
      </c>
      <c r="E354" s="35">
        <v>94.71</v>
      </c>
      <c r="F354" s="35">
        <v>94.71</v>
      </c>
      <c r="H354" s="35">
        <v>0</v>
      </c>
      <c r="I354" s="35">
        <v>94.71</v>
      </c>
      <c r="J354" s="35">
        <v>17.047799999999999</v>
      </c>
    </row>
    <row r="355" spans="1:10">
      <c r="A355" s="35">
        <v>237</v>
      </c>
      <c r="B355" s="35">
        <v>233</v>
      </c>
      <c r="C355" s="35">
        <v>37</v>
      </c>
      <c r="D355" s="35">
        <v>1</v>
      </c>
      <c r="E355" s="35">
        <v>108.63</v>
      </c>
      <c r="F355" s="35">
        <v>108.63</v>
      </c>
      <c r="H355" s="35">
        <v>0</v>
      </c>
      <c r="I355" s="35">
        <v>108.63</v>
      </c>
      <c r="J355" s="35">
        <v>19.5534</v>
      </c>
    </row>
    <row r="356" spans="1:10">
      <c r="A356" s="35">
        <v>101</v>
      </c>
      <c r="B356" s="35">
        <v>77</v>
      </c>
      <c r="C356" s="35">
        <v>32</v>
      </c>
      <c r="D356" s="35">
        <v>3</v>
      </c>
      <c r="E356" s="35">
        <v>100.74</v>
      </c>
      <c r="F356" s="35">
        <v>302.22000000000003</v>
      </c>
      <c r="H356" s="35">
        <v>57.421799999999998</v>
      </c>
      <c r="I356" s="35">
        <v>244.79820000000001</v>
      </c>
      <c r="J356" s="35">
        <v>44.063676000000001</v>
      </c>
    </row>
    <row r="357" spans="1:10">
      <c r="A357" s="35">
        <v>143</v>
      </c>
      <c r="B357" s="35">
        <v>186</v>
      </c>
      <c r="C357" s="35">
        <v>46</v>
      </c>
      <c r="D357" s="35">
        <v>1</v>
      </c>
      <c r="E357" s="35">
        <v>24</v>
      </c>
      <c r="F357" s="35">
        <v>24</v>
      </c>
      <c r="H357" s="35">
        <v>0</v>
      </c>
      <c r="I357" s="35">
        <v>24</v>
      </c>
      <c r="J357" s="35">
        <v>4.32</v>
      </c>
    </row>
    <row r="358" spans="1:10">
      <c r="A358" s="35">
        <v>226</v>
      </c>
      <c r="B358" s="35">
        <v>224</v>
      </c>
      <c r="C358" s="35">
        <v>14</v>
      </c>
      <c r="D358" s="35">
        <v>5</v>
      </c>
      <c r="E358" s="35">
        <v>184.87</v>
      </c>
      <c r="F358" s="35">
        <v>924.35</v>
      </c>
      <c r="H358" s="35">
        <v>0</v>
      </c>
      <c r="I358" s="35">
        <v>924.35</v>
      </c>
      <c r="J358" s="35">
        <v>166.38300000000001</v>
      </c>
    </row>
    <row r="359" spans="1:10">
      <c r="A359" s="35">
        <v>321</v>
      </c>
      <c r="B359" s="35">
        <v>136</v>
      </c>
      <c r="C359" s="35">
        <v>29</v>
      </c>
      <c r="D359" s="35">
        <v>7</v>
      </c>
      <c r="E359" s="35">
        <v>115.62</v>
      </c>
      <c r="F359" s="35">
        <v>809.34</v>
      </c>
      <c r="H359" s="35">
        <v>0</v>
      </c>
      <c r="I359" s="35">
        <v>809.34</v>
      </c>
      <c r="J359" s="35">
        <v>145.68119999999999</v>
      </c>
    </row>
    <row r="360" spans="1:10">
      <c r="A360" s="35">
        <v>295</v>
      </c>
      <c r="B360" s="35">
        <v>294</v>
      </c>
      <c r="C360" s="35">
        <v>31</v>
      </c>
      <c r="D360" s="35">
        <v>1</v>
      </c>
      <c r="E360" s="35">
        <v>161.91999999999999</v>
      </c>
      <c r="F360" s="35">
        <v>161.91999999999999</v>
      </c>
      <c r="H360" s="35">
        <v>32.384</v>
      </c>
      <c r="I360" s="35">
        <v>129.536</v>
      </c>
      <c r="J360" s="35">
        <v>23.316479999999999</v>
      </c>
    </row>
    <row r="361" spans="1:10">
      <c r="A361" s="35">
        <v>190</v>
      </c>
      <c r="B361" s="35">
        <v>27</v>
      </c>
      <c r="C361" s="35">
        <v>20</v>
      </c>
      <c r="D361" s="35">
        <v>3</v>
      </c>
      <c r="E361" s="35">
        <v>24.86</v>
      </c>
      <c r="F361" s="35">
        <v>74.58</v>
      </c>
      <c r="H361" s="35">
        <v>0</v>
      </c>
      <c r="I361" s="35">
        <v>74.58</v>
      </c>
      <c r="J361" s="35">
        <v>13.4244</v>
      </c>
    </row>
    <row r="362" spans="1:10">
      <c r="A362" s="35">
        <v>260</v>
      </c>
      <c r="B362" s="35">
        <v>72</v>
      </c>
      <c r="C362" s="35">
        <v>45</v>
      </c>
      <c r="D362" s="35">
        <v>1</v>
      </c>
      <c r="E362" s="35">
        <v>13.26</v>
      </c>
      <c r="F362" s="35">
        <v>13.26</v>
      </c>
      <c r="H362" s="35">
        <v>0</v>
      </c>
      <c r="I362" s="35">
        <v>13.26</v>
      </c>
      <c r="J362" s="35">
        <v>2.3868</v>
      </c>
    </row>
    <row r="363" spans="1:10">
      <c r="A363" s="35">
        <v>115</v>
      </c>
      <c r="B363" s="35">
        <v>316</v>
      </c>
      <c r="C363" s="35">
        <v>15</v>
      </c>
      <c r="D363" s="35">
        <v>1</v>
      </c>
      <c r="E363" s="35">
        <v>105.93</v>
      </c>
      <c r="F363" s="35">
        <v>105.93</v>
      </c>
      <c r="H363" s="35">
        <v>0</v>
      </c>
      <c r="I363" s="35">
        <v>105.93</v>
      </c>
      <c r="J363" s="35">
        <v>19.067399999999999</v>
      </c>
    </row>
    <row r="364" spans="1:10">
      <c r="A364" s="35">
        <v>141</v>
      </c>
      <c r="B364" s="35">
        <v>336</v>
      </c>
      <c r="C364" s="35">
        <v>23</v>
      </c>
      <c r="D364" s="35">
        <v>1</v>
      </c>
      <c r="E364" s="35">
        <v>33.5</v>
      </c>
      <c r="F364" s="35">
        <v>33.5</v>
      </c>
      <c r="H364" s="35">
        <v>0</v>
      </c>
      <c r="I364" s="35">
        <v>33.5</v>
      </c>
      <c r="J364" s="35">
        <v>6.03</v>
      </c>
    </row>
    <row r="365" spans="1:10">
      <c r="A365" s="35">
        <v>195</v>
      </c>
      <c r="B365" s="35">
        <v>100</v>
      </c>
      <c r="C365" s="35">
        <v>32</v>
      </c>
      <c r="D365" s="35">
        <v>8</v>
      </c>
      <c r="E365" s="35">
        <v>133.59</v>
      </c>
      <c r="F365" s="35">
        <v>1068.72</v>
      </c>
      <c r="H365" s="35">
        <v>0</v>
      </c>
      <c r="I365" s="35">
        <v>1068.72</v>
      </c>
      <c r="J365" s="35">
        <v>192.36959999999999</v>
      </c>
    </row>
    <row r="366" spans="1:10">
      <c r="A366" s="35">
        <v>117</v>
      </c>
      <c r="B366" s="35">
        <v>422</v>
      </c>
      <c r="C366" s="35">
        <v>4</v>
      </c>
      <c r="D366" s="35">
        <v>3</v>
      </c>
      <c r="E366" s="35">
        <v>365.57</v>
      </c>
      <c r="F366" s="35">
        <v>1096.71</v>
      </c>
      <c r="H366" s="35">
        <v>0</v>
      </c>
      <c r="I366" s="35">
        <v>1096.71</v>
      </c>
      <c r="J366" s="35">
        <v>197.40780000000001</v>
      </c>
    </row>
    <row r="367" spans="1:10">
      <c r="A367" s="35">
        <v>35</v>
      </c>
      <c r="B367" s="35">
        <v>287</v>
      </c>
      <c r="C367" s="35">
        <v>31</v>
      </c>
      <c r="D367" s="35">
        <v>1</v>
      </c>
      <c r="E367" s="35">
        <v>125.84</v>
      </c>
      <c r="F367" s="35">
        <v>125.84</v>
      </c>
      <c r="H367" s="35">
        <v>0</v>
      </c>
      <c r="I367" s="35">
        <v>125.84</v>
      </c>
      <c r="J367" s="35">
        <v>22.651199999999999</v>
      </c>
    </row>
    <row r="368" spans="1:10">
      <c r="A368" s="35">
        <v>406</v>
      </c>
      <c r="B368" s="35">
        <v>75</v>
      </c>
      <c r="C368" s="35">
        <v>18</v>
      </c>
      <c r="D368" s="35">
        <v>1</v>
      </c>
      <c r="E368" s="35">
        <v>80.08</v>
      </c>
      <c r="F368" s="35">
        <v>80.08</v>
      </c>
      <c r="H368" s="35">
        <v>0</v>
      </c>
      <c r="I368" s="35">
        <v>80.08</v>
      </c>
      <c r="J368" s="35">
        <v>14.414400000000001</v>
      </c>
    </row>
    <row r="369" spans="1:10">
      <c r="A369" s="35">
        <v>67</v>
      </c>
      <c r="B369" s="35">
        <v>219</v>
      </c>
      <c r="C369" s="35">
        <v>6</v>
      </c>
      <c r="D369" s="35">
        <v>4</v>
      </c>
      <c r="E369" s="35">
        <v>410.64</v>
      </c>
      <c r="F369" s="35">
        <v>1642.56</v>
      </c>
      <c r="H369" s="35">
        <v>0</v>
      </c>
      <c r="I369" s="35">
        <v>1642.56</v>
      </c>
      <c r="J369" s="35">
        <v>295.66079999999999</v>
      </c>
    </row>
    <row r="370" spans="1:10">
      <c r="A370" s="35">
        <v>199</v>
      </c>
      <c r="B370" s="35">
        <v>388</v>
      </c>
      <c r="C370" s="35">
        <v>27</v>
      </c>
      <c r="D370" s="35">
        <v>5</v>
      </c>
      <c r="E370" s="35">
        <v>57.76</v>
      </c>
      <c r="F370" s="35">
        <v>288.8</v>
      </c>
      <c r="H370" s="35">
        <v>0</v>
      </c>
      <c r="I370" s="35">
        <v>288.8</v>
      </c>
      <c r="J370" s="35">
        <v>51.984000000000002</v>
      </c>
    </row>
    <row r="371" spans="1:10">
      <c r="A371" s="35">
        <v>224</v>
      </c>
      <c r="B371" s="35">
        <v>406</v>
      </c>
      <c r="C371" s="35">
        <v>1</v>
      </c>
      <c r="D371" s="35">
        <v>1</v>
      </c>
      <c r="E371" s="35">
        <v>792.88</v>
      </c>
      <c r="F371" s="35">
        <v>792.88</v>
      </c>
      <c r="H371" s="35">
        <v>0</v>
      </c>
      <c r="I371" s="35">
        <v>792.88</v>
      </c>
      <c r="J371" s="35">
        <v>142.7184</v>
      </c>
    </row>
    <row r="372" spans="1:10">
      <c r="A372" s="35">
        <v>327</v>
      </c>
      <c r="B372" s="35">
        <v>387</v>
      </c>
      <c r="C372" s="35">
        <v>29</v>
      </c>
      <c r="D372" s="35">
        <v>7</v>
      </c>
      <c r="E372" s="35">
        <v>135.30000000000001</v>
      </c>
      <c r="F372" s="35">
        <v>947.1</v>
      </c>
      <c r="H372" s="35">
        <v>0</v>
      </c>
      <c r="I372" s="35">
        <v>947.1</v>
      </c>
      <c r="J372" s="35">
        <v>170.47800000000001</v>
      </c>
    </row>
    <row r="373" spans="1:10">
      <c r="A373" s="35">
        <v>94</v>
      </c>
      <c r="B373" s="35">
        <v>206</v>
      </c>
      <c r="C373" s="35">
        <v>42</v>
      </c>
      <c r="D373" s="35">
        <v>1</v>
      </c>
      <c r="E373" s="35">
        <v>192.05</v>
      </c>
      <c r="F373" s="35">
        <v>192.05</v>
      </c>
      <c r="H373" s="35">
        <v>0</v>
      </c>
      <c r="I373" s="35">
        <v>192.05</v>
      </c>
      <c r="J373" s="35">
        <v>34.569000000000003</v>
      </c>
    </row>
    <row r="374" spans="1:10">
      <c r="A374" s="35">
        <v>186</v>
      </c>
      <c r="B374" s="35">
        <v>230</v>
      </c>
      <c r="C374" s="35">
        <v>40</v>
      </c>
      <c r="D374" s="35">
        <v>1</v>
      </c>
      <c r="E374" s="35">
        <v>187.53</v>
      </c>
      <c r="F374" s="35">
        <v>187.53</v>
      </c>
      <c r="H374" s="35">
        <v>0</v>
      </c>
      <c r="I374" s="35">
        <v>187.53</v>
      </c>
      <c r="J374" s="35">
        <v>33.755400000000002</v>
      </c>
    </row>
    <row r="375" spans="1:10">
      <c r="A375" s="35">
        <v>328</v>
      </c>
      <c r="B375" s="35">
        <v>68</v>
      </c>
      <c r="C375" s="35">
        <v>34</v>
      </c>
      <c r="D375" s="35">
        <v>1</v>
      </c>
      <c r="E375" s="35">
        <v>75.599999999999994</v>
      </c>
      <c r="F375" s="35">
        <v>75.599999999999994</v>
      </c>
      <c r="H375" s="35">
        <v>0</v>
      </c>
      <c r="I375" s="35">
        <v>75.599999999999994</v>
      </c>
      <c r="J375" s="35">
        <v>13.608000000000001</v>
      </c>
    </row>
    <row r="376" spans="1:10">
      <c r="A376" s="35">
        <v>16</v>
      </c>
      <c r="B376" s="35">
        <v>344</v>
      </c>
      <c r="C376" s="35">
        <v>40</v>
      </c>
      <c r="D376" s="35">
        <v>1</v>
      </c>
      <c r="E376" s="35">
        <v>211.47</v>
      </c>
      <c r="F376" s="35">
        <v>211.47</v>
      </c>
      <c r="H376" s="35">
        <v>0</v>
      </c>
      <c r="I376" s="35">
        <v>211.47</v>
      </c>
      <c r="J376" s="35">
        <v>38.064599999999999</v>
      </c>
    </row>
    <row r="377" spans="1:10">
      <c r="A377" s="35">
        <v>133</v>
      </c>
      <c r="B377" s="35">
        <v>195</v>
      </c>
      <c r="C377" s="35">
        <v>34</v>
      </c>
      <c r="D377" s="35">
        <v>1</v>
      </c>
      <c r="E377" s="35">
        <v>72.8</v>
      </c>
      <c r="F377" s="35">
        <v>72.8</v>
      </c>
      <c r="H377" s="35">
        <v>2.1840000000000002</v>
      </c>
      <c r="I377" s="35">
        <v>70.616</v>
      </c>
      <c r="J377" s="35">
        <v>12.71088</v>
      </c>
    </row>
    <row r="378" spans="1:10">
      <c r="A378" s="35">
        <v>100</v>
      </c>
      <c r="B378" s="35">
        <v>200</v>
      </c>
      <c r="C378" s="35">
        <v>22</v>
      </c>
      <c r="D378" s="35">
        <v>1</v>
      </c>
      <c r="E378" s="35">
        <v>67.66</v>
      </c>
      <c r="F378" s="35">
        <v>67.66</v>
      </c>
      <c r="H378" s="35">
        <v>0</v>
      </c>
      <c r="I378" s="35">
        <v>67.66</v>
      </c>
      <c r="J378" s="35">
        <v>12.178800000000001</v>
      </c>
    </row>
    <row r="379" spans="1:10">
      <c r="A379" s="35">
        <v>356</v>
      </c>
      <c r="B379" s="35">
        <v>412</v>
      </c>
      <c r="C379" s="35">
        <v>2</v>
      </c>
      <c r="D379" s="35">
        <v>6</v>
      </c>
      <c r="E379" s="35">
        <v>399.96</v>
      </c>
      <c r="F379" s="35">
        <v>2399.7600000000002</v>
      </c>
      <c r="H379" s="35">
        <v>0</v>
      </c>
      <c r="I379" s="35">
        <v>2399.7600000000002</v>
      </c>
      <c r="J379" s="35">
        <v>431.95679999999999</v>
      </c>
    </row>
    <row r="380" spans="1:10">
      <c r="A380" s="35">
        <v>82</v>
      </c>
      <c r="B380" s="35">
        <v>186</v>
      </c>
      <c r="C380" s="35">
        <v>29</v>
      </c>
      <c r="D380" s="35">
        <v>8</v>
      </c>
      <c r="E380" s="35">
        <v>156.62</v>
      </c>
      <c r="F380" s="35">
        <v>1252.96</v>
      </c>
      <c r="H380" s="35">
        <v>0</v>
      </c>
      <c r="I380" s="35">
        <v>1252.96</v>
      </c>
      <c r="J380" s="35">
        <v>225.53280000000001</v>
      </c>
    </row>
    <row r="381" spans="1:10">
      <c r="A381" s="35">
        <v>312</v>
      </c>
      <c r="B381" s="35">
        <v>363</v>
      </c>
      <c r="C381" s="35">
        <v>20</v>
      </c>
      <c r="D381" s="35">
        <v>3</v>
      </c>
      <c r="E381" s="35">
        <v>29.7</v>
      </c>
      <c r="F381" s="35">
        <v>89.1</v>
      </c>
      <c r="H381" s="35">
        <v>0</v>
      </c>
      <c r="I381" s="35">
        <v>89.1</v>
      </c>
      <c r="J381" s="35">
        <v>16.038</v>
      </c>
    </row>
    <row r="382" spans="1:10">
      <c r="A382" s="35">
        <v>245</v>
      </c>
      <c r="B382" s="35">
        <v>333</v>
      </c>
      <c r="C382" s="35">
        <v>2</v>
      </c>
      <c r="D382" s="35">
        <v>5</v>
      </c>
      <c r="E382" s="35">
        <v>662.56</v>
      </c>
      <c r="F382" s="35">
        <v>3312.8</v>
      </c>
      <c r="H382" s="35">
        <v>0</v>
      </c>
      <c r="I382" s="35">
        <v>3312.8</v>
      </c>
      <c r="J382" s="35">
        <v>596.30399999999997</v>
      </c>
    </row>
    <row r="383" spans="1:10">
      <c r="A383" s="35">
        <v>19</v>
      </c>
      <c r="B383" s="35">
        <v>34</v>
      </c>
      <c r="C383" s="35">
        <v>33</v>
      </c>
      <c r="D383" s="35">
        <v>4</v>
      </c>
      <c r="E383" s="35">
        <v>91.3</v>
      </c>
      <c r="F383" s="35">
        <v>365.2</v>
      </c>
      <c r="H383" s="35">
        <v>0</v>
      </c>
      <c r="I383" s="35">
        <v>365.2</v>
      </c>
      <c r="J383" s="35">
        <v>65.736000000000004</v>
      </c>
    </row>
    <row r="384" spans="1:10">
      <c r="A384" s="35">
        <v>317</v>
      </c>
      <c r="B384" s="35">
        <v>65</v>
      </c>
      <c r="C384" s="35">
        <v>41</v>
      </c>
      <c r="D384" s="35">
        <v>1</v>
      </c>
      <c r="E384" s="35">
        <v>339.98</v>
      </c>
      <c r="F384" s="35">
        <v>339.98</v>
      </c>
      <c r="H384" s="35">
        <v>0</v>
      </c>
      <c r="I384" s="35">
        <v>339.98</v>
      </c>
      <c r="J384" s="35">
        <v>61.196399999999997</v>
      </c>
    </row>
    <row r="385" spans="1:10">
      <c r="A385" s="35">
        <v>172</v>
      </c>
      <c r="B385" s="35">
        <v>271</v>
      </c>
      <c r="C385" s="35">
        <v>41</v>
      </c>
      <c r="D385" s="35">
        <v>5</v>
      </c>
      <c r="E385" s="35">
        <v>378.18</v>
      </c>
      <c r="F385" s="35">
        <v>1890.9</v>
      </c>
      <c r="H385" s="35">
        <v>0</v>
      </c>
      <c r="I385" s="35">
        <v>1890.9</v>
      </c>
      <c r="J385" s="35">
        <v>340.36200000000002</v>
      </c>
    </row>
    <row r="386" spans="1:10">
      <c r="A386" s="35">
        <v>22</v>
      </c>
      <c r="B386" s="35">
        <v>168</v>
      </c>
      <c r="C386" s="35">
        <v>37</v>
      </c>
      <c r="D386" s="35">
        <v>1</v>
      </c>
      <c r="E386" s="35">
        <v>102.95</v>
      </c>
      <c r="F386" s="35">
        <v>102.95</v>
      </c>
      <c r="H386" s="35">
        <v>0</v>
      </c>
      <c r="I386" s="35">
        <v>102.95</v>
      </c>
      <c r="J386" s="35">
        <v>18.530999999999999</v>
      </c>
    </row>
    <row r="387" spans="1:10">
      <c r="A387" s="35">
        <v>81</v>
      </c>
      <c r="B387" s="35">
        <v>414</v>
      </c>
      <c r="C387" s="35">
        <v>42</v>
      </c>
      <c r="D387" s="35">
        <v>8</v>
      </c>
      <c r="E387" s="35">
        <v>215.05</v>
      </c>
      <c r="F387" s="35">
        <v>1720.4</v>
      </c>
      <c r="H387" s="35">
        <v>275.26400000000001</v>
      </c>
      <c r="I387" s="35">
        <v>1445.136</v>
      </c>
      <c r="J387" s="35">
        <v>260.12448000000001</v>
      </c>
    </row>
    <row r="388" spans="1:10">
      <c r="A388" s="35">
        <v>74</v>
      </c>
      <c r="B388" s="35">
        <v>290</v>
      </c>
      <c r="C388" s="35">
        <v>31</v>
      </c>
      <c r="D388" s="35">
        <v>4</v>
      </c>
      <c r="E388" s="35">
        <v>87.12</v>
      </c>
      <c r="F388" s="35">
        <v>348.48</v>
      </c>
      <c r="H388" s="35">
        <v>0</v>
      </c>
      <c r="I388" s="35">
        <v>348.48</v>
      </c>
      <c r="J388" s="35">
        <v>62.726399999999998</v>
      </c>
    </row>
    <row r="389" spans="1:10">
      <c r="A389" s="35">
        <v>418</v>
      </c>
      <c r="B389" s="35">
        <v>215</v>
      </c>
      <c r="C389" s="35">
        <v>36</v>
      </c>
      <c r="D389" s="35">
        <v>1</v>
      </c>
      <c r="E389" s="35">
        <v>50.47</v>
      </c>
      <c r="F389" s="35">
        <v>50.47</v>
      </c>
      <c r="H389" s="35">
        <v>0</v>
      </c>
      <c r="I389" s="35">
        <v>50.47</v>
      </c>
      <c r="J389" s="35">
        <v>9.0846</v>
      </c>
    </row>
    <row r="390" spans="1:10">
      <c r="A390" s="35">
        <v>392</v>
      </c>
      <c r="B390" s="35">
        <v>124</v>
      </c>
      <c r="C390" s="35">
        <v>13</v>
      </c>
      <c r="D390" s="35">
        <v>1</v>
      </c>
      <c r="E390" s="35">
        <v>101.2</v>
      </c>
      <c r="F390" s="35">
        <v>101.2</v>
      </c>
      <c r="H390" s="35">
        <v>0</v>
      </c>
      <c r="I390" s="35">
        <v>101.2</v>
      </c>
      <c r="J390" s="35">
        <v>18.216000000000001</v>
      </c>
    </row>
    <row r="391" spans="1:10">
      <c r="A391" s="35">
        <v>221</v>
      </c>
      <c r="B391" s="35">
        <v>304</v>
      </c>
      <c r="C391" s="35">
        <v>21</v>
      </c>
      <c r="D391" s="35">
        <v>1</v>
      </c>
      <c r="E391" s="35">
        <v>83.21</v>
      </c>
      <c r="F391" s="35">
        <v>83.21</v>
      </c>
      <c r="H391" s="35">
        <v>0</v>
      </c>
      <c r="I391" s="35">
        <v>83.21</v>
      </c>
      <c r="J391" s="35">
        <v>14.9778</v>
      </c>
    </row>
    <row r="392" spans="1:10">
      <c r="A392" s="35">
        <v>92</v>
      </c>
      <c r="B392" s="35">
        <v>265</v>
      </c>
      <c r="C392" s="35">
        <v>42</v>
      </c>
      <c r="D392" s="35">
        <v>7</v>
      </c>
      <c r="E392" s="35">
        <v>184</v>
      </c>
      <c r="F392" s="35">
        <v>1288</v>
      </c>
      <c r="H392" s="35">
        <v>0</v>
      </c>
      <c r="I392" s="35">
        <v>1288</v>
      </c>
      <c r="J392" s="35">
        <v>231.84</v>
      </c>
    </row>
    <row r="393" spans="1:10">
      <c r="A393" s="35">
        <v>294</v>
      </c>
      <c r="B393" s="35">
        <v>99</v>
      </c>
      <c r="C393" s="35">
        <v>24</v>
      </c>
      <c r="D393" s="35">
        <v>5</v>
      </c>
      <c r="E393" s="35">
        <v>24.64</v>
      </c>
      <c r="F393" s="35">
        <v>123.2</v>
      </c>
      <c r="H393" s="35">
        <v>0</v>
      </c>
      <c r="I393" s="35">
        <v>123.2</v>
      </c>
      <c r="J393" s="35">
        <v>22.175999999999998</v>
      </c>
    </row>
    <row r="394" spans="1:10">
      <c r="A394" s="35">
        <v>71</v>
      </c>
      <c r="B394" s="35">
        <v>224</v>
      </c>
      <c r="C394" s="35">
        <v>43</v>
      </c>
      <c r="D394" s="35">
        <v>3</v>
      </c>
      <c r="E394" s="35">
        <v>99.36</v>
      </c>
      <c r="F394" s="35">
        <v>298.08</v>
      </c>
      <c r="H394" s="35">
        <v>0</v>
      </c>
      <c r="I394" s="35">
        <v>298.08</v>
      </c>
      <c r="J394" s="35">
        <v>53.654400000000003</v>
      </c>
    </row>
    <row r="395" spans="1:10">
      <c r="A395" s="35">
        <v>113</v>
      </c>
      <c r="B395" s="35">
        <v>165</v>
      </c>
      <c r="C395" s="35">
        <v>22</v>
      </c>
      <c r="D395" s="35">
        <v>2</v>
      </c>
      <c r="E395" s="35">
        <v>54.4</v>
      </c>
      <c r="F395" s="35">
        <v>108.8</v>
      </c>
      <c r="H395" s="35">
        <v>18.495999999999999</v>
      </c>
      <c r="I395" s="35">
        <v>90.304000000000002</v>
      </c>
      <c r="J395" s="35">
        <v>16.254719999999999</v>
      </c>
    </row>
    <row r="396" spans="1:10">
      <c r="A396" s="35">
        <v>46</v>
      </c>
      <c r="B396" s="35">
        <v>243</v>
      </c>
      <c r="C396" s="35">
        <v>7</v>
      </c>
      <c r="D396" s="35">
        <v>2</v>
      </c>
      <c r="E396" s="35">
        <v>786.94</v>
      </c>
      <c r="F396" s="35">
        <v>1573.88</v>
      </c>
      <c r="H396" s="35">
        <v>0</v>
      </c>
      <c r="I396" s="35">
        <v>1573.88</v>
      </c>
      <c r="J396" s="35">
        <v>283.29840000000002</v>
      </c>
    </row>
    <row r="397" spans="1:10">
      <c r="A397" s="35">
        <v>303</v>
      </c>
      <c r="B397" s="35">
        <v>416</v>
      </c>
      <c r="C397" s="35">
        <v>19</v>
      </c>
      <c r="D397" s="35">
        <v>6</v>
      </c>
      <c r="E397" s="35">
        <v>131.04</v>
      </c>
      <c r="F397" s="35">
        <v>786.24</v>
      </c>
      <c r="H397" s="35">
        <v>0</v>
      </c>
      <c r="I397" s="35">
        <v>786.24</v>
      </c>
      <c r="J397" s="35">
        <v>141.5232</v>
      </c>
    </row>
    <row r="398" spans="1:10">
      <c r="A398" s="35">
        <v>197</v>
      </c>
      <c r="B398" s="35">
        <v>190</v>
      </c>
      <c r="C398" s="35">
        <v>20</v>
      </c>
      <c r="D398" s="35">
        <v>1</v>
      </c>
      <c r="E398" s="35">
        <v>28.82</v>
      </c>
      <c r="F398" s="35">
        <v>28.82</v>
      </c>
      <c r="H398" s="35">
        <v>0</v>
      </c>
      <c r="I398" s="35">
        <v>28.82</v>
      </c>
      <c r="J398" s="35">
        <v>5.1875999999999998</v>
      </c>
    </row>
    <row r="399" spans="1:10">
      <c r="A399" s="35">
        <v>423</v>
      </c>
      <c r="B399" s="35">
        <v>383</v>
      </c>
      <c r="C399" s="35">
        <v>4</v>
      </c>
      <c r="D399" s="35">
        <v>9</v>
      </c>
      <c r="E399" s="35">
        <v>334.01</v>
      </c>
      <c r="F399" s="35">
        <v>3006.09</v>
      </c>
      <c r="H399" s="35">
        <v>0</v>
      </c>
      <c r="I399" s="35">
        <v>3006.09</v>
      </c>
      <c r="J399" s="35">
        <v>541.09619999999995</v>
      </c>
    </row>
    <row r="400" spans="1:10">
      <c r="A400" s="35">
        <v>150</v>
      </c>
      <c r="B400" s="35">
        <v>51</v>
      </c>
      <c r="C400" s="35">
        <v>43</v>
      </c>
      <c r="D400" s="35">
        <v>7</v>
      </c>
      <c r="E400" s="35">
        <v>91.08</v>
      </c>
      <c r="F400" s="35">
        <v>637.55999999999995</v>
      </c>
      <c r="H400" s="35">
        <v>0</v>
      </c>
      <c r="I400" s="35">
        <v>637.55999999999995</v>
      </c>
      <c r="J400" s="35">
        <v>114.7608</v>
      </c>
    </row>
    <row r="401" spans="1:10">
      <c r="A401" s="35">
        <v>194</v>
      </c>
      <c r="B401" s="35">
        <v>265</v>
      </c>
      <c r="C401" s="35">
        <v>11</v>
      </c>
      <c r="D401" s="35">
        <v>7</v>
      </c>
      <c r="E401" s="35">
        <v>667.22</v>
      </c>
      <c r="F401" s="35">
        <v>4670.54</v>
      </c>
      <c r="H401" s="35">
        <v>793.99180000000001</v>
      </c>
      <c r="I401" s="35">
        <v>3876.5482000000002</v>
      </c>
      <c r="J401" s="35">
        <v>697.77867600000002</v>
      </c>
    </row>
    <row r="402" spans="1:10">
      <c r="A402" s="35">
        <v>418</v>
      </c>
      <c r="B402" s="35">
        <v>388</v>
      </c>
      <c r="C402" s="35">
        <v>22</v>
      </c>
      <c r="D402" s="35">
        <v>2</v>
      </c>
      <c r="E402" s="35">
        <v>42.84</v>
      </c>
      <c r="F402" s="35">
        <v>85.68</v>
      </c>
      <c r="H402" s="35">
        <v>0</v>
      </c>
      <c r="I402" s="35">
        <v>85.68</v>
      </c>
      <c r="J402" s="35">
        <v>15.4224</v>
      </c>
    </row>
    <row r="403" spans="1:10">
      <c r="A403" s="35">
        <v>362</v>
      </c>
      <c r="B403" s="35">
        <v>261</v>
      </c>
      <c r="C403" s="35">
        <v>31</v>
      </c>
      <c r="D403" s="35">
        <v>3</v>
      </c>
      <c r="E403" s="35">
        <v>130.24</v>
      </c>
      <c r="F403" s="35">
        <v>390.72</v>
      </c>
      <c r="H403" s="35">
        <v>0</v>
      </c>
      <c r="I403" s="35">
        <v>390.72</v>
      </c>
      <c r="J403" s="35">
        <v>70.329599999999999</v>
      </c>
    </row>
    <row r="404" spans="1:10">
      <c r="A404" s="35">
        <v>77</v>
      </c>
      <c r="B404" s="35">
        <v>50</v>
      </c>
      <c r="C404" s="35">
        <v>4</v>
      </c>
      <c r="D404" s="35">
        <v>8</v>
      </c>
      <c r="E404" s="35">
        <v>457.62</v>
      </c>
      <c r="F404" s="35">
        <v>3660.96</v>
      </c>
      <c r="H404" s="35">
        <v>0</v>
      </c>
      <c r="I404" s="35">
        <v>3660.96</v>
      </c>
      <c r="J404" s="35">
        <v>658.97280000000001</v>
      </c>
    </row>
    <row r="405" spans="1:10">
      <c r="A405" s="35">
        <v>22</v>
      </c>
      <c r="B405" s="35">
        <v>235</v>
      </c>
      <c r="C405" s="35">
        <v>8</v>
      </c>
      <c r="D405" s="35">
        <v>2</v>
      </c>
      <c r="E405" s="35">
        <v>1148.96</v>
      </c>
      <c r="F405" s="35">
        <v>2297.92</v>
      </c>
      <c r="H405" s="35">
        <v>0</v>
      </c>
      <c r="I405" s="35">
        <v>2297.92</v>
      </c>
      <c r="J405" s="35">
        <v>413.62560000000002</v>
      </c>
    </row>
    <row r="406" spans="1:10">
      <c r="A406" s="35">
        <v>178</v>
      </c>
      <c r="B406" s="35">
        <v>136</v>
      </c>
      <c r="C406" s="35">
        <v>35</v>
      </c>
      <c r="D406" s="35">
        <v>1</v>
      </c>
      <c r="E406" s="35">
        <v>77.77</v>
      </c>
      <c r="F406" s="35">
        <v>77.77</v>
      </c>
      <c r="H406" s="35">
        <v>0</v>
      </c>
      <c r="I406" s="35">
        <v>77.77</v>
      </c>
      <c r="J406" s="35">
        <v>13.9986</v>
      </c>
    </row>
    <row r="407" spans="1:10">
      <c r="A407" s="35">
        <v>308</v>
      </c>
      <c r="B407" s="35">
        <v>49</v>
      </c>
      <c r="C407" s="35">
        <v>43</v>
      </c>
      <c r="D407" s="35">
        <v>1</v>
      </c>
      <c r="E407" s="35">
        <v>140.76</v>
      </c>
      <c r="F407" s="35">
        <v>140.76</v>
      </c>
      <c r="H407" s="35">
        <v>0</v>
      </c>
      <c r="I407" s="35">
        <v>140.76</v>
      </c>
      <c r="J407" s="35">
        <v>25.3368</v>
      </c>
    </row>
    <row r="408" spans="1:10">
      <c r="A408" s="35">
        <v>115</v>
      </c>
      <c r="B408" s="35">
        <v>406</v>
      </c>
      <c r="C408" s="35">
        <v>36</v>
      </c>
      <c r="D408" s="35">
        <v>3</v>
      </c>
      <c r="E408" s="35">
        <v>83.79</v>
      </c>
      <c r="F408" s="35">
        <v>251.37</v>
      </c>
      <c r="H408" s="35">
        <v>0</v>
      </c>
      <c r="I408" s="35">
        <v>251.37</v>
      </c>
      <c r="J408" s="35">
        <v>45.246600000000001</v>
      </c>
    </row>
    <row r="409" spans="1:10">
      <c r="A409" s="35">
        <v>59</v>
      </c>
      <c r="B409" s="35">
        <v>116</v>
      </c>
      <c r="C409" s="35">
        <v>33</v>
      </c>
      <c r="D409" s="35">
        <v>1</v>
      </c>
      <c r="E409" s="35">
        <v>125.33</v>
      </c>
      <c r="F409" s="35">
        <v>125.33</v>
      </c>
      <c r="H409" s="35">
        <v>0</v>
      </c>
      <c r="I409" s="35">
        <v>125.33</v>
      </c>
      <c r="J409" s="35">
        <v>22.5594</v>
      </c>
    </row>
    <row r="410" spans="1:10">
      <c r="A410" s="35">
        <v>321</v>
      </c>
      <c r="B410" s="35">
        <v>380</v>
      </c>
      <c r="C410" s="35">
        <v>2</v>
      </c>
      <c r="D410" s="35">
        <v>9</v>
      </c>
      <c r="E410" s="35">
        <v>787.8</v>
      </c>
      <c r="F410" s="35">
        <v>7090.2</v>
      </c>
      <c r="H410" s="35">
        <v>779.92200000000003</v>
      </c>
      <c r="I410" s="35">
        <v>6310.2780000000002</v>
      </c>
      <c r="J410" s="35">
        <v>1135.85004</v>
      </c>
    </row>
    <row r="411" spans="1:10">
      <c r="A411" s="35">
        <v>69</v>
      </c>
      <c r="B411" s="35">
        <v>306</v>
      </c>
      <c r="C411" s="35">
        <v>9</v>
      </c>
      <c r="D411" s="35">
        <v>1</v>
      </c>
      <c r="E411" s="35">
        <v>1310.3599999999999</v>
      </c>
      <c r="F411" s="35">
        <v>1310.3599999999999</v>
      </c>
      <c r="H411" s="35">
        <v>0</v>
      </c>
      <c r="I411" s="35">
        <v>1310.3599999999999</v>
      </c>
      <c r="J411" s="35">
        <v>235.8648</v>
      </c>
    </row>
    <row r="412" spans="1:10">
      <c r="A412" s="35">
        <v>147</v>
      </c>
      <c r="B412" s="35">
        <v>238</v>
      </c>
      <c r="C412" s="35">
        <v>18</v>
      </c>
      <c r="D412" s="35">
        <v>1</v>
      </c>
      <c r="E412" s="35">
        <v>93.6</v>
      </c>
      <c r="F412" s="35">
        <v>93.6</v>
      </c>
      <c r="H412" s="35">
        <v>0</v>
      </c>
      <c r="I412" s="35">
        <v>93.6</v>
      </c>
      <c r="J412" s="35">
        <v>16.847999999999999</v>
      </c>
    </row>
    <row r="413" spans="1:10">
      <c r="A413" s="35">
        <v>22</v>
      </c>
      <c r="B413" s="35">
        <v>220</v>
      </c>
      <c r="C413" s="35">
        <v>12</v>
      </c>
      <c r="D413" s="35">
        <v>2</v>
      </c>
      <c r="E413" s="35">
        <v>122.4</v>
      </c>
      <c r="F413" s="35">
        <v>244.8</v>
      </c>
      <c r="H413" s="35">
        <v>0</v>
      </c>
      <c r="I413" s="35">
        <v>244.8</v>
      </c>
      <c r="J413" s="35">
        <v>44.064</v>
      </c>
    </row>
    <row r="414" spans="1:10">
      <c r="A414" s="35">
        <v>383</v>
      </c>
      <c r="B414" s="35">
        <v>132</v>
      </c>
      <c r="C414" s="35">
        <v>8</v>
      </c>
      <c r="D414" s="35">
        <v>1</v>
      </c>
      <c r="E414" s="35">
        <v>1142.28</v>
      </c>
      <c r="F414" s="35">
        <v>1142.28</v>
      </c>
      <c r="H414" s="35">
        <v>0</v>
      </c>
      <c r="I414" s="35">
        <v>1142.28</v>
      </c>
      <c r="J414" s="35">
        <v>205.6104</v>
      </c>
    </row>
    <row r="415" spans="1:10">
      <c r="A415" s="35">
        <v>78</v>
      </c>
      <c r="B415" s="35">
        <v>73</v>
      </c>
      <c r="C415" s="35">
        <v>37</v>
      </c>
      <c r="D415" s="35">
        <v>1</v>
      </c>
      <c r="E415" s="35">
        <v>92.3</v>
      </c>
      <c r="F415" s="35">
        <v>92.3</v>
      </c>
      <c r="H415" s="35">
        <v>0</v>
      </c>
      <c r="I415" s="35">
        <v>92.3</v>
      </c>
      <c r="J415" s="35">
        <v>16.614000000000001</v>
      </c>
    </row>
    <row r="416" spans="1:10">
      <c r="A416" s="35">
        <v>73</v>
      </c>
      <c r="B416" s="35">
        <v>318</v>
      </c>
      <c r="C416" s="35">
        <v>17</v>
      </c>
      <c r="D416" s="35">
        <v>3</v>
      </c>
      <c r="E416" s="35">
        <v>58.83</v>
      </c>
      <c r="F416" s="35">
        <v>176.49</v>
      </c>
      <c r="H416" s="35">
        <v>0</v>
      </c>
      <c r="I416" s="35">
        <v>176.49</v>
      </c>
      <c r="J416" s="35">
        <v>31.7682</v>
      </c>
    </row>
    <row r="417" spans="1:10">
      <c r="A417" s="35">
        <v>415</v>
      </c>
      <c r="B417" s="35">
        <v>105</v>
      </c>
      <c r="C417" s="35">
        <v>22</v>
      </c>
      <c r="D417" s="35">
        <v>8</v>
      </c>
      <c r="E417" s="35">
        <v>37.74</v>
      </c>
      <c r="F417" s="35">
        <v>301.92</v>
      </c>
      <c r="H417" s="35">
        <v>0</v>
      </c>
      <c r="I417" s="35">
        <v>301.92</v>
      </c>
      <c r="J417" s="35">
        <v>54.345599999999997</v>
      </c>
    </row>
    <row r="418" spans="1:10">
      <c r="A418" s="35">
        <v>58</v>
      </c>
      <c r="B418" s="35">
        <v>337</v>
      </c>
      <c r="C418" s="35">
        <v>18</v>
      </c>
      <c r="D418" s="35">
        <v>2</v>
      </c>
      <c r="E418" s="35">
        <v>59.8</v>
      </c>
      <c r="F418" s="35">
        <v>119.6</v>
      </c>
      <c r="H418" s="35">
        <v>0</v>
      </c>
      <c r="I418" s="35">
        <v>119.6</v>
      </c>
      <c r="J418" s="35">
        <v>21.527999999999999</v>
      </c>
    </row>
    <row r="419" spans="1:10">
      <c r="A419" s="35">
        <v>251</v>
      </c>
      <c r="B419" s="35">
        <v>358</v>
      </c>
      <c r="C419" s="35">
        <v>6</v>
      </c>
      <c r="D419" s="35">
        <v>1</v>
      </c>
      <c r="E419" s="35">
        <v>676.14</v>
      </c>
      <c r="F419" s="35">
        <v>676.14</v>
      </c>
      <c r="H419" s="35">
        <v>0</v>
      </c>
      <c r="I419" s="35">
        <v>676.14</v>
      </c>
      <c r="J419" s="35">
        <v>121.7052</v>
      </c>
    </row>
    <row r="420" spans="1:10">
      <c r="A420" s="35">
        <v>61</v>
      </c>
      <c r="B420" s="35">
        <v>350</v>
      </c>
      <c r="C420" s="35">
        <v>13</v>
      </c>
      <c r="D420" s="35">
        <v>1</v>
      </c>
      <c r="E420" s="35">
        <v>120.56</v>
      </c>
      <c r="F420" s="35">
        <v>120.56</v>
      </c>
      <c r="H420" s="35">
        <v>0</v>
      </c>
      <c r="I420" s="35">
        <v>120.56</v>
      </c>
      <c r="J420" s="35">
        <v>21.700800000000001</v>
      </c>
    </row>
    <row r="421" spans="1:10">
      <c r="A421" s="35">
        <v>205</v>
      </c>
      <c r="B421" s="35">
        <v>273</v>
      </c>
      <c r="C421" s="35">
        <v>6</v>
      </c>
      <c r="D421" s="35">
        <v>1</v>
      </c>
      <c r="E421" s="35">
        <v>467.28</v>
      </c>
      <c r="F421" s="35">
        <v>467.28</v>
      </c>
      <c r="H421" s="35">
        <v>0</v>
      </c>
      <c r="I421" s="35">
        <v>467.28</v>
      </c>
      <c r="J421" s="35">
        <v>84.110399999999998</v>
      </c>
    </row>
    <row r="422" spans="1:10">
      <c r="A422" s="35">
        <v>370</v>
      </c>
      <c r="B422" s="35">
        <v>276</v>
      </c>
      <c r="C422" s="35">
        <v>38</v>
      </c>
      <c r="D422" s="35">
        <v>1</v>
      </c>
      <c r="E422" s="35">
        <v>47.32</v>
      </c>
      <c r="F422" s="35">
        <v>47.32</v>
      </c>
      <c r="H422" s="35">
        <v>0</v>
      </c>
      <c r="I422" s="35">
        <v>47.32</v>
      </c>
      <c r="J422" s="35">
        <v>8.5175999999999998</v>
      </c>
    </row>
    <row r="423" spans="1:10">
      <c r="A423" s="35">
        <v>26</v>
      </c>
      <c r="B423" s="35">
        <v>390</v>
      </c>
      <c r="C423" s="35">
        <v>7</v>
      </c>
      <c r="D423" s="35">
        <v>9</v>
      </c>
      <c r="E423" s="35">
        <v>975.59</v>
      </c>
      <c r="F423" s="35">
        <v>8780.31</v>
      </c>
      <c r="H423" s="35">
        <v>0</v>
      </c>
      <c r="I423" s="35">
        <v>8780.31</v>
      </c>
      <c r="J423" s="35">
        <v>1580.4558</v>
      </c>
    </row>
    <row r="424" spans="1:10">
      <c r="A424" s="35">
        <v>169</v>
      </c>
      <c r="B424" s="35">
        <v>359</v>
      </c>
      <c r="C424" s="35">
        <v>11</v>
      </c>
      <c r="D424" s="35">
        <v>1</v>
      </c>
      <c r="E424" s="35">
        <v>479.85</v>
      </c>
      <c r="F424" s="35">
        <v>479.85</v>
      </c>
      <c r="H424" s="35">
        <v>0</v>
      </c>
      <c r="I424" s="35">
        <v>479.85</v>
      </c>
      <c r="J424" s="35">
        <v>86.373000000000005</v>
      </c>
    </row>
    <row r="425" spans="1:10">
      <c r="A425" s="35">
        <v>417</v>
      </c>
      <c r="B425" s="35">
        <v>96</v>
      </c>
      <c r="C425" s="35">
        <v>2</v>
      </c>
      <c r="D425" s="35">
        <v>7</v>
      </c>
      <c r="E425" s="35">
        <v>751.44</v>
      </c>
      <c r="F425" s="35">
        <v>5260.08</v>
      </c>
      <c r="H425" s="35">
        <v>0</v>
      </c>
      <c r="I425" s="35">
        <v>5260.08</v>
      </c>
      <c r="J425" s="35">
        <v>946.81439999999998</v>
      </c>
    </row>
    <row r="426" spans="1:10">
      <c r="A426" s="35">
        <v>264</v>
      </c>
      <c r="B426" s="35">
        <v>2</v>
      </c>
      <c r="C426" s="35">
        <v>18</v>
      </c>
      <c r="D426" s="35">
        <v>1</v>
      </c>
      <c r="E426" s="35">
        <v>55.64</v>
      </c>
      <c r="F426" s="35">
        <v>55.64</v>
      </c>
      <c r="H426" s="35">
        <v>1.1128</v>
      </c>
      <c r="I426" s="35">
        <v>54.527200000000001</v>
      </c>
      <c r="J426" s="35">
        <v>9.8148959999999992</v>
      </c>
    </row>
    <row r="427" spans="1:10">
      <c r="A427" s="35">
        <v>311</v>
      </c>
      <c r="B427" s="35">
        <v>215</v>
      </c>
      <c r="C427" s="35">
        <v>19</v>
      </c>
      <c r="D427" s="35">
        <v>1</v>
      </c>
      <c r="E427" s="35">
        <v>134.16</v>
      </c>
      <c r="F427" s="35">
        <v>134.16</v>
      </c>
      <c r="H427" s="35">
        <v>0</v>
      </c>
      <c r="I427" s="35">
        <v>134.16</v>
      </c>
      <c r="J427" s="35">
        <v>24.148800000000001</v>
      </c>
    </row>
    <row r="428" spans="1:10">
      <c r="A428" s="35">
        <v>210</v>
      </c>
      <c r="B428" s="35">
        <v>281</v>
      </c>
      <c r="C428" s="35">
        <v>19</v>
      </c>
      <c r="D428" s="35">
        <v>1</v>
      </c>
      <c r="E428" s="35">
        <v>88.92</v>
      </c>
      <c r="F428" s="35">
        <v>88.92</v>
      </c>
      <c r="H428" s="35">
        <v>0</v>
      </c>
      <c r="I428" s="35">
        <v>88.92</v>
      </c>
      <c r="J428" s="35">
        <v>16.005600000000001</v>
      </c>
    </row>
    <row r="429" spans="1:10">
      <c r="A429" s="35">
        <v>280</v>
      </c>
      <c r="B429" s="35">
        <v>62</v>
      </c>
      <c r="C429" s="35">
        <v>40</v>
      </c>
      <c r="D429" s="35">
        <v>3</v>
      </c>
      <c r="E429" s="35">
        <v>250.04</v>
      </c>
      <c r="F429" s="35">
        <v>750.12</v>
      </c>
      <c r="H429" s="35">
        <v>0</v>
      </c>
      <c r="I429" s="35">
        <v>750.12</v>
      </c>
      <c r="J429" s="35">
        <v>135.02160000000001</v>
      </c>
    </row>
    <row r="430" spans="1:10">
      <c r="A430" s="35">
        <v>300</v>
      </c>
      <c r="B430" s="35">
        <v>278</v>
      </c>
      <c r="C430" s="35">
        <v>26</v>
      </c>
      <c r="D430" s="35">
        <v>1</v>
      </c>
      <c r="E430" s="35">
        <v>86.31</v>
      </c>
      <c r="F430" s="35">
        <v>86.31</v>
      </c>
      <c r="H430" s="35">
        <v>0</v>
      </c>
      <c r="I430" s="35">
        <v>86.31</v>
      </c>
      <c r="J430" s="35">
        <v>15.5358</v>
      </c>
    </row>
    <row r="431" spans="1:10">
      <c r="A431" s="35">
        <v>128</v>
      </c>
      <c r="B431" s="35">
        <v>192</v>
      </c>
      <c r="C431" s="35">
        <v>23</v>
      </c>
      <c r="D431" s="35">
        <v>1</v>
      </c>
      <c r="E431" s="35">
        <v>32.5</v>
      </c>
      <c r="F431" s="35">
        <v>32.5</v>
      </c>
      <c r="H431" s="35">
        <v>0</v>
      </c>
      <c r="I431" s="35">
        <v>32.5</v>
      </c>
      <c r="J431" s="35">
        <v>5.85</v>
      </c>
    </row>
    <row r="432" spans="1:10">
      <c r="A432" s="35">
        <v>70</v>
      </c>
      <c r="B432" s="35">
        <v>187</v>
      </c>
      <c r="C432" s="35">
        <v>5</v>
      </c>
      <c r="D432" s="35">
        <v>1</v>
      </c>
      <c r="E432" s="35">
        <v>687.6</v>
      </c>
      <c r="F432" s="35">
        <v>687.6</v>
      </c>
      <c r="H432" s="35">
        <v>0</v>
      </c>
      <c r="I432" s="35">
        <v>687.6</v>
      </c>
      <c r="J432" s="35">
        <v>123.768</v>
      </c>
    </row>
    <row r="433" spans="1:10">
      <c r="A433" s="35">
        <v>112</v>
      </c>
      <c r="B433" s="35">
        <v>141</v>
      </c>
      <c r="C433" s="35">
        <v>31</v>
      </c>
      <c r="D433" s="35">
        <v>7</v>
      </c>
      <c r="E433" s="35">
        <v>115.28</v>
      </c>
      <c r="F433" s="35">
        <v>806.96</v>
      </c>
      <c r="H433" s="35">
        <v>0</v>
      </c>
      <c r="I433" s="35">
        <v>806.96</v>
      </c>
      <c r="J433" s="35">
        <v>145.25280000000001</v>
      </c>
    </row>
    <row r="434" spans="1:10">
      <c r="A434" s="35">
        <v>270</v>
      </c>
      <c r="B434" s="35">
        <v>242</v>
      </c>
      <c r="C434" s="35">
        <v>7</v>
      </c>
      <c r="D434" s="35">
        <v>1</v>
      </c>
      <c r="E434" s="35">
        <v>948.64</v>
      </c>
      <c r="F434" s="35">
        <v>948.64</v>
      </c>
      <c r="H434" s="35">
        <v>0</v>
      </c>
      <c r="I434" s="35">
        <v>948.64</v>
      </c>
      <c r="J434" s="35">
        <v>170.7552</v>
      </c>
    </row>
    <row r="435" spans="1:10">
      <c r="A435" s="35">
        <v>148</v>
      </c>
      <c r="B435" s="35">
        <v>14</v>
      </c>
      <c r="C435" s="35">
        <v>17</v>
      </c>
      <c r="D435" s="35">
        <v>1</v>
      </c>
      <c r="E435" s="35">
        <v>55.87</v>
      </c>
      <c r="F435" s="35">
        <v>55.87</v>
      </c>
      <c r="H435" s="35">
        <v>0</v>
      </c>
      <c r="I435" s="35">
        <v>55.87</v>
      </c>
      <c r="J435" s="35">
        <v>10.0566</v>
      </c>
    </row>
    <row r="436" spans="1:10">
      <c r="A436" s="35">
        <v>406</v>
      </c>
      <c r="B436" s="35">
        <v>232</v>
      </c>
      <c r="C436" s="35">
        <v>19</v>
      </c>
      <c r="D436" s="35">
        <v>2</v>
      </c>
      <c r="E436" s="35">
        <v>95.16</v>
      </c>
      <c r="F436" s="35">
        <v>190.32</v>
      </c>
      <c r="H436" s="35">
        <v>0</v>
      </c>
      <c r="I436" s="35">
        <v>190.32</v>
      </c>
      <c r="J436" s="35">
        <v>34.257599999999996</v>
      </c>
    </row>
    <row r="437" spans="1:10">
      <c r="A437" s="35">
        <v>14</v>
      </c>
      <c r="B437" s="35">
        <v>271</v>
      </c>
      <c r="C437" s="35">
        <v>26</v>
      </c>
      <c r="D437" s="35">
        <v>1</v>
      </c>
      <c r="E437" s="35">
        <v>81.900000000000006</v>
      </c>
      <c r="F437" s="35">
        <v>81.900000000000006</v>
      </c>
      <c r="H437" s="35">
        <v>3.2759999999999998</v>
      </c>
      <c r="I437" s="35">
        <v>78.623999999999995</v>
      </c>
      <c r="J437" s="35">
        <v>14.15232</v>
      </c>
    </row>
    <row r="438" spans="1:10">
      <c r="A438" s="35">
        <v>381</v>
      </c>
      <c r="B438" s="35">
        <v>308</v>
      </c>
      <c r="C438" s="35">
        <v>11</v>
      </c>
      <c r="D438" s="35">
        <v>7</v>
      </c>
      <c r="E438" s="35">
        <v>461.57</v>
      </c>
      <c r="F438" s="35">
        <v>3230.99</v>
      </c>
      <c r="H438" s="35">
        <v>0</v>
      </c>
      <c r="I438" s="35">
        <v>3230.99</v>
      </c>
      <c r="J438" s="35">
        <v>581.57820000000004</v>
      </c>
    </row>
    <row r="439" spans="1:10">
      <c r="A439" s="35">
        <v>163</v>
      </c>
      <c r="B439" s="35">
        <v>54</v>
      </c>
      <c r="C439" s="35">
        <v>23</v>
      </c>
      <c r="D439" s="35">
        <v>1</v>
      </c>
      <c r="E439" s="35">
        <v>26.75</v>
      </c>
      <c r="F439" s="35">
        <v>26.75</v>
      </c>
      <c r="H439" s="35">
        <v>0</v>
      </c>
      <c r="I439" s="35">
        <v>26.75</v>
      </c>
      <c r="J439" s="35">
        <v>4.8150000000000004</v>
      </c>
    </row>
    <row r="440" spans="1:10">
      <c r="A440" s="35">
        <v>65</v>
      </c>
      <c r="B440" s="35">
        <v>56</v>
      </c>
      <c r="C440" s="35">
        <v>7</v>
      </c>
      <c r="D440" s="35">
        <v>1</v>
      </c>
      <c r="E440" s="35">
        <v>873.18</v>
      </c>
      <c r="F440" s="35">
        <v>873.18</v>
      </c>
      <c r="H440" s="35">
        <v>0</v>
      </c>
      <c r="I440" s="35">
        <v>873.18</v>
      </c>
      <c r="J440" s="35">
        <v>157.17240000000001</v>
      </c>
    </row>
    <row r="441" spans="1:10">
      <c r="A441" s="35">
        <v>341</v>
      </c>
      <c r="B441" s="35">
        <v>391</v>
      </c>
      <c r="C441" s="35">
        <v>9</v>
      </c>
      <c r="D441" s="35">
        <v>1</v>
      </c>
      <c r="E441" s="35">
        <v>975.8</v>
      </c>
      <c r="F441" s="35">
        <v>975.8</v>
      </c>
      <c r="H441" s="35">
        <v>0</v>
      </c>
      <c r="I441" s="35">
        <v>975.8</v>
      </c>
      <c r="J441" s="35">
        <v>175.64400000000001</v>
      </c>
    </row>
    <row r="442" spans="1:10">
      <c r="A442" s="35">
        <v>201</v>
      </c>
      <c r="B442" s="35">
        <v>220</v>
      </c>
      <c r="C442" s="35">
        <v>26</v>
      </c>
      <c r="D442" s="35">
        <v>5</v>
      </c>
      <c r="E442" s="35">
        <v>70.56</v>
      </c>
      <c r="F442" s="35">
        <v>352.8</v>
      </c>
      <c r="H442" s="35">
        <v>0</v>
      </c>
      <c r="I442" s="35">
        <v>352.8</v>
      </c>
      <c r="J442" s="35">
        <v>63.503999999999998</v>
      </c>
    </row>
    <row r="443" spans="1:10">
      <c r="A443" s="35">
        <v>286</v>
      </c>
      <c r="B443" s="35">
        <v>374</v>
      </c>
      <c r="C443" s="35">
        <v>17</v>
      </c>
      <c r="D443" s="35">
        <v>8</v>
      </c>
      <c r="E443" s="35">
        <v>51.43</v>
      </c>
      <c r="F443" s="35">
        <v>411.44</v>
      </c>
      <c r="H443" s="35">
        <v>0</v>
      </c>
      <c r="I443" s="35">
        <v>411.44</v>
      </c>
      <c r="J443" s="35">
        <v>74.059200000000004</v>
      </c>
    </row>
    <row r="444" spans="1:10">
      <c r="A444" s="35">
        <v>55</v>
      </c>
      <c r="B444" s="35">
        <v>219</v>
      </c>
      <c r="C444" s="35">
        <v>27</v>
      </c>
      <c r="D444" s="35">
        <v>8</v>
      </c>
      <c r="E444" s="35">
        <v>64.22</v>
      </c>
      <c r="F444" s="35">
        <v>513.76</v>
      </c>
      <c r="H444" s="35">
        <v>0</v>
      </c>
      <c r="I444" s="35">
        <v>513.76</v>
      </c>
      <c r="J444" s="35">
        <v>92.476799999999997</v>
      </c>
    </row>
    <row r="445" spans="1:10">
      <c r="A445" s="35">
        <v>181</v>
      </c>
      <c r="B445" s="35">
        <v>204</v>
      </c>
      <c r="C445" s="35">
        <v>39</v>
      </c>
      <c r="D445" s="35">
        <v>1</v>
      </c>
      <c r="E445" s="35">
        <v>66</v>
      </c>
      <c r="F445" s="35">
        <v>66</v>
      </c>
      <c r="H445" s="35">
        <v>0</v>
      </c>
      <c r="I445" s="35">
        <v>66</v>
      </c>
      <c r="J445" s="35">
        <v>11.88</v>
      </c>
    </row>
    <row r="446" spans="1:10">
      <c r="A446" s="35">
        <v>84</v>
      </c>
      <c r="B446" s="35">
        <v>130</v>
      </c>
      <c r="C446" s="35">
        <v>45</v>
      </c>
      <c r="D446" s="35">
        <v>4</v>
      </c>
      <c r="E446" s="35">
        <v>20.54</v>
      </c>
      <c r="F446" s="35">
        <v>82.16</v>
      </c>
      <c r="H446" s="35">
        <v>0</v>
      </c>
      <c r="I446" s="35">
        <v>82.16</v>
      </c>
      <c r="J446" s="35">
        <v>14.7888</v>
      </c>
    </row>
    <row r="447" spans="1:10">
      <c r="A447" s="35">
        <v>364</v>
      </c>
      <c r="B447" s="35">
        <v>20</v>
      </c>
      <c r="C447" s="35">
        <v>24</v>
      </c>
      <c r="D447" s="35">
        <v>1</v>
      </c>
      <c r="E447" s="35">
        <v>27.5</v>
      </c>
      <c r="F447" s="35">
        <v>27.5</v>
      </c>
      <c r="H447" s="35">
        <v>0</v>
      </c>
      <c r="I447" s="35">
        <v>27.5</v>
      </c>
      <c r="J447" s="35">
        <v>4.95</v>
      </c>
    </row>
    <row r="448" spans="1:10">
      <c r="A448" s="35">
        <v>254</v>
      </c>
      <c r="B448" s="35">
        <v>334</v>
      </c>
      <c r="C448" s="35">
        <v>37</v>
      </c>
      <c r="D448" s="35">
        <v>1</v>
      </c>
      <c r="E448" s="35">
        <v>88.75</v>
      </c>
      <c r="F448" s="35">
        <v>88.75</v>
      </c>
      <c r="H448" s="35">
        <v>0</v>
      </c>
      <c r="I448" s="35">
        <v>88.75</v>
      </c>
      <c r="J448" s="35">
        <v>15.975</v>
      </c>
    </row>
    <row r="449" spans="1:10">
      <c r="A449" s="35">
        <v>137</v>
      </c>
      <c r="B449" s="35">
        <v>319</v>
      </c>
      <c r="C449" s="35">
        <v>12</v>
      </c>
      <c r="D449" s="35">
        <v>1</v>
      </c>
      <c r="E449" s="35">
        <v>65.28</v>
      </c>
      <c r="F449" s="35">
        <v>65.28</v>
      </c>
      <c r="H449" s="35">
        <v>0</v>
      </c>
      <c r="I449" s="35">
        <v>65.28</v>
      </c>
      <c r="J449" s="35">
        <v>11.750400000000001</v>
      </c>
    </row>
    <row r="450" spans="1:10">
      <c r="A450" s="35">
        <v>266</v>
      </c>
      <c r="B450" s="35">
        <v>215</v>
      </c>
      <c r="C450" s="35">
        <v>9</v>
      </c>
      <c r="D450" s="35">
        <v>1</v>
      </c>
      <c r="E450" s="35">
        <v>1310.3599999999999</v>
      </c>
      <c r="F450" s="35">
        <v>1310.3599999999999</v>
      </c>
      <c r="H450" s="35">
        <v>0</v>
      </c>
      <c r="I450" s="35">
        <v>1310.3599999999999</v>
      </c>
      <c r="J450" s="35">
        <v>235.8648</v>
      </c>
    </row>
    <row r="451" spans="1:10">
      <c r="A451" s="35">
        <v>63</v>
      </c>
      <c r="B451" s="35">
        <v>402</v>
      </c>
      <c r="C451" s="35">
        <v>31</v>
      </c>
      <c r="D451" s="35">
        <v>7</v>
      </c>
      <c r="E451" s="35">
        <v>92.4</v>
      </c>
      <c r="F451" s="35">
        <v>646.79999999999995</v>
      </c>
      <c r="H451" s="35">
        <v>129.36000000000001</v>
      </c>
      <c r="I451" s="35">
        <v>517.44000000000005</v>
      </c>
      <c r="J451" s="35">
        <v>93.139200000000002</v>
      </c>
    </row>
    <row r="452" spans="1:10">
      <c r="A452" s="35">
        <v>70</v>
      </c>
      <c r="B452" s="35">
        <v>418</v>
      </c>
      <c r="C452" s="35">
        <v>5</v>
      </c>
      <c r="D452" s="35">
        <v>1</v>
      </c>
      <c r="E452" s="35">
        <v>385.2</v>
      </c>
      <c r="F452" s="35">
        <v>385.2</v>
      </c>
      <c r="H452" s="35">
        <v>0</v>
      </c>
      <c r="I452" s="35">
        <v>385.2</v>
      </c>
      <c r="J452" s="35">
        <v>69.335999999999999</v>
      </c>
    </row>
    <row r="453" spans="1:10">
      <c r="A453" s="35">
        <v>311</v>
      </c>
      <c r="B453" s="35">
        <v>143</v>
      </c>
      <c r="C453" s="35">
        <v>44</v>
      </c>
      <c r="D453" s="35">
        <v>1</v>
      </c>
      <c r="E453" s="35">
        <v>183.21</v>
      </c>
      <c r="F453" s="35">
        <v>183.21</v>
      </c>
      <c r="H453" s="35">
        <v>0</v>
      </c>
      <c r="I453" s="35">
        <v>183.21</v>
      </c>
      <c r="J453" s="35">
        <v>32.977800000000002</v>
      </c>
    </row>
    <row r="454" spans="1:10">
      <c r="A454" s="35">
        <v>50</v>
      </c>
      <c r="B454" s="35">
        <v>305</v>
      </c>
      <c r="C454" s="35">
        <v>16</v>
      </c>
      <c r="D454" s="35">
        <v>3</v>
      </c>
      <c r="E454" s="35">
        <v>53.9</v>
      </c>
      <c r="F454" s="35">
        <v>161.69999999999999</v>
      </c>
      <c r="H454" s="35">
        <v>0</v>
      </c>
      <c r="I454" s="35">
        <v>161.69999999999999</v>
      </c>
      <c r="J454" s="35">
        <v>29.106000000000002</v>
      </c>
    </row>
    <row r="455" spans="1:10">
      <c r="A455" s="35">
        <v>52</v>
      </c>
      <c r="B455" s="35">
        <v>372</v>
      </c>
      <c r="C455" s="35">
        <v>4</v>
      </c>
      <c r="D455" s="35">
        <v>6</v>
      </c>
      <c r="E455" s="35">
        <v>360.31</v>
      </c>
      <c r="F455" s="35">
        <v>2161.86</v>
      </c>
      <c r="H455" s="35">
        <v>0</v>
      </c>
      <c r="I455" s="35">
        <v>2161.86</v>
      </c>
      <c r="J455" s="35">
        <v>389.13479999999998</v>
      </c>
    </row>
    <row r="456" spans="1:10">
      <c r="A456" s="35">
        <v>81</v>
      </c>
      <c r="B456" s="35">
        <v>192</v>
      </c>
      <c r="C456" s="35">
        <v>17</v>
      </c>
      <c r="D456" s="35">
        <v>9</v>
      </c>
      <c r="E456" s="35">
        <v>63.27</v>
      </c>
      <c r="F456" s="35">
        <v>569.42999999999995</v>
      </c>
      <c r="H456" s="35">
        <v>0</v>
      </c>
      <c r="I456" s="35">
        <v>569.42999999999995</v>
      </c>
      <c r="J456" s="35">
        <v>102.4974</v>
      </c>
    </row>
    <row r="457" spans="1:10">
      <c r="A457" s="35">
        <v>61</v>
      </c>
      <c r="B457" s="35">
        <v>157</v>
      </c>
      <c r="C457" s="35">
        <v>28</v>
      </c>
      <c r="D457" s="35">
        <v>4</v>
      </c>
      <c r="E457" s="35">
        <v>31.52</v>
      </c>
      <c r="F457" s="35">
        <v>126.08</v>
      </c>
      <c r="H457" s="35">
        <v>0</v>
      </c>
      <c r="I457" s="35">
        <v>126.08</v>
      </c>
      <c r="J457" s="35">
        <v>22.694400000000002</v>
      </c>
    </row>
    <row r="458" spans="1:10">
      <c r="A458" s="35">
        <v>415</v>
      </c>
      <c r="B458" s="35">
        <v>170</v>
      </c>
      <c r="C458" s="35">
        <v>16</v>
      </c>
      <c r="D458" s="35">
        <v>7</v>
      </c>
      <c r="E458" s="35">
        <v>78.89</v>
      </c>
      <c r="F458" s="35">
        <v>552.23</v>
      </c>
      <c r="H458" s="35">
        <v>0</v>
      </c>
      <c r="I458" s="35">
        <v>552.23</v>
      </c>
      <c r="J458" s="35">
        <v>99.401399999999995</v>
      </c>
    </row>
    <row r="459" spans="1:10">
      <c r="A459" s="35">
        <v>139</v>
      </c>
      <c r="B459" s="35">
        <v>346</v>
      </c>
      <c r="C459" s="35">
        <v>13</v>
      </c>
      <c r="D459" s="35">
        <v>6</v>
      </c>
      <c r="E459" s="35">
        <v>124.08</v>
      </c>
      <c r="F459" s="35">
        <v>744.48</v>
      </c>
      <c r="H459" s="35">
        <v>0</v>
      </c>
      <c r="I459" s="35">
        <v>744.48</v>
      </c>
      <c r="J459" s="35">
        <v>134.00640000000001</v>
      </c>
    </row>
    <row r="460" spans="1:10">
      <c r="A460" s="35">
        <v>290</v>
      </c>
      <c r="B460" s="35">
        <v>135</v>
      </c>
      <c r="C460" s="35">
        <v>12</v>
      </c>
      <c r="D460" s="35">
        <v>1</v>
      </c>
      <c r="E460" s="35">
        <v>85.68</v>
      </c>
      <c r="F460" s="35">
        <v>85.68</v>
      </c>
      <c r="H460" s="35">
        <v>0</v>
      </c>
      <c r="I460" s="35">
        <v>85.68</v>
      </c>
      <c r="J460" s="35">
        <v>15.4224</v>
      </c>
    </row>
    <row r="461" spans="1:10">
      <c r="A461" s="35">
        <v>327</v>
      </c>
      <c r="B461" s="35">
        <v>21</v>
      </c>
      <c r="C461" s="35">
        <v>3</v>
      </c>
      <c r="D461" s="35">
        <v>9</v>
      </c>
      <c r="E461" s="35">
        <v>454.15</v>
      </c>
      <c r="F461" s="35">
        <v>4087.35</v>
      </c>
      <c r="H461" s="35">
        <v>0</v>
      </c>
      <c r="I461" s="35">
        <v>4087.35</v>
      </c>
      <c r="J461" s="35">
        <v>735.72299999999996</v>
      </c>
    </row>
    <row r="462" spans="1:10">
      <c r="A462" s="35">
        <v>105</v>
      </c>
      <c r="B462" s="35">
        <v>203</v>
      </c>
      <c r="C462" s="35">
        <v>43</v>
      </c>
      <c r="D462" s="35">
        <v>1</v>
      </c>
      <c r="E462" s="35">
        <v>174.8</v>
      </c>
      <c r="F462" s="35">
        <v>174.8</v>
      </c>
      <c r="H462" s="35">
        <v>0</v>
      </c>
      <c r="I462" s="35">
        <v>174.8</v>
      </c>
      <c r="J462" s="35">
        <v>31.463999999999999</v>
      </c>
    </row>
    <row r="463" spans="1:10">
      <c r="A463" s="35">
        <v>386</v>
      </c>
      <c r="B463" s="35">
        <v>157</v>
      </c>
      <c r="C463" s="35">
        <v>16</v>
      </c>
      <c r="D463" s="35">
        <v>1</v>
      </c>
      <c r="E463" s="35">
        <v>73.5</v>
      </c>
      <c r="F463" s="35">
        <v>73.5</v>
      </c>
      <c r="H463" s="35">
        <v>0</v>
      </c>
      <c r="I463" s="35">
        <v>73.5</v>
      </c>
      <c r="J463" s="35">
        <v>13.23</v>
      </c>
    </row>
    <row r="464" spans="1:10">
      <c r="A464" s="35">
        <v>270</v>
      </c>
      <c r="B464" s="35">
        <v>116</v>
      </c>
      <c r="C464" s="35">
        <v>39</v>
      </c>
      <c r="D464" s="35">
        <v>1</v>
      </c>
      <c r="E464" s="35">
        <v>36.630000000000003</v>
      </c>
      <c r="F464" s="35">
        <v>36.630000000000003</v>
      </c>
      <c r="H464" s="35">
        <v>0</v>
      </c>
      <c r="I464" s="35">
        <v>36.630000000000003</v>
      </c>
      <c r="J464" s="35">
        <v>6.5933999999999999</v>
      </c>
    </row>
    <row r="465" spans="1:10">
      <c r="A465" s="35">
        <v>72</v>
      </c>
      <c r="B465" s="35">
        <v>1</v>
      </c>
      <c r="C465" s="35">
        <v>19</v>
      </c>
      <c r="D465" s="35">
        <v>8</v>
      </c>
      <c r="E465" s="35">
        <v>90.48</v>
      </c>
      <c r="F465" s="35">
        <v>723.84</v>
      </c>
      <c r="H465" s="35">
        <v>50.668799999999997</v>
      </c>
      <c r="I465" s="35">
        <v>673.1712</v>
      </c>
      <c r="J465" s="35">
        <v>121.170816</v>
      </c>
    </row>
    <row r="466" spans="1:10">
      <c r="A466" s="35">
        <v>232</v>
      </c>
      <c r="B466" s="35">
        <v>260</v>
      </c>
      <c r="C466" s="35">
        <v>44</v>
      </c>
      <c r="D466" s="35">
        <v>3</v>
      </c>
      <c r="E466" s="35">
        <v>172.98</v>
      </c>
      <c r="F466" s="35">
        <v>518.94000000000005</v>
      </c>
      <c r="H466" s="35">
        <v>0</v>
      </c>
      <c r="I466" s="35">
        <v>518.94000000000005</v>
      </c>
      <c r="J466" s="35">
        <v>93.409199999999998</v>
      </c>
    </row>
    <row r="467" spans="1:10">
      <c r="A467" s="35">
        <v>358</v>
      </c>
      <c r="B467" s="35">
        <v>388</v>
      </c>
      <c r="C467" s="35">
        <v>36</v>
      </c>
      <c r="D467" s="35">
        <v>5</v>
      </c>
      <c r="E467" s="35">
        <v>76.44</v>
      </c>
      <c r="F467" s="35">
        <v>382.2</v>
      </c>
      <c r="H467" s="35">
        <v>0</v>
      </c>
      <c r="I467" s="35">
        <v>382.2</v>
      </c>
      <c r="J467" s="35">
        <v>68.796000000000006</v>
      </c>
    </row>
    <row r="468" spans="1:10">
      <c r="A468" s="35">
        <v>78</v>
      </c>
      <c r="B468" s="35">
        <v>14</v>
      </c>
      <c r="C468" s="35">
        <v>21</v>
      </c>
      <c r="D468" s="35">
        <v>6</v>
      </c>
      <c r="E468" s="35">
        <v>83.21</v>
      </c>
      <c r="F468" s="35">
        <v>499.26</v>
      </c>
      <c r="H468" s="35">
        <v>0</v>
      </c>
      <c r="I468" s="35">
        <v>499.26</v>
      </c>
      <c r="J468" s="35">
        <v>89.866799999999998</v>
      </c>
    </row>
    <row r="469" spans="1:10">
      <c r="A469" s="35">
        <v>401</v>
      </c>
      <c r="B469" s="35">
        <v>13</v>
      </c>
      <c r="C469" s="35">
        <v>18</v>
      </c>
      <c r="D469" s="35">
        <v>1</v>
      </c>
      <c r="E469" s="35">
        <v>60.32</v>
      </c>
      <c r="F469" s="35">
        <v>60.32</v>
      </c>
      <c r="H469" s="35">
        <v>0</v>
      </c>
      <c r="I469" s="35">
        <v>60.32</v>
      </c>
      <c r="J469" s="35">
        <v>10.8576</v>
      </c>
    </row>
    <row r="470" spans="1:10">
      <c r="A470" s="35">
        <v>59</v>
      </c>
      <c r="B470" s="35">
        <v>272</v>
      </c>
      <c r="C470" s="35">
        <v>31</v>
      </c>
      <c r="D470" s="35">
        <v>1</v>
      </c>
      <c r="E470" s="35">
        <v>123.2</v>
      </c>
      <c r="F470" s="35">
        <v>123.2</v>
      </c>
      <c r="H470" s="35">
        <v>0</v>
      </c>
      <c r="I470" s="35">
        <v>123.2</v>
      </c>
      <c r="J470" s="35">
        <v>22.175999999999998</v>
      </c>
    </row>
    <row r="471" spans="1:10">
      <c r="A471" s="35">
        <v>333</v>
      </c>
      <c r="B471" s="35">
        <v>403</v>
      </c>
      <c r="C471" s="35">
        <v>29</v>
      </c>
      <c r="D471" s="35">
        <v>4</v>
      </c>
      <c r="E471" s="35">
        <v>145.13999999999999</v>
      </c>
      <c r="F471" s="35">
        <v>580.55999999999995</v>
      </c>
      <c r="H471" s="35">
        <v>0</v>
      </c>
      <c r="I471" s="35">
        <v>580.55999999999995</v>
      </c>
      <c r="J471" s="35">
        <v>104.5008</v>
      </c>
    </row>
    <row r="472" spans="1:10">
      <c r="A472" s="35">
        <v>315</v>
      </c>
      <c r="B472" s="35">
        <v>184</v>
      </c>
      <c r="C472" s="35">
        <v>38</v>
      </c>
      <c r="D472" s="35">
        <v>2</v>
      </c>
      <c r="E472" s="35">
        <v>35.1</v>
      </c>
      <c r="F472" s="35">
        <v>70.2</v>
      </c>
      <c r="H472" s="35">
        <v>0</v>
      </c>
      <c r="I472" s="35">
        <v>70.2</v>
      </c>
      <c r="J472" s="35">
        <v>12.635999999999999</v>
      </c>
    </row>
    <row r="473" spans="1:10">
      <c r="A473" s="35">
        <v>169</v>
      </c>
      <c r="B473" s="35">
        <v>26</v>
      </c>
      <c r="C473" s="35">
        <v>18</v>
      </c>
      <c r="D473" s="35">
        <v>3</v>
      </c>
      <c r="E473" s="35">
        <v>96.72</v>
      </c>
      <c r="F473" s="35">
        <v>290.16000000000003</v>
      </c>
      <c r="H473" s="35">
        <v>0</v>
      </c>
      <c r="I473" s="35">
        <v>290.16000000000003</v>
      </c>
      <c r="J473" s="35">
        <v>52.2288</v>
      </c>
    </row>
    <row r="474" spans="1:10">
      <c r="A474" s="35">
        <v>317</v>
      </c>
      <c r="B474" s="35">
        <v>33</v>
      </c>
      <c r="C474" s="35">
        <v>22</v>
      </c>
      <c r="D474" s="35">
        <v>7</v>
      </c>
      <c r="E474" s="35">
        <v>42.5</v>
      </c>
      <c r="F474" s="35">
        <v>297.5</v>
      </c>
      <c r="H474" s="35">
        <v>0</v>
      </c>
      <c r="I474" s="35">
        <v>297.5</v>
      </c>
      <c r="J474" s="35">
        <v>53.55</v>
      </c>
    </row>
    <row r="475" spans="1:10">
      <c r="A475" s="35">
        <v>190</v>
      </c>
      <c r="B475" s="35">
        <v>169</v>
      </c>
      <c r="C475" s="35">
        <v>23</v>
      </c>
      <c r="D475" s="35">
        <v>1</v>
      </c>
      <c r="E475" s="35">
        <v>26.25</v>
      </c>
      <c r="F475" s="35">
        <v>26.25</v>
      </c>
      <c r="H475" s="35">
        <v>2.1</v>
      </c>
      <c r="I475" s="35">
        <v>24.15</v>
      </c>
      <c r="J475" s="35">
        <v>4.3470000000000004</v>
      </c>
    </row>
    <row r="476" spans="1:10">
      <c r="A476" s="35">
        <v>107</v>
      </c>
      <c r="B476" s="35">
        <v>49</v>
      </c>
      <c r="C476" s="35">
        <v>40</v>
      </c>
      <c r="D476" s="35">
        <v>1</v>
      </c>
      <c r="E476" s="35">
        <v>183.54</v>
      </c>
      <c r="F476" s="35">
        <v>183.54</v>
      </c>
      <c r="H476" s="35">
        <v>0</v>
      </c>
      <c r="I476" s="35">
        <v>183.54</v>
      </c>
      <c r="J476" s="35">
        <v>33.037199999999999</v>
      </c>
    </row>
    <row r="477" spans="1:10">
      <c r="A477" s="35">
        <v>373</v>
      </c>
      <c r="B477" s="35">
        <v>55</v>
      </c>
      <c r="C477" s="35">
        <v>39</v>
      </c>
      <c r="D477" s="35">
        <v>1</v>
      </c>
      <c r="E477" s="35">
        <v>42.9</v>
      </c>
      <c r="F477" s="35">
        <v>42.9</v>
      </c>
      <c r="H477" s="35">
        <v>0</v>
      </c>
      <c r="I477" s="35">
        <v>42.9</v>
      </c>
      <c r="J477" s="35">
        <v>7.7220000000000004</v>
      </c>
    </row>
    <row r="478" spans="1:10">
      <c r="A478" s="35">
        <v>173</v>
      </c>
      <c r="B478" s="35">
        <v>192</v>
      </c>
      <c r="C478" s="35">
        <v>7</v>
      </c>
      <c r="D478" s="35">
        <v>1</v>
      </c>
      <c r="E478" s="35">
        <v>846.23</v>
      </c>
      <c r="F478" s="35">
        <v>846.23</v>
      </c>
      <c r="H478" s="35">
        <v>160.78370000000001</v>
      </c>
      <c r="I478" s="35">
        <v>685.44629999999995</v>
      </c>
      <c r="J478" s="35">
        <v>123.380334</v>
      </c>
    </row>
    <row r="479" spans="1:10">
      <c r="A479" s="35">
        <v>370</v>
      </c>
      <c r="B479" s="35">
        <v>66</v>
      </c>
      <c r="C479" s="35">
        <v>18</v>
      </c>
      <c r="D479" s="35">
        <v>2</v>
      </c>
      <c r="E479" s="35">
        <v>58.24</v>
      </c>
      <c r="F479" s="35">
        <v>116.48</v>
      </c>
      <c r="H479" s="35">
        <v>0</v>
      </c>
      <c r="I479" s="35">
        <v>116.48</v>
      </c>
      <c r="J479" s="35">
        <v>20.9664</v>
      </c>
    </row>
    <row r="480" spans="1:10">
      <c r="A480" s="35">
        <v>380</v>
      </c>
      <c r="B480" s="35">
        <v>416</v>
      </c>
      <c r="C480" s="35">
        <v>45</v>
      </c>
      <c r="D480" s="35">
        <v>8</v>
      </c>
      <c r="E480" s="35">
        <v>15.6</v>
      </c>
      <c r="F480" s="35">
        <v>124.8</v>
      </c>
      <c r="H480" s="35">
        <v>0</v>
      </c>
      <c r="I480" s="35">
        <v>124.8</v>
      </c>
      <c r="J480" s="35">
        <v>22.463999999999999</v>
      </c>
    </row>
    <row r="481" spans="1:10">
      <c r="A481" s="35">
        <v>299</v>
      </c>
      <c r="B481" s="35">
        <v>173</v>
      </c>
      <c r="C481" s="35">
        <v>1</v>
      </c>
      <c r="D481" s="35">
        <v>1</v>
      </c>
      <c r="E481" s="35">
        <v>1113.53</v>
      </c>
      <c r="F481" s="35">
        <v>1113.53</v>
      </c>
      <c r="H481" s="35">
        <v>0</v>
      </c>
      <c r="I481" s="35">
        <v>1113.53</v>
      </c>
      <c r="J481" s="35">
        <v>200.43539999999999</v>
      </c>
    </row>
    <row r="482" spans="1:10">
      <c r="A482" s="35">
        <v>235</v>
      </c>
      <c r="B482" s="35">
        <v>27</v>
      </c>
      <c r="C482" s="35">
        <v>4</v>
      </c>
      <c r="D482" s="35">
        <v>1</v>
      </c>
      <c r="E482" s="35">
        <v>407.65</v>
      </c>
      <c r="F482" s="35">
        <v>407.65</v>
      </c>
      <c r="H482" s="35">
        <v>0</v>
      </c>
      <c r="I482" s="35">
        <v>407.65</v>
      </c>
      <c r="J482" s="35">
        <v>73.376999999999995</v>
      </c>
    </row>
    <row r="483" spans="1:10">
      <c r="A483" s="35">
        <v>60</v>
      </c>
      <c r="B483" s="35">
        <v>436</v>
      </c>
      <c r="C483" s="35">
        <v>30</v>
      </c>
      <c r="D483" s="35">
        <v>1</v>
      </c>
      <c r="E483" s="35">
        <v>41.71</v>
      </c>
      <c r="F483" s="35">
        <v>41.71</v>
      </c>
      <c r="H483" s="35">
        <v>0</v>
      </c>
      <c r="I483" s="35">
        <v>41.71</v>
      </c>
      <c r="J483" s="35">
        <v>7.5077999999999996</v>
      </c>
    </row>
    <row r="484" spans="1:10">
      <c r="A484" s="35">
        <v>288</v>
      </c>
      <c r="B484" s="35">
        <v>37</v>
      </c>
      <c r="C484" s="35">
        <v>32</v>
      </c>
      <c r="D484" s="35">
        <v>9</v>
      </c>
      <c r="E484" s="35">
        <v>135.78</v>
      </c>
      <c r="F484" s="35">
        <v>1222.02</v>
      </c>
      <c r="H484" s="35">
        <v>0</v>
      </c>
      <c r="I484" s="35">
        <v>1222.02</v>
      </c>
      <c r="J484" s="35">
        <v>219.96360000000001</v>
      </c>
    </row>
    <row r="485" spans="1:10">
      <c r="A485" s="35">
        <v>332</v>
      </c>
      <c r="B485" s="35">
        <v>153</v>
      </c>
      <c r="C485" s="35">
        <v>39</v>
      </c>
      <c r="D485" s="35">
        <v>9</v>
      </c>
      <c r="E485" s="35">
        <v>39.270000000000003</v>
      </c>
      <c r="F485" s="35">
        <v>353.43</v>
      </c>
      <c r="H485" s="35">
        <v>0</v>
      </c>
      <c r="I485" s="35">
        <v>353.43</v>
      </c>
      <c r="J485" s="35">
        <v>63.617400000000004</v>
      </c>
    </row>
    <row r="486" spans="1:10">
      <c r="A486" s="35">
        <v>256</v>
      </c>
      <c r="B486" s="35">
        <v>285</v>
      </c>
      <c r="C486" s="35">
        <v>11</v>
      </c>
      <c r="D486" s="35">
        <v>9</v>
      </c>
      <c r="E486" s="35">
        <v>434.15</v>
      </c>
      <c r="F486" s="35">
        <v>3907.35</v>
      </c>
      <c r="H486" s="35">
        <v>0</v>
      </c>
      <c r="I486" s="35">
        <v>3907.35</v>
      </c>
      <c r="J486" s="35">
        <v>703.32299999999998</v>
      </c>
    </row>
    <row r="487" spans="1:10">
      <c r="A487" s="35">
        <v>305</v>
      </c>
      <c r="B487" s="35">
        <v>211</v>
      </c>
      <c r="C487" s="35">
        <v>26</v>
      </c>
      <c r="D487" s="35">
        <v>6</v>
      </c>
      <c r="E487" s="35">
        <v>80.010000000000005</v>
      </c>
      <c r="F487" s="35">
        <v>480.06</v>
      </c>
      <c r="H487" s="35">
        <v>19.202400000000001</v>
      </c>
      <c r="I487" s="35">
        <v>460.85759999999999</v>
      </c>
      <c r="J487" s="35">
        <v>82.954368000000002</v>
      </c>
    </row>
    <row r="488" spans="1:10">
      <c r="A488" s="35">
        <v>416</v>
      </c>
      <c r="B488" s="35">
        <v>246</v>
      </c>
      <c r="C488" s="35">
        <v>22</v>
      </c>
      <c r="D488" s="35">
        <v>4</v>
      </c>
      <c r="E488" s="35">
        <v>60.18</v>
      </c>
      <c r="F488" s="35">
        <v>240.72</v>
      </c>
      <c r="H488" s="35">
        <v>0</v>
      </c>
      <c r="I488" s="35">
        <v>240.72</v>
      </c>
      <c r="J488" s="35">
        <v>43.329599999999999</v>
      </c>
    </row>
    <row r="489" spans="1:10">
      <c r="A489" s="35">
        <v>81</v>
      </c>
      <c r="B489" s="35">
        <v>429</v>
      </c>
      <c r="C489" s="35">
        <v>31</v>
      </c>
      <c r="D489" s="35">
        <v>3</v>
      </c>
      <c r="E489" s="35">
        <v>125.84</v>
      </c>
      <c r="F489" s="35">
        <v>377.52</v>
      </c>
      <c r="H489" s="35">
        <v>0</v>
      </c>
      <c r="I489" s="35">
        <v>377.52</v>
      </c>
      <c r="J489" s="35">
        <v>67.953599999999994</v>
      </c>
    </row>
    <row r="490" spans="1:10">
      <c r="A490" s="35">
        <v>106</v>
      </c>
      <c r="B490" s="35">
        <v>321</v>
      </c>
      <c r="C490" s="35">
        <v>19</v>
      </c>
      <c r="D490" s="35">
        <v>1</v>
      </c>
      <c r="E490" s="35">
        <v>109.2</v>
      </c>
      <c r="F490" s="35">
        <v>109.2</v>
      </c>
      <c r="H490" s="35">
        <v>0</v>
      </c>
      <c r="I490" s="35">
        <v>109.2</v>
      </c>
      <c r="J490" s="35">
        <v>19.655999999999999</v>
      </c>
    </row>
    <row r="491" spans="1:10">
      <c r="A491" s="35">
        <v>159</v>
      </c>
      <c r="B491" s="35">
        <v>237</v>
      </c>
      <c r="C491" s="35">
        <v>15</v>
      </c>
      <c r="D491" s="35">
        <v>2</v>
      </c>
      <c r="E491" s="35">
        <v>198</v>
      </c>
      <c r="F491" s="35">
        <v>396</v>
      </c>
      <c r="H491" s="35">
        <v>0</v>
      </c>
      <c r="I491" s="35">
        <v>396</v>
      </c>
      <c r="J491" s="35">
        <v>71.28</v>
      </c>
    </row>
    <row r="492" spans="1:10">
      <c r="A492" s="35">
        <v>58</v>
      </c>
      <c r="B492" s="35">
        <v>389</v>
      </c>
      <c r="C492" s="35">
        <v>35</v>
      </c>
      <c r="D492" s="35">
        <v>1</v>
      </c>
      <c r="E492" s="35">
        <v>80.849999999999994</v>
      </c>
      <c r="F492" s="35">
        <v>80.849999999999994</v>
      </c>
      <c r="H492" s="35">
        <v>0</v>
      </c>
      <c r="I492" s="35">
        <v>80.849999999999994</v>
      </c>
      <c r="J492" s="35">
        <v>14.553000000000001</v>
      </c>
    </row>
    <row r="493" spans="1:10">
      <c r="A493" s="35">
        <v>249</v>
      </c>
      <c r="B493" s="35">
        <v>273</v>
      </c>
      <c r="C493" s="35">
        <v>44</v>
      </c>
      <c r="D493" s="35">
        <v>1</v>
      </c>
      <c r="E493" s="35">
        <v>118.11</v>
      </c>
      <c r="F493" s="35">
        <v>118.11</v>
      </c>
      <c r="H493" s="35">
        <v>0</v>
      </c>
      <c r="I493" s="35">
        <v>118.11</v>
      </c>
      <c r="J493" s="35">
        <v>21.259799999999998</v>
      </c>
    </row>
    <row r="494" spans="1:10">
      <c r="A494" s="35">
        <v>392</v>
      </c>
      <c r="B494" s="35">
        <v>329</v>
      </c>
      <c r="C494" s="35">
        <v>38</v>
      </c>
      <c r="D494" s="35">
        <v>9</v>
      </c>
      <c r="E494" s="35">
        <v>47.06</v>
      </c>
      <c r="F494" s="35">
        <v>423.54</v>
      </c>
      <c r="H494" s="35">
        <v>0</v>
      </c>
      <c r="I494" s="35">
        <v>423.54</v>
      </c>
      <c r="J494" s="35">
        <v>76.237200000000001</v>
      </c>
    </row>
    <row r="495" spans="1:10">
      <c r="A495" s="35">
        <v>89</v>
      </c>
      <c r="B495" s="35">
        <v>195</v>
      </c>
      <c r="C495" s="35">
        <v>45</v>
      </c>
      <c r="D495" s="35">
        <v>2</v>
      </c>
      <c r="E495" s="35">
        <v>13.39</v>
      </c>
      <c r="F495" s="35">
        <v>26.78</v>
      </c>
      <c r="H495" s="35">
        <v>0</v>
      </c>
      <c r="I495" s="35">
        <v>26.78</v>
      </c>
      <c r="J495" s="35">
        <v>4.8204000000000002</v>
      </c>
    </row>
    <row r="496" spans="1:10">
      <c r="A496" s="35">
        <v>201</v>
      </c>
      <c r="B496" s="35">
        <v>319</v>
      </c>
      <c r="C496" s="35">
        <v>5</v>
      </c>
      <c r="D496" s="35">
        <v>3</v>
      </c>
      <c r="E496" s="35">
        <v>496.8</v>
      </c>
      <c r="F496" s="35">
        <v>1490.4</v>
      </c>
      <c r="H496" s="35">
        <v>268.27199999999999</v>
      </c>
      <c r="I496" s="35">
        <v>1222.1279999999999</v>
      </c>
      <c r="J496" s="35">
        <v>219.98303999999999</v>
      </c>
    </row>
    <row r="497" spans="1:10">
      <c r="A497" s="35">
        <v>173</v>
      </c>
      <c r="B497" s="35">
        <v>268</v>
      </c>
      <c r="C497" s="35">
        <v>8</v>
      </c>
      <c r="D497" s="35">
        <v>3</v>
      </c>
      <c r="E497" s="35">
        <v>895.12</v>
      </c>
      <c r="F497" s="35">
        <v>2685.36</v>
      </c>
      <c r="H497" s="35">
        <v>0</v>
      </c>
      <c r="I497" s="35">
        <v>2685.36</v>
      </c>
      <c r="J497" s="35">
        <v>483.3648</v>
      </c>
    </row>
    <row r="498" spans="1:10">
      <c r="A498" s="35">
        <v>293</v>
      </c>
      <c r="B498" s="35">
        <v>391</v>
      </c>
      <c r="C498" s="35">
        <v>11</v>
      </c>
      <c r="D498" s="35">
        <v>1</v>
      </c>
      <c r="E498" s="35">
        <v>466.14</v>
      </c>
      <c r="F498" s="35">
        <v>466.14</v>
      </c>
      <c r="H498" s="35">
        <v>27.968399999999999</v>
      </c>
      <c r="I498" s="35">
        <v>438.17160000000001</v>
      </c>
      <c r="J498" s="35">
        <v>78.870887999999994</v>
      </c>
    </row>
    <row r="499" spans="1:10">
      <c r="A499" s="35">
        <v>364</v>
      </c>
      <c r="B499" s="35">
        <v>30</v>
      </c>
      <c r="C499" s="35">
        <v>6</v>
      </c>
      <c r="D499" s="35">
        <v>3</v>
      </c>
      <c r="E499" s="35">
        <v>658.44</v>
      </c>
      <c r="F499" s="35">
        <v>1975.32</v>
      </c>
      <c r="H499" s="35">
        <v>0</v>
      </c>
      <c r="I499" s="35">
        <v>1975.32</v>
      </c>
      <c r="J499" s="35">
        <v>355.55759999999998</v>
      </c>
    </row>
    <row r="500" spans="1:10">
      <c r="A500" s="35">
        <v>28</v>
      </c>
      <c r="B500" s="35">
        <v>128</v>
      </c>
      <c r="C500" s="35">
        <v>1</v>
      </c>
      <c r="D500" s="35">
        <v>8</v>
      </c>
      <c r="E500" s="35">
        <v>559.67999999999995</v>
      </c>
      <c r="F500" s="35">
        <v>4477.4399999999996</v>
      </c>
      <c r="H500" s="35">
        <v>0</v>
      </c>
      <c r="I500" s="35">
        <v>4477.4399999999996</v>
      </c>
      <c r="J500" s="35">
        <v>805.93920000000003</v>
      </c>
    </row>
    <row r="501" spans="1:10">
      <c r="A501" s="35">
        <v>230</v>
      </c>
      <c r="B501" s="35">
        <v>313</v>
      </c>
      <c r="C501" s="35">
        <v>12</v>
      </c>
      <c r="D501" s="35">
        <v>1</v>
      </c>
      <c r="E501" s="35">
        <v>76.84</v>
      </c>
      <c r="F501" s="35">
        <v>76.84</v>
      </c>
      <c r="H501" s="35">
        <v>0</v>
      </c>
      <c r="I501" s="35">
        <v>76.84</v>
      </c>
      <c r="J501" s="35">
        <v>13.831200000000001</v>
      </c>
    </row>
    <row r="502" spans="1:10">
      <c r="A502" s="35">
        <v>245</v>
      </c>
      <c r="B502" s="35">
        <v>18</v>
      </c>
      <c r="C502" s="35">
        <v>37</v>
      </c>
      <c r="D502" s="35">
        <v>2</v>
      </c>
      <c r="E502" s="35">
        <v>79.52</v>
      </c>
      <c r="F502" s="35">
        <v>159.04</v>
      </c>
      <c r="H502" s="35">
        <v>0</v>
      </c>
      <c r="I502" s="35">
        <v>159.04</v>
      </c>
      <c r="J502" s="35">
        <v>28.627199999999998</v>
      </c>
    </row>
    <row r="503" spans="1:10">
      <c r="A503" s="35">
        <v>192</v>
      </c>
      <c r="B503" s="35">
        <v>31</v>
      </c>
      <c r="C503" s="35">
        <v>2</v>
      </c>
      <c r="D503" s="35">
        <v>1</v>
      </c>
      <c r="E503" s="35">
        <v>456.52</v>
      </c>
      <c r="F503" s="35">
        <v>456.52</v>
      </c>
      <c r="H503" s="35">
        <v>91.304000000000002</v>
      </c>
      <c r="I503" s="35">
        <v>365.21600000000001</v>
      </c>
      <c r="J503" s="35">
        <v>65.738879999999995</v>
      </c>
    </row>
    <row r="504" spans="1:10">
      <c r="A504" s="35">
        <v>238</v>
      </c>
      <c r="B504" s="35">
        <v>127</v>
      </c>
      <c r="C504" s="35">
        <v>32</v>
      </c>
      <c r="D504" s="35">
        <v>1</v>
      </c>
      <c r="E504" s="35">
        <v>89.06</v>
      </c>
      <c r="F504" s="35">
        <v>89.06</v>
      </c>
      <c r="H504" s="35">
        <v>14.249599999999999</v>
      </c>
      <c r="I504" s="35">
        <v>74.810400000000001</v>
      </c>
      <c r="J504" s="35">
        <v>13.465871999999999</v>
      </c>
    </row>
    <row r="505" spans="1:10">
      <c r="A505" s="35">
        <v>22</v>
      </c>
      <c r="B505" s="35">
        <v>186</v>
      </c>
      <c r="C505" s="35">
        <v>2</v>
      </c>
      <c r="D505" s="35">
        <v>1</v>
      </c>
      <c r="E505" s="35">
        <v>614.08000000000004</v>
      </c>
      <c r="F505" s="35">
        <v>614.08000000000004</v>
      </c>
      <c r="H505" s="35">
        <v>0</v>
      </c>
      <c r="I505" s="35">
        <v>614.08000000000004</v>
      </c>
      <c r="J505" s="35">
        <v>110.53440000000001</v>
      </c>
    </row>
    <row r="506" spans="1:10">
      <c r="A506" s="35">
        <v>415</v>
      </c>
      <c r="B506" s="35">
        <v>179</v>
      </c>
      <c r="C506" s="35">
        <v>33</v>
      </c>
      <c r="D506" s="35">
        <v>8</v>
      </c>
      <c r="E506" s="35">
        <v>126.16</v>
      </c>
      <c r="F506" s="35">
        <v>1009.28</v>
      </c>
      <c r="H506" s="35">
        <v>0</v>
      </c>
      <c r="I506" s="35">
        <v>1009.28</v>
      </c>
      <c r="J506" s="35">
        <v>181.6704</v>
      </c>
    </row>
    <row r="507" spans="1:10">
      <c r="A507" s="35">
        <v>182</v>
      </c>
      <c r="B507" s="35">
        <v>102</v>
      </c>
      <c r="C507" s="35">
        <v>42</v>
      </c>
      <c r="D507" s="35">
        <v>1</v>
      </c>
      <c r="E507" s="35">
        <v>196.65</v>
      </c>
      <c r="F507" s="35">
        <v>196.65</v>
      </c>
      <c r="H507" s="35">
        <v>0</v>
      </c>
      <c r="I507" s="35">
        <v>196.65</v>
      </c>
      <c r="J507" s="35">
        <v>35.396999999999998</v>
      </c>
    </row>
    <row r="508" spans="1:10">
      <c r="A508" s="35">
        <v>428</v>
      </c>
      <c r="B508" s="35">
        <v>307</v>
      </c>
      <c r="C508" s="35">
        <v>22</v>
      </c>
      <c r="D508" s="35">
        <v>3</v>
      </c>
      <c r="E508" s="35">
        <v>64.260000000000005</v>
      </c>
      <c r="F508" s="35">
        <v>192.78</v>
      </c>
      <c r="H508" s="35">
        <v>0</v>
      </c>
      <c r="I508" s="35">
        <v>192.78</v>
      </c>
      <c r="J508" s="35">
        <v>34.700400000000002</v>
      </c>
    </row>
    <row r="509" spans="1:10">
      <c r="A509" s="35">
        <v>143</v>
      </c>
      <c r="B509" s="35">
        <v>235</v>
      </c>
      <c r="C509" s="35">
        <v>2</v>
      </c>
      <c r="D509" s="35">
        <v>2</v>
      </c>
      <c r="E509" s="35">
        <v>727.2</v>
      </c>
      <c r="F509" s="35">
        <v>1454.4</v>
      </c>
      <c r="H509" s="35">
        <v>0</v>
      </c>
      <c r="I509" s="35">
        <v>1454.4</v>
      </c>
      <c r="J509" s="35">
        <v>261.79199999999997</v>
      </c>
    </row>
    <row r="510" spans="1:10">
      <c r="A510" s="35">
        <v>20</v>
      </c>
      <c r="B510" s="35">
        <v>62</v>
      </c>
      <c r="C510" s="35">
        <v>11</v>
      </c>
      <c r="D510" s="35">
        <v>3</v>
      </c>
      <c r="E510" s="35">
        <v>740.34</v>
      </c>
      <c r="F510" s="35">
        <v>2221.02</v>
      </c>
      <c r="H510" s="35">
        <v>0</v>
      </c>
      <c r="I510" s="35">
        <v>2221.02</v>
      </c>
      <c r="J510" s="35">
        <v>399.78359999999998</v>
      </c>
    </row>
    <row r="511" spans="1:10">
      <c r="A511" s="35">
        <v>297</v>
      </c>
      <c r="B511" s="35">
        <v>31</v>
      </c>
      <c r="C511" s="35">
        <v>43</v>
      </c>
      <c r="D511" s="35">
        <v>2</v>
      </c>
      <c r="E511" s="35">
        <v>134.32</v>
      </c>
      <c r="F511" s="35">
        <v>268.64</v>
      </c>
      <c r="H511" s="35">
        <v>0</v>
      </c>
      <c r="I511" s="35">
        <v>268.64</v>
      </c>
      <c r="J511" s="35">
        <v>48.355200000000004</v>
      </c>
    </row>
    <row r="512" spans="1:10">
      <c r="A512" s="35">
        <v>301</v>
      </c>
      <c r="B512" s="35">
        <v>328</v>
      </c>
      <c r="C512" s="35">
        <v>27</v>
      </c>
      <c r="D512" s="35">
        <v>6</v>
      </c>
      <c r="E512" s="35">
        <v>47.12</v>
      </c>
      <c r="F512" s="35">
        <v>282.72000000000003</v>
      </c>
      <c r="H512" s="35">
        <v>0</v>
      </c>
      <c r="I512" s="35">
        <v>282.72000000000003</v>
      </c>
      <c r="J512" s="35">
        <v>50.889600000000002</v>
      </c>
    </row>
    <row r="513" spans="1:10">
      <c r="A513" s="35">
        <v>206</v>
      </c>
      <c r="B513" s="35">
        <v>42</v>
      </c>
      <c r="C513" s="35">
        <v>35</v>
      </c>
      <c r="D513" s="35">
        <v>1</v>
      </c>
      <c r="E513" s="35">
        <v>130.9</v>
      </c>
      <c r="F513" s="35">
        <v>130.9</v>
      </c>
      <c r="H513" s="35">
        <v>0</v>
      </c>
      <c r="I513" s="35">
        <v>130.9</v>
      </c>
      <c r="J513" s="35">
        <v>23.562000000000001</v>
      </c>
    </row>
    <row r="514" spans="1:10">
      <c r="A514" s="35">
        <v>420</v>
      </c>
      <c r="B514" s="35">
        <v>366</v>
      </c>
      <c r="C514" s="35">
        <v>35</v>
      </c>
      <c r="D514" s="35">
        <v>7</v>
      </c>
      <c r="E514" s="35">
        <v>110.88</v>
      </c>
      <c r="F514" s="35">
        <v>776.16</v>
      </c>
      <c r="H514" s="35">
        <v>0</v>
      </c>
      <c r="I514" s="35">
        <v>776.16</v>
      </c>
      <c r="J514" s="35">
        <v>139.7088</v>
      </c>
    </row>
    <row r="515" spans="1:10">
      <c r="A515" s="35">
        <v>398</v>
      </c>
      <c r="B515" s="35">
        <v>333</v>
      </c>
      <c r="C515" s="35">
        <v>23</v>
      </c>
      <c r="D515" s="35">
        <v>1</v>
      </c>
      <c r="E515" s="35">
        <v>34.75</v>
      </c>
      <c r="F515" s="35">
        <v>34.75</v>
      </c>
      <c r="H515" s="35">
        <v>0</v>
      </c>
      <c r="I515" s="35">
        <v>34.75</v>
      </c>
      <c r="J515" s="35">
        <v>6.2549999999999999</v>
      </c>
    </row>
    <row r="516" spans="1:10">
      <c r="A516" s="35">
        <v>407</v>
      </c>
      <c r="B516" s="35">
        <v>328</v>
      </c>
      <c r="C516" s="35">
        <v>41</v>
      </c>
      <c r="D516" s="35">
        <v>1</v>
      </c>
      <c r="E516" s="35">
        <v>311.33</v>
      </c>
      <c r="F516" s="35">
        <v>311.33</v>
      </c>
      <c r="H516" s="35">
        <v>0</v>
      </c>
      <c r="I516" s="35">
        <v>311.33</v>
      </c>
      <c r="J516" s="35">
        <v>56.039400000000001</v>
      </c>
    </row>
    <row r="517" spans="1:10">
      <c r="A517" s="35">
        <v>271</v>
      </c>
      <c r="B517" s="35">
        <v>188</v>
      </c>
      <c r="C517" s="35">
        <v>26</v>
      </c>
      <c r="D517" s="35">
        <v>6</v>
      </c>
      <c r="E517" s="35">
        <v>88.83</v>
      </c>
      <c r="F517" s="35">
        <v>532.98</v>
      </c>
      <c r="H517" s="35">
        <v>0</v>
      </c>
      <c r="I517" s="35">
        <v>532.98</v>
      </c>
      <c r="J517" s="35">
        <v>95.936400000000006</v>
      </c>
    </row>
    <row r="518" spans="1:10">
      <c r="A518" s="35">
        <v>107</v>
      </c>
      <c r="B518" s="35">
        <v>41</v>
      </c>
      <c r="C518" s="35">
        <v>25</v>
      </c>
      <c r="D518" s="35">
        <v>1</v>
      </c>
      <c r="E518" s="35">
        <v>54.99</v>
      </c>
      <c r="F518" s="35">
        <v>54.99</v>
      </c>
      <c r="H518" s="35">
        <v>0</v>
      </c>
      <c r="I518" s="35">
        <v>54.99</v>
      </c>
      <c r="J518" s="35">
        <v>9.8981999999999992</v>
      </c>
    </row>
    <row r="519" spans="1:10">
      <c r="A519" s="35">
        <v>259</v>
      </c>
      <c r="B519" s="35">
        <v>9</v>
      </c>
      <c r="C519" s="35">
        <v>45</v>
      </c>
      <c r="D519" s="35">
        <v>1</v>
      </c>
      <c r="E519" s="35">
        <v>16.64</v>
      </c>
      <c r="F519" s="35">
        <v>16.64</v>
      </c>
      <c r="H519" s="35">
        <v>0</v>
      </c>
      <c r="I519" s="35">
        <v>16.64</v>
      </c>
      <c r="J519" s="35">
        <v>2.9952000000000001</v>
      </c>
    </row>
    <row r="520" spans="1:10">
      <c r="A520" s="35">
        <v>127</v>
      </c>
      <c r="B520" s="35">
        <v>6</v>
      </c>
      <c r="C520" s="35">
        <v>3</v>
      </c>
      <c r="D520" s="35">
        <v>5</v>
      </c>
      <c r="E520" s="35">
        <v>465.87</v>
      </c>
      <c r="F520" s="35">
        <v>2329.35</v>
      </c>
      <c r="H520" s="35">
        <v>0</v>
      </c>
      <c r="I520" s="35">
        <v>2329.35</v>
      </c>
      <c r="J520" s="35">
        <v>419.28300000000002</v>
      </c>
    </row>
    <row r="521" spans="1:10">
      <c r="A521" s="35">
        <v>326</v>
      </c>
      <c r="B521" s="35">
        <v>422</v>
      </c>
      <c r="C521" s="35">
        <v>13</v>
      </c>
      <c r="D521" s="35">
        <v>1</v>
      </c>
      <c r="E521" s="35">
        <v>175.12</v>
      </c>
      <c r="F521" s="35">
        <v>175.12</v>
      </c>
      <c r="H521" s="35">
        <v>14.009600000000001</v>
      </c>
      <c r="I521" s="35">
        <v>161.1104</v>
      </c>
      <c r="J521" s="35">
        <v>28.999872</v>
      </c>
    </row>
    <row r="522" spans="1:10">
      <c r="A522" s="35">
        <v>83</v>
      </c>
      <c r="B522" s="35">
        <v>356</v>
      </c>
      <c r="C522" s="35">
        <v>33</v>
      </c>
      <c r="D522" s="35">
        <v>6</v>
      </c>
      <c r="E522" s="35">
        <v>87.15</v>
      </c>
      <c r="F522" s="35">
        <v>522.9</v>
      </c>
      <c r="H522" s="35">
        <v>0</v>
      </c>
      <c r="I522" s="35">
        <v>522.9</v>
      </c>
      <c r="J522" s="35">
        <v>94.122</v>
      </c>
    </row>
    <row r="523" spans="1:10">
      <c r="A523" s="35">
        <v>30</v>
      </c>
      <c r="B523" s="35">
        <v>231</v>
      </c>
      <c r="C523" s="35">
        <v>31</v>
      </c>
      <c r="D523" s="35">
        <v>3</v>
      </c>
      <c r="E523" s="35">
        <v>124.08</v>
      </c>
      <c r="F523" s="35">
        <v>372.24</v>
      </c>
      <c r="H523" s="35">
        <v>0</v>
      </c>
      <c r="I523" s="35">
        <v>372.24</v>
      </c>
      <c r="J523" s="35">
        <v>67.003200000000007</v>
      </c>
    </row>
    <row r="524" spans="1:10">
      <c r="A524" s="35">
        <v>42</v>
      </c>
      <c r="B524" s="35">
        <v>175</v>
      </c>
      <c r="C524" s="35">
        <v>36</v>
      </c>
      <c r="D524" s="35">
        <v>1</v>
      </c>
      <c r="E524" s="35">
        <v>49.49</v>
      </c>
      <c r="F524" s="35">
        <v>49.49</v>
      </c>
      <c r="H524" s="35">
        <v>0</v>
      </c>
      <c r="I524" s="35">
        <v>49.49</v>
      </c>
      <c r="J524" s="35">
        <v>8.9082000000000008</v>
      </c>
    </row>
    <row r="525" spans="1:10">
      <c r="A525" s="35">
        <v>220</v>
      </c>
      <c r="B525" s="35">
        <v>349</v>
      </c>
      <c r="C525" s="35">
        <v>19</v>
      </c>
      <c r="D525" s="35">
        <v>1</v>
      </c>
      <c r="E525" s="35">
        <v>103.74</v>
      </c>
      <c r="F525" s="35">
        <v>103.74</v>
      </c>
      <c r="H525" s="35">
        <v>0</v>
      </c>
      <c r="I525" s="35">
        <v>103.74</v>
      </c>
      <c r="J525" s="35">
        <v>18.673200000000001</v>
      </c>
    </row>
    <row r="526" spans="1:10">
      <c r="A526" s="35">
        <v>184</v>
      </c>
      <c r="B526" s="35">
        <v>396</v>
      </c>
      <c r="C526" s="35">
        <v>9</v>
      </c>
      <c r="D526" s="35">
        <v>5</v>
      </c>
      <c r="E526" s="35">
        <v>871.25</v>
      </c>
      <c r="F526" s="35">
        <v>4356.25</v>
      </c>
      <c r="H526" s="35">
        <v>0</v>
      </c>
      <c r="I526" s="35">
        <v>4356.25</v>
      </c>
      <c r="J526" s="35">
        <v>784.125</v>
      </c>
    </row>
    <row r="527" spans="1:10">
      <c r="A527" s="35">
        <v>294</v>
      </c>
      <c r="B527" s="35">
        <v>222</v>
      </c>
      <c r="C527" s="35">
        <v>37</v>
      </c>
      <c r="D527" s="35">
        <v>9</v>
      </c>
      <c r="E527" s="35">
        <v>130.63999999999999</v>
      </c>
      <c r="F527" s="35">
        <v>1175.76</v>
      </c>
      <c r="H527" s="35">
        <v>0</v>
      </c>
      <c r="I527" s="35">
        <v>1175.76</v>
      </c>
      <c r="J527" s="35">
        <v>211.63679999999999</v>
      </c>
    </row>
    <row r="528" spans="1:10">
      <c r="A528" s="35">
        <v>17</v>
      </c>
      <c r="B528" s="35">
        <v>240</v>
      </c>
      <c r="C528" s="35">
        <v>22</v>
      </c>
      <c r="D528" s="35">
        <v>9</v>
      </c>
      <c r="E528" s="35">
        <v>68</v>
      </c>
      <c r="F528" s="35">
        <v>612</v>
      </c>
      <c r="H528" s="35">
        <v>0</v>
      </c>
      <c r="I528" s="35">
        <v>612</v>
      </c>
      <c r="J528" s="35">
        <v>110.16</v>
      </c>
    </row>
    <row r="529" spans="1:10">
      <c r="A529" s="35">
        <v>139</v>
      </c>
      <c r="B529" s="35">
        <v>332</v>
      </c>
      <c r="C529" s="35">
        <v>11</v>
      </c>
      <c r="D529" s="35">
        <v>1</v>
      </c>
      <c r="E529" s="35">
        <v>795.18</v>
      </c>
      <c r="F529" s="35">
        <v>795.18</v>
      </c>
      <c r="H529" s="35">
        <v>0</v>
      </c>
      <c r="I529" s="35">
        <v>795.18</v>
      </c>
      <c r="J529" s="35">
        <v>143.13239999999999</v>
      </c>
    </row>
    <row r="530" spans="1:10">
      <c r="A530" s="35">
        <v>82</v>
      </c>
      <c r="B530" s="35">
        <v>308</v>
      </c>
      <c r="C530" s="35">
        <v>16</v>
      </c>
      <c r="D530" s="35">
        <v>1</v>
      </c>
      <c r="E530" s="35">
        <v>70.069999999999993</v>
      </c>
      <c r="F530" s="35">
        <v>70.069999999999993</v>
      </c>
      <c r="H530" s="35">
        <v>0</v>
      </c>
      <c r="I530" s="35">
        <v>70.069999999999993</v>
      </c>
      <c r="J530" s="35">
        <v>12.6126</v>
      </c>
    </row>
    <row r="531" spans="1:10">
      <c r="A531" s="35">
        <v>62</v>
      </c>
      <c r="B531" s="35">
        <v>23</v>
      </c>
      <c r="C531" s="35">
        <v>26</v>
      </c>
      <c r="D531" s="35">
        <v>7</v>
      </c>
      <c r="E531" s="35">
        <v>119.7</v>
      </c>
      <c r="F531" s="35">
        <v>837.9</v>
      </c>
      <c r="H531" s="35">
        <v>0</v>
      </c>
      <c r="I531" s="35">
        <v>837.9</v>
      </c>
      <c r="J531" s="35">
        <v>150.822</v>
      </c>
    </row>
    <row r="532" spans="1:10">
      <c r="A532" s="35">
        <v>329</v>
      </c>
      <c r="B532" s="35">
        <v>362</v>
      </c>
      <c r="C532" s="35">
        <v>23</v>
      </c>
      <c r="D532" s="35">
        <v>1</v>
      </c>
      <c r="E532" s="35">
        <v>44.25</v>
      </c>
      <c r="F532" s="35">
        <v>44.25</v>
      </c>
      <c r="H532" s="35">
        <v>0</v>
      </c>
      <c r="I532" s="35">
        <v>44.25</v>
      </c>
      <c r="J532" s="35">
        <v>7.9649999999999999</v>
      </c>
    </row>
    <row r="533" spans="1:10">
      <c r="A533" s="35">
        <v>56</v>
      </c>
      <c r="B533" s="35">
        <v>22</v>
      </c>
      <c r="C533" s="35">
        <v>24</v>
      </c>
      <c r="D533" s="35">
        <v>7</v>
      </c>
      <c r="E533" s="35">
        <v>34.54</v>
      </c>
      <c r="F533" s="35">
        <v>241.78</v>
      </c>
      <c r="H533" s="35">
        <v>0</v>
      </c>
      <c r="I533" s="35">
        <v>241.78</v>
      </c>
      <c r="J533" s="35">
        <v>43.520400000000002</v>
      </c>
    </row>
    <row r="534" spans="1:10">
      <c r="A534" s="35">
        <v>389</v>
      </c>
      <c r="B534" s="35">
        <v>115</v>
      </c>
      <c r="C534" s="35">
        <v>6</v>
      </c>
      <c r="D534" s="35">
        <v>1</v>
      </c>
      <c r="E534" s="35">
        <v>665.52</v>
      </c>
      <c r="F534" s="35">
        <v>665.52</v>
      </c>
      <c r="H534" s="35">
        <v>0</v>
      </c>
      <c r="I534" s="35">
        <v>665.52</v>
      </c>
      <c r="J534" s="35">
        <v>119.7936</v>
      </c>
    </row>
    <row r="535" spans="1:10">
      <c r="A535" s="35">
        <v>395</v>
      </c>
      <c r="B535" s="35">
        <v>60</v>
      </c>
      <c r="C535" s="35">
        <v>7</v>
      </c>
      <c r="D535" s="35">
        <v>1</v>
      </c>
      <c r="E535" s="35">
        <v>625.24</v>
      </c>
      <c r="F535" s="35">
        <v>625.24</v>
      </c>
      <c r="H535" s="35">
        <v>0</v>
      </c>
      <c r="I535" s="35">
        <v>625.24</v>
      </c>
      <c r="J535" s="35">
        <v>112.5432</v>
      </c>
    </row>
    <row r="536" spans="1:10">
      <c r="A536" s="35">
        <v>157</v>
      </c>
      <c r="B536" s="35">
        <v>224</v>
      </c>
      <c r="C536" s="35">
        <v>41</v>
      </c>
      <c r="D536" s="35">
        <v>1</v>
      </c>
      <c r="E536" s="35">
        <v>284.58999999999997</v>
      </c>
      <c r="F536" s="35">
        <v>284.58999999999997</v>
      </c>
      <c r="H536" s="35">
        <v>0</v>
      </c>
      <c r="I536" s="35">
        <v>284.58999999999997</v>
      </c>
      <c r="J536" s="35">
        <v>51.226199999999999</v>
      </c>
    </row>
    <row r="537" spans="1:10">
      <c r="A537" s="35">
        <v>253</v>
      </c>
      <c r="B537" s="35">
        <v>377</v>
      </c>
      <c r="C537" s="35">
        <v>12</v>
      </c>
      <c r="D537" s="35">
        <v>1</v>
      </c>
      <c r="E537" s="35">
        <v>120.36</v>
      </c>
      <c r="F537" s="35">
        <v>120.36</v>
      </c>
      <c r="H537" s="35">
        <v>7.2215999999999996</v>
      </c>
      <c r="I537" s="35">
        <v>113.1384</v>
      </c>
      <c r="J537" s="35">
        <v>20.364912</v>
      </c>
    </row>
    <row r="538" spans="1:10">
      <c r="A538" s="35">
        <v>167</v>
      </c>
      <c r="B538" s="35">
        <v>35</v>
      </c>
      <c r="C538" s="35">
        <v>25</v>
      </c>
      <c r="D538" s="35">
        <v>1</v>
      </c>
      <c r="E538" s="35">
        <v>92.12</v>
      </c>
      <c r="F538" s="35">
        <v>92.12</v>
      </c>
      <c r="H538" s="35">
        <v>0</v>
      </c>
      <c r="I538" s="35">
        <v>92.12</v>
      </c>
      <c r="J538" s="35">
        <v>16.581600000000002</v>
      </c>
    </row>
    <row r="539" spans="1:10">
      <c r="A539" s="35">
        <v>27</v>
      </c>
      <c r="B539" s="35">
        <v>43</v>
      </c>
      <c r="C539" s="35">
        <v>30</v>
      </c>
      <c r="D539" s="35">
        <v>1</v>
      </c>
      <c r="E539" s="35">
        <v>54.61</v>
      </c>
      <c r="F539" s="35">
        <v>54.61</v>
      </c>
      <c r="H539" s="35">
        <v>0</v>
      </c>
      <c r="I539" s="35">
        <v>54.61</v>
      </c>
      <c r="J539" s="35">
        <v>9.8298000000000005</v>
      </c>
    </row>
    <row r="540" spans="1:10">
      <c r="A540" s="35">
        <v>96</v>
      </c>
      <c r="B540" s="35">
        <v>375</v>
      </c>
      <c r="C540" s="35">
        <v>17</v>
      </c>
      <c r="D540" s="35">
        <v>3</v>
      </c>
      <c r="E540" s="35">
        <v>46.99</v>
      </c>
      <c r="F540" s="35">
        <v>140.97</v>
      </c>
      <c r="H540" s="35">
        <v>0</v>
      </c>
      <c r="I540" s="35">
        <v>140.97</v>
      </c>
      <c r="J540" s="35">
        <v>25.374600000000001</v>
      </c>
    </row>
    <row r="541" spans="1:10">
      <c r="A541" s="35">
        <v>359</v>
      </c>
      <c r="B541" s="35">
        <v>194</v>
      </c>
      <c r="C541" s="35">
        <v>44</v>
      </c>
      <c r="D541" s="35">
        <v>5</v>
      </c>
      <c r="E541" s="35">
        <v>108.81</v>
      </c>
      <c r="F541" s="35">
        <v>544.04999999999995</v>
      </c>
      <c r="H541" s="35">
        <v>0</v>
      </c>
      <c r="I541" s="35">
        <v>544.04999999999995</v>
      </c>
      <c r="J541" s="35">
        <v>97.929000000000002</v>
      </c>
    </row>
    <row r="542" spans="1:10">
      <c r="A542" s="35">
        <v>278</v>
      </c>
      <c r="B542" s="35">
        <v>342</v>
      </c>
      <c r="C542" s="35">
        <v>38</v>
      </c>
      <c r="D542" s="35">
        <v>1</v>
      </c>
      <c r="E542" s="35">
        <v>45.5</v>
      </c>
      <c r="F542" s="35">
        <v>45.5</v>
      </c>
      <c r="H542" s="35">
        <v>6.37</v>
      </c>
      <c r="I542" s="35">
        <v>39.130000000000003</v>
      </c>
      <c r="J542" s="35">
        <v>7.0434000000000001</v>
      </c>
    </row>
    <row r="543" spans="1:10">
      <c r="A543" s="35">
        <v>55</v>
      </c>
      <c r="B543" s="35">
        <v>179</v>
      </c>
      <c r="C543" s="35">
        <v>9</v>
      </c>
      <c r="D543" s="35">
        <v>1</v>
      </c>
      <c r="E543" s="35">
        <v>808.52</v>
      </c>
      <c r="F543" s="35">
        <v>808.52</v>
      </c>
      <c r="H543" s="35">
        <v>0</v>
      </c>
      <c r="I543" s="35">
        <v>808.52</v>
      </c>
      <c r="J543" s="35">
        <v>145.53360000000001</v>
      </c>
    </row>
    <row r="544" spans="1:10">
      <c r="A544" s="35">
        <v>190</v>
      </c>
      <c r="B544" s="35">
        <v>428</v>
      </c>
      <c r="C544" s="35">
        <v>43</v>
      </c>
      <c r="D544" s="35">
        <v>1</v>
      </c>
      <c r="E544" s="35">
        <v>123.28</v>
      </c>
      <c r="F544" s="35">
        <v>123.28</v>
      </c>
      <c r="H544" s="35">
        <v>0</v>
      </c>
      <c r="I544" s="35">
        <v>123.28</v>
      </c>
      <c r="J544" s="35">
        <v>22.1904</v>
      </c>
    </row>
    <row r="545" spans="1:10">
      <c r="A545" s="35">
        <v>51</v>
      </c>
      <c r="B545" s="35">
        <v>63</v>
      </c>
      <c r="C545" s="35">
        <v>4</v>
      </c>
      <c r="D545" s="35">
        <v>1</v>
      </c>
      <c r="E545" s="35">
        <v>507.59</v>
      </c>
      <c r="F545" s="35">
        <v>507.59</v>
      </c>
      <c r="H545" s="35">
        <v>0</v>
      </c>
      <c r="I545" s="35">
        <v>507.59</v>
      </c>
      <c r="J545" s="35">
        <v>91.366200000000006</v>
      </c>
    </row>
    <row r="546" spans="1:10">
      <c r="A546" s="35">
        <v>414</v>
      </c>
      <c r="B546" s="35">
        <v>135</v>
      </c>
      <c r="C546" s="35">
        <v>7</v>
      </c>
      <c r="D546" s="35">
        <v>1</v>
      </c>
      <c r="E546" s="35">
        <v>878.57</v>
      </c>
      <c r="F546" s="35">
        <v>878.57</v>
      </c>
      <c r="H546" s="35">
        <v>0</v>
      </c>
      <c r="I546" s="35">
        <v>878.57</v>
      </c>
      <c r="J546" s="35">
        <v>158.14259999999999</v>
      </c>
    </row>
    <row r="547" spans="1:10">
      <c r="A547" s="35">
        <v>348</v>
      </c>
      <c r="B547" s="35">
        <v>347</v>
      </c>
      <c r="C547" s="35">
        <v>25</v>
      </c>
      <c r="D547" s="35">
        <v>1</v>
      </c>
      <c r="E547" s="35">
        <v>61.57</v>
      </c>
      <c r="F547" s="35">
        <v>61.57</v>
      </c>
      <c r="H547" s="35">
        <v>0</v>
      </c>
      <c r="I547" s="35">
        <v>61.57</v>
      </c>
      <c r="J547" s="35">
        <v>11.082599999999999</v>
      </c>
    </row>
    <row r="548" spans="1:10">
      <c r="A548" s="35">
        <v>141</v>
      </c>
      <c r="B548" s="35">
        <v>55</v>
      </c>
      <c r="C548" s="35">
        <v>13</v>
      </c>
      <c r="D548" s="35">
        <v>3</v>
      </c>
      <c r="E548" s="35">
        <v>126.72</v>
      </c>
      <c r="F548" s="35">
        <v>380.16</v>
      </c>
      <c r="H548" s="35">
        <v>0</v>
      </c>
      <c r="I548" s="35">
        <v>380.16</v>
      </c>
      <c r="J548" s="35">
        <v>68.428799999999995</v>
      </c>
    </row>
    <row r="549" spans="1:10">
      <c r="A549" s="35">
        <v>226</v>
      </c>
      <c r="B549" s="35">
        <v>204</v>
      </c>
      <c r="C549" s="35">
        <v>31</v>
      </c>
      <c r="D549" s="35">
        <v>7</v>
      </c>
      <c r="E549" s="35">
        <v>102.08</v>
      </c>
      <c r="F549" s="35">
        <v>714.56</v>
      </c>
      <c r="H549" s="35">
        <v>0</v>
      </c>
      <c r="I549" s="35">
        <v>714.56</v>
      </c>
      <c r="J549" s="35">
        <v>128.6208</v>
      </c>
    </row>
    <row r="550" spans="1:10">
      <c r="A550" s="35">
        <v>39</v>
      </c>
      <c r="B550" s="35">
        <v>239</v>
      </c>
      <c r="C550" s="35">
        <v>9</v>
      </c>
      <c r="D550" s="35">
        <v>1</v>
      </c>
      <c r="E550" s="35">
        <v>906.1</v>
      </c>
      <c r="F550" s="35">
        <v>906.1</v>
      </c>
      <c r="H550" s="35">
        <v>0</v>
      </c>
      <c r="I550" s="35">
        <v>906.1</v>
      </c>
      <c r="J550" s="35">
        <v>163.09800000000001</v>
      </c>
    </row>
    <row r="551" spans="1:10">
      <c r="A551" s="35">
        <v>315</v>
      </c>
      <c r="B551" s="35">
        <v>284</v>
      </c>
      <c r="C551" s="35">
        <v>27</v>
      </c>
      <c r="D551" s="35">
        <v>6</v>
      </c>
      <c r="E551" s="35">
        <v>50.16</v>
      </c>
      <c r="F551" s="35">
        <v>300.95999999999998</v>
      </c>
      <c r="H551" s="35">
        <v>0</v>
      </c>
      <c r="I551" s="35">
        <v>300.95999999999998</v>
      </c>
      <c r="J551" s="35">
        <v>54.172800000000002</v>
      </c>
    </row>
    <row r="552" spans="1:10">
      <c r="A552" s="35">
        <v>117</v>
      </c>
      <c r="B552" s="35">
        <v>172</v>
      </c>
      <c r="C552" s="35">
        <v>42</v>
      </c>
      <c r="D552" s="35">
        <v>1</v>
      </c>
      <c r="E552" s="35">
        <v>197.8</v>
      </c>
      <c r="F552" s="35">
        <v>197.8</v>
      </c>
      <c r="H552" s="35">
        <v>0</v>
      </c>
      <c r="I552" s="35">
        <v>197.8</v>
      </c>
      <c r="J552" s="35">
        <v>35.603999999999999</v>
      </c>
    </row>
    <row r="553" spans="1:10">
      <c r="A553" s="35">
        <v>169</v>
      </c>
      <c r="B553" s="35">
        <v>332</v>
      </c>
      <c r="C553" s="35">
        <v>27</v>
      </c>
      <c r="D553" s="35">
        <v>1</v>
      </c>
      <c r="E553" s="35">
        <v>40.659999999999997</v>
      </c>
      <c r="F553" s="35">
        <v>40.659999999999997</v>
      </c>
      <c r="H553" s="35">
        <v>0</v>
      </c>
      <c r="I553" s="35">
        <v>40.659999999999997</v>
      </c>
      <c r="J553" s="35">
        <v>7.3188000000000004</v>
      </c>
    </row>
    <row r="554" spans="1:10">
      <c r="A554" s="35">
        <v>16</v>
      </c>
      <c r="B554" s="35">
        <v>351</v>
      </c>
      <c r="C554" s="35">
        <v>26</v>
      </c>
      <c r="D554" s="35">
        <v>1</v>
      </c>
      <c r="E554" s="35">
        <v>80.010000000000005</v>
      </c>
      <c r="F554" s="35">
        <v>80.010000000000005</v>
      </c>
      <c r="H554" s="35">
        <v>0</v>
      </c>
      <c r="I554" s="35">
        <v>80.010000000000005</v>
      </c>
      <c r="J554" s="35">
        <v>14.4018</v>
      </c>
    </row>
    <row r="555" spans="1:10">
      <c r="A555" s="35">
        <v>359</v>
      </c>
      <c r="B555" s="35">
        <v>293</v>
      </c>
      <c r="C555" s="35">
        <v>27</v>
      </c>
      <c r="D555" s="35">
        <v>1</v>
      </c>
      <c r="E555" s="35">
        <v>56.62</v>
      </c>
      <c r="F555" s="35">
        <v>56.62</v>
      </c>
      <c r="H555" s="35">
        <v>0</v>
      </c>
      <c r="I555" s="35">
        <v>56.62</v>
      </c>
      <c r="J555" s="35">
        <v>10.191599999999999</v>
      </c>
    </row>
    <row r="556" spans="1:10">
      <c r="A556" s="35">
        <v>233</v>
      </c>
      <c r="B556" s="35">
        <v>355</v>
      </c>
      <c r="C556" s="35">
        <v>10</v>
      </c>
      <c r="D556" s="35">
        <v>1</v>
      </c>
      <c r="E556" s="35">
        <v>746.2</v>
      </c>
      <c r="F556" s="35">
        <v>746.2</v>
      </c>
      <c r="H556" s="35">
        <v>0</v>
      </c>
      <c r="I556" s="35">
        <v>746.2</v>
      </c>
      <c r="J556" s="35">
        <v>134.316</v>
      </c>
    </row>
    <row r="557" spans="1:10">
      <c r="A557" s="35">
        <v>290</v>
      </c>
      <c r="B557" s="35">
        <v>57</v>
      </c>
      <c r="C557" s="35">
        <v>9</v>
      </c>
      <c r="D557" s="35">
        <v>1</v>
      </c>
      <c r="E557" s="35">
        <v>1150.05</v>
      </c>
      <c r="F557" s="35">
        <v>1150.05</v>
      </c>
      <c r="H557" s="35">
        <v>0</v>
      </c>
      <c r="I557" s="35">
        <v>1150.05</v>
      </c>
      <c r="J557" s="35">
        <v>207.00899999999999</v>
      </c>
    </row>
    <row r="558" spans="1:10">
      <c r="A558" s="35">
        <v>343</v>
      </c>
      <c r="B558" s="35">
        <v>93</v>
      </c>
      <c r="C558" s="35">
        <v>16</v>
      </c>
      <c r="D558" s="35">
        <v>1</v>
      </c>
      <c r="E558" s="35">
        <v>92.12</v>
      </c>
      <c r="F558" s="35">
        <v>92.12</v>
      </c>
      <c r="H558" s="35">
        <v>0</v>
      </c>
      <c r="I558" s="35">
        <v>92.12</v>
      </c>
      <c r="J558" s="35">
        <v>16.581600000000002</v>
      </c>
    </row>
    <row r="559" spans="1:10">
      <c r="A559" s="35">
        <v>184</v>
      </c>
      <c r="B559" s="35">
        <v>30</v>
      </c>
      <c r="C559" s="35">
        <v>19</v>
      </c>
      <c r="D559" s="35">
        <v>1</v>
      </c>
      <c r="E559" s="35">
        <v>74.099999999999994</v>
      </c>
      <c r="F559" s="35">
        <v>74.099999999999994</v>
      </c>
      <c r="H559" s="35">
        <v>0</v>
      </c>
      <c r="I559" s="35">
        <v>74.099999999999994</v>
      </c>
      <c r="J559" s="35">
        <v>13.337999999999999</v>
      </c>
    </row>
    <row r="560" spans="1:10">
      <c r="A560" s="35">
        <v>430</v>
      </c>
      <c r="B560" s="35">
        <v>432</v>
      </c>
      <c r="C560" s="35">
        <v>41</v>
      </c>
      <c r="D560" s="35">
        <v>8</v>
      </c>
      <c r="E560" s="35">
        <v>370.54</v>
      </c>
      <c r="F560" s="35">
        <v>2964.32</v>
      </c>
      <c r="H560" s="35">
        <v>0</v>
      </c>
      <c r="I560" s="35">
        <v>2964.32</v>
      </c>
      <c r="J560" s="35">
        <v>533.57759999999996</v>
      </c>
    </row>
    <row r="561" spans="1:10">
      <c r="A561" s="35">
        <v>157</v>
      </c>
      <c r="B561" s="35">
        <v>240</v>
      </c>
      <c r="C561" s="35">
        <v>1</v>
      </c>
      <c r="D561" s="35">
        <v>1</v>
      </c>
      <c r="E561" s="35">
        <v>1131.02</v>
      </c>
      <c r="F561" s="35">
        <v>1131.02</v>
      </c>
      <c r="H561" s="35">
        <v>67.861199999999997</v>
      </c>
      <c r="I561" s="35">
        <v>1063.1587999999999</v>
      </c>
      <c r="J561" s="35">
        <v>191.368584</v>
      </c>
    </row>
    <row r="562" spans="1:10">
      <c r="A562" s="35">
        <v>71</v>
      </c>
      <c r="B562" s="35">
        <v>205</v>
      </c>
      <c r="C562" s="35">
        <v>21</v>
      </c>
      <c r="D562" s="35">
        <v>2</v>
      </c>
      <c r="E562" s="35">
        <v>59.36</v>
      </c>
      <c r="F562" s="35">
        <v>118.72</v>
      </c>
      <c r="H562" s="35">
        <v>0</v>
      </c>
      <c r="I562" s="35">
        <v>118.72</v>
      </c>
      <c r="J562" s="35">
        <v>21.369599999999998</v>
      </c>
    </row>
    <row r="563" spans="1:10">
      <c r="A563" s="35">
        <v>202</v>
      </c>
      <c r="B563" s="35">
        <v>350</v>
      </c>
      <c r="C563" s="35">
        <v>32</v>
      </c>
      <c r="D563" s="35">
        <v>1</v>
      </c>
      <c r="E563" s="35">
        <v>107.31</v>
      </c>
      <c r="F563" s="35">
        <v>107.31</v>
      </c>
      <c r="H563" s="35">
        <v>0</v>
      </c>
      <c r="I563" s="35">
        <v>107.31</v>
      </c>
      <c r="J563" s="35">
        <v>19.315799999999999</v>
      </c>
    </row>
    <row r="564" spans="1:10">
      <c r="A564" s="35">
        <v>37</v>
      </c>
      <c r="B564" s="35">
        <v>200</v>
      </c>
      <c r="C564" s="35">
        <v>24</v>
      </c>
      <c r="D564" s="35">
        <v>1</v>
      </c>
      <c r="E564" s="35">
        <v>39.380000000000003</v>
      </c>
      <c r="F564" s="35">
        <v>39.380000000000003</v>
      </c>
      <c r="H564" s="35">
        <v>0</v>
      </c>
      <c r="I564" s="35">
        <v>39.380000000000003</v>
      </c>
      <c r="J564" s="35">
        <v>7.0884</v>
      </c>
    </row>
    <row r="565" spans="1:10">
      <c r="A565" s="35">
        <v>308</v>
      </c>
      <c r="B565" s="35">
        <v>173</v>
      </c>
      <c r="C565" s="35">
        <v>39</v>
      </c>
      <c r="D565" s="35">
        <v>9</v>
      </c>
      <c r="E565" s="35">
        <v>46.86</v>
      </c>
      <c r="F565" s="35">
        <v>421.74</v>
      </c>
      <c r="H565" s="35">
        <v>0</v>
      </c>
      <c r="I565" s="35">
        <v>421.74</v>
      </c>
      <c r="J565" s="35">
        <v>75.913200000000003</v>
      </c>
    </row>
    <row r="566" spans="1:10">
      <c r="A566" s="35">
        <v>15</v>
      </c>
      <c r="B566" s="35">
        <v>422</v>
      </c>
      <c r="C566" s="35">
        <v>44</v>
      </c>
      <c r="D566" s="35">
        <v>5</v>
      </c>
      <c r="E566" s="35">
        <v>91.14</v>
      </c>
      <c r="F566" s="35">
        <v>455.7</v>
      </c>
      <c r="H566" s="35">
        <v>0</v>
      </c>
      <c r="I566" s="35">
        <v>455.7</v>
      </c>
      <c r="J566" s="35">
        <v>82.025999999999996</v>
      </c>
    </row>
    <row r="567" spans="1:10">
      <c r="A567" s="35">
        <v>402</v>
      </c>
      <c r="B567" s="35">
        <v>333</v>
      </c>
      <c r="C567" s="35">
        <v>13</v>
      </c>
      <c r="D567" s="35">
        <v>1</v>
      </c>
      <c r="E567" s="35">
        <v>146.08000000000001</v>
      </c>
      <c r="F567" s="35">
        <v>146.08000000000001</v>
      </c>
      <c r="H567" s="35">
        <v>11.686400000000001</v>
      </c>
      <c r="I567" s="35">
        <v>134.39359999999999</v>
      </c>
      <c r="J567" s="35">
        <v>24.190847999999999</v>
      </c>
    </row>
    <row r="568" spans="1:10">
      <c r="A568" s="35">
        <v>206</v>
      </c>
      <c r="B568" s="35">
        <v>302</v>
      </c>
      <c r="C568" s="35">
        <v>21</v>
      </c>
      <c r="D568" s="35">
        <v>5</v>
      </c>
      <c r="E568" s="35">
        <v>77.91</v>
      </c>
      <c r="F568" s="35">
        <v>389.55</v>
      </c>
      <c r="H568" s="35">
        <v>0</v>
      </c>
      <c r="I568" s="35">
        <v>389.55</v>
      </c>
      <c r="J568" s="35">
        <v>70.119</v>
      </c>
    </row>
    <row r="569" spans="1:10">
      <c r="A569" s="35">
        <v>153</v>
      </c>
      <c r="B569" s="35">
        <v>301</v>
      </c>
      <c r="C569" s="35">
        <v>11</v>
      </c>
      <c r="D569" s="35">
        <v>5</v>
      </c>
      <c r="E569" s="35">
        <v>744.91</v>
      </c>
      <c r="F569" s="35">
        <v>3724.55</v>
      </c>
      <c r="H569" s="35">
        <v>0</v>
      </c>
      <c r="I569" s="35">
        <v>3724.55</v>
      </c>
      <c r="J569" s="35">
        <v>670.41899999999998</v>
      </c>
    </row>
    <row r="570" spans="1:10">
      <c r="A570" s="35">
        <v>318</v>
      </c>
      <c r="B570" s="35">
        <v>277</v>
      </c>
      <c r="C570" s="35">
        <v>1</v>
      </c>
      <c r="D570" s="35">
        <v>8</v>
      </c>
      <c r="E570" s="35">
        <v>577.16999999999996</v>
      </c>
      <c r="F570" s="35">
        <v>4617.3599999999997</v>
      </c>
      <c r="H570" s="35">
        <v>0</v>
      </c>
      <c r="I570" s="35">
        <v>4617.3599999999997</v>
      </c>
      <c r="J570" s="35">
        <v>831.12480000000005</v>
      </c>
    </row>
    <row r="571" spans="1:10">
      <c r="A571" s="35">
        <v>241</v>
      </c>
      <c r="B571" s="35">
        <v>357</v>
      </c>
      <c r="C571" s="35">
        <v>29</v>
      </c>
      <c r="D571" s="35">
        <v>1</v>
      </c>
      <c r="E571" s="35">
        <v>137.76</v>
      </c>
      <c r="F571" s="35">
        <v>137.76</v>
      </c>
      <c r="H571" s="35">
        <v>0</v>
      </c>
      <c r="I571" s="35">
        <v>137.76</v>
      </c>
      <c r="J571" s="35">
        <v>24.796800000000001</v>
      </c>
    </row>
    <row r="572" spans="1:10">
      <c r="A572" s="35">
        <v>368</v>
      </c>
      <c r="B572" s="35">
        <v>413</v>
      </c>
      <c r="C572" s="35">
        <v>5</v>
      </c>
      <c r="D572" s="35">
        <v>1</v>
      </c>
      <c r="E572" s="35">
        <v>705.6</v>
      </c>
      <c r="F572" s="35">
        <v>705.6</v>
      </c>
      <c r="H572" s="35">
        <v>0</v>
      </c>
      <c r="I572" s="35">
        <v>705.6</v>
      </c>
      <c r="J572" s="35">
        <v>127.008</v>
      </c>
    </row>
    <row r="573" spans="1:10">
      <c r="A573" s="35">
        <v>70</v>
      </c>
      <c r="B573" s="35">
        <v>25</v>
      </c>
      <c r="C573" s="35">
        <v>4</v>
      </c>
      <c r="D573" s="35">
        <v>1</v>
      </c>
      <c r="E573" s="35">
        <v>386.61</v>
      </c>
      <c r="F573" s="35">
        <v>386.61</v>
      </c>
      <c r="H573" s="35">
        <v>0</v>
      </c>
      <c r="I573" s="35">
        <v>386.61</v>
      </c>
      <c r="J573" s="35">
        <v>69.589799999999997</v>
      </c>
    </row>
    <row r="574" spans="1:10">
      <c r="A574" s="35">
        <v>22</v>
      </c>
      <c r="B574" s="35">
        <v>19</v>
      </c>
      <c r="C574" s="35">
        <v>28</v>
      </c>
      <c r="D574" s="35">
        <v>4</v>
      </c>
      <c r="E574" s="35">
        <v>23.84</v>
      </c>
      <c r="F574" s="35">
        <v>95.36</v>
      </c>
      <c r="H574" s="35">
        <v>0</v>
      </c>
      <c r="I574" s="35">
        <v>95.36</v>
      </c>
      <c r="J574" s="35">
        <v>17.1648</v>
      </c>
    </row>
    <row r="575" spans="1:10">
      <c r="A575" s="35">
        <v>327</v>
      </c>
      <c r="B575" s="35">
        <v>258</v>
      </c>
      <c r="C575" s="35">
        <v>14</v>
      </c>
      <c r="D575" s="35">
        <v>2</v>
      </c>
      <c r="E575" s="35">
        <v>264.67</v>
      </c>
      <c r="F575" s="35">
        <v>529.34</v>
      </c>
      <c r="H575" s="35">
        <v>0</v>
      </c>
      <c r="I575" s="35">
        <v>529.34</v>
      </c>
      <c r="J575" s="35">
        <v>95.281199999999998</v>
      </c>
    </row>
    <row r="576" spans="1:10">
      <c r="A576" s="35">
        <v>103</v>
      </c>
      <c r="B576" s="35">
        <v>345</v>
      </c>
      <c r="C576" s="35">
        <v>28</v>
      </c>
      <c r="D576" s="35">
        <v>1</v>
      </c>
      <c r="E576" s="35">
        <v>21.44</v>
      </c>
      <c r="F576" s="35">
        <v>21.44</v>
      </c>
      <c r="H576" s="35">
        <v>0</v>
      </c>
      <c r="I576" s="35">
        <v>21.44</v>
      </c>
      <c r="J576" s="35">
        <v>3.8592</v>
      </c>
    </row>
    <row r="577" spans="1:10">
      <c r="A577" s="35">
        <v>218</v>
      </c>
      <c r="B577" s="35">
        <v>91</v>
      </c>
      <c r="C577" s="35">
        <v>44</v>
      </c>
      <c r="D577" s="35">
        <v>1</v>
      </c>
      <c r="E577" s="35">
        <v>91.14</v>
      </c>
      <c r="F577" s="35">
        <v>91.14</v>
      </c>
      <c r="H577" s="35">
        <v>0</v>
      </c>
      <c r="I577" s="35">
        <v>91.14</v>
      </c>
      <c r="J577" s="35">
        <v>16.405200000000001</v>
      </c>
    </row>
    <row r="578" spans="1:10">
      <c r="A578" s="35">
        <v>73</v>
      </c>
      <c r="B578" s="35">
        <v>203</v>
      </c>
      <c r="C578" s="35">
        <v>45</v>
      </c>
      <c r="D578" s="35">
        <v>4</v>
      </c>
      <c r="E578" s="35">
        <v>25.22</v>
      </c>
      <c r="F578" s="35">
        <v>100.88</v>
      </c>
      <c r="H578" s="35">
        <v>0</v>
      </c>
      <c r="I578" s="35">
        <v>100.88</v>
      </c>
      <c r="J578" s="35">
        <v>18.1584</v>
      </c>
    </row>
    <row r="579" spans="1:10">
      <c r="A579" s="35">
        <v>224</v>
      </c>
      <c r="B579" s="35">
        <v>312</v>
      </c>
      <c r="C579" s="35">
        <v>39</v>
      </c>
      <c r="D579" s="35">
        <v>7</v>
      </c>
      <c r="E579" s="35">
        <v>36.299999999999997</v>
      </c>
      <c r="F579" s="35">
        <v>254.1</v>
      </c>
      <c r="H579" s="35">
        <v>0</v>
      </c>
      <c r="I579" s="35">
        <v>254.1</v>
      </c>
      <c r="J579" s="35">
        <v>45.738</v>
      </c>
    </row>
    <row r="580" spans="1:10">
      <c r="A580" s="35">
        <v>123</v>
      </c>
      <c r="B580" s="35">
        <v>44</v>
      </c>
      <c r="C580" s="35">
        <v>30</v>
      </c>
      <c r="D580" s="35">
        <v>3</v>
      </c>
      <c r="E580" s="35">
        <v>65.36</v>
      </c>
      <c r="F580" s="35">
        <v>196.08</v>
      </c>
      <c r="H580" s="35">
        <v>3.9216000000000002</v>
      </c>
      <c r="I580" s="35">
        <v>192.1584</v>
      </c>
      <c r="J580" s="35">
        <v>34.588512000000001</v>
      </c>
    </row>
    <row r="581" spans="1:10">
      <c r="A581" s="35">
        <v>242</v>
      </c>
      <c r="B581" s="35">
        <v>107</v>
      </c>
      <c r="C581" s="35">
        <v>15</v>
      </c>
      <c r="D581" s="35">
        <v>1</v>
      </c>
      <c r="E581" s="35">
        <v>177.21</v>
      </c>
      <c r="F581" s="35">
        <v>177.21</v>
      </c>
      <c r="H581" s="35">
        <v>0</v>
      </c>
      <c r="I581" s="35">
        <v>177.21</v>
      </c>
      <c r="J581" s="35">
        <v>31.8978</v>
      </c>
    </row>
    <row r="582" spans="1:10">
      <c r="A582" s="35">
        <v>65</v>
      </c>
      <c r="B582" s="35">
        <v>377</v>
      </c>
      <c r="C582" s="35">
        <v>32</v>
      </c>
      <c r="D582" s="35">
        <v>1</v>
      </c>
      <c r="E582" s="35">
        <v>100.74</v>
      </c>
      <c r="F582" s="35">
        <v>100.74</v>
      </c>
      <c r="H582" s="35">
        <v>0</v>
      </c>
      <c r="I582" s="35">
        <v>100.74</v>
      </c>
      <c r="J582" s="35">
        <v>18.133199999999999</v>
      </c>
    </row>
    <row r="583" spans="1:10">
      <c r="A583" s="35">
        <v>313</v>
      </c>
      <c r="B583" s="35">
        <v>203</v>
      </c>
      <c r="C583" s="35">
        <v>30</v>
      </c>
      <c r="D583" s="35">
        <v>6</v>
      </c>
      <c r="E583" s="35">
        <v>68.37</v>
      </c>
      <c r="F583" s="35">
        <v>410.22</v>
      </c>
      <c r="H583" s="35">
        <v>0</v>
      </c>
      <c r="I583" s="35">
        <v>410.22</v>
      </c>
      <c r="J583" s="35">
        <v>73.839600000000004</v>
      </c>
    </row>
    <row r="584" spans="1:10">
      <c r="A584" s="35">
        <v>142</v>
      </c>
      <c r="B584" s="35">
        <v>368</v>
      </c>
      <c r="C584" s="35">
        <v>37</v>
      </c>
      <c r="D584" s="35">
        <v>1</v>
      </c>
      <c r="E584" s="35">
        <v>88.04</v>
      </c>
      <c r="F584" s="35">
        <v>88.04</v>
      </c>
      <c r="H584" s="35">
        <v>0</v>
      </c>
      <c r="I584" s="35">
        <v>88.04</v>
      </c>
      <c r="J584" s="35">
        <v>15.847200000000001</v>
      </c>
    </row>
    <row r="585" spans="1:10">
      <c r="A585" s="35">
        <v>353</v>
      </c>
      <c r="B585" s="35">
        <v>239</v>
      </c>
      <c r="C585" s="35">
        <v>34</v>
      </c>
      <c r="D585" s="35">
        <v>1</v>
      </c>
      <c r="E585" s="35">
        <v>101.5</v>
      </c>
      <c r="F585" s="35">
        <v>101.5</v>
      </c>
      <c r="H585" s="35">
        <v>0</v>
      </c>
      <c r="I585" s="35">
        <v>101.5</v>
      </c>
      <c r="J585" s="35">
        <v>18.27</v>
      </c>
    </row>
    <row r="586" spans="1:10">
      <c r="A586" s="35">
        <v>14</v>
      </c>
      <c r="B586" s="35">
        <v>345</v>
      </c>
      <c r="C586" s="35">
        <v>1</v>
      </c>
      <c r="D586" s="35">
        <v>8</v>
      </c>
      <c r="E586" s="35">
        <v>687.94</v>
      </c>
      <c r="F586" s="35">
        <v>5503.52</v>
      </c>
      <c r="H586" s="35">
        <v>0</v>
      </c>
      <c r="I586" s="35">
        <v>5503.52</v>
      </c>
      <c r="J586" s="35">
        <v>990.6336</v>
      </c>
    </row>
    <row r="587" spans="1:10">
      <c r="A587" s="35">
        <v>373</v>
      </c>
      <c r="B587" s="35">
        <v>210</v>
      </c>
      <c r="C587" s="35">
        <v>39</v>
      </c>
      <c r="D587" s="35">
        <v>9</v>
      </c>
      <c r="E587" s="35">
        <v>46.86</v>
      </c>
      <c r="F587" s="35">
        <v>421.74</v>
      </c>
      <c r="H587" s="35">
        <v>0</v>
      </c>
      <c r="I587" s="35">
        <v>421.74</v>
      </c>
      <c r="J587" s="35">
        <v>75.913200000000003</v>
      </c>
    </row>
    <row r="588" spans="1:10">
      <c r="A588" s="35">
        <v>377</v>
      </c>
      <c r="B588" s="35">
        <v>15</v>
      </c>
      <c r="C588" s="35">
        <v>15</v>
      </c>
      <c r="D588" s="35">
        <v>1</v>
      </c>
      <c r="E588" s="35">
        <v>126.72</v>
      </c>
      <c r="F588" s="35">
        <v>126.72</v>
      </c>
      <c r="H588" s="35">
        <v>0</v>
      </c>
      <c r="I588" s="35">
        <v>126.72</v>
      </c>
      <c r="J588" s="35">
        <v>22.8096</v>
      </c>
    </row>
    <row r="589" spans="1:10">
      <c r="A589" s="35">
        <v>244</v>
      </c>
      <c r="B589" s="35">
        <v>376</v>
      </c>
      <c r="C589" s="35">
        <v>4</v>
      </c>
      <c r="D589" s="35">
        <v>9</v>
      </c>
      <c r="E589" s="35">
        <v>452.36</v>
      </c>
      <c r="F589" s="35">
        <v>4071.24</v>
      </c>
      <c r="H589" s="35">
        <v>0</v>
      </c>
      <c r="I589" s="35">
        <v>4071.24</v>
      </c>
      <c r="J589" s="35">
        <v>732.82320000000004</v>
      </c>
    </row>
    <row r="590" spans="1:10">
      <c r="A590" s="35">
        <v>406</v>
      </c>
      <c r="B590" s="35">
        <v>397</v>
      </c>
      <c r="C590" s="35">
        <v>21</v>
      </c>
      <c r="D590" s="35">
        <v>5</v>
      </c>
      <c r="E590" s="35">
        <v>102.29</v>
      </c>
      <c r="F590" s="35">
        <v>511.45</v>
      </c>
      <c r="H590" s="35">
        <v>97.1755</v>
      </c>
      <c r="I590" s="35">
        <v>414.27449999999999</v>
      </c>
      <c r="J590" s="35">
        <v>74.569410000000005</v>
      </c>
    </row>
    <row r="591" spans="1:10">
      <c r="A591" s="35">
        <v>168</v>
      </c>
      <c r="B591" s="35">
        <v>347</v>
      </c>
      <c r="C591" s="35">
        <v>38</v>
      </c>
      <c r="D591" s="35">
        <v>5</v>
      </c>
      <c r="E591" s="35">
        <v>35.36</v>
      </c>
      <c r="F591" s="35">
        <v>176.8</v>
      </c>
      <c r="H591" s="35">
        <v>0</v>
      </c>
      <c r="I591" s="35">
        <v>176.8</v>
      </c>
      <c r="J591" s="35">
        <v>31.824000000000002</v>
      </c>
    </row>
    <row r="592" spans="1:10">
      <c r="A592" s="35">
        <v>144</v>
      </c>
      <c r="B592" s="35">
        <v>53</v>
      </c>
      <c r="C592" s="35">
        <v>13</v>
      </c>
      <c r="D592" s="35">
        <v>1</v>
      </c>
      <c r="E592" s="35">
        <v>118.8</v>
      </c>
      <c r="F592" s="35">
        <v>118.8</v>
      </c>
      <c r="H592" s="35">
        <v>0</v>
      </c>
      <c r="I592" s="35">
        <v>118.8</v>
      </c>
      <c r="J592" s="35">
        <v>21.384</v>
      </c>
    </row>
    <row r="593" spans="1:10">
      <c r="A593" s="35">
        <v>203</v>
      </c>
      <c r="B593" s="35">
        <v>262</v>
      </c>
      <c r="C593" s="35">
        <v>4</v>
      </c>
      <c r="D593" s="35">
        <v>1</v>
      </c>
      <c r="E593" s="35">
        <v>478.66</v>
      </c>
      <c r="F593" s="35">
        <v>478.66</v>
      </c>
      <c r="H593" s="35">
        <v>0</v>
      </c>
      <c r="I593" s="35">
        <v>478.66</v>
      </c>
      <c r="J593" s="35">
        <v>86.158799999999999</v>
      </c>
    </row>
    <row r="594" spans="1:10">
      <c r="A594" s="35">
        <v>97</v>
      </c>
      <c r="B594" s="35">
        <v>313</v>
      </c>
      <c r="C594" s="35">
        <v>10</v>
      </c>
      <c r="D594" s="35">
        <v>3</v>
      </c>
      <c r="E594" s="35">
        <v>718.9</v>
      </c>
      <c r="F594" s="35">
        <v>2156.6999999999998</v>
      </c>
      <c r="H594" s="35">
        <v>366.63900000000001</v>
      </c>
      <c r="I594" s="35">
        <v>1790.0609999999999</v>
      </c>
      <c r="J594" s="35">
        <v>322.21098000000001</v>
      </c>
    </row>
    <row r="595" spans="1:10">
      <c r="A595" s="35">
        <v>42</v>
      </c>
      <c r="B595" s="35">
        <v>391</v>
      </c>
      <c r="C595" s="35">
        <v>6</v>
      </c>
      <c r="D595" s="35">
        <v>4</v>
      </c>
      <c r="E595" s="35">
        <v>499.14</v>
      </c>
      <c r="F595" s="35">
        <v>1996.56</v>
      </c>
      <c r="H595" s="35">
        <v>0</v>
      </c>
      <c r="I595" s="35">
        <v>1996.56</v>
      </c>
      <c r="J595" s="35">
        <v>359.38080000000002</v>
      </c>
    </row>
    <row r="596" spans="1:10">
      <c r="A596" s="35">
        <v>189</v>
      </c>
      <c r="B596" s="35">
        <v>199</v>
      </c>
      <c r="C596" s="35">
        <v>16</v>
      </c>
      <c r="D596" s="35">
        <v>1</v>
      </c>
      <c r="E596" s="35">
        <v>95.55</v>
      </c>
      <c r="F596" s="35">
        <v>95.55</v>
      </c>
      <c r="H596" s="35">
        <v>0</v>
      </c>
      <c r="I596" s="35">
        <v>95.55</v>
      </c>
      <c r="J596" s="35">
        <v>17.199000000000002</v>
      </c>
    </row>
    <row r="597" spans="1:10">
      <c r="A597" s="35">
        <v>393</v>
      </c>
      <c r="B597" s="35">
        <v>62</v>
      </c>
      <c r="C597" s="35">
        <v>17</v>
      </c>
      <c r="D597" s="35">
        <v>1</v>
      </c>
      <c r="E597" s="35">
        <v>42.18</v>
      </c>
      <c r="F597" s="35">
        <v>42.18</v>
      </c>
      <c r="H597" s="35">
        <v>0</v>
      </c>
      <c r="I597" s="35">
        <v>42.18</v>
      </c>
      <c r="J597" s="35">
        <v>7.5923999999999996</v>
      </c>
    </row>
    <row r="598" spans="1:10">
      <c r="A598" s="35">
        <v>41</v>
      </c>
      <c r="B598" s="35">
        <v>241</v>
      </c>
      <c r="C598" s="35">
        <v>4</v>
      </c>
      <c r="D598" s="35">
        <v>7</v>
      </c>
      <c r="E598" s="35">
        <v>436.58</v>
      </c>
      <c r="F598" s="35">
        <v>3056.06</v>
      </c>
      <c r="H598" s="35">
        <v>0</v>
      </c>
      <c r="I598" s="35">
        <v>3056.06</v>
      </c>
      <c r="J598" s="35">
        <v>550.09079999999994</v>
      </c>
    </row>
    <row r="599" spans="1:10">
      <c r="A599" s="35">
        <v>305</v>
      </c>
      <c r="B599" s="35">
        <v>279</v>
      </c>
      <c r="C599" s="35">
        <v>39</v>
      </c>
      <c r="D599" s="35">
        <v>1</v>
      </c>
      <c r="E599" s="35">
        <v>46.2</v>
      </c>
      <c r="F599" s="35">
        <v>46.2</v>
      </c>
      <c r="H599" s="35">
        <v>0</v>
      </c>
      <c r="I599" s="35">
        <v>46.2</v>
      </c>
      <c r="J599" s="35">
        <v>8.3160000000000007</v>
      </c>
    </row>
    <row r="600" spans="1:10">
      <c r="A600" s="35">
        <v>408</v>
      </c>
      <c r="B600" s="35">
        <v>17</v>
      </c>
      <c r="C600" s="35">
        <v>1</v>
      </c>
      <c r="D600" s="35">
        <v>1</v>
      </c>
      <c r="E600" s="35">
        <v>932.8</v>
      </c>
      <c r="F600" s="35">
        <v>932.8</v>
      </c>
      <c r="H600" s="35">
        <v>0</v>
      </c>
      <c r="I600" s="35">
        <v>932.8</v>
      </c>
      <c r="J600" s="35">
        <v>167.904</v>
      </c>
    </row>
    <row r="601" spans="1:10">
      <c r="A601" s="35">
        <v>23</v>
      </c>
      <c r="B601" s="35">
        <v>434</v>
      </c>
      <c r="C601" s="35">
        <v>8</v>
      </c>
      <c r="D601" s="35">
        <v>1</v>
      </c>
      <c r="E601" s="35">
        <v>1255.8399999999999</v>
      </c>
      <c r="F601" s="35">
        <v>1255.8399999999999</v>
      </c>
      <c r="H601" s="35">
        <v>0</v>
      </c>
      <c r="I601" s="35">
        <v>1255.8399999999999</v>
      </c>
      <c r="J601" s="35">
        <v>226.05119999999999</v>
      </c>
    </row>
    <row r="602" spans="1:10">
      <c r="A602" s="35">
        <v>113</v>
      </c>
      <c r="B602" s="35">
        <v>433</v>
      </c>
      <c r="C602" s="35">
        <v>28</v>
      </c>
      <c r="D602" s="35">
        <v>1</v>
      </c>
      <c r="E602" s="35">
        <v>18.079999999999998</v>
      </c>
      <c r="F602" s="35">
        <v>18.079999999999998</v>
      </c>
      <c r="H602" s="35">
        <v>0</v>
      </c>
      <c r="I602" s="35">
        <v>18.079999999999998</v>
      </c>
      <c r="J602" s="35">
        <v>3.2544</v>
      </c>
    </row>
    <row r="603" spans="1:10">
      <c r="A603" s="35">
        <v>304</v>
      </c>
      <c r="B603" s="35">
        <v>371</v>
      </c>
      <c r="C603" s="35">
        <v>37</v>
      </c>
      <c r="D603" s="35">
        <v>2</v>
      </c>
      <c r="E603" s="35">
        <v>95.14</v>
      </c>
      <c r="F603" s="35">
        <v>190.28</v>
      </c>
      <c r="H603" s="35">
        <v>0</v>
      </c>
      <c r="I603" s="35">
        <v>190.28</v>
      </c>
      <c r="J603" s="35">
        <v>34.250399999999999</v>
      </c>
    </row>
    <row r="604" spans="1:10">
      <c r="A604" s="35">
        <v>126</v>
      </c>
      <c r="B604" s="35">
        <v>147</v>
      </c>
      <c r="C604" s="35">
        <v>25</v>
      </c>
      <c r="D604" s="35">
        <v>1</v>
      </c>
      <c r="E604" s="35">
        <v>59.22</v>
      </c>
      <c r="F604" s="35">
        <v>59.22</v>
      </c>
      <c r="H604" s="35">
        <v>0</v>
      </c>
      <c r="I604" s="35">
        <v>59.22</v>
      </c>
      <c r="J604" s="35">
        <v>10.659599999999999</v>
      </c>
    </row>
    <row r="605" spans="1:10">
      <c r="A605" s="35">
        <v>14</v>
      </c>
      <c r="B605" s="35">
        <v>422</v>
      </c>
      <c r="C605" s="35">
        <v>14</v>
      </c>
      <c r="D605" s="35">
        <v>1</v>
      </c>
      <c r="E605" s="35">
        <v>240.73</v>
      </c>
      <c r="F605" s="35">
        <v>240.73</v>
      </c>
      <c r="H605" s="35">
        <v>0</v>
      </c>
      <c r="I605" s="35">
        <v>240.73</v>
      </c>
      <c r="J605" s="35">
        <v>43.331400000000002</v>
      </c>
    </row>
    <row r="606" spans="1:10">
      <c r="A606" s="35">
        <v>289</v>
      </c>
      <c r="B606" s="35">
        <v>33</v>
      </c>
      <c r="C606" s="35">
        <v>13</v>
      </c>
      <c r="D606" s="35">
        <v>7</v>
      </c>
      <c r="E606" s="35">
        <v>167.2</v>
      </c>
      <c r="F606" s="35">
        <v>1170.4000000000001</v>
      </c>
      <c r="H606" s="35">
        <v>0</v>
      </c>
      <c r="I606" s="35">
        <v>1170.4000000000001</v>
      </c>
      <c r="J606" s="35">
        <v>210.672</v>
      </c>
    </row>
    <row r="607" spans="1:10">
      <c r="A607" s="35">
        <v>248</v>
      </c>
      <c r="B607" s="35">
        <v>375</v>
      </c>
      <c r="C607" s="35">
        <v>27</v>
      </c>
      <c r="D607" s="35">
        <v>3</v>
      </c>
      <c r="E607" s="35">
        <v>64.98</v>
      </c>
      <c r="F607" s="35">
        <v>194.94</v>
      </c>
      <c r="H607" s="35">
        <v>23.392800000000001</v>
      </c>
      <c r="I607" s="35">
        <v>171.5472</v>
      </c>
      <c r="J607" s="35">
        <v>30.878495999999998</v>
      </c>
    </row>
    <row r="608" spans="1:10">
      <c r="A608" s="35">
        <v>246</v>
      </c>
      <c r="B608" s="35">
        <v>329</v>
      </c>
      <c r="C608" s="35">
        <v>42</v>
      </c>
      <c r="D608" s="35">
        <v>1</v>
      </c>
      <c r="E608" s="35">
        <v>190.9</v>
      </c>
      <c r="F608" s="35">
        <v>190.9</v>
      </c>
      <c r="H608" s="35">
        <v>0</v>
      </c>
      <c r="I608" s="35">
        <v>190.9</v>
      </c>
      <c r="J608" s="35">
        <v>34.362000000000002</v>
      </c>
    </row>
    <row r="609" spans="1:10">
      <c r="A609" s="35">
        <v>218</v>
      </c>
      <c r="B609" s="35">
        <v>435</v>
      </c>
      <c r="C609" s="35">
        <v>24</v>
      </c>
      <c r="D609" s="35">
        <v>1</v>
      </c>
      <c r="E609" s="35">
        <v>28.16</v>
      </c>
      <c r="F609" s="35">
        <v>28.16</v>
      </c>
      <c r="H609" s="35">
        <v>0</v>
      </c>
      <c r="I609" s="35">
        <v>28.16</v>
      </c>
      <c r="J609" s="35">
        <v>5.0688000000000004</v>
      </c>
    </row>
    <row r="610" spans="1:10">
      <c r="A610" s="35">
        <v>358</v>
      </c>
      <c r="B610" s="35">
        <v>397</v>
      </c>
      <c r="C610" s="35">
        <v>24</v>
      </c>
      <c r="D610" s="35">
        <v>1</v>
      </c>
      <c r="E610" s="35">
        <v>24.64</v>
      </c>
      <c r="F610" s="35">
        <v>24.64</v>
      </c>
      <c r="H610" s="35">
        <v>0</v>
      </c>
      <c r="I610" s="35">
        <v>24.64</v>
      </c>
      <c r="J610" s="35">
        <v>4.4352</v>
      </c>
    </row>
    <row r="611" spans="1:10">
      <c r="A611" s="35">
        <v>426</v>
      </c>
      <c r="B611" s="35">
        <v>62</v>
      </c>
      <c r="C611" s="35">
        <v>1</v>
      </c>
      <c r="D611" s="35">
        <v>4</v>
      </c>
      <c r="E611" s="35">
        <v>909.48</v>
      </c>
      <c r="F611" s="35">
        <v>3637.92</v>
      </c>
      <c r="H611" s="35">
        <v>0</v>
      </c>
      <c r="I611" s="35">
        <v>3637.92</v>
      </c>
      <c r="J611" s="35">
        <v>654.82560000000001</v>
      </c>
    </row>
    <row r="612" spans="1:10">
      <c r="A612" s="35">
        <v>45</v>
      </c>
      <c r="B612" s="35">
        <v>368</v>
      </c>
      <c r="C612" s="35">
        <v>30</v>
      </c>
      <c r="D612" s="35">
        <v>1</v>
      </c>
      <c r="E612" s="35">
        <v>78.260000000000005</v>
      </c>
      <c r="F612" s="35">
        <v>78.260000000000005</v>
      </c>
      <c r="H612" s="35">
        <v>0</v>
      </c>
      <c r="I612" s="35">
        <v>78.260000000000005</v>
      </c>
      <c r="J612" s="35">
        <v>14.0868</v>
      </c>
    </row>
    <row r="613" spans="1:10">
      <c r="A613" s="35">
        <v>399</v>
      </c>
      <c r="B613" s="35">
        <v>317</v>
      </c>
      <c r="C613" s="35">
        <v>17</v>
      </c>
      <c r="D613" s="35">
        <v>1</v>
      </c>
      <c r="E613" s="35">
        <v>68.45</v>
      </c>
      <c r="F613" s="35">
        <v>68.45</v>
      </c>
      <c r="H613" s="35">
        <v>0</v>
      </c>
      <c r="I613" s="35">
        <v>68.45</v>
      </c>
      <c r="J613" s="35">
        <v>12.321</v>
      </c>
    </row>
    <row r="614" spans="1:10">
      <c r="A614" s="35">
        <v>141</v>
      </c>
      <c r="B614" s="35">
        <v>332</v>
      </c>
      <c r="C614" s="35">
        <v>42</v>
      </c>
      <c r="D614" s="35">
        <v>1</v>
      </c>
      <c r="E614" s="35">
        <v>151.80000000000001</v>
      </c>
      <c r="F614" s="35">
        <v>151.80000000000001</v>
      </c>
      <c r="H614" s="35">
        <v>0</v>
      </c>
      <c r="I614" s="35">
        <v>151.80000000000001</v>
      </c>
      <c r="J614" s="35">
        <v>27.324000000000002</v>
      </c>
    </row>
    <row r="615" spans="1:10">
      <c r="A615" s="35">
        <v>13</v>
      </c>
      <c r="B615" s="35">
        <v>235</v>
      </c>
      <c r="C615" s="35">
        <v>20</v>
      </c>
      <c r="D615" s="35">
        <v>6</v>
      </c>
      <c r="E615" s="35">
        <v>29.04</v>
      </c>
      <c r="F615" s="35">
        <v>174.24</v>
      </c>
      <c r="H615" s="35">
        <v>0</v>
      </c>
      <c r="I615" s="35">
        <v>174.24</v>
      </c>
      <c r="J615" s="35">
        <v>31.363199999999999</v>
      </c>
    </row>
    <row r="616" spans="1:10">
      <c r="A616" s="35">
        <v>320</v>
      </c>
      <c r="B616" s="35">
        <v>426</v>
      </c>
      <c r="C616" s="35">
        <v>41</v>
      </c>
      <c r="D616" s="35">
        <v>3</v>
      </c>
      <c r="E616" s="35">
        <v>362.9</v>
      </c>
      <c r="F616" s="35">
        <v>1088.7</v>
      </c>
      <c r="H616" s="35">
        <v>0</v>
      </c>
      <c r="I616" s="35">
        <v>1088.7</v>
      </c>
      <c r="J616" s="35">
        <v>195.96600000000001</v>
      </c>
    </row>
    <row r="617" spans="1:10">
      <c r="A617" s="35">
        <v>427</v>
      </c>
      <c r="B617" s="35">
        <v>320</v>
      </c>
      <c r="C617" s="35">
        <v>15</v>
      </c>
      <c r="D617" s="35">
        <v>8</v>
      </c>
      <c r="E617" s="35">
        <v>161.37</v>
      </c>
      <c r="F617" s="35">
        <v>1290.96</v>
      </c>
      <c r="H617" s="35">
        <v>0</v>
      </c>
      <c r="I617" s="35">
        <v>1290.96</v>
      </c>
      <c r="J617" s="35">
        <v>232.37280000000001</v>
      </c>
    </row>
    <row r="618" spans="1:10">
      <c r="A618" s="35">
        <v>3</v>
      </c>
      <c r="B618" s="35">
        <v>125</v>
      </c>
      <c r="C618" s="35">
        <v>22</v>
      </c>
      <c r="D618" s="35">
        <v>3</v>
      </c>
      <c r="E618" s="35">
        <v>51.34</v>
      </c>
      <c r="F618" s="35">
        <v>154.02000000000001</v>
      </c>
      <c r="H618" s="35">
        <v>0</v>
      </c>
      <c r="I618" s="35">
        <v>154.02000000000001</v>
      </c>
      <c r="J618" s="35">
        <v>27.723600000000001</v>
      </c>
    </row>
    <row r="619" spans="1:10">
      <c r="A619" s="35">
        <v>150</v>
      </c>
      <c r="B619" s="35">
        <v>248</v>
      </c>
      <c r="C619" s="35">
        <v>4</v>
      </c>
      <c r="D619" s="35">
        <v>1</v>
      </c>
      <c r="E619" s="35">
        <v>368.2</v>
      </c>
      <c r="F619" s="35">
        <v>368.2</v>
      </c>
      <c r="H619" s="35">
        <v>0</v>
      </c>
      <c r="I619" s="35">
        <v>368.2</v>
      </c>
      <c r="J619" s="35">
        <v>66.275999999999996</v>
      </c>
    </row>
    <row r="620" spans="1:10">
      <c r="A620" s="35">
        <v>223</v>
      </c>
      <c r="B620" s="35">
        <v>431</v>
      </c>
      <c r="C620" s="35">
        <v>33</v>
      </c>
      <c r="D620" s="35">
        <v>3</v>
      </c>
      <c r="E620" s="35">
        <v>143.59</v>
      </c>
      <c r="F620" s="35">
        <v>430.77</v>
      </c>
      <c r="H620" s="35">
        <v>0</v>
      </c>
      <c r="I620" s="35">
        <v>430.77</v>
      </c>
      <c r="J620" s="35">
        <v>77.538600000000002</v>
      </c>
    </row>
    <row r="621" spans="1:10">
      <c r="A621" s="35">
        <v>173</v>
      </c>
      <c r="B621" s="35">
        <v>337</v>
      </c>
      <c r="C621" s="35">
        <v>34</v>
      </c>
      <c r="D621" s="35">
        <v>1</v>
      </c>
      <c r="E621" s="35">
        <v>107.8</v>
      </c>
      <c r="F621" s="35">
        <v>107.8</v>
      </c>
      <c r="H621" s="35">
        <v>0</v>
      </c>
      <c r="I621" s="35">
        <v>107.8</v>
      </c>
      <c r="J621" s="35">
        <v>19.404</v>
      </c>
    </row>
    <row r="622" spans="1:10">
      <c r="A622" s="35">
        <v>270</v>
      </c>
      <c r="B622" s="35">
        <v>181</v>
      </c>
      <c r="C622" s="35">
        <v>33</v>
      </c>
      <c r="D622" s="35">
        <v>5</v>
      </c>
      <c r="E622" s="35">
        <v>150.22999999999999</v>
      </c>
      <c r="F622" s="35">
        <v>751.15</v>
      </c>
      <c r="H622" s="35">
        <v>0</v>
      </c>
      <c r="I622" s="35">
        <v>751.15</v>
      </c>
      <c r="J622" s="35">
        <v>135.20699999999999</v>
      </c>
    </row>
    <row r="623" spans="1:10">
      <c r="A623" s="35">
        <v>307</v>
      </c>
      <c r="B623" s="35">
        <v>67</v>
      </c>
      <c r="C623" s="35">
        <v>22</v>
      </c>
      <c r="D623" s="35">
        <v>1</v>
      </c>
      <c r="E623" s="35">
        <v>61.88</v>
      </c>
      <c r="F623" s="35">
        <v>61.88</v>
      </c>
      <c r="H623" s="35">
        <v>0</v>
      </c>
      <c r="I623" s="35">
        <v>61.88</v>
      </c>
      <c r="J623" s="35">
        <v>11.138400000000001</v>
      </c>
    </row>
    <row r="624" spans="1:10">
      <c r="A624" s="35">
        <v>295</v>
      </c>
      <c r="B624" s="35">
        <v>123</v>
      </c>
      <c r="C624" s="35">
        <v>19</v>
      </c>
      <c r="D624" s="35">
        <v>8</v>
      </c>
      <c r="E624" s="35">
        <v>144.30000000000001</v>
      </c>
      <c r="F624" s="35">
        <v>1154.4000000000001</v>
      </c>
      <c r="H624" s="35">
        <v>23.088000000000001</v>
      </c>
      <c r="I624" s="35">
        <v>1131.3119999999999</v>
      </c>
      <c r="J624" s="35">
        <v>203.63615999999999</v>
      </c>
    </row>
    <row r="625" spans="1:10">
      <c r="A625" s="35">
        <v>188</v>
      </c>
      <c r="B625" s="35">
        <v>202</v>
      </c>
      <c r="C625" s="35">
        <v>9</v>
      </c>
      <c r="D625" s="35">
        <v>1</v>
      </c>
      <c r="E625" s="35">
        <v>1010.65</v>
      </c>
      <c r="F625" s="35">
        <v>1010.65</v>
      </c>
      <c r="H625" s="35">
        <v>0</v>
      </c>
      <c r="I625" s="35">
        <v>1010.65</v>
      </c>
      <c r="J625" s="35">
        <v>181.917</v>
      </c>
    </row>
    <row r="626" spans="1:10">
      <c r="A626" s="35">
        <v>13</v>
      </c>
      <c r="B626" s="35">
        <v>189</v>
      </c>
      <c r="C626" s="35">
        <v>34</v>
      </c>
      <c r="D626" s="35">
        <v>1</v>
      </c>
      <c r="E626" s="35">
        <v>80.5</v>
      </c>
      <c r="F626" s="35">
        <v>80.5</v>
      </c>
      <c r="H626" s="35">
        <v>0</v>
      </c>
      <c r="I626" s="35">
        <v>80.5</v>
      </c>
      <c r="J626" s="35">
        <v>14.49</v>
      </c>
    </row>
    <row r="627" spans="1:10">
      <c r="A627" s="35">
        <v>183</v>
      </c>
      <c r="B627" s="35">
        <v>203</v>
      </c>
      <c r="C627" s="35">
        <v>41</v>
      </c>
      <c r="D627" s="35">
        <v>1</v>
      </c>
      <c r="E627" s="35">
        <v>309.42</v>
      </c>
      <c r="F627" s="35">
        <v>309.42</v>
      </c>
      <c r="H627" s="35">
        <v>0</v>
      </c>
      <c r="I627" s="35">
        <v>309.42</v>
      </c>
      <c r="J627" s="35">
        <v>55.695599999999999</v>
      </c>
    </row>
    <row r="628" spans="1:10">
      <c r="A628" s="35">
        <v>136</v>
      </c>
      <c r="B628" s="35">
        <v>318</v>
      </c>
      <c r="C628" s="35">
        <v>42</v>
      </c>
      <c r="D628" s="35">
        <v>5</v>
      </c>
      <c r="E628" s="35">
        <v>166.75</v>
      </c>
      <c r="F628" s="35">
        <v>833.75</v>
      </c>
      <c r="H628" s="35">
        <v>0</v>
      </c>
      <c r="I628" s="35">
        <v>833.75</v>
      </c>
      <c r="J628" s="35">
        <v>150.07499999999999</v>
      </c>
    </row>
    <row r="629" spans="1:10">
      <c r="A629" s="35">
        <v>409</v>
      </c>
      <c r="B629" s="35">
        <v>368</v>
      </c>
      <c r="C629" s="35">
        <v>41</v>
      </c>
      <c r="D629" s="35">
        <v>5</v>
      </c>
      <c r="E629" s="35">
        <v>347.62</v>
      </c>
      <c r="F629" s="35">
        <v>1738.1</v>
      </c>
      <c r="H629" s="35">
        <v>0</v>
      </c>
      <c r="I629" s="35">
        <v>1738.1</v>
      </c>
      <c r="J629" s="35">
        <v>312.858</v>
      </c>
    </row>
    <row r="630" spans="1:10">
      <c r="A630" s="35">
        <v>393</v>
      </c>
      <c r="B630" s="35">
        <v>264</v>
      </c>
      <c r="C630" s="35">
        <v>24</v>
      </c>
      <c r="D630" s="35">
        <v>1</v>
      </c>
      <c r="E630" s="35">
        <v>34.32</v>
      </c>
      <c r="F630" s="35">
        <v>34.32</v>
      </c>
      <c r="H630" s="35">
        <v>2.4024000000000001</v>
      </c>
      <c r="I630" s="35">
        <v>31.9176</v>
      </c>
      <c r="J630" s="35">
        <v>5.7451679999999996</v>
      </c>
    </row>
    <row r="631" spans="1:10">
      <c r="A631" s="35">
        <v>169</v>
      </c>
      <c r="B631" s="35">
        <v>378</v>
      </c>
      <c r="C631" s="35">
        <v>32</v>
      </c>
      <c r="D631" s="35">
        <v>7</v>
      </c>
      <c r="E631" s="35">
        <v>107.31</v>
      </c>
      <c r="F631" s="35">
        <v>751.17</v>
      </c>
      <c r="H631" s="35">
        <v>0</v>
      </c>
      <c r="I631" s="35">
        <v>751.17</v>
      </c>
      <c r="J631" s="35">
        <v>135.2106</v>
      </c>
    </row>
    <row r="632" spans="1:10">
      <c r="A632" s="35">
        <v>355</v>
      </c>
      <c r="B632" s="35">
        <v>182</v>
      </c>
      <c r="C632" s="35">
        <v>19</v>
      </c>
      <c r="D632" s="35">
        <v>2</v>
      </c>
      <c r="E632" s="35">
        <v>127.14</v>
      </c>
      <c r="F632" s="35">
        <v>254.28</v>
      </c>
      <c r="H632" s="35">
        <v>0</v>
      </c>
      <c r="I632" s="35">
        <v>254.28</v>
      </c>
      <c r="J632" s="35">
        <v>45.770400000000002</v>
      </c>
    </row>
    <row r="633" spans="1:10">
      <c r="A633" s="35">
        <v>140</v>
      </c>
      <c r="B633" s="35">
        <v>58</v>
      </c>
      <c r="C633" s="35">
        <v>22</v>
      </c>
      <c r="D633" s="35">
        <v>1</v>
      </c>
      <c r="E633" s="35">
        <v>47.26</v>
      </c>
      <c r="F633" s="35">
        <v>47.26</v>
      </c>
      <c r="H633" s="35">
        <v>0</v>
      </c>
      <c r="I633" s="35">
        <v>47.26</v>
      </c>
      <c r="J633" s="35">
        <v>8.5068000000000001</v>
      </c>
    </row>
    <row r="634" spans="1:10">
      <c r="A634" s="35">
        <v>312</v>
      </c>
      <c r="B634" s="35">
        <v>304</v>
      </c>
      <c r="C634" s="35">
        <v>7</v>
      </c>
      <c r="D634" s="35">
        <v>3</v>
      </c>
      <c r="E634" s="35">
        <v>1078</v>
      </c>
      <c r="F634" s="35">
        <v>3234</v>
      </c>
      <c r="H634" s="35">
        <v>0</v>
      </c>
      <c r="I634" s="35">
        <v>3234</v>
      </c>
      <c r="J634" s="35">
        <v>582.12</v>
      </c>
    </row>
    <row r="635" spans="1:10">
      <c r="A635" s="35">
        <v>311</v>
      </c>
      <c r="B635" s="35">
        <v>416</v>
      </c>
      <c r="C635" s="35">
        <v>28</v>
      </c>
      <c r="D635" s="35">
        <v>1</v>
      </c>
      <c r="E635" s="35">
        <v>24.96</v>
      </c>
      <c r="F635" s="35">
        <v>24.96</v>
      </c>
      <c r="H635" s="35">
        <v>0.49919999999999998</v>
      </c>
      <c r="I635" s="35">
        <v>24.460799999999999</v>
      </c>
      <c r="J635" s="35">
        <v>4.4029439999999997</v>
      </c>
    </row>
    <row r="636" spans="1:10">
      <c r="A636" s="35">
        <v>187</v>
      </c>
      <c r="B636" s="35">
        <v>17</v>
      </c>
      <c r="C636" s="35">
        <v>15</v>
      </c>
      <c r="D636" s="35">
        <v>2</v>
      </c>
      <c r="E636" s="35">
        <v>189.09</v>
      </c>
      <c r="F636" s="35">
        <v>378.18</v>
      </c>
      <c r="H636" s="35">
        <v>0</v>
      </c>
      <c r="I636" s="35">
        <v>378.18</v>
      </c>
      <c r="J636" s="35">
        <v>68.072400000000002</v>
      </c>
    </row>
    <row r="637" spans="1:10">
      <c r="A637" s="35">
        <v>7</v>
      </c>
      <c r="B637" s="35">
        <v>406</v>
      </c>
      <c r="C637" s="35">
        <v>9</v>
      </c>
      <c r="D637" s="35">
        <v>3</v>
      </c>
      <c r="E637" s="35">
        <v>857.31</v>
      </c>
      <c r="F637" s="35">
        <v>2571.9299999999998</v>
      </c>
      <c r="H637" s="35">
        <v>0</v>
      </c>
      <c r="I637" s="35">
        <v>2571.9299999999998</v>
      </c>
      <c r="J637" s="35">
        <v>462.94740000000002</v>
      </c>
    </row>
    <row r="638" spans="1:10">
      <c r="A638" s="35">
        <v>174</v>
      </c>
      <c r="B638" s="35">
        <v>84</v>
      </c>
      <c r="C638" s="35">
        <v>39</v>
      </c>
      <c r="D638" s="35">
        <v>1</v>
      </c>
      <c r="E638" s="35">
        <v>40.590000000000003</v>
      </c>
      <c r="F638" s="35">
        <v>40.590000000000003</v>
      </c>
      <c r="H638" s="35">
        <v>0</v>
      </c>
      <c r="I638" s="35">
        <v>40.590000000000003</v>
      </c>
      <c r="J638" s="35">
        <v>7.3061999999999996</v>
      </c>
    </row>
    <row r="639" spans="1:10">
      <c r="A639" s="35">
        <v>142</v>
      </c>
      <c r="B639" s="35">
        <v>54</v>
      </c>
      <c r="C639" s="35">
        <v>43</v>
      </c>
      <c r="D639" s="35">
        <v>1</v>
      </c>
      <c r="E639" s="35">
        <v>174.8</v>
      </c>
      <c r="F639" s="35">
        <v>174.8</v>
      </c>
      <c r="H639" s="35">
        <v>0</v>
      </c>
      <c r="I639" s="35">
        <v>174.8</v>
      </c>
      <c r="J639" s="35">
        <v>31.463999999999999</v>
      </c>
    </row>
    <row r="640" spans="1:10">
      <c r="A640" s="35">
        <v>39</v>
      </c>
      <c r="B640" s="35">
        <v>373</v>
      </c>
      <c r="C640" s="35">
        <v>42</v>
      </c>
      <c r="D640" s="35">
        <v>1</v>
      </c>
      <c r="E640" s="35">
        <v>119.6</v>
      </c>
      <c r="F640" s="35">
        <v>119.6</v>
      </c>
      <c r="H640" s="35">
        <v>0</v>
      </c>
      <c r="I640" s="35">
        <v>119.6</v>
      </c>
      <c r="J640" s="35">
        <v>21.527999999999999</v>
      </c>
    </row>
    <row r="641" spans="1:10">
      <c r="A641" s="35">
        <v>22</v>
      </c>
      <c r="B641" s="35">
        <v>172</v>
      </c>
      <c r="C641" s="35">
        <v>14</v>
      </c>
      <c r="D641" s="35">
        <v>3</v>
      </c>
      <c r="E641" s="35">
        <v>195.51</v>
      </c>
      <c r="F641" s="35">
        <v>586.53</v>
      </c>
      <c r="H641" s="35">
        <v>0</v>
      </c>
      <c r="I641" s="35">
        <v>586.53</v>
      </c>
      <c r="J641" s="35">
        <v>105.5754</v>
      </c>
    </row>
    <row r="642" spans="1:10">
      <c r="A642" s="35">
        <v>301</v>
      </c>
      <c r="B642" s="35">
        <v>171</v>
      </c>
      <c r="C642" s="35">
        <v>26</v>
      </c>
      <c r="D642" s="35">
        <v>1</v>
      </c>
      <c r="E642" s="35">
        <v>66.150000000000006</v>
      </c>
      <c r="F642" s="35">
        <v>66.150000000000006</v>
      </c>
      <c r="H642" s="35">
        <v>0</v>
      </c>
      <c r="I642" s="35">
        <v>66.150000000000006</v>
      </c>
      <c r="J642" s="35">
        <v>11.907</v>
      </c>
    </row>
    <row r="643" spans="1:10">
      <c r="A643" s="35">
        <v>30</v>
      </c>
      <c r="B643" s="35">
        <v>26</v>
      </c>
      <c r="C643" s="35">
        <v>33</v>
      </c>
      <c r="D643" s="35">
        <v>3</v>
      </c>
      <c r="E643" s="35">
        <v>95.45</v>
      </c>
      <c r="F643" s="35">
        <v>286.35000000000002</v>
      </c>
      <c r="H643" s="35">
        <v>0</v>
      </c>
      <c r="I643" s="35">
        <v>286.35000000000002</v>
      </c>
      <c r="J643" s="35">
        <v>51.542999999999999</v>
      </c>
    </row>
    <row r="644" spans="1:10">
      <c r="A644" s="35">
        <v>45</v>
      </c>
      <c r="B644" s="35">
        <v>114</v>
      </c>
      <c r="C644" s="35">
        <v>8</v>
      </c>
      <c r="D644" s="35">
        <v>1</v>
      </c>
      <c r="E644" s="35">
        <v>1229.1199999999999</v>
      </c>
      <c r="F644" s="35">
        <v>1229.1199999999999</v>
      </c>
      <c r="H644" s="35">
        <v>0</v>
      </c>
      <c r="I644" s="35">
        <v>1229.1199999999999</v>
      </c>
      <c r="J644" s="35">
        <v>221.24160000000001</v>
      </c>
    </row>
    <row r="645" spans="1:10">
      <c r="A645" s="35">
        <v>16</v>
      </c>
      <c r="B645" s="35">
        <v>54</v>
      </c>
      <c r="C645" s="35">
        <v>30</v>
      </c>
      <c r="D645" s="35">
        <v>6</v>
      </c>
      <c r="E645" s="35">
        <v>84.71</v>
      </c>
      <c r="F645" s="35">
        <v>508.26</v>
      </c>
      <c r="H645" s="35">
        <v>0</v>
      </c>
      <c r="I645" s="35">
        <v>508.26</v>
      </c>
      <c r="J645" s="35">
        <v>91.486800000000002</v>
      </c>
    </row>
    <row r="646" spans="1:10">
      <c r="A646" s="35">
        <v>323</v>
      </c>
      <c r="B646" s="35">
        <v>416</v>
      </c>
      <c r="C646" s="35">
        <v>32</v>
      </c>
      <c r="D646" s="35">
        <v>6</v>
      </c>
      <c r="E646" s="35">
        <v>134.32</v>
      </c>
      <c r="F646" s="35">
        <v>805.92</v>
      </c>
      <c r="H646" s="35">
        <v>0</v>
      </c>
      <c r="I646" s="35">
        <v>805.92</v>
      </c>
      <c r="J646" s="35">
        <v>145.06559999999999</v>
      </c>
    </row>
    <row r="647" spans="1:10">
      <c r="A647" s="35">
        <v>70</v>
      </c>
      <c r="B647" s="35">
        <v>154</v>
      </c>
      <c r="C647" s="35">
        <v>25</v>
      </c>
      <c r="D647" s="35">
        <v>1</v>
      </c>
      <c r="E647" s="35">
        <v>81.31</v>
      </c>
      <c r="F647" s="35">
        <v>81.31</v>
      </c>
      <c r="H647" s="35">
        <v>0</v>
      </c>
      <c r="I647" s="35">
        <v>81.31</v>
      </c>
      <c r="J647" s="35">
        <v>14.6358</v>
      </c>
    </row>
    <row r="648" spans="1:10">
      <c r="A648" s="35">
        <v>10</v>
      </c>
      <c r="B648" s="35">
        <v>357</v>
      </c>
      <c r="C648" s="35">
        <v>29</v>
      </c>
      <c r="D648" s="35">
        <v>7</v>
      </c>
      <c r="E648" s="35">
        <v>154.16</v>
      </c>
      <c r="F648" s="35">
        <v>1079.1199999999999</v>
      </c>
      <c r="H648" s="35">
        <v>0</v>
      </c>
      <c r="I648" s="35">
        <v>1079.1199999999999</v>
      </c>
      <c r="J648" s="35">
        <v>194.24160000000001</v>
      </c>
    </row>
    <row r="649" spans="1:10">
      <c r="A649" s="35">
        <v>185</v>
      </c>
      <c r="B649" s="35">
        <v>359</v>
      </c>
      <c r="C649" s="35">
        <v>20</v>
      </c>
      <c r="D649" s="35">
        <v>1</v>
      </c>
      <c r="E649" s="35">
        <v>21.34</v>
      </c>
      <c r="F649" s="35">
        <v>21.34</v>
      </c>
      <c r="H649" s="35">
        <v>0</v>
      </c>
      <c r="I649" s="35">
        <v>21.34</v>
      </c>
      <c r="J649" s="35">
        <v>3.8412000000000002</v>
      </c>
    </row>
    <row r="650" spans="1:10">
      <c r="A650" s="35">
        <v>319</v>
      </c>
      <c r="B650" s="35">
        <v>138</v>
      </c>
      <c r="C650" s="35">
        <v>41</v>
      </c>
      <c r="D650" s="35">
        <v>9</v>
      </c>
      <c r="E650" s="35">
        <v>345.71</v>
      </c>
      <c r="F650" s="35">
        <v>3111.39</v>
      </c>
      <c r="H650" s="35">
        <v>0</v>
      </c>
      <c r="I650" s="35">
        <v>3111.39</v>
      </c>
      <c r="J650" s="35">
        <v>560.05020000000002</v>
      </c>
    </row>
    <row r="651" spans="1:10">
      <c r="A651" s="35">
        <v>48</v>
      </c>
      <c r="B651" s="35">
        <v>298</v>
      </c>
      <c r="C651" s="35">
        <v>10</v>
      </c>
      <c r="D651" s="35">
        <v>1</v>
      </c>
      <c r="E651" s="35">
        <v>905.45</v>
      </c>
      <c r="F651" s="35">
        <v>905.45</v>
      </c>
      <c r="H651" s="35">
        <v>63.381500000000003</v>
      </c>
      <c r="I651" s="35">
        <v>842.06849999999997</v>
      </c>
      <c r="J651" s="35">
        <v>151.57232999999999</v>
      </c>
    </row>
    <row r="652" spans="1:10">
      <c r="A652" s="35">
        <v>347</v>
      </c>
      <c r="B652" s="35">
        <v>345</v>
      </c>
      <c r="C652" s="35">
        <v>9</v>
      </c>
      <c r="D652" s="35">
        <v>2</v>
      </c>
      <c r="E652" s="35">
        <v>808.52</v>
      </c>
      <c r="F652" s="35">
        <v>1617.04</v>
      </c>
      <c r="H652" s="35">
        <v>0</v>
      </c>
      <c r="I652" s="35">
        <v>1617.04</v>
      </c>
      <c r="J652" s="35">
        <v>291.06720000000001</v>
      </c>
    </row>
    <row r="653" spans="1:10">
      <c r="A653" s="35">
        <v>398</v>
      </c>
      <c r="B653" s="35">
        <v>210</v>
      </c>
      <c r="C653" s="35">
        <v>46</v>
      </c>
      <c r="D653" s="35">
        <v>2</v>
      </c>
      <c r="E653" s="35">
        <v>28.05</v>
      </c>
      <c r="F653" s="35">
        <v>56.1</v>
      </c>
      <c r="H653" s="35">
        <v>0</v>
      </c>
      <c r="I653" s="35">
        <v>56.1</v>
      </c>
      <c r="J653" s="35">
        <v>10.098000000000001</v>
      </c>
    </row>
    <row r="654" spans="1:10">
      <c r="A654" s="35">
        <v>46</v>
      </c>
      <c r="B654" s="35">
        <v>27</v>
      </c>
      <c r="C654" s="35">
        <v>33</v>
      </c>
      <c r="D654" s="35">
        <v>5</v>
      </c>
      <c r="E654" s="35">
        <v>137.78</v>
      </c>
      <c r="F654" s="35">
        <v>688.9</v>
      </c>
      <c r="H654" s="35">
        <v>0</v>
      </c>
      <c r="I654" s="35">
        <v>688.9</v>
      </c>
      <c r="J654" s="35">
        <v>124.002</v>
      </c>
    </row>
    <row r="655" spans="1:10">
      <c r="A655" s="35">
        <v>171</v>
      </c>
      <c r="B655" s="35">
        <v>201</v>
      </c>
      <c r="C655" s="35">
        <v>6</v>
      </c>
      <c r="D655" s="35">
        <v>4</v>
      </c>
      <c r="E655" s="35">
        <v>700.92</v>
      </c>
      <c r="F655" s="35">
        <v>2803.68</v>
      </c>
      <c r="H655" s="35">
        <v>0</v>
      </c>
      <c r="I655" s="35">
        <v>2803.68</v>
      </c>
      <c r="J655" s="35">
        <v>504.66239999999999</v>
      </c>
    </row>
    <row r="656" spans="1:10">
      <c r="A656" s="35">
        <v>418</v>
      </c>
      <c r="B656" s="35">
        <v>32</v>
      </c>
      <c r="C656" s="35">
        <v>36</v>
      </c>
      <c r="D656" s="35">
        <v>2</v>
      </c>
      <c r="E656" s="35">
        <v>84.77</v>
      </c>
      <c r="F656" s="35">
        <v>169.54</v>
      </c>
      <c r="H656" s="35">
        <v>0</v>
      </c>
      <c r="I656" s="35">
        <v>169.54</v>
      </c>
      <c r="J656" s="35">
        <v>30.517199999999999</v>
      </c>
    </row>
    <row r="657" spans="1:10">
      <c r="A657" s="35">
        <v>366</v>
      </c>
      <c r="B657" s="35">
        <v>340</v>
      </c>
      <c r="C657" s="35">
        <v>13</v>
      </c>
      <c r="D657" s="35">
        <v>2</v>
      </c>
      <c r="E657" s="35">
        <v>106.48</v>
      </c>
      <c r="F657" s="35">
        <v>212.96</v>
      </c>
      <c r="H657" s="35">
        <v>0</v>
      </c>
      <c r="I657" s="35">
        <v>212.96</v>
      </c>
      <c r="J657" s="35">
        <v>38.332799999999999</v>
      </c>
    </row>
    <row r="658" spans="1:10">
      <c r="A658" s="35">
        <v>233</v>
      </c>
      <c r="B658" s="35">
        <v>101</v>
      </c>
      <c r="C658" s="35">
        <v>37</v>
      </c>
      <c r="D658" s="35">
        <v>6</v>
      </c>
      <c r="E658" s="35">
        <v>117.86</v>
      </c>
      <c r="F658" s="35">
        <v>707.16</v>
      </c>
      <c r="H658" s="35">
        <v>0</v>
      </c>
      <c r="I658" s="35">
        <v>707.16</v>
      </c>
      <c r="J658" s="35">
        <v>127.28879999999999</v>
      </c>
    </row>
    <row r="659" spans="1:10">
      <c r="A659" s="35">
        <v>202</v>
      </c>
      <c r="B659" s="35">
        <v>332</v>
      </c>
      <c r="C659" s="35">
        <v>20</v>
      </c>
      <c r="D659" s="35">
        <v>1</v>
      </c>
      <c r="E659" s="35">
        <v>37.18</v>
      </c>
      <c r="F659" s="35">
        <v>37.18</v>
      </c>
      <c r="H659" s="35">
        <v>0</v>
      </c>
      <c r="I659" s="35">
        <v>37.18</v>
      </c>
      <c r="J659" s="35">
        <v>6.6924000000000001</v>
      </c>
    </row>
    <row r="660" spans="1:10">
      <c r="A660" s="35">
        <v>263</v>
      </c>
      <c r="B660" s="35">
        <v>185</v>
      </c>
      <c r="C660" s="35">
        <v>41</v>
      </c>
      <c r="D660" s="35">
        <v>8</v>
      </c>
      <c r="E660" s="35">
        <v>254.03</v>
      </c>
      <c r="F660" s="35">
        <v>2032.24</v>
      </c>
      <c r="H660" s="35">
        <v>0</v>
      </c>
      <c r="I660" s="35">
        <v>2032.24</v>
      </c>
      <c r="J660" s="35">
        <v>365.8032</v>
      </c>
    </row>
    <row r="661" spans="1:10">
      <c r="A661" s="35">
        <v>33</v>
      </c>
      <c r="B661" s="35">
        <v>179</v>
      </c>
      <c r="C661" s="35">
        <v>27</v>
      </c>
      <c r="D661" s="35">
        <v>1</v>
      </c>
      <c r="E661" s="35">
        <v>69.92</v>
      </c>
      <c r="F661" s="35">
        <v>69.92</v>
      </c>
      <c r="H661" s="35">
        <v>0</v>
      </c>
      <c r="I661" s="35">
        <v>69.92</v>
      </c>
      <c r="J661" s="35">
        <v>12.585599999999999</v>
      </c>
    </row>
    <row r="662" spans="1:10">
      <c r="A662" s="35">
        <v>284</v>
      </c>
      <c r="B662" s="35">
        <v>204</v>
      </c>
      <c r="C662" s="35">
        <v>46</v>
      </c>
      <c r="D662" s="35">
        <v>1</v>
      </c>
      <c r="E662" s="35">
        <v>25.8</v>
      </c>
      <c r="F662" s="35">
        <v>25.8</v>
      </c>
      <c r="H662" s="35">
        <v>0</v>
      </c>
      <c r="I662" s="35">
        <v>25.8</v>
      </c>
      <c r="J662" s="35">
        <v>4.6440000000000001</v>
      </c>
    </row>
    <row r="663" spans="1:10">
      <c r="A663" s="35">
        <v>417</v>
      </c>
      <c r="B663" s="35">
        <v>196</v>
      </c>
      <c r="C663" s="35">
        <v>43</v>
      </c>
      <c r="D663" s="35">
        <v>1</v>
      </c>
      <c r="E663" s="35">
        <v>113.16</v>
      </c>
      <c r="F663" s="35">
        <v>113.16</v>
      </c>
      <c r="H663" s="35">
        <v>0</v>
      </c>
      <c r="I663" s="35">
        <v>113.16</v>
      </c>
      <c r="J663" s="35">
        <v>20.3688</v>
      </c>
    </row>
    <row r="664" spans="1:10">
      <c r="A664" s="35">
        <v>358</v>
      </c>
      <c r="B664" s="35">
        <v>40</v>
      </c>
      <c r="C664" s="35">
        <v>6</v>
      </c>
      <c r="D664" s="35">
        <v>1</v>
      </c>
      <c r="E664" s="35">
        <v>516.84</v>
      </c>
      <c r="F664" s="35">
        <v>516.84</v>
      </c>
      <c r="H664" s="35">
        <v>0</v>
      </c>
      <c r="I664" s="35">
        <v>516.84</v>
      </c>
      <c r="J664" s="35">
        <v>93.031199999999998</v>
      </c>
    </row>
    <row r="665" spans="1:10">
      <c r="A665" s="35">
        <v>268</v>
      </c>
      <c r="B665" s="35">
        <v>336</v>
      </c>
      <c r="C665" s="35">
        <v>1</v>
      </c>
      <c r="D665" s="35">
        <v>1</v>
      </c>
      <c r="E665" s="35">
        <v>682.11</v>
      </c>
      <c r="F665" s="35">
        <v>682.11</v>
      </c>
      <c r="H665" s="35">
        <v>0</v>
      </c>
      <c r="I665" s="35">
        <v>682.11</v>
      </c>
      <c r="J665" s="35">
        <v>122.77979999999999</v>
      </c>
    </row>
    <row r="666" spans="1:10">
      <c r="A666" s="35">
        <v>339</v>
      </c>
      <c r="B666" s="35">
        <v>87</v>
      </c>
      <c r="C666" s="35">
        <v>4</v>
      </c>
      <c r="D666" s="35">
        <v>1</v>
      </c>
      <c r="E666" s="35">
        <v>362.94</v>
      </c>
      <c r="F666" s="35">
        <v>362.94</v>
      </c>
      <c r="H666" s="35">
        <v>0</v>
      </c>
      <c r="I666" s="35">
        <v>362.94</v>
      </c>
      <c r="J666" s="35">
        <v>65.3292</v>
      </c>
    </row>
    <row r="667" spans="1:10">
      <c r="A667" s="35">
        <v>393</v>
      </c>
      <c r="B667" s="35">
        <v>426</v>
      </c>
      <c r="C667" s="35">
        <v>27</v>
      </c>
      <c r="D667" s="35">
        <v>7</v>
      </c>
      <c r="E667" s="35">
        <v>71.44</v>
      </c>
      <c r="F667" s="35">
        <v>500.08</v>
      </c>
      <c r="H667" s="35">
        <v>0</v>
      </c>
      <c r="I667" s="35">
        <v>500.08</v>
      </c>
      <c r="J667" s="35">
        <v>90.014399999999995</v>
      </c>
    </row>
    <row r="668" spans="1:10">
      <c r="A668" s="35">
        <v>82</v>
      </c>
      <c r="B668" s="35">
        <v>369</v>
      </c>
      <c r="C668" s="35">
        <v>27</v>
      </c>
      <c r="D668" s="35">
        <v>2</v>
      </c>
      <c r="E668" s="35">
        <v>58.14</v>
      </c>
      <c r="F668" s="35">
        <v>116.28</v>
      </c>
      <c r="H668" s="35">
        <v>0</v>
      </c>
      <c r="I668" s="35">
        <v>116.28</v>
      </c>
      <c r="J668" s="35">
        <v>20.930399999999999</v>
      </c>
    </row>
    <row r="669" spans="1:10">
      <c r="A669" s="35">
        <v>180</v>
      </c>
      <c r="B669" s="35">
        <v>167</v>
      </c>
      <c r="C669" s="35">
        <v>35</v>
      </c>
      <c r="D669" s="35">
        <v>1</v>
      </c>
      <c r="E669" s="35">
        <v>137.83000000000001</v>
      </c>
      <c r="F669" s="35">
        <v>137.83000000000001</v>
      </c>
      <c r="H669" s="35">
        <v>0</v>
      </c>
      <c r="I669" s="35">
        <v>137.83000000000001</v>
      </c>
      <c r="J669" s="35">
        <v>24.8094</v>
      </c>
    </row>
    <row r="670" spans="1:10">
      <c r="A670" s="35">
        <v>302</v>
      </c>
      <c r="B670" s="35">
        <v>257</v>
      </c>
      <c r="C670" s="35">
        <v>42</v>
      </c>
      <c r="D670" s="35">
        <v>7</v>
      </c>
      <c r="E670" s="35">
        <v>174.8</v>
      </c>
      <c r="F670" s="35">
        <v>1223.5999999999999</v>
      </c>
      <c r="H670" s="35">
        <v>0</v>
      </c>
      <c r="I670" s="35">
        <v>1223.5999999999999</v>
      </c>
      <c r="J670" s="35">
        <v>220.24799999999999</v>
      </c>
    </row>
    <row r="671" spans="1:10">
      <c r="A671" s="35">
        <v>12</v>
      </c>
      <c r="B671" s="35">
        <v>241</v>
      </c>
      <c r="C671" s="35">
        <v>29</v>
      </c>
      <c r="D671" s="35">
        <v>1</v>
      </c>
      <c r="E671" s="35">
        <v>93.48</v>
      </c>
      <c r="F671" s="35">
        <v>93.48</v>
      </c>
      <c r="H671" s="35">
        <v>0</v>
      </c>
      <c r="I671" s="35">
        <v>93.48</v>
      </c>
      <c r="J671" s="35">
        <v>16.8264</v>
      </c>
    </row>
    <row r="672" spans="1:10">
      <c r="A672" s="35">
        <v>417</v>
      </c>
      <c r="B672" s="35">
        <v>122</v>
      </c>
      <c r="C672" s="35">
        <v>41</v>
      </c>
      <c r="D672" s="35">
        <v>1</v>
      </c>
      <c r="E672" s="35">
        <v>294.14</v>
      </c>
      <c r="F672" s="35">
        <v>294.14</v>
      </c>
      <c r="H672" s="35">
        <v>0</v>
      </c>
      <c r="I672" s="35">
        <v>294.14</v>
      </c>
      <c r="J672" s="35">
        <v>52.9452</v>
      </c>
    </row>
    <row r="673" spans="1:10">
      <c r="A673" s="35">
        <v>423</v>
      </c>
      <c r="B673" s="35">
        <v>47</v>
      </c>
      <c r="C673" s="35">
        <v>6</v>
      </c>
      <c r="D673" s="35">
        <v>2</v>
      </c>
      <c r="E673" s="35">
        <v>396.48</v>
      </c>
      <c r="F673" s="35">
        <v>792.96</v>
      </c>
      <c r="H673" s="35">
        <v>0</v>
      </c>
      <c r="I673" s="35">
        <v>792.96</v>
      </c>
      <c r="J673" s="35">
        <v>142.7328</v>
      </c>
    </row>
    <row r="674" spans="1:10">
      <c r="A674" s="35">
        <v>383</v>
      </c>
      <c r="B674" s="35">
        <v>8</v>
      </c>
      <c r="C674" s="35">
        <v>26</v>
      </c>
      <c r="D674" s="35">
        <v>1</v>
      </c>
      <c r="E674" s="35">
        <v>90.09</v>
      </c>
      <c r="F674" s="35">
        <v>90.09</v>
      </c>
      <c r="H674" s="35">
        <v>0</v>
      </c>
      <c r="I674" s="35">
        <v>90.09</v>
      </c>
      <c r="J674" s="35">
        <v>16.216200000000001</v>
      </c>
    </row>
    <row r="675" spans="1:10">
      <c r="A675" s="35">
        <v>361</v>
      </c>
      <c r="B675" s="35">
        <v>135</v>
      </c>
      <c r="C675" s="35">
        <v>14</v>
      </c>
      <c r="D675" s="35">
        <v>3</v>
      </c>
      <c r="E675" s="35">
        <v>184.87</v>
      </c>
      <c r="F675" s="35">
        <v>554.61</v>
      </c>
      <c r="H675" s="35">
        <v>0</v>
      </c>
      <c r="I675" s="35">
        <v>554.61</v>
      </c>
      <c r="J675" s="35">
        <v>99.829800000000006</v>
      </c>
    </row>
    <row r="676" spans="1:10">
      <c r="A676" s="35">
        <v>303</v>
      </c>
      <c r="B676" s="35">
        <v>318</v>
      </c>
      <c r="C676" s="35">
        <v>29</v>
      </c>
      <c r="D676" s="35">
        <v>1</v>
      </c>
      <c r="E676" s="35">
        <v>162.36000000000001</v>
      </c>
      <c r="F676" s="35">
        <v>162.36000000000001</v>
      </c>
      <c r="H676" s="35">
        <v>0</v>
      </c>
      <c r="I676" s="35">
        <v>162.36000000000001</v>
      </c>
      <c r="J676" s="35">
        <v>29.224799999999998</v>
      </c>
    </row>
    <row r="677" spans="1:10">
      <c r="A677" s="35">
        <v>149</v>
      </c>
      <c r="B677" s="35">
        <v>76</v>
      </c>
      <c r="C677" s="35">
        <v>25</v>
      </c>
      <c r="D677" s="35">
        <v>1</v>
      </c>
      <c r="E677" s="35">
        <v>93.53</v>
      </c>
      <c r="F677" s="35">
        <v>93.53</v>
      </c>
      <c r="H677" s="35">
        <v>0</v>
      </c>
      <c r="I677" s="35">
        <v>93.53</v>
      </c>
      <c r="J677" s="35">
        <v>16.8354</v>
      </c>
    </row>
    <row r="678" spans="1:10">
      <c r="A678" s="35">
        <v>64</v>
      </c>
      <c r="B678" s="35">
        <v>379</v>
      </c>
      <c r="C678" s="35">
        <v>13</v>
      </c>
      <c r="D678" s="35">
        <v>4</v>
      </c>
      <c r="E678" s="35">
        <v>89.76</v>
      </c>
      <c r="F678" s="35">
        <v>359.04</v>
      </c>
      <c r="H678" s="35">
        <v>0</v>
      </c>
      <c r="I678" s="35">
        <v>359.04</v>
      </c>
      <c r="J678" s="35">
        <v>64.627200000000002</v>
      </c>
    </row>
    <row r="679" spans="1:10">
      <c r="A679" s="35">
        <v>95</v>
      </c>
      <c r="B679" s="35">
        <v>414</v>
      </c>
      <c r="C679" s="35">
        <v>17</v>
      </c>
      <c r="D679" s="35">
        <v>7</v>
      </c>
      <c r="E679" s="35">
        <v>74</v>
      </c>
      <c r="F679" s="35">
        <v>518</v>
      </c>
      <c r="H679" s="35">
        <v>0</v>
      </c>
      <c r="I679" s="35">
        <v>518</v>
      </c>
      <c r="J679" s="35">
        <v>93.24</v>
      </c>
    </row>
    <row r="680" spans="1:10">
      <c r="A680" s="35">
        <v>11</v>
      </c>
      <c r="B680" s="35">
        <v>65</v>
      </c>
      <c r="C680" s="35">
        <v>4</v>
      </c>
      <c r="D680" s="35">
        <v>5</v>
      </c>
      <c r="E680" s="35">
        <v>433.95</v>
      </c>
      <c r="F680" s="35">
        <v>2169.75</v>
      </c>
      <c r="H680" s="35">
        <v>0</v>
      </c>
      <c r="I680" s="35">
        <v>2169.75</v>
      </c>
      <c r="J680" s="35">
        <v>390.55500000000001</v>
      </c>
    </row>
    <row r="681" spans="1:10">
      <c r="A681" s="35">
        <v>42</v>
      </c>
      <c r="B681" s="35">
        <v>45</v>
      </c>
      <c r="C681" s="35">
        <v>22</v>
      </c>
      <c r="D681" s="35">
        <v>7</v>
      </c>
      <c r="E681" s="35">
        <v>42.84</v>
      </c>
      <c r="F681" s="35">
        <v>299.88</v>
      </c>
      <c r="H681" s="35">
        <v>0</v>
      </c>
      <c r="I681" s="35">
        <v>299.88</v>
      </c>
      <c r="J681" s="35">
        <v>53.978400000000001</v>
      </c>
    </row>
    <row r="682" spans="1:10">
      <c r="A682" s="35">
        <v>258</v>
      </c>
      <c r="B682" s="35">
        <v>69</v>
      </c>
      <c r="C682" s="35">
        <v>8</v>
      </c>
      <c r="D682" s="35">
        <v>1</v>
      </c>
      <c r="E682" s="35">
        <v>661.32</v>
      </c>
      <c r="F682" s="35">
        <v>661.32</v>
      </c>
      <c r="H682" s="35">
        <v>0</v>
      </c>
      <c r="I682" s="35">
        <v>661.32</v>
      </c>
      <c r="J682" s="35">
        <v>119.0376</v>
      </c>
    </row>
    <row r="683" spans="1:10">
      <c r="A683" s="35">
        <v>215</v>
      </c>
      <c r="B683" s="35">
        <v>117</v>
      </c>
      <c r="C683" s="35">
        <v>8</v>
      </c>
      <c r="D683" s="35">
        <v>4</v>
      </c>
      <c r="E683" s="35">
        <v>861.72</v>
      </c>
      <c r="F683" s="35">
        <v>3446.88</v>
      </c>
      <c r="H683" s="35">
        <v>0</v>
      </c>
      <c r="I683" s="35">
        <v>3446.88</v>
      </c>
      <c r="J683" s="35">
        <v>620.4384</v>
      </c>
    </row>
    <row r="684" spans="1:10">
      <c r="A684" s="35">
        <v>245</v>
      </c>
      <c r="B684" s="35">
        <v>417</v>
      </c>
      <c r="C684" s="35">
        <v>26</v>
      </c>
      <c r="D684" s="35">
        <v>6</v>
      </c>
      <c r="E684" s="35">
        <v>122.85</v>
      </c>
      <c r="F684" s="35">
        <v>737.1</v>
      </c>
      <c r="H684" s="35">
        <v>0</v>
      </c>
      <c r="I684" s="35">
        <v>737.1</v>
      </c>
      <c r="J684" s="35">
        <v>132.678</v>
      </c>
    </row>
    <row r="685" spans="1:10">
      <c r="A685" s="35">
        <v>259</v>
      </c>
      <c r="B685" s="35">
        <v>373</v>
      </c>
      <c r="C685" s="35">
        <v>45</v>
      </c>
      <c r="D685" s="35">
        <v>3</v>
      </c>
      <c r="E685" s="35">
        <v>23.27</v>
      </c>
      <c r="F685" s="35">
        <v>69.81</v>
      </c>
      <c r="H685" s="35">
        <v>0</v>
      </c>
      <c r="I685" s="35">
        <v>69.81</v>
      </c>
      <c r="J685" s="35">
        <v>12.565799999999999</v>
      </c>
    </row>
    <row r="686" spans="1:10">
      <c r="A686" s="35">
        <v>90</v>
      </c>
      <c r="B686" s="35">
        <v>431</v>
      </c>
      <c r="C686" s="35">
        <v>1</v>
      </c>
      <c r="D686" s="35">
        <v>6</v>
      </c>
      <c r="E686" s="35">
        <v>991.1</v>
      </c>
      <c r="F686" s="35">
        <v>5946.6</v>
      </c>
      <c r="H686" s="35">
        <v>0</v>
      </c>
      <c r="I686" s="35">
        <v>5946.6</v>
      </c>
      <c r="J686" s="35">
        <v>1070.3879999999999</v>
      </c>
    </row>
    <row r="687" spans="1:10">
      <c r="A687" s="35">
        <v>337</v>
      </c>
      <c r="B687" s="35">
        <v>358</v>
      </c>
      <c r="C687" s="35">
        <v>41</v>
      </c>
      <c r="D687" s="35">
        <v>1</v>
      </c>
      <c r="E687" s="35">
        <v>198.64</v>
      </c>
      <c r="F687" s="35">
        <v>198.64</v>
      </c>
      <c r="H687" s="35">
        <v>35.755200000000002</v>
      </c>
      <c r="I687" s="35">
        <v>162.88480000000001</v>
      </c>
      <c r="J687" s="35">
        <v>29.319264</v>
      </c>
    </row>
    <row r="688" spans="1:10">
      <c r="A688" s="35">
        <v>387</v>
      </c>
      <c r="B688" s="35">
        <v>143</v>
      </c>
      <c r="C688" s="35">
        <v>15</v>
      </c>
      <c r="D688" s="35">
        <v>8</v>
      </c>
      <c r="E688" s="35">
        <v>111.87</v>
      </c>
      <c r="F688" s="35">
        <v>894.96</v>
      </c>
      <c r="H688" s="35">
        <v>0</v>
      </c>
      <c r="I688" s="35">
        <v>894.96</v>
      </c>
      <c r="J688" s="35">
        <v>161.09280000000001</v>
      </c>
    </row>
    <row r="689" spans="1:10">
      <c r="A689" s="35">
        <v>405</v>
      </c>
      <c r="B689" s="35">
        <v>125</v>
      </c>
      <c r="C689" s="35">
        <v>20</v>
      </c>
      <c r="D689" s="35">
        <v>1</v>
      </c>
      <c r="E689" s="35">
        <v>21.78</v>
      </c>
      <c r="F689" s="35">
        <v>21.78</v>
      </c>
      <c r="H689" s="35">
        <v>0</v>
      </c>
      <c r="I689" s="35">
        <v>21.78</v>
      </c>
      <c r="J689" s="35">
        <v>3.9203999999999999</v>
      </c>
    </row>
    <row r="690" spans="1:10">
      <c r="A690" s="35">
        <v>317</v>
      </c>
      <c r="B690" s="35">
        <v>15</v>
      </c>
      <c r="C690" s="35">
        <v>15</v>
      </c>
      <c r="D690" s="35">
        <v>5</v>
      </c>
      <c r="E690" s="35">
        <v>153.44999999999999</v>
      </c>
      <c r="F690" s="35">
        <v>767.25</v>
      </c>
      <c r="H690" s="35">
        <v>0</v>
      </c>
      <c r="I690" s="35">
        <v>767.25</v>
      </c>
      <c r="J690" s="35">
        <v>138.10499999999999</v>
      </c>
    </row>
    <row r="691" spans="1:10">
      <c r="A691" s="35">
        <v>323</v>
      </c>
      <c r="B691" s="35">
        <v>349</v>
      </c>
      <c r="C691" s="35">
        <v>20</v>
      </c>
      <c r="D691" s="35">
        <v>4</v>
      </c>
      <c r="E691" s="35">
        <v>28.16</v>
      </c>
      <c r="F691" s="35">
        <v>112.64</v>
      </c>
      <c r="H691" s="35">
        <v>0</v>
      </c>
      <c r="I691" s="35">
        <v>112.64</v>
      </c>
      <c r="J691" s="35">
        <v>20.275200000000002</v>
      </c>
    </row>
    <row r="692" spans="1:10">
      <c r="A692" s="35">
        <v>63</v>
      </c>
      <c r="B692" s="35">
        <v>5</v>
      </c>
      <c r="C692" s="35">
        <v>10</v>
      </c>
      <c r="D692" s="35">
        <v>5</v>
      </c>
      <c r="E692" s="35">
        <v>591.5</v>
      </c>
      <c r="F692" s="35">
        <v>2957.5</v>
      </c>
      <c r="H692" s="35">
        <v>0</v>
      </c>
      <c r="I692" s="35">
        <v>2957.5</v>
      </c>
      <c r="J692" s="35">
        <v>532.35</v>
      </c>
    </row>
    <row r="693" spans="1:10">
      <c r="A693" s="35">
        <v>181</v>
      </c>
      <c r="B693" s="35">
        <v>22</v>
      </c>
      <c r="C693" s="35">
        <v>29</v>
      </c>
      <c r="D693" s="35">
        <v>1</v>
      </c>
      <c r="E693" s="35">
        <v>115.62</v>
      </c>
      <c r="F693" s="35">
        <v>115.62</v>
      </c>
      <c r="H693" s="35">
        <v>0</v>
      </c>
      <c r="I693" s="35">
        <v>115.62</v>
      </c>
      <c r="J693" s="35">
        <v>20.811599999999999</v>
      </c>
    </row>
    <row r="694" spans="1:10">
      <c r="A694" s="35">
        <v>249</v>
      </c>
      <c r="B694" s="35">
        <v>331</v>
      </c>
      <c r="C694" s="35">
        <v>31</v>
      </c>
      <c r="D694" s="35">
        <v>5</v>
      </c>
      <c r="E694" s="35">
        <v>122.32</v>
      </c>
      <c r="F694" s="35">
        <v>611.6</v>
      </c>
      <c r="H694" s="35">
        <v>0</v>
      </c>
      <c r="I694" s="35">
        <v>611.6</v>
      </c>
      <c r="J694" s="35">
        <v>110.08799999999999</v>
      </c>
    </row>
    <row r="695" spans="1:10">
      <c r="A695" s="35">
        <v>119</v>
      </c>
      <c r="B695" s="35">
        <v>67</v>
      </c>
      <c r="C695" s="35">
        <v>18</v>
      </c>
      <c r="D695" s="35">
        <v>1</v>
      </c>
      <c r="E695" s="35">
        <v>79.040000000000006</v>
      </c>
      <c r="F695" s="35">
        <v>79.040000000000006</v>
      </c>
      <c r="H695" s="35">
        <v>0</v>
      </c>
      <c r="I695" s="35">
        <v>79.040000000000006</v>
      </c>
      <c r="J695" s="35">
        <v>14.2272</v>
      </c>
    </row>
    <row r="696" spans="1:10">
      <c r="A696" s="35">
        <v>341</v>
      </c>
      <c r="B696" s="35">
        <v>400</v>
      </c>
      <c r="C696" s="35">
        <v>36</v>
      </c>
      <c r="D696" s="35">
        <v>1</v>
      </c>
      <c r="E696" s="35">
        <v>97.51</v>
      </c>
      <c r="F696" s="35">
        <v>97.51</v>
      </c>
      <c r="H696" s="35">
        <v>0</v>
      </c>
      <c r="I696" s="35">
        <v>97.51</v>
      </c>
      <c r="J696" s="35">
        <v>17.5518</v>
      </c>
    </row>
    <row r="697" spans="1:10">
      <c r="A697" s="35">
        <v>417</v>
      </c>
      <c r="B697" s="35">
        <v>174</v>
      </c>
      <c r="C697" s="35">
        <v>11</v>
      </c>
      <c r="D697" s="35">
        <v>3</v>
      </c>
      <c r="E697" s="35">
        <v>479.85</v>
      </c>
      <c r="F697" s="35">
        <v>1439.55</v>
      </c>
      <c r="H697" s="35">
        <v>0</v>
      </c>
      <c r="I697" s="35">
        <v>1439.55</v>
      </c>
      <c r="J697" s="35">
        <v>259.11900000000003</v>
      </c>
    </row>
    <row r="698" spans="1:10">
      <c r="A698" s="35">
        <v>380</v>
      </c>
      <c r="B698" s="35">
        <v>84</v>
      </c>
      <c r="C698" s="35">
        <v>6</v>
      </c>
      <c r="D698" s="35">
        <v>6</v>
      </c>
      <c r="E698" s="35">
        <v>541.62</v>
      </c>
      <c r="F698" s="35">
        <v>3249.72</v>
      </c>
      <c r="H698" s="35">
        <v>0</v>
      </c>
      <c r="I698" s="35">
        <v>3249.72</v>
      </c>
      <c r="J698" s="35">
        <v>584.94960000000003</v>
      </c>
    </row>
    <row r="699" spans="1:10">
      <c r="A699" s="35">
        <v>238</v>
      </c>
      <c r="B699" s="35">
        <v>143</v>
      </c>
      <c r="C699" s="35">
        <v>7</v>
      </c>
      <c r="D699" s="35">
        <v>1</v>
      </c>
      <c r="E699" s="35">
        <v>873.18</v>
      </c>
      <c r="F699" s="35">
        <v>873.18</v>
      </c>
      <c r="H699" s="35">
        <v>0</v>
      </c>
      <c r="I699" s="35">
        <v>873.18</v>
      </c>
      <c r="J699" s="35">
        <v>157.17240000000001</v>
      </c>
    </row>
    <row r="700" spans="1:10">
      <c r="A700" s="35">
        <v>274</v>
      </c>
      <c r="B700" s="35">
        <v>251</v>
      </c>
      <c r="C700" s="35">
        <v>11</v>
      </c>
      <c r="D700" s="35">
        <v>4</v>
      </c>
      <c r="E700" s="35">
        <v>603.24</v>
      </c>
      <c r="F700" s="35">
        <v>2412.96</v>
      </c>
      <c r="H700" s="35">
        <v>482.59199999999998</v>
      </c>
      <c r="I700" s="35">
        <v>1930.3679999999999</v>
      </c>
      <c r="J700" s="35">
        <v>347.46624000000003</v>
      </c>
    </row>
    <row r="701" spans="1:10">
      <c r="A701" s="35">
        <v>323</v>
      </c>
      <c r="B701" s="35">
        <v>89</v>
      </c>
      <c r="C701" s="35">
        <v>4</v>
      </c>
      <c r="D701" s="35">
        <v>8</v>
      </c>
      <c r="E701" s="35">
        <v>344.53</v>
      </c>
      <c r="F701" s="35">
        <v>2756.24</v>
      </c>
      <c r="H701" s="35">
        <v>0</v>
      </c>
      <c r="I701" s="35">
        <v>2756.24</v>
      </c>
      <c r="J701" s="35">
        <v>496.1232</v>
      </c>
    </row>
    <row r="702" spans="1:10">
      <c r="A702" s="35">
        <v>133</v>
      </c>
      <c r="B702" s="35">
        <v>231</v>
      </c>
      <c r="C702" s="35">
        <v>4</v>
      </c>
      <c r="D702" s="35">
        <v>4</v>
      </c>
      <c r="E702" s="35">
        <v>478.66</v>
      </c>
      <c r="F702" s="35">
        <v>1914.64</v>
      </c>
      <c r="H702" s="35">
        <v>0</v>
      </c>
      <c r="I702" s="35">
        <v>1914.64</v>
      </c>
      <c r="J702" s="35">
        <v>344.6352</v>
      </c>
    </row>
    <row r="703" spans="1:10">
      <c r="A703" s="35">
        <v>89</v>
      </c>
      <c r="B703" s="35">
        <v>111</v>
      </c>
      <c r="C703" s="35">
        <v>4</v>
      </c>
      <c r="D703" s="35">
        <v>1</v>
      </c>
      <c r="E703" s="35">
        <v>349.79</v>
      </c>
      <c r="F703" s="35">
        <v>349.79</v>
      </c>
      <c r="H703" s="35">
        <v>0</v>
      </c>
      <c r="I703" s="35">
        <v>349.79</v>
      </c>
      <c r="J703" s="35">
        <v>62.962200000000003</v>
      </c>
    </row>
    <row r="704" spans="1:10">
      <c r="A704" s="35">
        <v>338</v>
      </c>
      <c r="B704" s="35">
        <v>149</v>
      </c>
      <c r="C704" s="35">
        <v>19</v>
      </c>
      <c r="D704" s="35">
        <v>2</v>
      </c>
      <c r="E704" s="35">
        <v>102.96</v>
      </c>
      <c r="F704" s="35">
        <v>205.92</v>
      </c>
      <c r="H704" s="35">
        <v>2.0592000000000001</v>
      </c>
      <c r="I704" s="35">
        <v>203.86080000000001</v>
      </c>
      <c r="J704" s="35">
        <v>36.694944</v>
      </c>
    </row>
    <row r="705" spans="1:10">
      <c r="A705" s="35">
        <v>25</v>
      </c>
      <c r="B705" s="35">
        <v>390</v>
      </c>
      <c r="C705" s="35">
        <v>28</v>
      </c>
      <c r="D705" s="35">
        <v>3</v>
      </c>
      <c r="E705" s="35">
        <v>24.16</v>
      </c>
      <c r="F705" s="35">
        <v>72.48</v>
      </c>
      <c r="H705" s="35">
        <v>0</v>
      </c>
      <c r="I705" s="35">
        <v>72.48</v>
      </c>
      <c r="J705" s="35">
        <v>13.0464</v>
      </c>
    </row>
    <row r="706" spans="1:10">
      <c r="A706" s="35">
        <v>272</v>
      </c>
      <c r="B706" s="35">
        <v>63</v>
      </c>
      <c r="C706" s="35">
        <v>3</v>
      </c>
      <c r="D706" s="35">
        <v>2</v>
      </c>
      <c r="E706" s="35">
        <v>284.20999999999998</v>
      </c>
      <c r="F706" s="35">
        <v>568.41999999999996</v>
      </c>
      <c r="H706" s="35">
        <v>0</v>
      </c>
      <c r="I706" s="35">
        <v>568.41999999999996</v>
      </c>
      <c r="J706" s="35">
        <v>102.3156</v>
      </c>
    </row>
    <row r="707" spans="1:10">
      <c r="A707" s="35">
        <v>12</v>
      </c>
      <c r="B707" s="35">
        <v>5</v>
      </c>
      <c r="C707" s="35">
        <v>33</v>
      </c>
      <c r="D707" s="35">
        <v>1</v>
      </c>
      <c r="E707" s="35">
        <v>100.43</v>
      </c>
      <c r="F707" s="35">
        <v>100.43</v>
      </c>
      <c r="H707" s="35">
        <v>7.0301</v>
      </c>
      <c r="I707" s="35">
        <v>93.399900000000002</v>
      </c>
      <c r="J707" s="35">
        <v>16.811982</v>
      </c>
    </row>
    <row r="708" spans="1:10">
      <c r="A708" s="35">
        <v>279</v>
      </c>
      <c r="B708" s="35">
        <v>397</v>
      </c>
      <c r="C708" s="35">
        <v>29</v>
      </c>
      <c r="D708" s="35">
        <v>1</v>
      </c>
      <c r="E708" s="35">
        <v>109.88</v>
      </c>
      <c r="F708" s="35">
        <v>109.88</v>
      </c>
      <c r="H708" s="35">
        <v>0</v>
      </c>
      <c r="I708" s="35">
        <v>109.88</v>
      </c>
      <c r="J708" s="35">
        <v>19.778400000000001</v>
      </c>
    </row>
    <row r="709" spans="1:10">
      <c r="A709" s="35">
        <v>334</v>
      </c>
      <c r="B709" s="35">
        <v>184</v>
      </c>
      <c r="C709" s="35">
        <v>7</v>
      </c>
      <c r="D709" s="35">
        <v>1</v>
      </c>
      <c r="E709" s="35">
        <v>991.76</v>
      </c>
      <c r="F709" s="35">
        <v>991.76</v>
      </c>
      <c r="H709" s="35">
        <v>0</v>
      </c>
      <c r="I709" s="35">
        <v>991.76</v>
      </c>
      <c r="J709" s="35">
        <v>178.51679999999999</v>
      </c>
    </row>
    <row r="710" spans="1:10">
      <c r="A710" s="35">
        <v>281</v>
      </c>
      <c r="B710" s="35">
        <v>417</v>
      </c>
      <c r="C710" s="35">
        <v>43</v>
      </c>
      <c r="D710" s="35">
        <v>9</v>
      </c>
      <c r="E710" s="35">
        <v>119.6</v>
      </c>
      <c r="F710" s="35">
        <v>1076.4000000000001</v>
      </c>
      <c r="H710" s="35">
        <v>0</v>
      </c>
      <c r="I710" s="35">
        <v>1076.4000000000001</v>
      </c>
      <c r="J710" s="35">
        <v>193.75200000000001</v>
      </c>
    </row>
    <row r="711" spans="1:10">
      <c r="A711" s="35">
        <v>153</v>
      </c>
      <c r="B711" s="35">
        <v>29</v>
      </c>
      <c r="C711" s="35">
        <v>18</v>
      </c>
      <c r="D711" s="35">
        <v>1</v>
      </c>
      <c r="E711" s="35">
        <v>52</v>
      </c>
      <c r="F711" s="35">
        <v>52</v>
      </c>
      <c r="H711" s="35">
        <v>0</v>
      </c>
      <c r="I711" s="35">
        <v>52</v>
      </c>
      <c r="J711" s="35">
        <v>9.36</v>
      </c>
    </row>
    <row r="712" spans="1:10">
      <c r="A712" s="35">
        <v>82</v>
      </c>
      <c r="B712" s="35">
        <v>286</v>
      </c>
      <c r="C712" s="35">
        <v>18</v>
      </c>
      <c r="D712" s="35">
        <v>1</v>
      </c>
      <c r="E712" s="35">
        <v>82.68</v>
      </c>
      <c r="F712" s="35">
        <v>82.68</v>
      </c>
      <c r="H712" s="35">
        <v>0</v>
      </c>
      <c r="I712" s="35">
        <v>82.68</v>
      </c>
      <c r="J712" s="35">
        <v>14.882400000000001</v>
      </c>
    </row>
    <row r="713" spans="1:10">
      <c r="A713" s="35">
        <v>291</v>
      </c>
      <c r="B713" s="35">
        <v>304</v>
      </c>
      <c r="C713" s="35">
        <v>3</v>
      </c>
      <c r="D713" s="35">
        <v>2</v>
      </c>
      <c r="E713" s="35">
        <v>301.79000000000002</v>
      </c>
      <c r="F713" s="35">
        <v>603.58000000000004</v>
      </c>
      <c r="H713" s="35">
        <v>0</v>
      </c>
      <c r="I713" s="35">
        <v>603.58000000000004</v>
      </c>
      <c r="J713" s="35">
        <v>108.6444</v>
      </c>
    </row>
    <row r="714" spans="1:10">
      <c r="A714" s="35">
        <v>98</v>
      </c>
      <c r="B714" s="35">
        <v>433</v>
      </c>
      <c r="C714" s="35">
        <v>32</v>
      </c>
      <c r="D714" s="35">
        <v>3</v>
      </c>
      <c r="E714" s="35">
        <v>110.96</v>
      </c>
      <c r="F714" s="35">
        <v>332.88</v>
      </c>
      <c r="H714" s="35">
        <v>0</v>
      </c>
      <c r="I714" s="35">
        <v>332.88</v>
      </c>
      <c r="J714" s="35">
        <v>59.918399999999998</v>
      </c>
    </row>
    <row r="715" spans="1:10">
      <c r="A715" s="35">
        <v>276</v>
      </c>
      <c r="B715" s="35">
        <v>66</v>
      </c>
      <c r="C715" s="35">
        <v>46</v>
      </c>
      <c r="D715" s="35">
        <v>1</v>
      </c>
      <c r="E715" s="35">
        <v>14.7</v>
      </c>
      <c r="F715" s="35">
        <v>14.7</v>
      </c>
      <c r="H715" s="35">
        <v>0</v>
      </c>
      <c r="I715" s="35">
        <v>14.7</v>
      </c>
      <c r="J715" s="35">
        <v>2.6459999999999999</v>
      </c>
    </row>
    <row r="716" spans="1:10">
      <c r="A716" s="35">
        <v>410</v>
      </c>
      <c r="B716" s="35">
        <v>181</v>
      </c>
      <c r="C716" s="35">
        <v>35</v>
      </c>
      <c r="D716" s="35">
        <v>9</v>
      </c>
      <c r="E716" s="35">
        <v>86.24</v>
      </c>
      <c r="F716" s="35">
        <v>776.16</v>
      </c>
      <c r="H716" s="35">
        <v>31.046399999999998</v>
      </c>
      <c r="I716" s="35">
        <v>745.11360000000002</v>
      </c>
      <c r="J716" s="35">
        <v>134.12044800000001</v>
      </c>
    </row>
    <row r="717" spans="1:10">
      <c r="A717" s="35">
        <v>64</v>
      </c>
      <c r="B717" s="35">
        <v>70</v>
      </c>
      <c r="C717" s="35">
        <v>44</v>
      </c>
      <c r="D717" s="35">
        <v>1</v>
      </c>
      <c r="E717" s="35">
        <v>114.39</v>
      </c>
      <c r="F717" s="35">
        <v>114.39</v>
      </c>
      <c r="H717" s="35">
        <v>21.734100000000002</v>
      </c>
      <c r="I717" s="35">
        <v>92.655900000000003</v>
      </c>
      <c r="J717" s="35">
        <v>16.678062000000001</v>
      </c>
    </row>
    <row r="718" spans="1:10">
      <c r="A718" s="35">
        <v>289</v>
      </c>
      <c r="B718" s="35">
        <v>290</v>
      </c>
      <c r="C718" s="35">
        <v>41</v>
      </c>
      <c r="D718" s="35">
        <v>9</v>
      </c>
      <c r="E718" s="35">
        <v>221.56</v>
      </c>
      <c r="F718" s="35">
        <v>1994.04</v>
      </c>
      <c r="H718" s="35">
        <v>0</v>
      </c>
      <c r="I718" s="35">
        <v>1994.04</v>
      </c>
      <c r="J718" s="35">
        <v>358.92720000000003</v>
      </c>
    </row>
    <row r="719" spans="1:10">
      <c r="A719" s="35">
        <v>189</v>
      </c>
      <c r="B719" s="35">
        <v>238</v>
      </c>
      <c r="C719" s="35">
        <v>13</v>
      </c>
      <c r="D719" s="35">
        <v>6</v>
      </c>
      <c r="E719" s="35">
        <v>122.32</v>
      </c>
      <c r="F719" s="35">
        <v>733.92</v>
      </c>
      <c r="H719" s="35">
        <v>0</v>
      </c>
      <c r="I719" s="35">
        <v>733.92</v>
      </c>
      <c r="J719" s="35">
        <v>132.10560000000001</v>
      </c>
    </row>
    <row r="720" spans="1:10">
      <c r="A720" s="35">
        <v>22</v>
      </c>
      <c r="B720" s="35">
        <v>97</v>
      </c>
      <c r="C720" s="35">
        <v>26</v>
      </c>
      <c r="D720" s="35">
        <v>1</v>
      </c>
      <c r="E720" s="35">
        <v>97.02</v>
      </c>
      <c r="F720" s="35">
        <v>97.02</v>
      </c>
      <c r="H720" s="35">
        <v>0</v>
      </c>
      <c r="I720" s="35">
        <v>97.02</v>
      </c>
      <c r="J720" s="35">
        <v>17.4636</v>
      </c>
    </row>
    <row r="721" spans="1:10">
      <c r="A721" s="35">
        <v>53</v>
      </c>
      <c r="B721" s="35">
        <v>185</v>
      </c>
      <c r="C721" s="35">
        <v>17</v>
      </c>
      <c r="D721" s="35">
        <v>5</v>
      </c>
      <c r="E721" s="35">
        <v>68.08</v>
      </c>
      <c r="F721" s="35">
        <v>340.4</v>
      </c>
      <c r="H721" s="35">
        <v>0</v>
      </c>
      <c r="I721" s="35">
        <v>340.4</v>
      </c>
      <c r="J721" s="35">
        <v>61.271999999999998</v>
      </c>
    </row>
    <row r="722" spans="1:10">
      <c r="A722" s="35">
        <v>45</v>
      </c>
      <c r="B722" s="35">
        <v>277</v>
      </c>
      <c r="C722" s="35">
        <v>10</v>
      </c>
      <c r="D722" s="35">
        <v>2</v>
      </c>
      <c r="E722" s="35">
        <v>532.35</v>
      </c>
      <c r="F722" s="35">
        <v>1064.7</v>
      </c>
      <c r="H722" s="35">
        <v>0</v>
      </c>
      <c r="I722" s="35">
        <v>1064.7</v>
      </c>
      <c r="J722" s="35">
        <v>191.64599999999999</v>
      </c>
    </row>
    <row r="723" spans="1:10">
      <c r="A723" s="35">
        <v>13</v>
      </c>
      <c r="B723" s="35">
        <v>252</v>
      </c>
      <c r="C723" s="35">
        <v>39</v>
      </c>
      <c r="D723" s="35">
        <v>1</v>
      </c>
      <c r="E723" s="35">
        <v>35.64</v>
      </c>
      <c r="F723" s="35">
        <v>35.64</v>
      </c>
      <c r="H723" s="35">
        <v>0</v>
      </c>
      <c r="I723" s="35">
        <v>35.64</v>
      </c>
      <c r="J723" s="35">
        <v>6.4151999999999996</v>
      </c>
    </row>
    <row r="724" spans="1:10">
      <c r="A724" s="35">
        <v>42</v>
      </c>
      <c r="B724" s="35">
        <v>138</v>
      </c>
      <c r="C724" s="35">
        <v>19</v>
      </c>
      <c r="D724" s="35">
        <v>1</v>
      </c>
      <c r="E724" s="35">
        <v>106.08</v>
      </c>
      <c r="F724" s="35">
        <v>106.08</v>
      </c>
      <c r="H724" s="35">
        <v>0</v>
      </c>
      <c r="I724" s="35">
        <v>106.08</v>
      </c>
      <c r="J724" s="35">
        <v>19.0944</v>
      </c>
    </row>
    <row r="725" spans="1:10">
      <c r="A725" s="35">
        <v>325</v>
      </c>
      <c r="B725" s="35">
        <v>119</v>
      </c>
      <c r="C725" s="35">
        <v>1</v>
      </c>
      <c r="D725" s="35">
        <v>1</v>
      </c>
      <c r="E725" s="35">
        <v>787.05</v>
      </c>
      <c r="F725" s="35">
        <v>787.05</v>
      </c>
      <c r="H725" s="35">
        <v>0</v>
      </c>
      <c r="I725" s="35">
        <v>787.05</v>
      </c>
      <c r="J725" s="35">
        <v>141.66900000000001</v>
      </c>
    </row>
    <row r="726" spans="1:10">
      <c r="A726" s="35">
        <v>244</v>
      </c>
      <c r="B726" s="35">
        <v>205</v>
      </c>
      <c r="C726" s="35">
        <v>21</v>
      </c>
      <c r="D726" s="35">
        <v>1</v>
      </c>
      <c r="E726" s="35">
        <v>84.27</v>
      </c>
      <c r="F726" s="35">
        <v>84.27</v>
      </c>
      <c r="H726" s="35">
        <v>0</v>
      </c>
      <c r="I726" s="35">
        <v>84.27</v>
      </c>
      <c r="J726" s="35">
        <v>15.1686</v>
      </c>
    </row>
    <row r="727" spans="1:10">
      <c r="A727" s="35">
        <v>410</v>
      </c>
      <c r="B727" s="35">
        <v>208</v>
      </c>
      <c r="C727" s="35">
        <v>13</v>
      </c>
      <c r="D727" s="35">
        <v>9</v>
      </c>
      <c r="E727" s="35">
        <v>116.16</v>
      </c>
      <c r="F727" s="35">
        <v>1045.44</v>
      </c>
      <c r="H727" s="35">
        <v>0</v>
      </c>
      <c r="I727" s="35">
        <v>1045.44</v>
      </c>
      <c r="J727" s="35">
        <v>188.17920000000001</v>
      </c>
    </row>
    <row r="728" spans="1:10">
      <c r="A728" s="35">
        <v>369</v>
      </c>
      <c r="B728" s="35">
        <v>434</v>
      </c>
      <c r="C728" s="35">
        <v>32</v>
      </c>
      <c r="D728" s="35">
        <v>1</v>
      </c>
      <c r="E728" s="35">
        <v>113.15</v>
      </c>
      <c r="F728" s="35">
        <v>113.15</v>
      </c>
      <c r="H728" s="35">
        <v>0</v>
      </c>
      <c r="I728" s="35">
        <v>113.15</v>
      </c>
      <c r="J728" s="35">
        <v>20.367000000000001</v>
      </c>
    </row>
    <row r="729" spans="1:10">
      <c r="A729" s="35">
        <v>92</v>
      </c>
      <c r="B729" s="35">
        <v>354</v>
      </c>
      <c r="C729" s="35">
        <v>27</v>
      </c>
      <c r="D729" s="35">
        <v>9</v>
      </c>
      <c r="E729" s="35">
        <v>45.6</v>
      </c>
      <c r="F729" s="35">
        <v>410.4</v>
      </c>
      <c r="H729" s="35">
        <v>0</v>
      </c>
      <c r="I729" s="35">
        <v>410.4</v>
      </c>
      <c r="J729" s="35">
        <v>73.872</v>
      </c>
    </row>
    <row r="730" spans="1:10">
      <c r="A730" s="35">
        <v>56</v>
      </c>
      <c r="B730" s="35">
        <v>349</v>
      </c>
      <c r="C730" s="35">
        <v>44</v>
      </c>
      <c r="D730" s="35">
        <v>1</v>
      </c>
      <c r="E730" s="35">
        <v>119.97</v>
      </c>
      <c r="F730" s="35">
        <v>119.97</v>
      </c>
      <c r="H730" s="35">
        <v>0</v>
      </c>
      <c r="I730" s="35">
        <v>119.97</v>
      </c>
      <c r="J730" s="35">
        <v>21.5946</v>
      </c>
    </row>
    <row r="731" spans="1:10">
      <c r="A731" s="35">
        <v>238</v>
      </c>
      <c r="B731" s="35">
        <v>236</v>
      </c>
      <c r="C731" s="35">
        <v>19</v>
      </c>
      <c r="D731" s="35">
        <v>6</v>
      </c>
      <c r="E731" s="35">
        <v>82.68</v>
      </c>
      <c r="F731" s="35">
        <v>496.08</v>
      </c>
      <c r="H731" s="35">
        <v>24.803999999999998</v>
      </c>
      <c r="I731" s="35">
        <v>471.27600000000001</v>
      </c>
      <c r="J731" s="35">
        <v>84.829679999999996</v>
      </c>
    </row>
    <row r="732" spans="1:10">
      <c r="A732" s="35">
        <v>124</v>
      </c>
      <c r="B732" s="35">
        <v>292</v>
      </c>
      <c r="C732" s="35">
        <v>30</v>
      </c>
      <c r="D732" s="35">
        <v>1</v>
      </c>
      <c r="E732" s="35">
        <v>65.36</v>
      </c>
      <c r="F732" s="35">
        <v>65.36</v>
      </c>
      <c r="H732" s="35">
        <v>0</v>
      </c>
      <c r="I732" s="35">
        <v>65.36</v>
      </c>
      <c r="J732" s="35">
        <v>11.764799999999999</v>
      </c>
    </row>
    <row r="733" spans="1:10">
      <c r="A733" s="35">
        <v>347</v>
      </c>
      <c r="B733" s="35">
        <v>217</v>
      </c>
      <c r="C733" s="35">
        <v>27</v>
      </c>
      <c r="D733" s="35">
        <v>1</v>
      </c>
      <c r="E733" s="35">
        <v>60.8</v>
      </c>
      <c r="F733" s="35">
        <v>60.8</v>
      </c>
      <c r="H733" s="35">
        <v>0</v>
      </c>
      <c r="I733" s="35">
        <v>60.8</v>
      </c>
      <c r="J733" s="35">
        <v>10.944000000000001</v>
      </c>
    </row>
    <row r="734" spans="1:10">
      <c r="A734" s="35">
        <v>355</v>
      </c>
      <c r="B734" s="35">
        <v>418</v>
      </c>
      <c r="C734" s="35">
        <v>42</v>
      </c>
      <c r="D734" s="35">
        <v>8</v>
      </c>
      <c r="E734" s="35">
        <v>120.75</v>
      </c>
      <c r="F734" s="35">
        <v>966</v>
      </c>
      <c r="H734" s="35">
        <v>0</v>
      </c>
      <c r="I734" s="35">
        <v>966</v>
      </c>
      <c r="J734" s="35">
        <v>173.88</v>
      </c>
    </row>
    <row r="735" spans="1:10">
      <c r="A735" s="35">
        <v>393</v>
      </c>
      <c r="B735" s="35">
        <v>31</v>
      </c>
      <c r="C735" s="35">
        <v>12</v>
      </c>
      <c r="D735" s="35">
        <v>5</v>
      </c>
      <c r="E735" s="35">
        <v>78.88</v>
      </c>
      <c r="F735" s="35">
        <v>394.4</v>
      </c>
      <c r="H735" s="35">
        <v>0</v>
      </c>
      <c r="I735" s="35">
        <v>394.4</v>
      </c>
      <c r="J735" s="35">
        <v>70.992000000000004</v>
      </c>
    </row>
    <row r="736" spans="1:10">
      <c r="A736" s="35">
        <v>13</v>
      </c>
      <c r="B736" s="35">
        <v>391</v>
      </c>
      <c r="C736" s="35">
        <v>20</v>
      </c>
      <c r="D736" s="35">
        <v>9</v>
      </c>
      <c r="E736" s="35">
        <v>42.02</v>
      </c>
      <c r="F736" s="35">
        <v>378.18</v>
      </c>
      <c r="H736" s="35">
        <v>0</v>
      </c>
      <c r="I736" s="35">
        <v>378.18</v>
      </c>
      <c r="J736" s="35">
        <v>68.072400000000002</v>
      </c>
    </row>
    <row r="737" spans="1:10">
      <c r="A737" s="35">
        <v>261</v>
      </c>
      <c r="B737" s="35">
        <v>325</v>
      </c>
      <c r="C737" s="35">
        <v>27</v>
      </c>
      <c r="D737" s="35">
        <v>3</v>
      </c>
      <c r="E737" s="35">
        <v>61.56</v>
      </c>
      <c r="F737" s="35">
        <v>184.68</v>
      </c>
      <c r="H737" s="35">
        <v>0</v>
      </c>
      <c r="I737" s="35">
        <v>184.68</v>
      </c>
      <c r="J737" s="35">
        <v>33.242400000000004</v>
      </c>
    </row>
    <row r="738" spans="1:10">
      <c r="A738" s="35">
        <v>124</v>
      </c>
      <c r="B738" s="35">
        <v>70</v>
      </c>
      <c r="C738" s="35">
        <v>19</v>
      </c>
      <c r="D738" s="35">
        <v>1</v>
      </c>
      <c r="E738" s="35">
        <v>156</v>
      </c>
      <c r="F738" s="35">
        <v>156</v>
      </c>
      <c r="H738" s="35">
        <v>0</v>
      </c>
      <c r="I738" s="35">
        <v>156</v>
      </c>
      <c r="J738" s="35">
        <v>28.08</v>
      </c>
    </row>
    <row r="739" spans="1:10">
      <c r="A739" s="35">
        <v>50</v>
      </c>
      <c r="B739" s="35">
        <v>288</v>
      </c>
      <c r="C739" s="35">
        <v>27</v>
      </c>
      <c r="D739" s="35">
        <v>1</v>
      </c>
      <c r="E739" s="35">
        <v>49.78</v>
      </c>
      <c r="F739" s="35">
        <v>49.78</v>
      </c>
      <c r="H739" s="35">
        <v>0</v>
      </c>
      <c r="I739" s="35">
        <v>49.78</v>
      </c>
      <c r="J739" s="35">
        <v>8.9603999999999999</v>
      </c>
    </row>
    <row r="740" spans="1:10">
      <c r="A740" s="35">
        <v>120</v>
      </c>
      <c r="B740" s="35">
        <v>139</v>
      </c>
      <c r="C740" s="35">
        <v>44</v>
      </c>
      <c r="D740" s="35">
        <v>7</v>
      </c>
      <c r="E740" s="35">
        <v>146.94</v>
      </c>
      <c r="F740" s="35">
        <v>1028.58</v>
      </c>
      <c r="H740" s="35">
        <v>0</v>
      </c>
      <c r="I740" s="35">
        <v>1028.58</v>
      </c>
      <c r="J740" s="35">
        <v>185.14439999999999</v>
      </c>
    </row>
    <row r="741" spans="1:10">
      <c r="A741" s="35">
        <v>27</v>
      </c>
      <c r="B741" s="35">
        <v>6</v>
      </c>
      <c r="C741" s="35">
        <v>45</v>
      </c>
      <c r="D741" s="35">
        <v>3</v>
      </c>
      <c r="E741" s="35">
        <v>15.99</v>
      </c>
      <c r="F741" s="35">
        <v>47.97</v>
      </c>
      <c r="H741" s="35">
        <v>0</v>
      </c>
      <c r="I741" s="35">
        <v>47.97</v>
      </c>
      <c r="J741" s="35">
        <v>8.6346000000000007</v>
      </c>
    </row>
    <row r="742" spans="1:10">
      <c r="A742" s="35">
        <v>66</v>
      </c>
      <c r="B742" s="35">
        <v>55</v>
      </c>
      <c r="C742" s="35">
        <v>26</v>
      </c>
      <c r="D742" s="35">
        <v>1</v>
      </c>
      <c r="E742" s="35">
        <v>94.5</v>
      </c>
      <c r="F742" s="35">
        <v>94.5</v>
      </c>
      <c r="H742" s="35">
        <v>10.395</v>
      </c>
      <c r="I742" s="35">
        <v>84.105000000000004</v>
      </c>
      <c r="J742" s="35">
        <v>15.1389</v>
      </c>
    </row>
    <row r="743" spans="1:10">
      <c r="A743" s="35">
        <v>180</v>
      </c>
      <c r="B743" s="35">
        <v>135</v>
      </c>
      <c r="C743" s="35">
        <v>33</v>
      </c>
      <c r="D743" s="35">
        <v>5</v>
      </c>
      <c r="E743" s="35">
        <v>162.68</v>
      </c>
      <c r="F743" s="35">
        <v>813.4</v>
      </c>
      <c r="H743" s="35">
        <v>0</v>
      </c>
      <c r="I743" s="35">
        <v>813.4</v>
      </c>
      <c r="J743" s="35">
        <v>146.41200000000001</v>
      </c>
    </row>
    <row r="744" spans="1:10">
      <c r="A744" s="35">
        <v>140</v>
      </c>
      <c r="B744" s="35">
        <v>174</v>
      </c>
      <c r="C744" s="35">
        <v>29</v>
      </c>
      <c r="D744" s="35">
        <v>1</v>
      </c>
      <c r="E744" s="35">
        <v>82</v>
      </c>
      <c r="F744" s="35">
        <v>82</v>
      </c>
      <c r="H744" s="35">
        <v>0</v>
      </c>
      <c r="I744" s="35">
        <v>82</v>
      </c>
      <c r="J744" s="35">
        <v>14.76</v>
      </c>
    </row>
    <row r="745" spans="1:10">
      <c r="A745" s="35">
        <v>276</v>
      </c>
      <c r="B745" s="35">
        <v>386</v>
      </c>
      <c r="C745" s="35">
        <v>11</v>
      </c>
      <c r="D745" s="35">
        <v>1</v>
      </c>
      <c r="E745" s="35">
        <v>712.92</v>
      </c>
      <c r="F745" s="35">
        <v>712.92</v>
      </c>
      <c r="H745" s="35">
        <v>0</v>
      </c>
      <c r="I745" s="35">
        <v>712.92</v>
      </c>
      <c r="J745" s="35">
        <v>128.32560000000001</v>
      </c>
    </row>
    <row r="746" spans="1:10">
      <c r="A746" s="35">
        <v>177</v>
      </c>
      <c r="B746" s="35">
        <v>279</v>
      </c>
      <c r="C746" s="35">
        <v>30</v>
      </c>
      <c r="D746" s="35">
        <v>1</v>
      </c>
      <c r="E746" s="35">
        <v>81.27</v>
      </c>
      <c r="F746" s="35">
        <v>81.27</v>
      </c>
      <c r="H746" s="35">
        <v>0</v>
      </c>
      <c r="I746" s="35">
        <v>81.27</v>
      </c>
      <c r="J746" s="35">
        <v>14.6286</v>
      </c>
    </row>
    <row r="747" spans="1:10">
      <c r="A747" s="35">
        <v>51</v>
      </c>
      <c r="B747" s="35">
        <v>281</v>
      </c>
      <c r="C747" s="35">
        <v>1</v>
      </c>
      <c r="D747" s="35">
        <v>1</v>
      </c>
      <c r="E747" s="35">
        <v>652.96</v>
      </c>
      <c r="F747" s="35">
        <v>652.96</v>
      </c>
      <c r="H747" s="35">
        <v>0</v>
      </c>
      <c r="I747" s="35">
        <v>652.96</v>
      </c>
      <c r="J747" s="35">
        <v>117.53279999999999</v>
      </c>
    </row>
    <row r="748" spans="1:10">
      <c r="A748" s="35">
        <v>93</v>
      </c>
      <c r="B748" s="35">
        <v>264</v>
      </c>
      <c r="C748" s="35">
        <v>30</v>
      </c>
      <c r="D748" s="35">
        <v>1</v>
      </c>
      <c r="E748" s="35">
        <v>86</v>
      </c>
      <c r="F748" s="35">
        <v>86</v>
      </c>
      <c r="H748" s="35">
        <v>0</v>
      </c>
      <c r="I748" s="35">
        <v>86</v>
      </c>
      <c r="J748" s="35">
        <v>15.48</v>
      </c>
    </row>
    <row r="749" spans="1:10">
      <c r="A749" s="35">
        <v>303</v>
      </c>
      <c r="B749" s="35">
        <v>291</v>
      </c>
      <c r="C749" s="35">
        <v>20</v>
      </c>
      <c r="D749" s="35">
        <v>9</v>
      </c>
      <c r="E749" s="35">
        <v>28.6</v>
      </c>
      <c r="F749" s="35">
        <v>257.39999999999998</v>
      </c>
      <c r="H749" s="35">
        <v>0</v>
      </c>
      <c r="I749" s="35">
        <v>257.39999999999998</v>
      </c>
      <c r="J749" s="35">
        <v>46.332000000000001</v>
      </c>
    </row>
    <row r="750" spans="1:10">
      <c r="A750" s="35">
        <v>44</v>
      </c>
      <c r="B750" s="35">
        <v>334</v>
      </c>
      <c r="C750" s="35">
        <v>27</v>
      </c>
      <c r="D750" s="35">
        <v>1</v>
      </c>
      <c r="E750" s="35">
        <v>41.04</v>
      </c>
      <c r="F750" s="35">
        <v>41.04</v>
      </c>
      <c r="H750" s="35">
        <v>0</v>
      </c>
      <c r="I750" s="35">
        <v>41.04</v>
      </c>
      <c r="J750" s="35">
        <v>7.3872</v>
      </c>
    </row>
    <row r="751" spans="1:10">
      <c r="A751" s="35">
        <v>135</v>
      </c>
      <c r="B751" s="35">
        <v>238</v>
      </c>
      <c r="C751" s="35">
        <v>35</v>
      </c>
      <c r="D751" s="35">
        <v>1</v>
      </c>
      <c r="E751" s="35">
        <v>79.31</v>
      </c>
      <c r="F751" s="35">
        <v>79.31</v>
      </c>
      <c r="H751" s="35">
        <v>0</v>
      </c>
      <c r="I751" s="35">
        <v>79.31</v>
      </c>
      <c r="J751" s="35">
        <v>14.2758</v>
      </c>
    </row>
    <row r="752" spans="1:10">
      <c r="A752" s="35">
        <v>417</v>
      </c>
      <c r="B752" s="35">
        <v>214</v>
      </c>
      <c r="C752" s="35">
        <v>10</v>
      </c>
      <c r="D752" s="35">
        <v>1</v>
      </c>
      <c r="E752" s="35">
        <v>432.25</v>
      </c>
      <c r="F752" s="35">
        <v>432.25</v>
      </c>
      <c r="H752" s="35">
        <v>0</v>
      </c>
      <c r="I752" s="35">
        <v>432.25</v>
      </c>
      <c r="J752" s="35">
        <v>77.805000000000007</v>
      </c>
    </row>
    <row r="753" spans="1:10">
      <c r="A753" s="35">
        <v>187</v>
      </c>
      <c r="B753" s="35">
        <v>44</v>
      </c>
      <c r="C753" s="35">
        <v>24</v>
      </c>
      <c r="D753" s="35">
        <v>1</v>
      </c>
      <c r="E753" s="35">
        <v>28.16</v>
      </c>
      <c r="F753" s="35">
        <v>28.16</v>
      </c>
      <c r="H753" s="35">
        <v>0</v>
      </c>
      <c r="I753" s="35">
        <v>28.16</v>
      </c>
      <c r="J753" s="35">
        <v>5.0688000000000004</v>
      </c>
    </row>
    <row r="754" spans="1:10">
      <c r="A754" s="35">
        <v>56</v>
      </c>
      <c r="B754" s="35">
        <v>385</v>
      </c>
      <c r="C754" s="35">
        <v>26</v>
      </c>
      <c r="D754" s="35">
        <v>8</v>
      </c>
      <c r="E754" s="35">
        <v>114.66</v>
      </c>
      <c r="F754" s="35">
        <v>917.28</v>
      </c>
      <c r="H754" s="35">
        <v>0</v>
      </c>
      <c r="I754" s="35">
        <v>917.28</v>
      </c>
      <c r="J754" s="35">
        <v>165.1104</v>
      </c>
    </row>
    <row r="755" spans="1:10">
      <c r="A755" s="35">
        <v>237</v>
      </c>
      <c r="B755" s="35">
        <v>77</v>
      </c>
      <c r="C755" s="35">
        <v>41</v>
      </c>
      <c r="D755" s="35">
        <v>1</v>
      </c>
      <c r="E755" s="35">
        <v>351.44</v>
      </c>
      <c r="F755" s="35">
        <v>351.44</v>
      </c>
      <c r="H755" s="35">
        <v>0</v>
      </c>
      <c r="I755" s="35">
        <v>351.44</v>
      </c>
      <c r="J755" s="35">
        <v>63.2592</v>
      </c>
    </row>
    <row r="756" spans="1:10">
      <c r="A756" s="35">
        <v>433</v>
      </c>
      <c r="B756" s="35">
        <v>382</v>
      </c>
      <c r="C756" s="35">
        <v>15</v>
      </c>
      <c r="D756" s="35">
        <v>1</v>
      </c>
      <c r="E756" s="35">
        <v>144.54</v>
      </c>
      <c r="F756" s="35">
        <v>144.54</v>
      </c>
      <c r="H756" s="35">
        <v>0</v>
      </c>
      <c r="I756" s="35">
        <v>144.54</v>
      </c>
      <c r="J756" s="35">
        <v>26.017199999999999</v>
      </c>
    </row>
    <row r="757" spans="1:10">
      <c r="A757" s="35">
        <v>132</v>
      </c>
      <c r="B757" s="35">
        <v>93</v>
      </c>
      <c r="C757" s="35">
        <v>25</v>
      </c>
      <c r="D757" s="35">
        <v>1</v>
      </c>
      <c r="E757" s="35">
        <v>46.06</v>
      </c>
      <c r="F757" s="35">
        <v>46.06</v>
      </c>
      <c r="H757" s="35">
        <v>1.8424</v>
      </c>
      <c r="I757" s="35">
        <v>44.217599999999997</v>
      </c>
      <c r="J757" s="35">
        <v>7.959168</v>
      </c>
    </row>
    <row r="758" spans="1:10">
      <c r="A758" s="35">
        <v>173</v>
      </c>
      <c r="B758" s="35">
        <v>343</v>
      </c>
      <c r="C758" s="35">
        <v>14</v>
      </c>
      <c r="D758" s="35">
        <v>1</v>
      </c>
      <c r="E758" s="35">
        <v>176.89</v>
      </c>
      <c r="F758" s="35">
        <v>176.89</v>
      </c>
      <c r="H758" s="35">
        <v>0</v>
      </c>
      <c r="I758" s="35">
        <v>176.89</v>
      </c>
      <c r="J758" s="35">
        <v>31.840199999999999</v>
      </c>
    </row>
    <row r="759" spans="1:10">
      <c r="A759" s="35">
        <v>110</v>
      </c>
      <c r="B759" s="35">
        <v>294</v>
      </c>
      <c r="C759" s="35">
        <v>20</v>
      </c>
      <c r="D759" s="35">
        <v>8</v>
      </c>
      <c r="E759" s="35">
        <v>43.78</v>
      </c>
      <c r="F759" s="35">
        <v>350.24</v>
      </c>
      <c r="H759" s="35">
        <v>0</v>
      </c>
      <c r="I759" s="35">
        <v>350.24</v>
      </c>
      <c r="J759" s="35">
        <v>63.043199999999999</v>
      </c>
    </row>
    <row r="760" spans="1:10">
      <c r="A760" s="35">
        <v>192</v>
      </c>
      <c r="B760" s="35">
        <v>35</v>
      </c>
      <c r="C760" s="35">
        <v>19</v>
      </c>
      <c r="D760" s="35">
        <v>1</v>
      </c>
      <c r="E760" s="35">
        <v>145.86000000000001</v>
      </c>
      <c r="F760" s="35">
        <v>145.86000000000001</v>
      </c>
      <c r="H760" s="35">
        <v>0</v>
      </c>
      <c r="I760" s="35">
        <v>145.86000000000001</v>
      </c>
      <c r="J760" s="35">
        <v>26.254799999999999</v>
      </c>
    </row>
    <row r="761" spans="1:10">
      <c r="A761" s="35">
        <v>64</v>
      </c>
      <c r="B761" s="35">
        <v>33</v>
      </c>
      <c r="C761" s="35">
        <v>23</v>
      </c>
      <c r="D761" s="35">
        <v>6</v>
      </c>
      <c r="E761" s="35">
        <v>32.75</v>
      </c>
      <c r="F761" s="35">
        <v>196.5</v>
      </c>
      <c r="H761" s="35">
        <v>0</v>
      </c>
      <c r="I761" s="35">
        <v>196.5</v>
      </c>
      <c r="J761" s="35">
        <v>35.369999999999997</v>
      </c>
    </row>
    <row r="762" spans="1:10">
      <c r="A762" s="35">
        <v>280</v>
      </c>
      <c r="B762" s="35">
        <v>12</v>
      </c>
      <c r="C762" s="35">
        <v>8</v>
      </c>
      <c r="D762" s="35">
        <v>7</v>
      </c>
      <c r="E762" s="35">
        <v>1329.32</v>
      </c>
      <c r="F762" s="35">
        <v>9305.24</v>
      </c>
      <c r="H762" s="35">
        <v>0</v>
      </c>
      <c r="I762" s="35">
        <v>9305.24</v>
      </c>
      <c r="J762" s="35">
        <v>1674.9431999999999</v>
      </c>
    </row>
    <row r="763" spans="1:10">
      <c r="A763" s="35">
        <v>105</v>
      </c>
      <c r="B763" s="35">
        <v>4</v>
      </c>
      <c r="C763" s="35">
        <v>32</v>
      </c>
      <c r="D763" s="35">
        <v>2</v>
      </c>
      <c r="E763" s="35">
        <v>143.81</v>
      </c>
      <c r="F763" s="35">
        <v>287.62</v>
      </c>
      <c r="H763" s="35">
        <v>0</v>
      </c>
      <c r="I763" s="35">
        <v>287.62</v>
      </c>
      <c r="J763" s="35">
        <v>51.771599999999999</v>
      </c>
    </row>
    <row r="764" spans="1:10">
      <c r="A764" s="35">
        <v>186</v>
      </c>
      <c r="B764" s="35">
        <v>271</v>
      </c>
      <c r="C764" s="35">
        <v>12</v>
      </c>
      <c r="D764" s="35">
        <v>9</v>
      </c>
      <c r="E764" s="35">
        <v>124.44</v>
      </c>
      <c r="F764" s="35">
        <v>1119.96</v>
      </c>
      <c r="H764" s="35">
        <v>0</v>
      </c>
      <c r="I764" s="35">
        <v>1119.96</v>
      </c>
      <c r="J764" s="35">
        <v>201.59280000000001</v>
      </c>
    </row>
    <row r="765" spans="1:10">
      <c r="A765" s="35">
        <v>341</v>
      </c>
      <c r="B765" s="35">
        <v>333</v>
      </c>
      <c r="C765" s="35">
        <v>5</v>
      </c>
      <c r="D765" s="35">
        <v>1</v>
      </c>
      <c r="E765" s="35">
        <v>406.8</v>
      </c>
      <c r="F765" s="35">
        <v>406.8</v>
      </c>
      <c r="H765" s="35">
        <v>0</v>
      </c>
      <c r="I765" s="35">
        <v>406.8</v>
      </c>
      <c r="J765" s="35">
        <v>73.224000000000004</v>
      </c>
    </row>
    <row r="766" spans="1:10">
      <c r="A766" s="35">
        <v>60</v>
      </c>
      <c r="B766" s="35">
        <v>174</v>
      </c>
      <c r="C766" s="35">
        <v>45</v>
      </c>
      <c r="D766" s="35">
        <v>1</v>
      </c>
      <c r="E766" s="35">
        <v>14.43</v>
      </c>
      <c r="F766" s="35">
        <v>14.43</v>
      </c>
      <c r="H766" s="35">
        <v>0</v>
      </c>
      <c r="I766" s="35">
        <v>14.43</v>
      </c>
      <c r="J766" s="35">
        <v>2.5973999999999999</v>
      </c>
    </row>
    <row r="767" spans="1:10">
      <c r="A767" s="35">
        <v>162</v>
      </c>
      <c r="B767" s="35">
        <v>236</v>
      </c>
      <c r="C767" s="35">
        <v>46</v>
      </c>
      <c r="D767" s="35">
        <v>1</v>
      </c>
      <c r="E767" s="35">
        <v>22.95</v>
      </c>
      <c r="F767" s="35">
        <v>22.95</v>
      </c>
      <c r="H767" s="35">
        <v>0</v>
      </c>
      <c r="I767" s="35">
        <v>22.95</v>
      </c>
      <c r="J767" s="35">
        <v>4.1310000000000002</v>
      </c>
    </row>
    <row r="768" spans="1:10">
      <c r="A768" s="35">
        <v>95</v>
      </c>
      <c r="B768" s="35">
        <v>353</v>
      </c>
      <c r="C768" s="35">
        <v>32</v>
      </c>
      <c r="D768" s="35">
        <v>1</v>
      </c>
      <c r="E768" s="35">
        <v>138.69999999999999</v>
      </c>
      <c r="F768" s="35">
        <v>138.69999999999999</v>
      </c>
      <c r="H768" s="35">
        <v>0</v>
      </c>
      <c r="I768" s="35">
        <v>138.69999999999999</v>
      </c>
      <c r="J768" s="35">
        <v>24.966000000000001</v>
      </c>
    </row>
    <row r="769" spans="1:10">
      <c r="A769" s="35">
        <v>207</v>
      </c>
      <c r="B769" s="35">
        <v>49</v>
      </c>
      <c r="C769" s="35">
        <v>3</v>
      </c>
      <c r="D769" s="35">
        <v>1</v>
      </c>
      <c r="E769" s="35">
        <v>530.33000000000004</v>
      </c>
      <c r="F769" s="35">
        <v>530.33000000000004</v>
      </c>
      <c r="H769" s="35">
        <v>0</v>
      </c>
      <c r="I769" s="35">
        <v>530.33000000000004</v>
      </c>
      <c r="J769" s="35">
        <v>95.459400000000002</v>
      </c>
    </row>
    <row r="770" spans="1:10">
      <c r="A770" s="35">
        <v>123</v>
      </c>
      <c r="B770" s="35">
        <v>271</v>
      </c>
      <c r="C770" s="35">
        <v>25</v>
      </c>
      <c r="D770" s="35">
        <v>3</v>
      </c>
      <c r="E770" s="35">
        <v>53.11</v>
      </c>
      <c r="F770" s="35">
        <v>159.33000000000001</v>
      </c>
      <c r="H770" s="35">
        <v>0</v>
      </c>
      <c r="I770" s="35">
        <v>159.33000000000001</v>
      </c>
      <c r="J770" s="35">
        <v>28.679400000000001</v>
      </c>
    </row>
    <row r="771" spans="1:10">
      <c r="A771" s="35">
        <v>153</v>
      </c>
      <c r="B771" s="35">
        <v>120</v>
      </c>
      <c r="C771" s="35">
        <v>16</v>
      </c>
      <c r="D771" s="35">
        <v>1</v>
      </c>
      <c r="E771" s="35">
        <v>49.49</v>
      </c>
      <c r="F771" s="35">
        <v>49.49</v>
      </c>
      <c r="H771" s="35">
        <v>0</v>
      </c>
      <c r="I771" s="35">
        <v>49.49</v>
      </c>
      <c r="J771" s="35">
        <v>8.9082000000000008</v>
      </c>
    </row>
    <row r="772" spans="1:10">
      <c r="A772" s="35">
        <v>173</v>
      </c>
      <c r="B772" s="35">
        <v>231</v>
      </c>
      <c r="C772" s="35">
        <v>40</v>
      </c>
      <c r="D772" s="35">
        <v>1</v>
      </c>
      <c r="E772" s="35">
        <v>196.84</v>
      </c>
      <c r="F772" s="35">
        <v>196.84</v>
      </c>
      <c r="H772" s="35">
        <v>0</v>
      </c>
      <c r="I772" s="35">
        <v>196.84</v>
      </c>
      <c r="J772" s="35">
        <v>35.431199999999997</v>
      </c>
    </row>
    <row r="773" spans="1:10">
      <c r="A773" s="35">
        <v>347</v>
      </c>
      <c r="B773" s="35">
        <v>190</v>
      </c>
      <c r="C773" s="35">
        <v>13</v>
      </c>
      <c r="D773" s="35">
        <v>1</v>
      </c>
      <c r="E773" s="35">
        <v>109.12</v>
      </c>
      <c r="F773" s="35">
        <v>109.12</v>
      </c>
      <c r="H773" s="35">
        <v>0</v>
      </c>
      <c r="I773" s="35">
        <v>109.12</v>
      </c>
      <c r="J773" s="35">
        <v>19.6416</v>
      </c>
    </row>
    <row r="774" spans="1:10">
      <c r="A774" s="35">
        <v>242</v>
      </c>
      <c r="B774" s="35">
        <v>27</v>
      </c>
      <c r="C774" s="35">
        <v>16</v>
      </c>
      <c r="D774" s="35">
        <v>9</v>
      </c>
      <c r="E774" s="35">
        <v>66.64</v>
      </c>
      <c r="F774" s="35">
        <v>599.76</v>
      </c>
      <c r="H774" s="35">
        <v>0</v>
      </c>
      <c r="I774" s="35">
        <v>599.76</v>
      </c>
      <c r="J774" s="35">
        <v>107.9568</v>
      </c>
    </row>
    <row r="775" spans="1:10">
      <c r="A775" s="35">
        <v>378</v>
      </c>
      <c r="B775" s="35">
        <v>436</v>
      </c>
      <c r="C775" s="35">
        <v>7</v>
      </c>
      <c r="D775" s="35">
        <v>1</v>
      </c>
      <c r="E775" s="35">
        <v>657.58</v>
      </c>
      <c r="F775" s="35">
        <v>657.58</v>
      </c>
      <c r="H775" s="35">
        <v>0</v>
      </c>
      <c r="I775" s="35">
        <v>657.58</v>
      </c>
      <c r="J775" s="35">
        <v>118.3644</v>
      </c>
    </row>
    <row r="776" spans="1:10">
      <c r="A776" s="35">
        <v>48</v>
      </c>
      <c r="B776" s="35">
        <v>201</v>
      </c>
      <c r="C776" s="35">
        <v>5</v>
      </c>
      <c r="D776" s="35">
        <v>6</v>
      </c>
      <c r="E776" s="35">
        <v>486</v>
      </c>
      <c r="F776" s="35">
        <v>2916</v>
      </c>
      <c r="H776" s="35">
        <v>0</v>
      </c>
      <c r="I776" s="35">
        <v>2916</v>
      </c>
      <c r="J776" s="35">
        <v>524.88</v>
      </c>
    </row>
    <row r="777" spans="1:10">
      <c r="A777" s="35">
        <v>133</v>
      </c>
      <c r="B777" s="35">
        <v>52</v>
      </c>
      <c r="C777" s="35">
        <v>31</v>
      </c>
      <c r="D777" s="35">
        <v>1</v>
      </c>
      <c r="E777" s="35">
        <v>170.72</v>
      </c>
      <c r="F777" s="35">
        <v>170.72</v>
      </c>
      <c r="H777" s="35">
        <v>0</v>
      </c>
      <c r="I777" s="35">
        <v>170.72</v>
      </c>
      <c r="J777" s="35">
        <v>30.729600000000001</v>
      </c>
    </row>
    <row r="778" spans="1:10">
      <c r="A778" s="35">
        <v>351</v>
      </c>
      <c r="B778" s="35">
        <v>251</v>
      </c>
      <c r="C778" s="35">
        <v>42</v>
      </c>
      <c r="D778" s="35">
        <v>3</v>
      </c>
      <c r="E778" s="35">
        <v>164.45</v>
      </c>
      <c r="F778" s="35">
        <v>493.35</v>
      </c>
      <c r="H778" s="35">
        <v>0</v>
      </c>
      <c r="I778" s="35">
        <v>493.35</v>
      </c>
      <c r="J778" s="35">
        <v>88.802999999999997</v>
      </c>
    </row>
    <row r="779" spans="1:10">
      <c r="A779" s="35">
        <v>258</v>
      </c>
      <c r="B779" s="35">
        <v>195</v>
      </c>
      <c r="C779" s="35">
        <v>13</v>
      </c>
      <c r="D779" s="35">
        <v>1</v>
      </c>
      <c r="E779" s="35">
        <v>132</v>
      </c>
      <c r="F779" s="35">
        <v>132</v>
      </c>
      <c r="H779" s="35">
        <v>0</v>
      </c>
      <c r="I779" s="35">
        <v>132</v>
      </c>
      <c r="J779" s="35">
        <v>23.76</v>
      </c>
    </row>
    <row r="780" spans="1:10">
      <c r="A780" s="35">
        <v>301</v>
      </c>
      <c r="B780" s="35">
        <v>66</v>
      </c>
      <c r="C780" s="35">
        <v>20</v>
      </c>
      <c r="D780" s="35">
        <v>7</v>
      </c>
      <c r="E780" s="35">
        <v>37.18</v>
      </c>
      <c r="F780" s="35">
        <v>260.26</v>
      </c>
      <c r="H780" s="35">
        <v>33.833799999999997</v>
      </c>
      <c r="I780" s="35">
        <v>226.42619999999999</v>
      </c>
      <c r="J780" s="35">
        <v>40.756715999999997</v>
      </c>
    </row>
    <row r="781" spans="1:10">
      <c r="A781" s="35">
        <v>18</v>
      </c>
      <c r="B781" s="35">
        <v>172</v>
      </c>
      <c r="C781" s="35">
        <v>25</v>
      </c>
      <c r="D781" s="35">
        <v>9</v>
      </c>
      <c r="E781" s="35">
        <v>65.33</v>
      </c>
      <c r="F781" s="35">
        <v>587.97</v>
      </c>
      <c r="H781" s="35">
        <v>0</v>
      </c>
      <c r="I781" s="35">
        <v>587.97</v>
      </c>
      <c r="J781" s="35">
        <v>105.83459999999999</v>
      </c>
    </row>
    <row r="782" spans="1:10">
      <c r="A782" s="35">
        <v>211</v>
      </c>
      <c r="B782" s="35">
        <v>165</v>
      </c>
      <c r="C782" s="35">
        <v>32</v>
      </c>
      <c r="D782" s="35">
        <v>1</v>
      </c>
      <c r="E782" s="35">
        <v>121.18</v>
      </c>
      <c r="F782" s="35">
        <v>121.18</v>
      </c>
      <c r="H782" s="35">
        <v>0</v>
      </c>
      <c r="I782" s="35">
        <v>121.18</v>
      </c>
      <c r="J782" s="35">
        <v>21.8124</v>
      </c>
    </row>
    <row r="783" spans="1:10">
      <c r="A783" s="35">
        <v>186</v>
      </c>
      <c r="B783" s="35">
        <v>102</v>
      </c>
      <c r="C783" s="35">
        <v>22</v>
      </c>
      <c r="D783" s="35">
        <v>1</v>
      </c>
      <c r="E783" s="35">
        <v>66.98</v>
      </c>
      <c r="F783" s="35">
        <v>66.98</v>
      </c>
      <c r="H783" s="35">
        <v>0</v>
      </c>
      <c r="I783" s="35">
        <v>66.98</v>
      </c>
      <c r="J783" s="35">
        <v>12.0564</v>
      </c>
    </row>
    <row r="784" spans="1:10">
      <c r="A784" s="35">
        <v>35</v>
      </c>
      <c r="B784" s="35">
        <v>274</v>
      </c>
      <c r="C784" s="35">
        <v>2</v>
      </c>
      <c r="D784" s="35">
        <v>1</v>
      </c>
      <c r="E784" s="35">
        <v>460.56</v>
      </c>
      <c r="F784" s="35">
        <v>460.56</v>
      </c>
      <c r="H784" s="35">
        <v>0</v>
      </c>
      <c r="I784" s="35">
        <v>460.56</v>
      </c>
      <c r="J784" s="35">
        <v>82.900800000000004</v>
      </c>
    </row>
    <row r="785" spans="1:10">
      <c r="A785" s="35">
        <v>154</v>
      </c>
      <c r="B785" s="35">
        <v>388</v>
      </c>
      <c r="C785" s="35">
        <v>4</v>
      </c>
      <c r="D785" s="35">
        <v>1</v>
      </c>
      <c r="E785" s="35">
        <v>470.77</v>
      </c>
      <c r="F785" s="35">
        <v>470.77</v>
      </c>
      <c r="H785" s="35">
        <v>0</v>
      </c>
      <c r="I785" s="35">
        <v>470.77</v>
      </c>
      <c r="J785" s="35">
        <v>84.738600000000005</v>
      </c>
    </row>
    <row r="786" spans="1:10">
      <c r="A786" s="35">
        <v>232</v>
      </c>
      <c r="B786" s="35">
        <v>66</v>
      </c>
      <c r="C786" s="35">
        <v>40</v>
      </c>
      <c r="D786" s="35">
        <v>1</v>
      </c>
      <c r="E786" s="35">
        <v>260.68</v>
      </c>
      <c r="F786" s="35">
        <v>260.68</v>
      </c>
      <c r="H786" s="35">
        <v>0</v>
      </c>
      <c r="I786" s="35">
        <v>260.68</v>
      </c>
      <c r="J786" s="35">
        <v>46.922400000000003</v>
      </c>
    </row>
    <row r="787" spans="1:10">
      <c r="A787" s="35">
        <v>318</v>
      </c>
      <c r="B787" s="35">
        <v>204</v>
      </c>
      <c r="C787" s="35">
        <v>7</v>
      </c>
      <c r="D787" s="35">
        <v>1</v>
      </c>
      <c r="E787" s="35">
        <v>1056.44</v>
      </c>
      <c r="F787" s="35">
        <v>1056.44</v>
      </c>
      <c r="H787" s="35">
        <v>0</v>
      </c>
      <c r="I787" s="35">
        <v>1056.44</v>
      </c>
      <c r="J787" s="35">
        <v>190.1592</v>
      </c>
    </row>
    <row r="788" spans="1:10">
      <c r="A788" s="35">
        <v>308</v>
      </c>
      <c r="B788" s="35">
        <v>282</v>
      </c>
      <c r="C788" s="35">
        <v>2</v>
      </c>
      <c r="D788" s="35">
        <v>9</v>
      </c>
      <c r="E788" s="35">
        <v>436.32</v>
      </c>
      <c r="F788" s="35">
        <v>3926.88</v>
      </c>
      <c r="H788" s="35">
        <v>0</v>
      </c>
      <c r="I788" s="35">
        <v>3926.88</v>
      </c>
      <c r="J788" s="35">
        <v>706.83839999999998</v>
      </c>
    </row>
    <row r="789" spans="1:10">
      <c r="A789" s="35">
        <v>359</v>
      </c>
      <c r="B789" s="35">
        <v>372</v>
      </c>
      <c r="C789" s="35">
        <v>24</v>
      </c>
      <c r="D789" s="35">
        <v>1</v>
      </c>
      <c r="E789" s="35">
        <v>27.5</v>
      </c>
      <c r="F789" s="35">
        <v>27.5</v>
      </c>
      <c r="H789" s="35">
        <v>1.65</v>
      </c>
      <c r="I789" s="35">
        <v>25.85</v>
      </c>
      <c r="J789" s="35">
        <v>4.6529999999999996</v>
      </c>
    </row>
    <row r="790" spans="1:10">
      <c r="A790" s="35">
        <v>200</v>
      </c>
      <c r="B790" s="35">
        <v>287</v>
      </c>
      <c r="C790" s="35">
        <v>3</v>
      </c>
      <c r="D790" s="35">
        <v>1</v>
      </c>
      <c r="E790" s="35">
        <v>334.02</v>
      </c>
      <c r="F790" s="35">
        <v>334.02</v>
      </c>
      <c r="H790" s="35">
        <v>0</v>
      </c>
      <c r="I790" s="35">
        <v>334.02</v>
      </c>
      <c r="J790" s="35">
        <v>60.123600000000003</v>
      </c>
    </row>
    <row r="791" spans="1:10">
      <c r="A791" s="35">
        <v>235</v>
      </c>
      <c r="B791" s="35">
        <v>373</v>
      </c>
      <c r="C791" s="35">
        <v>35</v>
      </c>
      <c r="D791" s="35">
        <v>1</v>
      </c>
      <c r="E791" s="35">
        <v>130.9</v>
      </c>
      <c r="F791" s="35">
        <v>130.9</v>
      </c>
      <c r="H791" s="35">
        <v>0</v>
      </c>
      <c r="I791" s="35">
        <v>130.9</v>
      </c>
      <c r="J791" s="35">
        <v>23.562000000000001</v>
      </c>
    </row>
    <row r="792" spans="1:10">
      <c r="A792" s="35">
        <v>306</v>
      </c>
      <c r="B792" s="35">
        <v>279</v>
      </c>
      <c r="C792" s="35">
        <v>2</v>
      </c>
      <c r="D792" s="35">
        <v>1</v>
      </c>
      <c r="E792" s="35">
        <v>597.91999999999996</v>
      </c>
      <c r="F792" s="35">
        <v>597.91999999999996</v>
      </c>
      <c r="H792" s="35">
        <v>0</v>
      </c>
      <c r="I792" s="35">
        <v>597.91999999999996</v>
      </c>
      <c r="J792" s="35">
        <v>107.62560000000001</v>
      </c>
    </row>
    <row r="793" spans="1:10">
      <c r="A793" s="35">
        <v>108</v>
      </c>
      <c r="B793" s="35">
        <v>346</v>
      </c>
      <c r="C793" s="35">
        <v>45</v>
      </c>
      <c r="D793" s="35">
        <v>1</v>
      </c>
      <c r="E793" s="35">
        <v>19.37</v>
      </c>
      <c r="F793" s="35">
        <v>19.37</v>
      </c>
      <c r="H793" s="35">
        <v>0</v>
      </c>
      <c r="I793" s="35">
        <v>19.37</v>
      </c>
      <c r="J793" s="35">
        <v>3.4866000000000001</v>
      </c>
    </row>
    <row r="794" spans="1:10">
      <c r="A794" s="35">
        <v>76</v>
      </c>
      <c r="B794" s="35">
        <v>387</v>
      </c>
      <c r="C794" s="35">
        <v>39</v>
      </c>
      <c r="D794" s="35">
        <v>5</v>
      </c>
      <c r="E794" s="35">
        <v>42.57</v>
      </c>
      <c r="F794" s="35">
        <v>212.85</v>
      </c>
      <c r="H794" s="35">
        <v>0</v>
      </c>
      <c r="I794" s="35">
        <v>212.85</v>
      </c>
      <c r="J794" s="35">
        <v>38.313000000000002</v>
      </c>
    </row>
    <row r="795" spans="1:10">
      <c r="A795" s="35">
        <v>344</v>
      </c>
      <c r="B795" s="35">
        <v>411</v>
      </c>
      <c r="C795" s="35">
        <v>4</v>
      </c>
      <c r="D795" s="35">
        <v>3</v>
      </c>
      <c r="E795" s="35">
        <v>402.39</v>
      </c>
      <c r="F795" s="35">
        <v>1207.17</v>
      </c>
      <c r="H795" s="35">
        <v>0</v>
      </c>
      <c r="I795" s="35">
        <v>1207.17</v>
      </c>
      <c r="J795" s="35">
        <v>217.29060000000001</v>
      </c>
    </row>
    <row r="796" spans="1:10">
      <c r="A796" s="35">
        <v>374</v>
      </c>
      <c r="B796" s="35">
        <v>34</v>
      </c>
      <c r="C796" s="35">
        <v>32</v>
      </c>
      <c r="D796" s="35">
        <v>3</v>
      </c>
      <c r="E796" s="35">
        <v>110.23</v>
      </c>
      <c r="F796" s="35">
        <v>330.69</v>
      </c>
      <c r="H796" s="35">
        <v>0</v>
      </c>
      <c r="I796" s="35">
        <v>330.69</v>
      </c>
      <c r="J796" s="35">
        <v>59.5242</v>
      </c>
    </row>
    <row r="797" spans="1:10">
      <c r="A797" s="35">
        <v>104</v>
      </c>
      <c r="B797" s="35">
        <v>154</v>
      </c>
      <c r="C797" s="35">
        <v>34</v>
      </c>
      <c r="D797" s="35">
        <v>1</v>
      </c>
      <c r="E797" s="35">
        <v>114.8</v>
      </c>
      <c r="F797" s="35">
        <v>114.8</v>
      </c>
      <c r="H797" s="35">
        <v>0</v>
      </c>
      <c r="I797" s="35">
        <v>114.8</v>
      </c>
      <c r="J797" s="35">
        <v>20.664000000000001</v>
      </c>
    </row>
    <row r="798" spans="1:10">
      <c r="A798" s="35">
        <v>273</v>
      </c>
      <c r="B798" s="35">
        <v>233</v>
      </c>
      <c r="C798" s="35">
        <v>33</v>
      </c>
      <c r="D798" s="35">
        <v>1</v>
      </c>
      <c r="E798" s="35">
        <v>134.46</v>
      </c>
      <c r="F798" s="35">
        <v>134.46</v>
      </c>
      <c r="H798" s="35">
        <v>0</v>
      </c>
      <c r="I798" s="35">
        <v>134.46</v>
      </c>
      <c r="J798" s="35">
        <v>24.2028</v>
      </c>
    </row>
    <row r="799" spans="1:10">
      <c r="A799" s="35">
        <v>164</v>
      </c>
      <c r="B799" s="35">
        <v>202</v>
      </c>
      <c r="C799" s="35">
        <v>18</v>
      </c>
      <c r="D799" s="35">
        <v>1</v>
      </c>
      <c r="E799" s="35">
        <v>98.28</v>
      </c>
      <c r="F799" s="35">
        <v>98.28</v>
      </c>
      <c r="H799" s="35">
        <v>0</v>
      </c>
      <c r="I799" s="35">
        <v>98.28</v>
      </c>
      <c r="J799" s="35">
        <v>17.6904</v>
      </c>
    </row>
    <row r="800" spans="1:10">
      <c r="A800" s="35">
        <v>172</v>
      </c>
      <c r="B800" s="35">
        <v>417</v>
      </c>
      <c r="C800" s="35">
        <v>41</v>
      </c>
      <c r="D800" s="35">
        <v>3</v>
      </c>
      <c r="E800" s="35">
        <v>297.95999999999998</v>
      </c>
      <c r="F800" s="35">
        <v>893.88</v>
      </c>
      <c r="H800" s="35">
        <v>0</v>
      </c>
      <c r="I800" s="35">
        <v>893.88</v>
      </c>
      <c r="J800" s="35">
        <v>160.89840000000001</v>
      </c>
    </row>
    <row r="801" spans="1:10">
      <c r="A801" s="35">
        <v>427</v>
      </c>
      <c r="B801" s="35">
        <v>71</v>
      </c>
      <c r="C801" s="35">
        <v>46</v>
      </c>
      <c r="D801" s="35">
        <v>1</v>
      </c>
      <c r="E801" s="35">
        <v>15.9</v>
      </c>
      <c r="F801" s="35">
        <v>15.9</v>
      </c>
      <c r="H801" s="35">
        <v>0</v>
      </c>
      <c r="I801" s="35">
        <v>15.9</v>
      </c>
      <c r="J801" s="35">
        <v>2.8620000000000001</v>
      </c>
    </row>
    <row r="802" spans="1:10">
      <c r="A802" s="35">
        <v>216</v>
      </c>
      <c r="B802" s="35">
        <v>153</v>
      </c>
      <c r="C802" s="35">
        <v>42</v>
      </c>
      <c r="D802" s="35">
        <v>1</v>
      </c>
      <c r="E802" s="35">
        <v>219.65</v>
      </c>
      <c r="F802" s="35">
        <v>219.65</v>
      </c>
      <c r="H802" s="35">
        <v>0</v>
      </c>
      <c r="I802" s="35">
        <v>219.65</v>
      </c>
      <c r="J802" s="35">
        <v>39.536999999999999</v>
      </c>
    </row>
    <row r="803" spans="1:10">
      <c r="A803" s="35">
        <v>251</v>
      </c>
      <c r="B803" s="35">
        <v>270</v>
      </c>
      <c r="C803" s="35">
        <v>19</v>
      </c>
      <c r="D803" s="35">
        <v>1</v>
      </c>
      <c r="E803" s="35">
        <v>113.88</v>
      </c>
      <c r="F803" s="35">
        <v>113.88</v>
      </c>
      <c r="H803" s="35">
        <v>0</v>
      </c>
      <c r="I803" s="35">
        <v>113.88</v>
      </c>
      <c r="J803" s="35">
        <v>20.4984</v>
      </c>
    </row>
    <row r="804" spans="1:10">
      <c r="A804" s="35">
        <v>295</v>
      </c>
      <c r="B804" s="35">
        <v>426</v>
      </c>
      <c r="C804" s="35">
        <v>5</v>
      </c>
      <c r="D804" s="35">
        <v>3</v>
      </c>
      <c r="E804" s="35">
        <v>601.20000000000005</v>
      </c>
      <c r="F804" s="35">
        <v>1803.6</v>
      </c>
      <c r="H804" s="35">
        <v>144.28800000000001</v>
      </c>
      <c r="I804" s="35">
        <v>1659.3119999999999</v>
      </c>
      <c r="J804" s="35">
        <v>298.67615999999998</v>
      </c>
    </row>
    <row r="805" spans="1:10">
      <c r="A805" s="35">
        <v>48</v>
      </c>
      <c r="B805" s="35">
        <v>78</v>
      </c>
      <c r="C805" s="35">
        <v>15</v>
      </c>
      <c r="D805" s="35">
        <v>9</v>
      </c>
      <c r="E805" s="35">
        <v>110.88</v>
      </c>
      <c r="F805" s="35">
        <v>997.92</v>
      </c>
      <c r="H805" s="35">
        <v>0</v>
      </c>
      <c r="I805" s="35">
        <v>997.92</v>
      </c>
      <c r="J805" s="35">
        <v>179.62559999999999</v>
      </c>
    </row>
    <row r="806" spans="1:10">
      <c r="A806" s="35">
        <v>58</v>
      </c>
      <c r="B806" s="35">
        <v>9</v>
      </c>
      <c r="C806" s="35">
        <v>37</v>
      </c>
      <c r="D806" s="35">
        <v>1</v>
      </c>
      <c r="E806" s="35">
        <v>89.46</v>
      </c>
      <c r="F806" s="35">
        <v>89.46</v>
      </c>
      <c r="H806" s="35">
        <v>0</v>
      </c>
      <c r="I806" s="35">
        <v>89.46</v>
      </c>
      <c r="J806" s="35">
        <v>16.102799999999998</v>
      </c>
    </row>
    <row r="807" spans="1:10">
      <c r="A807" s="35">
        <v>235</v>
      </c>
      <c r="B807" s="35">
        <v>418</v>
      </c>
      <c r="C807" s="35">
        <v>41</v>
      </c>
      <c r="D807" s="35">
        <v>6</v>
      </c>
      <c r="E807" s="35">
        <v>189.09</v>
      </c>
      <c r="F807" s="35">
        <v>1134.54</v>
      </c>
      <c r="H807" s="35">
        <v>0</v>
      </c>
      <c r="I807" s="35">
        <v>1134.54</v>
      </c>
      <c r="J807" s="35">
        <v>204.21719999999999</v>
      </c>
    </row>
    <row r="808" spans="1:10">
      <c r="A808" s="35">
        <v>200</v>
      </c>
      <c r="B808" s="35">
        <v>6</v>
      </c>
      <c r="C808" s="35">
        <v>18</v>
      </c>
      <c r="D808" s="35">
        <v>1</v>
      </c>
      <c r="E808" s="35">
        <v>75.400000000000006</v>
      </c>
      <c r="F808" s="35">
        <v>75.400000000000006</v>
      </c>
      <c r="H808" s="35">
        <v>0</v>
      </c>
      <c r="I808" s="35">
        <v>75.400000000000006</v>
      </c>
      <c r="J808" s="35">
        <v>13.571999999999999</v>
      </c>
    </row>
    <row r="809" spans="1:10">
      <c r="A809" s="35">
        <v>201</v>
      </c>
      <c r="B809" s="35">
        <v>379</v>
      </c>
      <c r="C809" s="35">
        <v>4</v>
      </c>
      <c r="D809" s="35">
        <v>1</v>
      </c>
      <c r="E809" s="35">
        <v>433.95</v>
      </c>
      <c r="F809" s="35">
        <v>433.95</v>
      </c>
      <c r="H809" s="35">
        <v>0</v>
      </c>
      <c r="I809" s="35">
        <v>433.95</v>
      </c>
      <c r="J809" s="35">
        <v>78.111000000000004</v>
      </c>
    </row>
    <row r="810" spans="1:10">
      <c r="A810" s="35">
        <v>69</v>
      </c>
      <c r="B810" s="35">
        <v>80</v>
      </c>
      <c r="C810" s="35">
        <v>25</v>
      </c>
      <c r="D810" s="35">
        <v>1</v>
      </c>
      <c r="E810" s="35">
        <v>65.8</v>
      </c>
      <c r="F810" s="35">
        <v>65.8</v>
      </c>
      <c r="H810" s="35">
        <v>0</v>
      </c>
      <c r="I810" s="35">
        <v>65.8</v>
      </c>
      <c r="J810" s="35">
        <v>11.843999999999999</v>
      </c>
    </row>
    <row r="811" spans="1:10">
      <c r="A811" s="35">
        <v>282</v>
      </c>
      <c r="B811" s="35">
        <v>257</v>
      </c>
      <c r="C811" s="35">
        <v>11</v>
      </c>
      <c r="D811" s="35">
        <v>6</v>
      </c>
      <c r="E811" s="35">
        <v>776.9</v>
      </c>
      <c r="F811" s="35">
        <v>4661.3999999999996</v>
      </c>
      <c r="H811" s="35">
        <v>0</v>
      </c>
      <c r="I811" s="35">
        <v>4661.3999999999996</v>
      </c>
      <c r="J811" s="35">
        <v>839.05200000000002</v>
      </c>
    </row>
    <row r="812" spans="1:10">
      <c r="A812" s="35">
        <v>181</v>
      </c>
      <c r="B812" s="35">
        <v>73</v>
      </c>
      <c r="C812" s="35">
        <v>27</v>
      </c>
      <c r="D812" s="35">
        <v>1</v>
      </c>
      <c r="E812" s="35">
        <v>52.06</v>
      </c>
      <c r="F812" s="35">
        <v>52.06</v>
      </c>
      <c r="H812" s="35">
        <v>0</v>
      </c>
      <c r="I812" s="35">
        <v>52.06</v>
      </c>
      <c r="J812" s="35">
        <v>9.3707999999999991</v>
      </c>
    </row>
    <row r="813" spans="1:10">
      <c r="A813" s="35">
        <v>173</v>
      </c>
      <c r="B813" s="35">
        <v>147</v>
      </c>
      <c r="C813" s="35">
        <v>11</v>
      </c>
      <c r="D813" s="35">
        <v>7</v>
      </c>
      <c r="E813" s="35">
        <v>831.74</v>
      </c>
      <c r="F813" s="35">
        <v>5822.18</v>
      </c>
      <c r="H813" s="35">
        <v>0</v>
      </c>
      <c r="I813" s="35">
        <v>5822.18</v>
      </c>
      <c r="J813" s="35">
        <v>1047.9924000000001</v>
      </c>
    </row>
    <row r="814" spans="1:10">
      <c r="A814" s="35">
        <v>198</v>
      </c>
      <c r="B814" s="35">
        <v>108</v>
      </c>
      <c r="C814" s="35">
        <v>17</v>
      </c>
      <c r="D814" s="35">
        <v>3</v>
      </c>
      <c r="E814" s="35">
        <v>66.599999999999994</v>
      </c>
      <c r="F814" s="35">
        <v>199.8</v>
      </c>
      <c r="H814" s="35">
        <v>0</v>
      </c>
      <c r="I814" s="35">
        <v>199.8</v>
      </c>
      <c r="J814" s="35">
        <v>35.963999999999999</v>
      </c>
    </row>
    <row r="815" spans="1:10">
      <c r="A815" s="35">
        <v>251</v>
      </c>
      <c r="B815" s="35">
        <v>266</v>
      </c>
      <c r="C815" s="35">
        <v>45</v>
      </c>
      <c r="D815" s="35">
        <v>1</v>
      </c>
      <c r="E815" s="35">
        <v>14.82</v>
      </c>
      <c r="F815" s="35">
        <v>14.82</v>
      </c>
      <c r="H815" s="35">
        <v>0</v>
      </c>
      <c r="I815" s="35">
        <v>14.82</v>
      </c>
      <c r="J815" s="35">
        <v>2.6676000000000002</v>
      </c>
    </row>
    <row r="816" spans="1:10">
      <c r="A816" s="35">
        <v>187</v>
      </c>
      <c r="B816" s="35">
        <v>365</v>
      </c>
      <c r="C816" s="35">
        <v>44</v>
      </c>
      <c r="D816" s="35">
        <v>1</v>
      </c>
      <c r="E816" s="35">
        <v>131.13</v>
      </c>
      <c r="F816" s="35">
        <v>131.13</v>
      </c>
      <c r="H816" s="35">
        <v>0</v>
      </c>
      <c r="I816" s="35">
        <v>131.13</v>
      </c>
      <c r="J816" s="35">
        <v>23.603400000000001</v>
      </c>
    </row>
    <row r="817" spans="1:10">
      <c r="A817" s="35">
        <v>318</v>
      </c>
      <c r="B817" s="35">
        <v>159</v>
      </c>
      <c r="C817" s="35">
        <v>11</v>
      </c>
      <c r="D817" s="35">
        <v>5</v>
      </c>
      <c r="E817" s="35">
        <v>589.53</v>
      </c>
      <c r="F817" s="35">
        <v>2947.65</v>
      </c>
      <c r="H817" s="35">
        <v>0</v>
      </c>
      <c r="I817" s="35">
        <v>2947.65</v>
      </c>
      <c r="J817" s="35">
        <v>530.577</v>
      </c>
    </row>
    <row r="818" spans="1:10">
      <c r="A818" s="35">
        <v>166</v>
      </c>
      <c r="B818" s="35">
        <v>53</v>
      </c>
      <c r="C818" s="35">
        <v>34</v>
      </c>
      <c r="D818" s="35">
        <v>1</v>
      </c>
      <c r="E818" s="35">
        <v>88.2</v>
      </c>
      <c r="F818" s="35">
        <v>88.2</v>
      </c>
      <c r="H818" s="35">
        <v>0</v>
      </c>
      <c r="I818" s="35">
        <v>88.2</v>
      </c>
      <c r="J818" s="35">
        <v>15.875999999999999</v>
      </c>
    </row>
    <row r="819" spans="1:10">
      <c r="A819" s="35">
        <v>235</v>
      </c>
      <c r="B819" s="35">
        <v>314</v>
      </c>
      <c r="C819" s="35">
        <v>39</v>
      </c>
      <c r="D819" s="35">
        <v>3</v>
      </c>
      <c r="E819" s="35">
        <v>50.49</v>
      </c>
      <c r="F819" s="35">
        <v>151.47</v>
      </c>
      <c r="H819" s="35">
        <v>0</v>
      </c>
      <c r="I819" s="35">
        <v>151.47</v>
      </c>
      <c r="J819" s="35">
        <v>27.264600000000002</v>
      </c>
    </row>
    <row r="820" spans="1:10">
      <c r="A820" s="35">
        <v>102</v>
      </c>
      <c r="B820" s="35">
        <v>10</v>
      </c>
      <c r="C820" s="35">
        <v>33</v>
      </c>
      <c r="D820" s="35">
        <v>1</v>
      </c>
      <c r="E820" s="35">
        <v>152.72</v>
      </c>
      <c r="F820" s="35">
        <v>152.72</v>
      </c>
      <c r="H820" s="35">
        <v>0</v>
      </c>
      <c r="I820" s="35">
        <v>152.72</v>
      </c>
      <c r="J820" s="35">
        <v>27.489599999999999</v>
      </c>
    </row>
    <row r="821" spans="1:10">
      <c r="A821" s="35">
        <v>365</v>
      </c>
      <c r="B821" s="35">
        <v>267</v>
      </c>
      <c r="C821" s="35">
        <v>41</v>
      </c>
      <c r="D821" s="35">
        <v>1</v>
      </c>
      <c r="E821" s="35">
        <v>242.57</v>
      </c>
      <c r="F821" s="35">
        <v>242.57</v>
      </c>
      <c r="H821" s="35">
        <v>38.811199999999999</v>
      </c>
      <c r="I821" s="35">
        <v>203.75880000000001</v>
      </c>
      <c r="J821" s="35">
        <v>36.676583999999998</v>
      </c>
    </row>
    <row r="822" spans="1:10">
      <c r="A822" s="35">
        <v>190</v>
      </c>
      <c r="B822" s="35">
        <v>81</v>
      </c>
      <c r="C822" s="35">
        <v>32</v>
      </c>
      <c r="D822" s="35">
        <v>7</v>
      </c>
      <c r="E822" s="35">
        <v>102.93</v>
      </c>
      <c r="F822" s="35">
        <v>720.51</v>
      </c>
      <c r="H822" s="35">
        <v>0</v>
      </c>
      <c r="I822" s="35">
        <v>720.51</v>
      </c>
      <c r="J822" s="35">
        <v>129.6918</v>
      </c>
    </row>
    <row r="823" spans="1:10">
      <c r="A823" s="35">
        <v>188</v>
      </c>
      <c r="B823" s="35">
        <v>418</v>
      </c>
      <c r="C823" s="35">
        <v>22</v>
      </c>
      <c r="D823" s="35">
        <v>1</v>
      </c>
      <c r="E823" s="35">
        <v>53.04</v>
      </c>
      <c r="F823" s="35">
        <v>53.04</v>
      </c>
      <c r="H823" s="35">
        <v>0</v>
      </c>
      <c r="I823" s="35">
        <v>53.04</v>
      </c>
      <c r="J823" s="35">
        <v>9.5472000000000001</v>
      </c>
    </row>
    <row r="824" spans="1:10">
      <c r="A824" s="35">
        <v>325</v>
      </c>
      <c r="B824" s="35">
        <v>85</v>
      </c>
      <c r="C824" s="35">
        <v>15</v>
      </c>
      <c r="D824" s="35">
        <v>2</v>
      </c>
      <c r="E824" s="35">
        <v>103.95</v>
      </c>
      <c r="F824" s="35">
        <v>207.9</v>
      </c>
      <c r="H824" s="35">
        <v>0</v>
      </c>
      <c r="I824" s="35">
        <v>207.9</v>
      </c>
      <c r="J824" s="35">
        <v>37.421999999999997</v>
      </c>
    </row>
    <row r="825" spans="1:10">
      <c r="A825" s="35">
        <v>209</v>
      </c>
      <c r="B825" s="35">
        <v>258</v>
      </c>
      <c r="C825" s="35">
        <v>21</v>
      </c>
      <c r="D825" s="35">
        <v>1</v>
      </c>
      <c r="E825" s="35">
        <v>92.75</v>
      </c>
      <c r="F825" s="35">
        <v>92.75</v>
      </c>
      <c r="H825" s="35">
        <v>0</v>
      </c>
      <c r="I825" s="35">
        <v>92.75</v>
      </c>
      <c r="J825" s="35">
        <v>16.695</v>
      </c>
    </row>
    <row r="826" spans="1:10">
      <c r="A826" s="35">
        <v>200</v>
      </c>
      <c r="B826" s="35">
        <v>57</v>
      </c>
      <c r="C826" s="35">
        <v>30</v>
      </c>
      <c r="D826" s="35">
        <v>8</v>
      </c>
      <c r="E826" s="35">
        <v>60.63</v>
      </c>
      <c r="F826" s="35">
        <v>485.04</v>
      </c>
      <c r="H826" s="35">
        <v>0</v>
      </c>
      <c r="I826" s="35">
        <v>485.04</v>
      </c>
      <c r="J826" s="35">
        <v>87.307199999999995</v>
      </c>
    </row>
    <row r="827" spans="1:10">
      <c r="A827" s="35">
        <v>379</v>
      </c>
      <c r="B827" s="35">
        <v>137</v>
      </c>
      <c r="C827" s="35">
        <v>1</v>
      </c>
      <c r="D827" s="35">
        <v>4</v>
      </c>
      <c r="E827" s="35">
        <v>886.16</v>
      </c>
      <c r="F827" s="35">
        <v>3544.64</v>
      </c>
      <c r="H827" s="35">
        <v>0</v>
      </c>
      <c r="I827" s="35">
        <v>3544.64</v>
      </c>
      <c r="J827" s="35">
        <v>638.03520000000003</v>
      </c>
    </row>
    <row r="828" spans="1:10">
      <c r="A828" s="35">
        <v>165</v>
      </c>
      <c r="B828" s="35">
        <v>20</v>
      </c>
      <c r="C828" s="35">
        <v>41</v>
      </c>
      <c r="D828" s="35">
        <v>1</v>
      </c>
      <c r="E828" s="35">
        <v>303.69</v>
      </c>
      <c r="F828" s="35">
        <v>303.69</v>
      </c>
      <c r="H828" s="35">
        <v>57.701099999999997</v>
      </c>
      <c r="I828" s="35">
        <v>245.9889</v>
      </c>
      <c r="J828" s="35">
        <v>44.278002000000001</v>
      </c>
    </row>
    <row r="829" spans="1:10">
      <c r="A829" s="35">
        <v>235</v>
      </c>
      <c r="B829" s="35">
        <v>140</v>
      </c>
      <c r="C829" s="35">
        <v>45</v>
      </c>
      <c r="D829" s="35">
        <v>1</v>
      </c>
      <c r="E829" s="35">
        <v>15.99</v>
      </c>
      <c r="F829" s="35">
        <v>15.99</v>
      </c>
      <c r="H829" s="35">
        <v>0</v>
      </c>
      <c r="I829" s="35">
        <v>15.99</v>
      </c>
      <c r="J829" s="35">
        <v>2.8782000000000001</v>
      </c>
    </row>
    <row r="830" spans="1:10">
      <c r="A830" s="35">
        <v>66</v>
      </c>
      <c r="B830" s="35">
        <v>433</v>
      </c>
      <c r="C830" s="35">
        <v>22</v>
      </c>
      <c r="D830" s="35">
        <v>2</v>
      </c>
      <c r="E830" s="35">
        <v>63.58</v>
      </c>
      <c r="F830" s="35">
        <v>127.16</v>
      </c>
      <c r="H830" s="35">
        <v>0</v>
      </c>
      <c r="I830" s="35">
        <v>127.16</v>
      </c>
      <c r="J830" s="35">
        <v>22.8888</v>
      </c>
    </row>
    <row r="831" spans="1:10">
      <c r="A831" s="35">
        <v>423</v>
      </c>
      <c r="B831" s="35">
        <v>147</v>
      </c>
      <c r="C831" s="35">
        <v>30</v>
      </c>
      <c r="D831" s="35">
        <v>4</v>
      </c>
      <c r="E831" s="35">
        <v>57.19</v>
      </c>
      <c r="F831" s="35">
        <v>228.76</v>
      </c>
      <c r="H831" s="35">
        <v>0</v>
      </c>
      <c r="I831" s="35">
        <v>228.76</v>
      </c>
      <c r="J831" s="35">
        <v>41.1768</v>
      </c>
    </row>
    <row r="832" spans="1:10">
      <c r="A832" s="35">
        <v>33</v>
      </c>
      <c r="B832" s="35">
        <v>30</v>
      </c>
      <c r="C832" s="35">
        <v>13</v>
      </c>
      <c r="D832" s="35">
        <v>1</v>
      </c>
      <c r="E832" s="35">
        <v>170.72</v>
      </c>
      <c r="F832" s="35">
        <v>170.72</v>
      </c>
      <c r="H832" s="35">
        <v>0</v>
      </c>
      <c r="I832" s="35">
        <v>170.72</v>
      </c>
      <c r="J832" s="35">
        <v>30.729600000000001</v>
      </c>
    </row>
    <row r="833" spans="1:10">
      <c r="A833" s="35">
        <v>213</v>
      </c>
      <c r="B833" s="35">
        <v>90</v>
      </c>
      <c r="C833" s="35">
        <v>24</v>
      </c>
      <c r="D833" s="35">
        <v>1</v>
      </c>
      <c r="E833" s="35">
        <v>43.56</v>
      </c>
      <c r="F833" s="35">
        <v>43.56</v>
      </c>
      <c r="H833" s="35">
        <v>0</v>
      </c>
      <c r="I833" s="35">
        <v>43.56</v>
      </c>
      <c r="J833" s="35">
        <v>7.8407999999999998</v>
      </c>
    </row>
    <row r="834" spans="1:10">
      <c r="A834" s="35">
        <v>350</v>
      </c>
      <c r="B834" s="35">
        <v>206</v>
      </c>
      <c r="C834" s="35">
        <v>8</v>
      </c>
      <c r="D834" s="35">
        <v>1</v>
      </c>
      <c r="E834" s="35">
        <v>1182.3599999999999</v>
      </c>
      <c r="F834" s="35">
        <v>1182.3599999999999</v>
      </c>
      <c r="H834" s="35">
        <v>0</v>
      </c>
      <c r="I834" s="35">
        <v>1182.3599999999999</v>
      </c>
      <c r="J834" s="35">
        <v>212.82480000000001</v>
      </c>
    </row>
    <row r="835" spans="1:10">
      <c r="A835" s="35">
        <v>258</v>
      </c>
      <c r="B835" s="35">
        <v>417</v>
      </c>
      <c r="C835" s="35">
        <v>17</v>
      </c>
      <c r="D835" s="35">
        <v>1</v>
      </c>
      <c r="E835" s="35">
        <v>37.74</v>
      </c>
      <c r="F835" s="35">
        <v>37.74</v>
      </c>
      <c r="H835" s="35">
        <v>0</v>
      </c>
      <c r="I835" s="35">
        <v>37.74</v>
      </c>
      <c r="J835" s="35">
        <v>6.7931999999999997</v>
      </c>
    </row>
    <row r="836" spans="1:10">
      <c r="A836" s="35">
        <v>145</v>
      </c>
      <c r="B836" s="35">
        <v>217</v>
      </c>
      <c r="C836" s="35">
        <v>35</v>
      </c>
      <c r="D836" s="35">
        <v>3</v>
      </c>
      <c r="E836" s="35">
        <v>130.9</v>
      </c>
      <c r="F836" s="35">
        <v>392.7</v>
      </c>
      <c r="H836" s="35">
        <v>0</v>
      </c>
      <c r="I836" s="35">
        <v>392.7</v>
      </c>
      <c r="J836" s="35">
        <v>70.686000000000007</v>
      </c>
    </row>
    <row r="837" spans="1:10">
      <c r="A837" s="35">
        <v>188</v>
      </c>
      <c r="B837" s="35">
        <v>19</v>
      </c>
      <c r="C837" s="35">
        <v>35</v>
      </c>
      <c r="D837" s="35">
        <v>1</v>
      </c>
      <c r="E837" s="35">
        <v>114.73</v>
      </c>
      <c r="F837" s="35">
        <v>114.73</v>
      </c>
      <c r="H837" s="35">
        <v>0</v>
      </c>
      <c r="I837" s="35">
        <v>114.73</v>
      </c>
      <c r="J837" s="35">
        <v>20.651399999999999</v>
      </c>
    </row>
    <row r="838" spans="1:10">
      <c r="A838" s="35">
        <v>189</v>
      </c>
      <c r="B838" s="35">
        <v>400</v>
      </c>
      <c r="C838" s="35">
        <v>45</v>
      </c>
      <c r="D838" s="35">
        <v>1</v>
      </c>
      <c r="E838" s="35">
        <v>15.34</v>
      </c>
      <c r="F838" s="35">
        <v>15.34</v>
      </c>
      <c r="H838" s="35">
        <v>0</v>
      </c>
      <c r="I838" s="35">
        <v>15.34</v>
      </c>
      <c r="J838" s="35">
        <v>2.7612000000000001</v>
      </c>
    </row>
    <row r="839" spans="1:10">
      <c r="A839" s="35">
        <v>340</v>
      </c>
      <c r="B839" s="35">
        <v>41</v>
      </c>
      <c r="C839" s="35">
        <v>46</v>
      </c>
      <c r="D839" s="35">
        <v>1</v>
      </c>
      <c r="E839" s="35">
        <v>26.85</v>
      </c>
      <c r="F839" s="35">
        <v>26.85</v>
      </c>
      <c r="H839" s="35">
        <v>0</v>
      </c>
      <c r="I839" s="35">
        <v>26.85</v>
      </c>
      <c r="J839" s="35">
        <v>4.8330000000000002</v>
      </c>
    </row>
    <row r="840" spans="1:10">
      <c r="A840" s="35">
        <v>369</v>
      </c>
      <c r="B840" s="35">
        <v>387</v>
      </c>
      <c r="C840" s="35">
        <v>44</v>
      </c>
      <c r="D840" s="35">
        <v>1</v>
      </c>
      <c r="E840" s="35">
        <v>124.62</v>
      </c>
      <c r="F840" s="35">
        <v>124.62</v>
      </c>
      <c r="H840" s="35">
        <v>0</v>
      </c>
      <c r="I840" s="35">
        <v>124.62</v>
      </c>
      <c r="J840" s="35">
        <v>22.4316</v>
      </c>
    </row>
    <row r="841" spans="1:10">
      <c r="A841" s="35">
        <v>200</v>
      </c>
      <c r="B841" s="35">
        <v>430</v>
      </c>
      <c r="C841" s="35">
        <v>19</v>
      </c>
      <c r="D841" s="35">
        <v>7</v>
      </c>
      <c r="E841" s="35">
        <v>118.56</v>
      </c>
      <c r="F841" s="35">
        <v>829.92</v>
      </c>
      <c r="H841" s="35">
        <v>124.488</v>
      </c>
      <c r="I841" s="35">
        <v>705.43200000000002</v>
      </c>
      <c r="J841" s="35">
        <v>126.97776</v>
      </c>
    </row>
    <row r="842" spans="1:10">
      <c r="A842" s="35">
        <v>177</v>
      </c>
      <c r="B842" s="35">
        <v>398</v>
      </c>
      <c r="C842" s="35">
        <v>1</v>
      </c>
      <c r="D842" s="35">
        <v>1</v>
      </c>
      <c r="E842" s="35">
        <v>600.49</v>
      </c>
      <c r="F842" s="35">
        <v>600.49</v>
      </c>
      <c r="H842" s="35">
        <v>0</v>
      </c>
      <c r="I842" s="35">
        <v>600.49</v>
      </c>
      <c r="J842" s="35">
        <v>108.0882</v>
      </c>
    </row>
    <row r="843" spans="1:10">
      <c r="A843" s="35">
        <v>252</v>
      </c>
      <c r="B843" s="35">
        <v>357</v>
      </c>
      <c r="C843" s="35">
        <v>41</v>
      </c>
      <c r="D843" s="35">
        <v>8</v>
      </c>
      <c r="E843" s="35">
        <v>233.02</v>
      </c>
      <c r="F843" s="35">
        <v>1864.16</v>
      </c>
      <c r="H843" s="35">
        <v>0</v>
      </c>
      <c r="I843" s="35">
        <v>1864.16</v>
      </c>
      <c r="J843" s="35">
        <v>335.54880000000003</v>
      </c>
    </row>
    <row r="844" spans="1:10">
      <c r="A844" s="35">
        <v>281</v>
      </c>
      <c r="B844" s="35">
        <v>39</v>
      </c>
      <c r="C844" s="35">
        <v>35</v>
      </c>
      <c r="D844" s="35">
        <v>7</v>
      </c>
      <c r="E844" s="35">
        <v>137.06</v>
      </c>
      <c r="F844" s="35">
        <v>959.42</v>
      </c>
      <c r="H844" s="35">
        <v>0</v>
      </c>
      <c r="I844" s="35">
        <v>959.42</v>
      </c>
      <c r="J844" s="35">
        <v>172.69560000000001</v>
      </c>
    </row>
    <row r="845" spans="1:10">
      <c r="A845" s="35">
        <v>298</v>
      </c>
      <c r="B845" s="35">
        <v>105</v>
      </c>
      <c r="C845" s="35">
        <v>31</v>
      </c>
      <c r="D845" s="35">
        <v>6</v>
      </c>
      <c r="E845" s="35">
        <v>149.6</v>
      </c>
      <c r="F845" s="35">
        <v>897.6</v>
      </c>
      <c r="H845" s="35">
        <v>0</v>
      </c>
      <c r="I845" s="35">
        <v>897.6</v>
      </c>
      <c r="J845" s="35">
        <v>161.56800000000001</v>
      </c>
    </row>
    <row r="846" spans="1:10">
      <c r="A846" s="35">
        <v>419</v>
      </c>
      <c r="B846" s="35">
        <v>218</v>
      </c>
      <c r="C846" s="35">
        <v>46</v>
      </c>
      <c r="D846" s="35">
        <v>1</v>
      </c>
      <c r="E846" s="35">
        <v>23.7</v>
      </c>
      <c r="F846" s="35">
        <v>23.7</v>
      </c>
      <c r="H846" s="35">
        <v>0</v>
      </c>
      <c r="I846" s="35">
        <v>23.7</v>
      </c>
      <c r="J846" s="35">
        <v>4.266</v>
      </c>
    </row>
    <row r="847" spans="1:10">
      <c r="A847" s="35">
        <v>264</v>
      </c>
      <c r="B847" s="35">
        <v>154</v>
      </c>
      <c r="C847" s="35">
        <v>27</v>
      </c>
      <c r="D847" s="35">
        <v>1</v>
      </c>
      <c r="E847" s="35">
        <v>52.06</v>
      </c>
      <c r="F847" s="35">
        <v>52.06</v>
      </c>
      <c r="H847" s="35">
        <v>0</v>
      </c>
      <c r="I847" s="35">
        <v>52.06</v>
      </c>
      <c r="J847" s="35">
        <v>9.3707999999999991</v>
      </c>
    </row>
    <row r="848" spans="1:10">
      <c r="A848" s="35">
        <v>189</v>
      </c>
      <c r="B848" s="35">
        <v>255</v>
      </c>
      <c r="C848" s="35">
        <v>36</v>
      </c>
      <c r="D848" s="35">
        <v>1</v>
      </c>
      <c r="E848" s="35">
        <v>47.53</v>
      </c>
      <c r="F848" s="35">
        <v>47.53</v>
      </c>
      <c r="H848" s="35">
        <v>0</v>
      </c>
      <c r="I848" s="35">
        <v>47.53</v>
      </c>
      <c r="J848" s="35">
        <v>8.5554000000000006</v>
      </c>
    </row>
    <row r="849" spans="1:10">
      <c r="A849" s="35">
        <v>100</v>
      </c>
      <c r="B849" s="35">
        <v>427</v>
      </c>
      <c r="C849" s="35">
        <v>30</v>
      </c>
      <c r="D849" s="35">
        <v>1</v>
      </c>
      <c r="E849" s="35">
        <v>61.06</v>
      </c>
      <c r="F849" s="35">
        <v>61.06</v>
      </c>
      <c r="H849" s="35">
        <v>0</v>
      </c>
      <c r="I849" s="35">
        <v>61.06</v>
      </c>
      <c r="J849" s="35">
        <v>10.9908</v>
      </c>
    </row>
    <row r="850" spans="1:10">
      <c r="A850" s="35">
        <v>164</v>
      </c>
      <c r="B850" s="35">
        <v>156</v>
      </c>
      <c r="C850" s="35">
        <v>30</v>
      </c>
      <c r="D850" s="35">
        <v>8</v>
      </c>
      <c r="E850" s="35">
        <v>60.63</v>
      </c>
      <c r="F850" s="35">
        <v>485.04</v>
      </c>
      <c r="H850" s="35">
        <v>0</v>
      </c>
      <c r="I850" s="35">
        <v>485.04</v>
      </c>
      <c r="J850" s="35">
        <v>87.307199999999995</v>
      </c>
    </row>
    <row r="851" spans="1:10">
      <c r="A851" s="35">
        <v>30</v>
      </c>
      <c r="B851" s="35">
        <v>298</v>
      </c>
      <c r="C851" s="35">
        <v>14</v>
      </c>
      <c r="D851" s="35">
        <v>1</v>
      </c>
      <c r="E851" s="35">
        <v>211.47</v>
      </c>
      <c r="F851" s="35">
        <v>211.47</v>
      </c>
      <c r="H851" s="35">
        <v>10.573499999999999</v>
      </c>
      <c r="I851" s="35">
        <v>200.8965</v>
      </c>
      <c r="J851" s="35">
        <v>36.161369999999998</v>
      </c>
    </row>
    <row r="852" spans="1:10">
      <c r="A852" s="35">
        <v>169</v>
      </c>
      <c r="B852" s="35">
        <v>310</v>
      </c>
      <c r="C852" s="35">
        <v>24</v>
      </c>
      <c r="D852" s="35">
        <v>4</v>
      </c>
      <c r="E852" s="35">
        <v>30.8</v>
      </c>
      <c r="F852" s="35">
        <v>123.2</v>
      </c>
      <c r="H852" s="35">
        <v>0</v>
      </c>
      <c r="I852" s="35">
        <v>123.2</v>
      </c>
      <c r="J852" s="35">
        <v>22.175999999999998</v>
      </c>
    </row>
    <row r="853" spans="1:10">
      <c r="A853" s="35">
        <v>307</v>
      </c>
      <c r="B853" s="35">
        <v>224</v>
      </c>
      <c r="C853" s="35">
        <v>40</v>
      </c>
      <c r="D853" s="35">
        <v>4</v>
      </c>
      <c r="E853" s="35">
        <v>162.26</v>
      </c>
      <c r="F853" s="35">
        <v>649.04</v>
      </c>
      <c r="H853" s="35">
        <v>84.375200000000007</v>
      </c>
      <c r="I853" s="35">
        <v>564.66480000000001</v>
      </c>
      <c r="J853" s="35">
        <v>101.639664</v>
      </c>
    </row>
    <row r="854" spans="1:10">
      <c r="A854" s="35">
        <v>46</v>
      </c>
      <c r="B854" s="35">
        <v>263</v>
      </c>
      <c r="C854" s="35">
        <v>44</v>
      </c>
      <c r="D854" s="35">
        <v>9</v>
      </c>
      <c r="E854" s="35">
        <v>133.91999999999999</v>
      </c>
      <c r="F854" s="35">
        <v>1205.28</v>
      </c>
      <c r="H854" s="35">
        <v>0</v>
      </c>
      <c r="I854" s="35">
        <v>1205.28</v>
      </c>
      <c r="J854" s="35">
        <v>216.9504</v>
      </c>
    </row>
    <row r="855" spans="1:10">
      <c r="A855" s="35">
        <v>327</v>
      </c>
      <c r="B855" s="35">
        <v>103</v>
      </c>
      <c r="C855" s="35">
        <v>9</v>
      </c>
      <c r="D855" s="35">
        <v>7</v>
      </c>
      <c r="E855" s="35">
        <v>885.19</v>
      </c>
      <c r="F855" s="35">
        <v>6196.33</v>
      </c>
      <c r="H855" s="35">
        <v>247.85319999999999</v>
      </c>
      <c r="I855" s="35">
        <v>5948.4768000000004</v>
      </c>
      <c r="J855" s="35">
        <v>1070.7258240000001</v>
      </c>
    </row>
    <row r="856" spans="1:10">
      <c r="A856" s="35">
        <v>348</v>
      </c>
      <c r="B856" s="35">
        <v>170</v>
      </c>
      <c r="C856" s="35">
        <v>42</v>
      </c>
      <c r="D856" s="35">
        <v>1</v>
      </c>
      <c r="E856" s="35">
        <v>227.7</v>
      </c>
      <c r="F856" s="35">
        <v>227.7</v>
      </c>
      <c r="H856" s="35">
        <v>0</v>
      </c>
      <c r="I856" s="35">
        <v>227.7</v>
      </c>
      <c r="J856" s="35">
        <v>40.985999999999997</v>
      </c>
    </row>
    <row r="857" spans="1:10">
      <c r="A857" s="35">
        <v>109</v>
      </c>
      <c r="B857" s="35">
        <v>171</v>
      </c>
      <c r="C857" s="35">
        <v>25</v>
      </c>
      <c r="D857" s="35">
        <v>1</v>
      </c>
      <c r="E857" s="35">
        <v>80.84</v>
      </c>
      <c r="F857" s="35">
        <v>80.84</v>
      </c>
      <c r="H857" s="35">
        <v>0</v>
      </c>
      <c r="I857" s="35">
        <v>80.84</v>
      </c>
      <c r="J857" s="35">
        <v>14.5512</v>
      </c>
    </row>
    <row r="858" spans="1:10">
      <c r="A858" s="35">
        <v>319</v>
      </c>
      <c r="B858" s="35">
        <v>181</v>
      </c>
      <c r="C858" s="35">
        <v>42</v>
      </c>
      <c r="D858" s="35">
        <v>8</v>
      </c>
      <c r="E858" s="35">
        <v>149.5</v>
      </c>
      <c r="F858" s="35">
        <v>1196</v>
      </c>
      <c r="H858" s="35">
        <v>227.24</v>
      </c>
      <c r="I858" s="35">
        <v>968.76</v>
      </c>
      <c r="J858" s="35">
        <v>174.3768</v>
      </c>
    </row>
    <row r="859" spans="1:10">
      <c r="A859" s="35">
        <v>43</v>
      </c>
      <c r="B859" s="35">
        <v>404</v>
      </c>
      <c r="C859" s="35">
        <v>42</v>
      </c>
      <c r="D859" s="35">
        <v>9</v>
      </c>
      <c r="E859" s="35">
        <v>157.55000000000001</v>
      </c>
      <c r="F859" s="35">
        <v>1417.95</v>
      </c>
      <c r="H859" s="35">
        <v>0</v>
      </c>
      <c r="I859" s="35">
        <v>1417.95</v>
      </c>
      <c r="J859" s="35">
        <v>255.23099999999999</v>
      </c>
    </row>
    <row r="860" spans="1:10">
      <c r="A860" s="35">
        <v>333</v>
      </c>
      <c r="B860" s="35">
        <v>279</v>
      </c>
      <c r="C860" s="35">
        <v>36</v>
      </c>
      <c r="D860" s="35">
        <v>5</v>
      </c>
      <c r="E860" s="35">
        <v>54.88</v>
      </c>
      <c r="F860" s="35">
        <v>274.39999999999998</v>
      </c>
      <c r="H860" s="35">
        <v>0</v>
      </c>
      <c r="I860" s="35">
        <v>274.39999999999998</v>
      </c>
      <c r="J860" s="35">
        <v>49.392000000000003</v>
      </c>
    </row>
    <row r="861" spans="1:10">
      <c r="A861" s="35">
        <v>430</v>
      </c>
      <c r="B861" s="35">
        <v>255</v>
      </c>
      <c r="C861" s="35">
        <v>12</v>
      </c>
      <c r="D861" s="35">
        <v>1</v>
      </c>
      <c r="E861" s="35">
        <v>68</v>
      </c>
      <c r="F861" s="35">
        <v>68</v>
      </c>
      <c r="H861" s="35">
        <v>0</v>
      </c>
      <c r="I861" s="35">
        <v>68</v>
      </c>
      <c r="J861" s="35">
        <v>12.24</v>
      </c>
    </row>
    <row r="862" spans="1:10">
      <c r="A862" s="35">
        <v>247</v>
      </c>
      <c r="B862" s="35">
        <v>261</v>
      </c>
      <c r="C862" s="35">
        <v>46</v>
      </c>
      <c r="D862" s="35">
        <v>1</v>
      </c>
      <c r="E862" s="35">
        <v>28.95</v>
      </c>
      <c r="F862" s="35">
        <v>28.95</v>
      </c>
      <c r="H862" s="35">
        <v>0</v>
      </c>
      <c r="I862" s="35">
        <v>28.95</v>
      </c>
      <c r="J862" s="35">
        <v>5.2110000000000003</v>
      </c>
    </row>
    <row r="863" spans="1:10">
      <c r="A863" s="35">
        <v>20</v>
      </c>
      <c r="B863" s="35">
        <v>144</v>
      </c>
      <c r="C863" s="35">
        <v>41</v>
      </c>
      <c r="D863" s="35">
        <v>1</v>
      </c>
      <c r="E863" s="35">
        <v>309.42</v>
      </c>
      <c r="F863" s="35">
        <v>309.42</v>
      </c>
      <c r="H863" s="35">
        <v>6.1883999999999997</v>
      </c>
      <c r="I863" s="35">
        <v>303.23160000000001</v>
      </c>
      <c r="J863" s="35">
        <v>54.581688</v>
      </c>
    </row>
    <row r="864" spans="1:10">
      <c r="A864" s="35">
        <v>218</v>
      </c>
      <c r="B864" s="35">
        <v>134</v>
      </c>
      <c r="C864" s="35">
        <v>3</v>
      </c>
      <c r="D864" s="35">
        <v>1</v>
      </c>
      <c r="E864" s="35">
        <v>354.53</v>
      </c>
      <c r="F864" s="35">
        <v>354.53</v>
      </c>
      <c r="H864" s="35">
        <v>0</v>
      </c>
      <c r="I864" s="35">
        <v>354.53</v>
      </c>
      <c r="J864" s="35">
        <v>63.815399999999997</v>
      </c>
    </row>
    <row r="865" spans="1:10">
      <c r="A865" s="35">
        <v>281</v>
      </c>
      <c r="B865" s="35">
        <v>63</v>
      </c>
      <c r="C865" s="35">
        <v>27</v>
      </c>
      <c r="D865" s="35">
        <v>1</v>
      </c>
      <c r="E865" s="35">
        <v>74.48</v>
      </c>
      <c r="F865" s="35">
        <v>74.48</v>
      </c>
      <c r="H865" s="35">
        <v>0</v>
      </c>
      <c r="I865" s="35">
        <v>74.48</v>
      </c>
      <c r="J865" s="35">
        <v>13.4064</v>
      </c>
    </row>
    <row r="866" spans="1:10">
      <c r="A866" s="35">
        <v>274</v>
      </c>
      <c r="B866" s="35">
        <v>46</v>
      </c>
      <c r="C866" s="35">
        <v>16</v>
      </c>
      <c r="D866" s="35">
        <v>7</v>
      </c>
      <c r="E866" s="35">
        <v>64.680000000000007</v>
      </c>
      <c r="F866" s="35">
        <v>452.76</v>
      </c>
      <c r="H866" s="35">
        <v>0</v>
      </c>
      <c r="I866" s="35">
        <v>452.76</v>
      </c>
      <c r="J866" s="35">
        <v>81.496799999999993</v>
      </c>
    </row>
    <row r="867" spans="1:10">
      <c r="A867" s="35">
        <v>124</v>
      </c>
      <c r="B867" s="35">
        <v>275</v>
      </c>
      <c r="C867" s="35">
        <v>11</v>
      </c>
      <c r="D867" s="35">
        <v>2</v>
      </c>
      <c r="E867" s="35">
        <v>457</v>
      </c>
      <c r="F867" s="35">
        <v>914</v>
      </c>
      <c r="H867" s="35">
        <v>0</v>
      </c>
      <c r="I867" s="35">
        <v>914</v>
      </c>
      <c r="J867" s="35">
        <v>164.52</v>
      </c>
    </row>
    <row r="868" spans="1:10">
      <c r="A868" s="35">
        <v>121</v>
      </c>
      <c r="B868" s="35">
        <v>63</v>
      </c>
      <c r="C868" s="35">
        <v>15</v>
      </c>
      <c r="D868" s="35">
        <v>1</v>
      </c>
      <c r="E868" s="35">
        <v>186.12</v>
      </c>
      <c r="F868" s="35">
        <v>186.12</v>
      </c>
      <c r="H868" s="35">
        <v>0</v>
      </c>
      <c r="I868" s="35">
        <v>186.12</v>
      </c>
      <c r="J868" s="35">
        <v>33.501600000000003</v>
      </c>
    </row>
    <row r="869" spans="1:10">
      <c r="A869" s="35">
        <v>28</v>
      </c>
      <c r="B869" s="35">
        <v>66</v>
      </c>
      <c r="C869" s="35">
        <v>4</v>
      </c>
      <c r="D869" s="35">
        <v>1</v>
      </c>
      <c r="E869" s="35">
        <v>518.11</v>
      </c>
      <c r="F869" s="35">
        <v>518.11</v>
      </c>
      <c r="H869" s="35">
        <v>0</v>
      </c>
      <c r="I869" s="35">
        <v>518.11</v>
      </c>
      <c r="J869" s="35">
        <v>93.259799999999998</v>
      </c>
    </row>
    <row r="870" spans="1:10">
      <c r="A870" s="35">
        <v>400</v>
      </c>
      <c r="B870" s="35">
        <v>130</v>
      </c>
      <c r="C870" s="35">
        <v>30</v>
      </c>
      <c r="D870" s="35">
        <v>5</v>
      </c>
      <c r="E870" s="35">
        <v>70.52</v>
      </c>
      <c r="F870" s="35">
        <v>352.6</v>
      </c>
      <c r="H870" s="35">
        <v>0</v>
      </c>
      <c r="I870" s="35">
        <v>352.6</v>
      </c>
      <c r="J870" s="35">
        <v>63.468000000000004</v>
      </c>
    </row>
    <row r="871" spans="1:10">
      <c r="A871" s="35">
        <v>45</v>
      </c>
      <c r="B871" s="35">
        <v>22</v>
      </c>
      <c r="C871" s="35">
        <v>35</v>
      </c>
      <c r="D871" s="35">
        <v>1</v>
      </c>
      <c r="E871" s="35">
        <v>146.30000000000001</v>
      </c>
      <c r="F871" s="35">
        <v>146.30000000000001</v>
      </c>
      <c r="H871" s="35">
        <v>0</v>
      </c>
      <c r="I871" s="35">
        <v>146.30000000000001</v>
      </c>
      <c r="J871" s="35">
        <v>26.334</v>
      </c>
    </row>
    <row r="872" spans="1:10">
      <c r="A872" s="35">
        <v>4</v>
      </c>
      <c r="B872" s="35">
        <v>211</v>
      </c>
      <c r="C872" s="35">
        <v>34</v>
      </c>
      <c r="D872" s="35">
        <v>8</v>
      </c>
      <c r="E872" s="35">
        <v>116.9</v>
      </c>
      <c r="F872" s="35">
        <v>935.2</v>
      </c>
      <c r="H872" s="35">
        <v>0</v>
      </c>
      <c r="I872" s="35">
        <v>935.2</v>
      </c>
      <c r="J872" s="35">
        <v>168.33600000000001</v>
      </c>
    </row>
    <row r="873" spans="1:10">
      <c r="A873" s="35">
        <v>409</v>
      </c>
      <c r="B873" s="35">
        <v>322</v>
      </c>
      <c r="C873" s="35">
        <v>27</v>
      </c>
      <c r="D873" s="35">
        <v>3</v>
      </c>
      <c r="E873" s="35">
        <v>70.3</v>
      </c>
      <c r="F873" s="35">
        <v>210.9</v>
      </c>
      <c r="H873" s="35">
        <v>0</v>
      </c>
      <c r="I873" s="35">
        <v>210.9</v>
      </c>
      <c r="J873" s="35">
        <v>37.962000000000003</v>
      </c>
    </row>
    <row r="874" spans="1:10">
      <c r="A874" s="35">
        <v>417</v>
      </c>
      <c r="B874" s="35">
        <v>389</v>
      </c>
      <c r="C874" s="35">
        <v>14</v>
      </c>
      <c r="D874" s="35">
        <v>1</v>
      </c>
      <c r="E874" s="35">
        <v>247.38</v>
      </c>
      <c r="F874" s="35">
        <v>247.38</v>
      </c>
      <c r="H874" s="35">
        <v>0</v>
      </c>
      <c r="I874" s="35">
        <v>247.38</v>
      </c>
      <c r="J874" s="35">
        <v>44.528399999999998</v>
      </c>
    </row>
    <row r="875" spans="1:10">
      <c r="A875" s="35">
        <v>111</v>
      </c>
      <c r="B875" s="35">
        <v>23</v>
      </c>
      <c r="C875" s="35">
        <v>8</v>
      </c>
      <c r="D875" s="35">
        <v>8</v>
      </c>
      <c r="E875" s="35">
        <v>1082.1600000000001</v>
      </c>
      <c r="F875" s="35">
        <v>8657.2800000000007</v>
      </c>
      <c r="H875" s="35">
        <v>0</v>
      </c>
      <c r="I875" s="35">
        <v>8657.2800000000007</v>
      </c>
      <c r="J875" s="35">
        <v>1558.3104000000001</v>
      </c>
    </row>
    <row r="876" spans="1:10">
      <c r="A876" s="35">
        <v>389</v>
      </c>
      <c r="B876" s="35">
        <v>430</v>
      </c>
      <c r="C876" s="35">
        <v>38</v>
      </c>
      <c r="D876" s="35">
        <v>1</v>
      </c>
      <c r="E876" s="35">
        <v>29.64</v>
      </c>
      <c r="F876" s="35">
        <v>29.64</v>
      </c>
      <c r="H876" s="35">
        <v>0</v>
      </c>
      <c r="I876" s="35">
        <v>29.64</v>
      </c>
      <c r="J876" s="35">
        <v>5.3352000000000004</v>
      </c>
    </row>
    <row r="877" spans="1:10">
      <c r="A877" s="35">
        <v>370</v>
      </c>
      <c r="B877" s="35">
        <v>117</v>
      </c>
      <c r="C877" s="35">
        <v>36</v>
      </c>
      <c r="D877" s="35">
        <v>1</v>
      </c>
      <c r="E877" s="35">
        <v>94.08</v>
      </c>
      <c r="F877" s="35">
        <v>94.08</v>
      </c>
      <c r="H877" s="35">
        <v>0</v>
      </c>
      <c r="I877" s="35">
        <v>94.08</v>
      </c>
      <c r="J877" s="35">
        <v>16.9344</v>
      </c>
    </row>
    <row r="878" spans="1:10">
      <c r="A878" s="35">
        <v>38</v>
      </c>
      <c r="B878" s="35">
        <v>154</v>
      </c>
      <c r="C878" s="35">
        <v>32</v>
      </c>
      <c r="D878" s="35">
        <v>1</v>
      </c>
      <c r="E878" s="35">
        <v>82.49</v>
      </c>
      <c r="F878" s="35">
        <v>82.49</v>
      </c>
      <c r="H878" s="35">
        <v>0</v>
      </c>
      <c r="I878" s="35">
        <v>82.49</v>
      </c>
      <c r="J878" s="35">
        <v>14.8482</v>
      </c>
    </row>
    <row r="879" spans="1:10">
      <c r="A879" s="35">
        <v>220</v>
      </c>
      <c r="B879" s="35">
        <v>50</v>
      </c>
      <c r="C879" s="35">
        <v>22</v>
      </c>
      <c r="D879" s="35">
        <v>1</v>
      </c>
      <c r="E879" s="35">
        <v>66.64</v>
      </c>
      <c r="F879" s="35">
        <v>66.64</v>
      </c>
      <c r="H879" s="35">
        <v>0</v>
      </c>
      <c r="I879" s="35">
        <v>66.64</v>
      </c>
      <c r="J879" s="35">
        <v>11.995200000000001</v>
      </c>
    </row>
    <row r="880" spans="1:10">
      <c r="A880" s="35">
        <v>85</v>
      </c>
      <c r="B880" s="35">
        <v>56</v>
      </c>
      <c r="C880" s="35">
        <v>22</v>
      </c>
      <c r="D880" s="35">
        <v>5</v>
      </c>
      <c r="E880" s="35">
        <v>42.16</v>
      </c>
      <c r="F880" s="35">
        <v>210.8</v>
      </c>
      <c r="H880" s="35">
        <v>0</v>
      </c>
      <c r="I880" s="35">
        <v>210.8</v>
      </c>
      <c r="J880" s="35">
        <v>37.944000000000003</v>
      </c>
    </row>
    <row r="881" spans="1:10">
      <c r="A881" s="35">
        <v>430</v>
      </c>
      <c r="B881" s="35">
        <v>29</v>
      </c>
      <c r="C881" s="35">
        <v>37</v>
      </c>
      <c r="D881" s="35">
        <v>5</v>
      </c>
      <c r="E881" s="35">
        <v>134.19</v>
      </c>
      <c r="F881" s="35">
        <v>670.95</v>
      </c>
      <c r="H881" s="35">
        <v>0</v>
      </c>
      <c r="I881" s="35">
        <v>670.95</v>
      </c>
      <c r="J881" s="35">
        <v>120.771</v>
      </c>
    </row>
    <row r="882" spans="1:10">
      <c r="A882" s="35">
        <v>189</v>
      </c>
      <c r="B882" s="35">
        <v>154</v>
      </c>
      <c r="C882" s="35">
        <v>5</v>
      </c>
      <c r="D882" s="35">
        <v>8</v>
      </c>
      <c r="E882" s="35">
        <v>435.6</v>
      </c>
      <c r="F882" s="35">
        <v>3484.8</v>
      </c>
      <c r="H882" s="35">
        <v>0</v>
      </c>
      <c r="I882" s="35">
        <v>3484.8</v>
      </c>
      <c r="J882" s="35">
        <v>627.26400000000001</v>
      </c>
    </row>
    <row r="883" spans="1:10">
      <c r="A883" s="35">
        <v>156</v>
      </c>
      <c r="B883" s="35">
        <v>125</v>
      </c>
      <c r="C883" s="35">
        <v>11</v>
      </c>
      <c r="D883" s="35">
        <v>2</v>
      </c>
      <c r="E883" s="35">
        <v>525.54999999999995</v>
      </c>
      <c r="F883" s="35">
        <v>1051.0999999999999</v>
      </c>
      <c r="H883" s="35">
        <v>0</v>
      </c>
      <c r="I883" s="35">
        <v>1051.0999999999999</v>
      </c>
      <c r="J883" s="35">
        <v>189.19800000000001</v>
      </c>
    </row>
    <row r="884" spans="1:10">
      <c r="A884" s="35">
        <v>74</v>
      </c>
      <c r="B884" s="35">
        <v>278</v>
      </c>
      <c r="C884" s="35">
        <v>26</v>
      </c>
      <c r="D884" s="35">
        <v>5</v>
      </c>
      <c r="E884" s="35">
        <v>99.54</v>
      </c>
      <c r="F884" s="35">
        <v>497.7</v>
      </c>
      <c r="H884" s="35">
        <v>34.838999999999999</v>
      </c>
      <c r="I884" s="35">
        <v>462.86099999999999</v>
      </c>
      <c r="J884" s="35">
        <v>83.314980000000006</v>
      </c>
    </row>
    <row r="885" spans="1:10">
      <c r="A885" s="35">
        <v>54</v>
      </c>
      <c r="B885" s="35">
        <v>100</v>
      </c>
      <c r="C885" s="35">
        <v>32</v>
      </c>
      <c r="D885" s="35">
        <v>5</v>
      </c>
      <c r="E885" s="35">
        <v>112.42</v>
      </c>
      <c r="F885" s="35">
        <v>562.1</v>
      </c>
      <c r="H885" s="35">
        <v>0</v>
      </c>
      <c r="I885" s="35">
        <v>562.1</v>
      </c>
      <c r="J885" s="35">
        <v>101.178</v>
      </c>
    </row>
    <row r="886" spans="1:10">
      <c r="A886" s="35">
        <v>342</v>
      </c>
      <c r="B886" s="35">
        <v>274</v>
      </c>
      <c r="C886" s="35">
        <v>20</v>
      </c>
      <c r="D886" s="35">
        <v>9</v>
      </c>
      <c r="E886" s="35">
        <v>31.46</v>
      </c>
      <c r="F886" s="35">
        <v>283.14</v>
      </c>
      <c r="H886" s="35">
        <v>0</v>
      </c>
      <c r="I886" s="35">
        <v>283.14</v>
      </c>
      <c r="J886" s="35">
        <v>50.965200000000003</v>
      </c>
    </row>
    <row r="887" spans="1:10">
      <c r="A887" s="35">
        <v>316</v>
      </c>
      <c r="B887" s="35">
        <v>311</v>
      </c>
      <c r="C887" s="35">
        <v>25</v>
      </c>
      <c r="D887" s="35">
        <v>1</v>
      </c>
      <c r="E887" s="35">
        <v>58.75</v>
      </c>
      <c r="F887" s="35">
        <v>58.75</v>
      </c>
      <c r="H887" s="35">
        <v>11.1625</v>
      </c>
      <c r="I887" s="35">
        <v>47.587499999999999</v>
      </c>
      <c r="J887" s="35">
        <v>8.5657499999999995</v>
      </c>
    </row>
    <row r="888" spans="1:10">
      <c r="A888" s="35">
        <v>380</v>
      </c>
      <c r="B888" s="35">
        <v>5</v>
      </c>
      <c r="C888" s="35">
        <v>28</v>
      </c>
      <c r="D888" s="35">
        <v>1</v>
      </c>
      <c r="E888" s="35">
        <v>19.36</v>
      </c>
      <c r="F888" s="35">
        <v>19.36</v>
      </c>
      <c r="H888" s="35">
        <v>0</v>
      </c>
      <c r="I888" s="35">
        <v>19.36</v>
      </c>
      <c r="J888" s="35">
        <v>3.4847999999999999</v>
      </c>
    </row>
    <row r="889" spans="1:10">
      <c r="A889" s="35">
        <v>65</v>
      </c>
      <c r="B889" s="35">
        <v>206</v>
      </c>
      <c r="C889" s="35">
        <v>23</v>
      </c>
      <c r="D889" s="35">
        <v>1</v>
      </c>
      <c r="E889" s="35">
        <v>31</v>
      </c>
      <c r="F889" s="35">
        <v>31</v>
      </c>
      <c r="H889" s="35">
        <v>0</v>
      </c>
      <c r="I889" s="35">
        <v>31</v>
      </c>
      <c r="J889" s="35">
        <v>5.58</v>
      </c>
    </row>
    <row r="890" spans="1:10">
      <c r="A890" s="35">
        <v>303</v>
      </c>
      <c r="B890" s="35">
        <v>167</v>
      </c>
      <c r="C890" s="35">
        <v>29</v>
      </c>
      <c r="D890" s="35">
        <v>5</v>
      </c>
      <c r="E890" s="35">
        <v>132.02000000000001</v>
      </c>
      <c r="F890" s="35">
        <v>660.1</v>
      </c>
      <c r="H890" s="35">
        <v>0</v>
      </c>
      <c r="I890" s="35">
        <v>660.1</v>
      </c>
      <c r="J890" s="35">
        <v>118.818</v>
      </c>
    </row>
    <row r="891" spans="1:10">
      <c r="A891" s="35">
        <v>356</v>
      </c>
      <c r="B891" s="35">
        <v>258</v>
      </c>
      <c r="C891" s="35">
        <v>33</v>
      </c>
      <c r="D891" s="35">
        <v>1</v>
      </c>
      <c r="E891" s="35">
        <v>131.97</v>
      </c>
      <c r="F891" s="35">
        <v>131.97</v>
      </c>
      <c r="H891" s="35">
        <v>25.074300000000001</v>
      </c>
      <c r="I891" s="35">
        <v>106.89570000000001</v>
      </c>
      <c r="J891" s="35">
        <v>19.241226000000001</v>
      </c>
    </row>
    <row r="892" spans="1:10">
      <c r="A892" s="35">
        <v>291</v>
      </c>
      <c r="B892" s="35">
        <v>422</v>
      </c>
      <c r="C892" s="35">
        <v>28</v>
      </c>
      <c r="D892" s="35">
        <v>4</v>
      </c>
      <c r="E892" s="35">
        <v>27.04</v>
      </c>
      <c r="F892" s="35">
        <v>108.16</v>
      </c>
      <c r="H892" s="35">
        <v>0</v>
      </c>
      <c r="I892" s="35">
        <v>108.16</v>
      </c>
      <c r="J892" s="35">
        <v>19.468800000000002</v>
      </c>
    </row>
    <row r="893" spans="1:10">
      <c r="A893" s="35">
        <v>111</v>
      </c>
      <c r="B893" s="35">
        <v>268</v>
      </c>
      <c r="C893" s="35">
        <v>35</v>
      </c>
      <c r="D893" s="35">
        <v>1</v>
      </c>
      <c r="E893" s="35">
        <v>87.01</v>
      </c>
      <c r="F893" s="35">
        <v>87.01</v>
      </c>
      <c r="H893" s="35">
        <v>0</v>
      </c>
      <c r="I893" s="35">
        <v>87.01</v>
      </c>
      <c r="J893" s="35">
        <v>15.661799999999999</v>
      </c>
    </row>
    <row r="894" spans="1:10">
      <c r="A894" s="35">
        <v>286</v>
      </c>
      <c r="B894" s="35">
        <v>40</v>
      </c>
      <c r="C894" s="35">
        <v>33</v>
      </c>
      <c r="D894" s="35">
        <v>3</v>
      </c>
      <c r="E894" s="35">
        <v>157.69999999999999</v>
      </c>
      <c r="F894" s="35">
        <v>473.1</v>
      </c>
      <c r="H894" s="35">
        <v>0</v>
      </c>
      <c r="I894" s="35">
        <v>473.1</v>
      </c>
      <c r="J894" s="35">
        <v>85.158000000000001</v>
      </c>
    </row>
    <row r="895" spans="1:10">
      <c r="A895" s="35">
        <v>258</v>
      </c>
      <c r="B895" s="35">
        <v>328</v>
      </c>
      <c r="C895" s="35">
        <v>16</v>
      </c>
      <c r="D895" s="35">
        <v>7</v>
      </c>
      <c r="E895" s="35">
        <v>54.88</v>
      </c>
      <c r="F895" s="35">
        <v>384.16</v>
      </c>
      <c r="H895" s="35">
        <v>0</v>
      </c>
      <c r="I895" s="35">
        <v>384.16</v>
      </c>
      <c r="J895" s="35">
        <v>69.148799999999994</v>
      </c>
    </row>
    <row r="896" spans="1:10">
      <c r="A896" s="35">
        <v>382</v>
      </c>
      <c r="B896" s="35">
        <v>149</v>
      </c>
      <c r="C896" s="35">
        <v>4</v>
      </c>
      <c r="D896" s="35">
        <v>1</v>
      </c>
      <c r="E896" s="35">
        <v>449.73</v>
      </c>
      <c r="F896" s="35">
        <v>449.73</v>
      </c>
      <c r="H896" s="35">
        <v>0</v>
      </c>
      <c r="I896" s="35">
        <v>449.73</v>
      </c>
      <c r="J896" s="35">
        <v>80.951400000000007</v>
      </c>
    </row>
    <row r="897" spans="1:10">
      <c r="A897" s="35">
        <v>227</v>
      </c>
      <c r="B897" s="35">
        <v>435</v>
      </c>
      <c r="C897" s="35">
        <v>27</v>
      </c>
      <c r="D897" s="35">
        <v>8</v>
      </c>
      <c r="E897" s="35">
        <v>64.98</v>
      </c>
      <c r="F897" s="35">
        <v>519.84</v>
      </c>
      <c r="H897" s="35">
        <v>0</v>
      </c>
      <c r="I897" s="35">
        <v>519.84</v>
      </c>
      <c r="J897" s="35">
        <v>93.571200000000005</v>
      </c>
    </row>
    <row r="898" spans="1:10">
      <c r="A898" s="35">
        <v>55</v>
      </c>
      <c r="B898" s="35">
        <v>65</v>
      </c>
      <c r="C898" s="35">
        <v>42</v>
      </c>
      <c r="D898" s="35">
        <v>5</v>
      </c>
      <c r="E898" s="35">
        <v>217.35</v>
      </c>
      <c r="F898" s="35">
        <v>1086.75</v>
      </c>
      <c r="H898" s="35">
        <v>0</v>
      </c>
      <c r="I898" s="35">
        <v>1086.75</v>
      </c>
      <c r="J898" s="35">
        <v>195.61500000000001</v>
      </c>
    </row>
    <row r="899" spans="1:10">
      <c r="A899" s="35">
        <v>396</v>
      </c>
      <c r="B899" s="35">
        <v>144</v>
      </c>
      <c r="C899" s="35">
        <v>8</v>
      </c>
      <c r="D899" s="35">
        <v>2</v>
      </c>
      <c r="E899" s="35">
        <v>748.16</v>
      </c>
      <c r="F899" s="35">
        <v>1496.32</v>
      </c>
      <c r="H899" s="35">
        <v>0</v>
      </c>
      <c r="I899" s="35">
        <v>1496.32</v>
      </c>
      <c r="J899" s="35">
        <v>269.33760000000001</v>
      </c>
    </row>
    <row r="900" spans="1:10">
      <c r="A900" s="35">
        <v>132</v>
      </c>
      <c r="B900" s="35">
        <v>361</v>
      </c>
      <c r="C900" s="35">
        <v>13</v>
      </c>
      <c r="D900" s="35">
        <v>5</v>
      </c>
      <c r="E900" s="35">
        <v>149.6</v>
      </c>
      <c r="F900" s="35">
        <v>748</v>
      </c>
      <c r="H900" s="35">
        <v>0</v>
      </c>
      <c r="I900" s="35">
        <v>748</v>
      </c>
      <c r="J900" s="35">
        <v>134.63999999999999</v>
      </c>
    </row>
    <row r="901" spans="1:10">
      <c r="A901" s="35">
        <v>336</v>
      </c>
      <c r="B901" s="35">
        <v>422</v>
      </c>
      <c r="C901" s="35">
        <v>1</v>
      </c>
      <c r="D901" s="35">
        <v>1</v>
      </c>
      <c r="E901" s="35">
        <v>571.34</v>
      </c>
      <c r="F901" s="35">
        <v>571.34</v>
      </c>
      <c r="H901" s="35">
        <v>0</v>
      </c>
      <c r="I901" s="35">
        <v>571.34</v>
      </c>
      <c r="J901" s="35">
        <v>102.8412</v>
      </c>
    </row>
    <row r="902" spans="1:10">
      <c r="A902" s="35">
        <v>11</v>
      </c>
      <c r="B902" s="35">
        <v>191</v>
      </c>
      <c r="C902" s="35">
        <v>12</v>
      </c>
      <c r="D902" s="35">
        <v>4</v>
      </c>
      <c r="E902" s="35">
        <v>121.72</v>
      </c>
      <c r="F902" s="35">
        <v>486.88</v>
      </c>
      <c r="H902" s="35">
        <v>0</v>
      </c>
      <c r="I902" s="35">
        <v>486.88</v>
      </c>
      <c r="J902" s="35">
        <v>87.638400000000004</v>
      </c>
    </row>
    <row r="903" spans="1:10">
      <c r="A903" s="35">
        <v>96</v>
      </c>
      <c r="B903" s="35">
        <v>196</v>
      </c>
      <c r="C903" s="35">
        <v>30</v>
      </c>
      <c r="D903" s="35">
        <v>1</v>
      </c>
      <c r="E903" s="35">
        <v>50.31</v>
      </c>
      <c r="F903" s="35">
        <v>50.31</v>
      </c>
      <c r="H903" s="35">
        <v>0</v>
      </c>
      <c r="I903" s="35">
        <v>50.31</v>
      </c>
      <c r="J903" s="35">
        <v>9.0557999999999996</v>
      </c>
    </row>
    <row r="904" spans="1:10">
      <c r="A904" s="35">
        <v>418</v>
      </c>
      <c r="B904" s="35">
        <v>138</v>
      </c>
      <c r="C904" s="35">
        <v>16</v>
      </c>
      <c r="D904" s="35">
        <v>8</v>
      </c>
      <c r="E904" s="35">
        <v>85.26</v>
      </c>
      <c r="F904" s="35">
        <v>682.08</v>
      </c>
      <c r="H904" s="35">
        <v>0</v>
      </c>
      <c r="I904" s="35">
        <v>682.08</v>
      </c>
      <c r="J904" s="35">
        <v>122.7744</v>
      </c>
    </row>
    <row r="905" spans="1:10">
      <c r="A905" s="35">
        <v>255</v>
      </c>
      <c r="B905" s="35">
        <v>270</v>
      </c>
      <c r="C905" s="35">
        <v>23</v>
      </c>
      <c r="D905" s="35">
        <v>9</v>
      </c>
      <c r="E905" s="35">
        <v>28.75</v>
      </c>
      <c r="F905" s="35">
        <v>258.75</v>
      </c>
      <c r="H905" s="35">
        <v>0</v>
      </c>
      <c r="I905" s="35">
        <v>258.75</v>
      </c>
      <c r="J905" s="35">
        <v>46.575000000000003</v>
      </c>
    </row>
    <row r="906" spans="1:10">
      <c r="A906" s="35">
        <v>292</v>
      </c>
      <c r="B906" s="35">
        <v>256</v>
      </c>
      <c r="C906" s="35">
        <v>7</v>
      </c>
      <c r="D906" s="35">
        <v>1</v>
      </c>
      <c r="E906" s="35">
        <v>819.28</v>
      </c>
      <c r="F906" s="35">
        <v>819.28</v>
      </c>
      <c r="H906" s="35">
        <v>0</v>
      </c>
      <c r="I906" s="35">
        <v>819.28</v>
      </c>
      <c r="J906" s="35">
        <v>147.47040000000001</v>
      </c>
    </row>
    <row r="907" spans="1:10">
      <c r="A907" s="35">
        <v>248</v>
      </c>
      <c r="B907" s="35">
        <v>75</v>
      </c>
      <c r="C907" s="35">
        <v>28</v>
      </c>
      <c r="D907" s="35">
        <v>5</v>
      </c>
      <c r="E907" s="35">
        <v>24</v>
      </c>
      <c r="F907" s="35">
        <v>120</v>
      </c>
      <c r="H907" s="35">
        <v>0</v>
      </c>
      <c r="I907" s="35">
        <v>120</v>
      </c>
      <c r="J907" s="35">
        <v>21.6</v>
      </c>
    </row>
    <row r="908" spans="1:10">
      <c r="A908" s="35">
        <v>159</v>
      </c>
      <c r="B908" s="35">
        <v>405</v>
      </c>
      <c r="C908" s="35">
        <v>23</v>
      </c>
      <c r="D908" s="35">
        <v>1</v>
      </c>
      <c r="E908" s="35">
        <v>38.75</v>
      </c>
      <c r="F908" s="35">
        <v>38.75</v>
      </c>
      <c r="H908" s="35">
        <v>0</v>
      </c>
      <c r="I908" s="35">
        <v>38.75</v>
      </c>
      <c r="J908" s="35">
        <v>6.9749999999999996</v>
      </c>
    </row>
    <row r="909" spans="1:10">
      <c r="A909" s="35">
        <v>45</v>
      </c>
      <c r="B909" s="35">
        <v>130</v>
      </c>
      <c r="C909" s="35">
        <v>25</v>
      </c>
      <c r="D909" s="35">
        <v>2</v>
      </c>
      <c r="E909" s="35">
        <v>64.39</v>
      </c>
      <c r="F909" s="35">
        <v>128.78</v>
      </c>
      <c r="H909" s="35">
        <v>0</v>
      </c>
      <c r="I909" s="35">
        <v>128.78</v>
      </c>
      <c r="J909" s="35">
        <v>23.180399999999999</v>
      </c>
    </row>
    <row r="910" spans="1:10">
      <c r="A910" s="35">
        <v>301</v>
      </c>
      <c r="B910" s="35">
        <v>187</v>
      </c>
      <c r="C910" s="35">
        <v>18</v>
      </c>
      <c r="D910" s="35">
        <v>1</v>
      </c>
      <c r="E910" s="35">
        <v>76.44</v>
      </c>
      <c r="F910" s="35">
        <v>76.44</v>
      </c>
      <c r="H910" s="35">
        <v>0</v>
      </c>
      <c r="I910" s="35">
        <v>76.44</v>
      </c>
      <c r="J910" s="35">
        <v>13.7592</v>
      </c>
    </row>
    <row r="911" spans="1:10">
      <c r="A911" s="35">
        <v>245</v>
      </c>
      <c r="B911" s="35">
        <v>155</v>
      </c>
      <c r="C911" s="35">
        <v>36</v>
      </c>
      <c r="D911" s="35">
        <v>3</v>
      </c>
      <c r="E911" s="35">
        <v>63.7</v>
      </c>
      <c r="F911" s="35">
        <v>191.1</v>
      </c>
      <c r="H911" s="35">
        <v>0</v>
      </c>
      <c r="I911" s="35">
        <v>191.1</v>
      </c>
      <c r="J911" s="35">
        <v>34.398000000000003</v>
      </c>
    </row>
    <row r="912" spans="1:10">
      <c r="A912" s="35">
        <v>411</v>
      </c>
      <c r="B912" s="35">
        <v>274</v>
      </c>
      <c r="C912" s="35">
        <v>13</v>
      </c>
      <c r="D912" s="35">
        <v>1</v>
      </c>
      <c r="E912" s="35">
        <v>138.16</v>
      </c>
      <c r="F912" s="35">
        <v>138.16</v>
      </c>
      <c r="H912" s="35">
        <v>0</v>
      </c>
      <c r="I912" s="35">
        <v>138.16</v>
      </c>
      <c r="J912" s="35">
        <v>24.8688</v>
      </c>
    </row>
    <row r="913" spans="1:10">
      <c r="A913" s="35">
        <v>108</v>
      </c>
      <c r="B913" s="35">
        <v>114</v>
      </c>
      <c r="C913" s="35">
        <v>11</v>
      </c>
      <c r="D913" s="35">
        <v>1</v>
      </c>
      <c r="E913" s="35">
        <v>566.67999999999995</v>
      </c>
      <c r="F913" s="35">
        <v>566.67999999999995</v>
      </c>
      <c r="H913" s="35">
        <v>0</v>
      </c>
      <c r="I913" s="35">
        <v>566.67999999999995</v>
      </c>
      <c r="J913" s="35">
        <v>102.00239999999999</v>
      </c>
    </row>
    <row r="914" spans="1:10">
      <c r="A914" s="35">
        <v>329</v>
      </c>
      <c r="B914" s="35">
        <v>110</v>
      </c>
      <c r="C914" s="35">
        <v>14</v>
      </c>
      <c r="D914" s="35">
        <v>1</v>
      </c>
      <c r="E914" s="35">
        <v>243.39</v>
      </c>
      <c r="F914" s="35">
        <v>243.39</v>
      </c>
      <c r="H914" s="35">
        <v>0</v>
      </c>
      <c r="I914" s="35">
        <v>243.39</v>
      </c>
      <c r="J914" s="35">
        <v>43.810200000000002</v>
      </c>
    </row>
    <row r="915" spans="1:10">
      <c r="A915" s="35">
        <v>79</v>
      </c>
      <c r="B915" s="35">
        <v>161</v>
      </c>
      <c r="C915" s="35">
        <v>9</v>
      </c>
      <c r="D915" s="35">
        <v>5</v>
      </c>
      <c r="E915" s="35">
        <v>801.55</v>
      </c>
      <c r="F915" s="35">
        <v>4007.75</v>
      </c>
      <c r="H915" s="35">
        <v>0</v>
      </c>
      <c r="I915" s="35">
        <v>4007.75</v>
      </c>
      <c r="J915" s="35">
        <v>721.39499999999998</v>
      </c>
    </row>
    <row r="916" spans="1:10">
      <c r="A916" s="35">
        <v>183</v>
      </c>
      <c r="B916" s="35">
        <v>165</v>
      </c>
      <c r="C916" s="35">
        <v>8</v>
      </c>
      <c r="D916" s="35">
        <v>9</v>
      </c>
      <c r="E916" s="35">
        <v>1209.08</v>
      </c>
      <c r="F916" s="35">
        <v>10881.72</v>
      </c>
      <c r="H916" s="35">
        <v>0</v>
      </c>
      <c r="I916" s="35">
        <v>10881.72</v>
      </c>
      <c r="J916" s="35">
        <v>1958.7095999999999</v>
      </c>
    </row>
    <row r="917" spans="1:10">
      <c r="A917" s="35">
        <v>311</v>
      </c>
      <c r="B917" s="35">
        <v>421</v>
      </c>
      <c r="C917" s="35">
        <v>16</v>
      </c>
      <c r="D917" s="35">
        <v>6</v>
      </c>
      <c r="E917" s="35">
        <v>54.39</v>
      </c>
      <c r="F917" s="35">
        <v>326.33999999999997</v>
      </c>
      <c r="H917" s="35">
        <v>0</v>
      </c>
      <c r="I917" s="35">
        <v>326.33999999999997</v>
      </c>
      <c r="J917" s="35">
        <v>58.741199999999999</v>
      </c>
    </row>
    <row r="918" spans="1:10">
      <c r="A918" s="35">
        <v>237</v>
      </c>
      <c r="B918" s="35">
        <v>217</v>
      </c>
      <c r="C918" s="35">
        <v>21</v>
      </c>
      <c r="D918" s="35">
        <v>1</v>
      </c>
      <c r="E918" s="35">
        <v>82.15</v>
      </c>
      <c r="F918" s="35">
        <v>82.15</v>
      </c>
      <c r="H918" s="35">
        <v>15.608499999999999</v>
      </c>
      <c r="I918" s="35">
        <v>66.541499999999999</v>
      </c>
      <c r="J918" s="35">
        <v>11.97747</v>
      </c>
    </row>
    <row r="919" spans="1:10">
      <c r="A919" s="35">
        <v>402</v>
      </c>
      <c r="B919" s="35">
        <v>116</v>
      </c>
      <c r="C919" s="35">
        <v>7</v>
      </c>
      <c r="D919" s="35">
        <v>5</v>
      </c>
      <c r="E919" s="35">
        <v>549.78</v>
      </c>
      <c r="F919" s="35">
        <v>2748.9</v>
      </c>
      <c r="H919" s="35">
        <v>0</v>
      </c>
      <c r="I919" s="35">
        <v>2748.9</v>
      </c>
      <c r="J919" s="35">
        <v>494.80200000000002</v>
      </c>
    </row>
    <row r="920" spans="1:10">
      <c r="A920" s="35">
        <v>3</v>
      </c>
      <c r="B920" s="35">
        <v>140</v>
      </c>
      <c r="C920" s="35">
        <v>17</v>
      </c>
      <c r="D920" s="35">
        <v>6</v>
      </c>
      <c r="E920" s="35">
        <v>43.66</v>
      </c>
      <c r="F920" s="35">
        <v>261.95999999999998</v>
      </c>
      <c r="H920" s="35">
        <v>5.2392000000000003</v>
      </c>
      <c r="I920" s="35">
        <v>256.7208</v>
      </c>
      <c r="J920" s="35">
        <v>46.209744000000001</v>
      </c>
    </row>
    <row r="921" spans="1:10">
      <c r="A921" s="35">
        <v>427</v>
      </c>
      <c r="B921" s="35">
        <v>395</v>
      </c>
      <c r="C921" s="35">
        <v>45</v>
      </c>
      <c r="D921" s="35">
        <v>1</v>
      </c>
      <c r="E921" s="35">
        <v>21.58</v>
      </c>
      <c r="F921" s="35">
        <v>21.58</v>
      </c>
      <c r="H921" s="35">
        <v>0</v>
      </c>
      <c r="I921" s="35">
        <v>21.58</v>
      </c>
      <c r="J921" s="35">
        <v>3.8843999999999999</v>
      </c>
    </row>
    <row r="922" spans="1:10">
      <c r="A922" s="35">
        <v>180</v>
      </c>
      <c r="B922" s="35">
        <v>83</v>
      </c>
      <c r="C922" s="35">
        <v>37</v>
      </c>
      <c r="D922" s="35">
        <v>1</v>
      </c>
      <c r="E922" s="35">
        <v>67.45</v>
      </c>
      <c r="F922" s="35">
        <v>67.45</v>
      </c>
      <c r="H922" s="35">
        <v>0</v>
      </c>
      <c r="I922" s="35">
        <v>67.45</v>
      </c>
      <c r="J922" s="35">
        <v>12.141</v>
      </c>
    </row>
    <row r="923" spans="1:10">
      <c r="A923" s="35">
        <v>188</v>
      </c>
      <c r="B923" s="35">
        <v>243</v>
      </c>
      <c r="C923" s="35">
        <v>23</v>
      </c>
      <c r="D923" s="35">
        <v>1</v>
      </c>
      <c r="E923" s="35">
        <v>37.5</v>
      </c>
      <c r="F923" s="35">
        <v>37.5</v>
      </c>
      <c r="H923" s="35">
        <v>3</v>
      </c>
      <c r="I923" s="35">
        <v>34.5</v>
      </c>
      <c r="J923" s="35">
        <v>6.21</v>
      </c>
    </row>
    <row r="924" spans="1:10">
      <c r="A924" s="35">
        <v>61</v>
      </c>
      <c r="B924" s="35">
        <v>326</v>
      </c>
      <c r="C924" s="35">
        <v>32</v>
      </c>
      <c r="D924" s="35">
        <v>1</v>
      </c>
      <c r="E924" s="35">
        <v>123.37</v>
      </c>
      <c r="F924" s="35">
        <v>123.37</v>
      </c>
      <c r="H924" s="35">
        <v>0</v>
      </c>
      <c r="I924" s="35">
        <v>123.37</v>
      </c>
      <c r="J924" s="35">
        <v>22.206600000000002</v>
      </c>
    </row>
    <row r="925" spans="1:10">
      <c r="A925" s="35">
        <v>172</v>
      </c>
      <c r="B925" s="35">
        <v>209</v>
      </c>
      <c r="C925" s="35">
        <v>6</v>
      </c>
      <c r="D925" s="35">
        <v>6</v>
      </c>
      <c r="E925" s="35">
        <v>492.06</v>
      </c>
      <c r="F925" s="35">
        <v>2952.36</v>
      </c>
      <c r="H925" s="35">
        <v>0</v>
      </c>
      <c r="I925" s="35">
        <v>2952.36</v>
      </c>
      <c r="J925" s="35">
        <v>531.4248</v>
      </c>
    </row>
    <row r="926" spans="1:10">
      <c r="A926" s="35">
        <v>197</v>
      </c>
      <c r="B926" s="35">
        <v>9</v>
      </c>
      <c r="C926" s="35">
        <v>19</v>
      </c>
      <c r="D926" s="35">
        <v>8</v>
      </c>
      <c r="E926" s="35">
        <v>74.099999999999994</v>
      </c>
      <c r="F926" s="35">
        <v>592.79999999999995</v>
      </c>
      <c r="H926" s="35">
        <v>0</v>
      </c>
      <c r="I926" s="35">
        <v>592.79999999999995</v>
      </c>
      <c r="J926" s="35">
        <v>106.70399999999999</v>
      </c>
    </row>
    <row r="927" spans="1:10">
      <c r="A927" s="35">
        <v>236</v>
      </c>
      <c r="B927" s="35">
        <v>129</v>
      </c>
      <c r="C927" s="35">
        <v>8</v>
      </c>
      <c r="D927" s="35">
        <v>1</v>
      </c>
      <c r="E927" s="35">
        <v>1202.4000000000001</v>
      </c>
      <c r="F927" s="35">
        <v>1202.4000000000001</v>
      </c>
      <c r="H927" s="35">
        <v>0</v>
      </c>
      <c r="I927" s="35">
        <v>1202.4000000000001</v>
      </c>
      <c r="J927" s="35">
        <v>216.43199999999999</v>
      </c>
    </row>
    <row r="928" spans="1:10">
      <c r="A928" s="35">
        <v>336</v>
      </c>
      <c r="B928" s="35">
        <v>164</v>
      </c>
      <c r="C928" s="35">
        <v>46</v>
      </c>
      <c r="D928" s="35">
        <v>1</v>
      </c>
      <c r="E928" s="35">
        <v>14.25</v>
      </c>
      <c r="F928" s="35">
        <v>14.25</v>
      </c>
      <c r="H928" s="35">
        <v>0</v>
      </c>
      <c r="I928" s="35">
        <v>14.25</v>
      </c>
      <c r="J928" s="35">
        <v>2.5649999999999999</v>
      </c>
    </row>
    <row r="929" spans="1:10">
      <c r="A929" s="35">
        <v>287</v>
      </c>
      <c r="B929" s="35">
        <v>335</v>
      </c>
      <c r="C929" s="35">
        <v>19</v>
      </c>
      <c r="D929" s="35">
        <v>1</v>
      </c>
      <c r="E929" s="35">
        <v>112.32</v>
      </c>
      <c r="F929" s="35">
        <v>112.32</v>
      </c>
      <c r="H929" s="35">
        <v>0</v>
      </c>
      <c r="I929" s="35">
        <v>112.32</v>
      </c>
      <c r="J929" s="35">
        <v>20.217600000000001</v>
      </c>
    </row>
    <row r="930" spans="1:10">
      <c r="A930" s="35">
        <v>339</v>
      </c>
      <c r="B930" s="35">
        <v>126</v>
      </c>
      <c r="C930" s="35">
        <v>23</v>
      </c>
      <c r="D930" s="35">
        <v>6</v>
      </c>
      <c r="E930" s="35">
        <v>47</v>
      </c>
      <c r="F930" s="35">
        <v>282</v>
      </c>
      <c r="H930" s="35">
        <v>0</v>
      </c>
      <c r="I930" s="35">
        <v>282</v>
      </c>
      <c r="J930" s="35">
        <v>50.76</v>
      </c>
    </row>
    <row r="931" spans="1:10">
      <c r="A931" s="35">
        <v>362</v>
      </c>
      <c r="B931" s="35">
        <v>383</v>
      </c>
      <c r="C931" s="35">
        <v>17</v>
      </c>
      <c r="D931" s="35">
        <v>9</v>
      </c>
      <c r="E931" s="35">
        <v>44.77</v>
      </c>
      <c r="F931" s="35">
        <v>402.93</v>
      </c>
      <c r="H931" s="35">
        <v>0</v>
      </c>
      <c r="I931" s="35">
        <v>402.93</v>
      </c>
      <c r="J931" s="35">
        <v>72.5274</v>
      </c>
    </row>
    <row r="932" spans="1:10">
      <c r="A932" s="35">
        <v>229</v>
      </c>
      <c r="B932" s="35">
        <v>337</v>
      </c>
      <c r="C932" s="35">
        <v>10</v>
      </c>
      <c r="D932" s="35">
        <v>1</v>
      </c>
      <c r="E932" s="35">
        <v>632.45000000000005</v>
      </c>
      <c r="F932" s="35">
        <v>632.45000000000005</v>
      </c>
      <c r="H932" s="35">
        <v>0</v>
      </c>
      <c r="I932" s="35">
        <v>632.45000000000005</v>
      </c>
      <c r="J932" s="35">
        <v>113.84099999999999</v>
      </c>
    </row>
    <row r="933" spans="1:10">
      <c r="A933" s="35">
        <v>6</v>
      </c>
      <c r="B933" s="35">
        <v>426</v>
      </c>
      <c r="C933" s="35">
        <v>45</v>
      </c>
      <c r="D933" s="35">
        <v>1</v>
      </c>
      <c r="E933" s="35">
        <v>15.6</v>
      </c>
      <c r="F933" s="35">
        <v>15.6</v>
      </c>
      <c r="H933" s="35">
        <v>0</v>
      </c>
      <c r="I933" s="35">
        <v>15.6</v>
      </c>
      <c r="J933" s="35">
        <v>2.8079999999999998</v>
      </c>
    </row>
    <row r="934" spans="1:10">
      <c r="A934" s="35">
        <v>252</v>
      </c>
      <c r="B934" s="35">
        <v>275</v>
      </c>
      <c r="C934" s="35">
        <v>22</v>
      </c>
      <c r="D934" s="35">
        <v>9</v>
      </c>
      <c r="E934" s="35">
        <v>54.74</v>
      </c>
      <c r="F934" s="35">
        <v>492.66</v>
      </c>
      <c r="H934" s="35">
        <v>0</v>
      </c>
      <c r="I934" s="35">
        <v>492.66</v>
      </c>
      <c r="J934" s="35">
        <v>88.678799999999995</v>
      </c>
    </row>
    <row r="935" spans="1:10">
      <c r="A935" s="35">
        <v>16</v>
      </c>
      <c r="B935" s="35">
        <v>83</v>
      </c>
      <c r="C935" s="35">
        <v>35</v>
      </c>
      <c r="D935" s="35">
        <v>1</v>
      </c>
      <c r="E935" s="35">
        <v>137.06</v>
      </c>
      <c r="F935" s="35">
        <v>137.06</v>
      </c>
      <c r="H935" s="35">
        <v>0</v>
      </c>
      <c r="I935" s="35">
        <v>137.06</v>
      </c>
      <c r="J935" s="35">
        <v>24.6708</v>
      </c>
    </row>
    <row r="936" spans="1:10">
      <c r="A936" s="35">
        <v>213</v>
      </c>
      <c r="B936" s="35">
        <v>414</v>
      </c>
      <c r="C936" s="35">
        <v>4</v>
      </c>
      <c r="D936" s="35">
        <v>1</v>
      </c>
      <c r="E936" s="35">
        <v>520.74</v>
      </c>
      <c r="F936" s="35">
        <v>520.74</v>
      </c>
      <c r="H936" s="35">
        <v>0</v>
      </c>
      <c r="I936" s="35">
        <v>520.74</v>
      </c>
      <c r="J936" s="35">
        <v>93.733199999999997</v>
      </c>
    </row>
    <row r="937" spans="1:10">
      <c r="A937" s="35">
        <v>111</v>
      </c>
      <c r="B937" s="35">
        <v>366</v>
      </c>
      <c r="C937" s="35">
        <v>14</v>
      </c>
      <c r="D937" s="35">
        <v>6</v>
      </c>
      <c r="E937" s="35">
        <v>211.47</v>
      </c>
      <c r="F937" s="35">
        <v>1268.82</v>
      </c>
      <c r="H937" s="35">
        <v>0</v>
      </c>
      <c r="I937" s="35">
        <v>1268.82</v>
      </c>
      <c r="J937" s="35">
        <v>228.38759999999999</v>
      </c>
    </row>
    <row r="938" spans="1:10">
      <c r="A938" s="35">
        <v>85</v>
      </c>
      <c r="B938" s="35">
        <v>347</v>
      </c>
      <c r="C938" s="35">
        <v>2</v>
      </c>
      <c r="D938" s="35">
        <v>1</v>
      </c>
      <c r="E938" s="35">
        <v>541.36</v>
      </c>
      <c r="F938" s="35">
        <v>541.36</v>
      </c>
      <c r="H938" s="35">
        <v>0</v>
      </c>
      <c r="I938" s="35">
        <v>541.36</v>
      </c>
      <c r="J938" s="35">
        <v>97.444800000000001</v>
      </c>
    </row>
    <row r="939" spans="1:10">
      <c r="A939" s="35">
        <v>215</v>
      </c>
      <c r="B939" s="35">
        <v>126</v>
      </c>
      <c r="C939" s="35">
        <v>36</v>
      </c>
      <c r="D939" s="35">
        <v>1</v>
      </c>
      <c r="E939" s="35">
        <v>78.400000000000006</v>
      </c>
      <c r="F939" s="35">
        <v>78.400000000000006</v>
      </c>
      <c r="H939" s="35">
        <v>0</v>
      </c>
      <c r="I939" s="35">
        <v>78.400000000000006</v>
      </c>
      <c r="J939" s="35">
        <v>14.112</v>
      </c>
    </row>
    <row r="940" spans="1:10">
      <c r="A940" s="35">
        <v>433</v>
      </c>
      <c r="B940" s="35">
        <v>9</v>
      </c>
      <c r="C940" s="35">
        <v>18</v>
      </c>
      <c r="D940" s="35">
        <v>5</v>
      </c>
      <c r="E940" s="35">
        <v>103.48</v>
      </c>
      <c r="F940" s="35">
        <v>517.4</v>
      </c>
      <c r="H940" s="35">
        <v>0</v>
      </c>
      <c r="I940" s="35">
        <v>517.4</v>
      </c>
      <c r="J940" s="35">
        <v>93.132000000000005</v>
      </c>
    </row>
    <row r="941" spans="1:10">
      <c r="A941" s="35">
        <v>141</v>
      </c>
      <c r="B941" s="35">
        <v>392</v>
      </c>
      <c r="C941" s="35">
        <v>9</v>
      </c>
      <c r="D941" s="35">
        <v>3</v>
      </c>
      <c r="E941" s="35">
        <v>1010.65</v>
      </c>
      <c r="F941" s="35">
        <v>3031.95</v>
      </c>
      <c r="H941" s="35">
        <v>0</v>
      </c>
      <c r="I941" s="35">
        <v>3031.95</v>
      </c>
      <c r="J941" s="35">
        <v>545.75099999999998</v>
      </c>
    </row>
    <row r="942" spans="1:10">
      <c r="A942" s="35">
        <v>90</v>
      </c>
      <c r="B942" s="35">
        <v>388</v>
      </c>
      <c r="C942" s="35">
        <v>26</v>
      </c>
      <c r="D942" s="35">
        <v>1</v>
      </c>
      <c r="E942" s="35">
        <v>94.5</v>
      </c>
      <c r="F942" s="35">
        <v>94.5</v>
      </c>
      <c r="H942" s="35">
        <v>0</v>
      </c>
      <c r="I942" s="35">
        <v>94.5</v>
      </c>
      <c r="J942" s="35">
        <v>17.010000000000002</v>
      </c>
    </row>
    <row r="943" spans="1:10">
      <c r="A943" s="35">
        <v>430</v>
      </c>
      <c r="B943" s="35">
        <v>148</v>
      </c>
      <c r="C943" s="35">
        <v>7</v>
      </c>
      <c r="D943" s="35">
        <v>1</v>
      </c>
      <c r="E943" s="35">
        <v>819.28</v>
      </c>
      <c r="F943" s="35">
        <v>819.28</v>
      </c>
      <c r="H943" s="35">
        <v>0</v>
      </c>
      <c r="I943" s="35">
        <v>819.28</v>
      </c>
      <c r="J943" s="35">
        <v>147.47040000000001</v>
      </c>
    </row>
    <row r="944" spans="1:10">
      <c r="A944" s="35">
        <v>177</v>
      </c>
      <c r="B944" s="35">
        <v>315</v>
      </c>
      <c r="C944" s="35">
        <v>5</v>
      </c>
      <c r="D944" s="35">
        <v>1</v>
      </c>
      <c r="E944" s="35">
        <v>612</v>
      </c>
      <c r="F944" s="35">
        <v>612</v>
      </c>
      <c r="H944" s="35">
        <v>0</v>
      </c>
      <c r="I944" s="35">
        <v>612</v>
      </c>
      <c r="J944" s="35">
        <v>110.16</v>
      </c>
    </row>
    <row r="945" spans="1:10">
      <c r="A945" s="35">
        <v>3</v>
      </c>
      <c r="B945" s="35">
        <v>242</v>
      </c>
      <c r="C945" s="35">
        <v>28</v>
      </c>
      <c r="D945" s="35">
        <v>1</v>
      </c>
      <c r="E945" s="35">
        <v>25.28</v>
      </c>
      <c r="F945" s="35">
        <v>25.28</v>
      </c>
      <c r="H945" s="35">
        <v>0</v>
      </c>
      <c r="I945" s="35">
        <v>25.28</v>
      </c>
      <c r="J945" s="35">
        <v>4.5503999999999998</v>
      </c>
    </row>
    <row r="946" spans="1:10">
      <c r="A946" s="35">
        <v>428</v>
      </c>
      <c r="B946" s="35">
        <v>37</v>
      </c>
      <c r="C946" s="35">
        <v>3</v>
      </c>
      <c r="D946" s="35">
        <v>1</v>
      </c>
      <c r="E946" s="35">
        <v>542.04999999999995</v>
      </c>
      <c r="F946" s="35">
        <v>542.04999999999995</v>
      </c>
      <c r="H946" s="35">
        <v>0</v>
      </c>
      <c r="I946" s="35">
        <v>542.04999999999995</v>
      </c>
      <c r="J946" s="35">
        <v>97.569000000000003</v>
      </c>
    </row>
    <row r="947" spans="1:10">
      <c r="A947" s="35">
        <v>384</v>
      </c>
      <c r="B947" s="35">
        <v>334</v>
      </c>
      <c r="C947" s="35">
        <v>25</v>
      </c>
      <c r="D947" s="35">
        <v>1</v>
      </c>
      <c r="E947" s="35">
        <v>53.11</v>
      </c>
      <c r="F947" s="35">
        <v>53.11</v>
      </c>
      <c r="H947" s="35">
        <v>0</v>
      </c>
      <c r="I947" s="35">
        <v>53.11</v>
      </c>
      <c r="J947" s="35">
        <v>9.5597999999999992</v>
      </c>
    </row>
    <row r="948" spans="1:10">
      <c r="A948" s="35">
        <v>183</v>
      </c>
      <c r="B948" s="35">
        <v>9</v>
      </c>
      <c r="C948" s="35">
        <v>35</v>
      </c>
      <c r="D948" s="35">
        <v>9</v>
      </c>
      <c r="E948" s="35">
        <v>82.39</v>
      </c>
      <c r="F948" s="35">
        <v>741.51</v>
      </c>
      <c r="H948" s="35">
        <v>0</v>
      </c>
      <c r="I948" s="35">
        <v>741.51</v>
      </c>
      <c r="J948" s="35">
        <v>133.4718</v>
      </c>
    </row>
    <row r="949" spans="1:10">
      <c r="A949" s="35">
        <v>267</v>
      </c>
      <c r="B949" s="35">
        <v>95</v>
      </c>
      <c r="C949" s="35">
        <v>35</v>
      </c>
      <c r="D949" s="35">
        <v>1</v>
      </c>
      <c r="E949" s="35">
        <v>78.540000000000006</v>
      </c>
      <c r="F949" s="35">
        <v>78.540000000000006</v>
      </c>
      <c r="H949" s="35">
        <v>0</v>
      </c>
      <c r="I949" s="35">
        <v>78.540000000000006</v>
      </c>
      <c r="J949" s="35">
        <v>14.1372</v>
      </c>
    </row>
    <row r="950" spans="1:10">
      <c r="A950" s="35">
        <v>325</v>
      </c>
      <c r="B950" s="35">
        <v>344</v>
      </c>
      <c r="C950" s="35">
        <v>21</v>
      </c>
      <c r="D950" s="35">
        <v>6</v>
      </c>
      <c r="E950" s="35">
        <v>59.89</v>
      </c>
      <c r="F950" s="35">
        <v>359.34</v>
      </c>
      <c r="H950" s="35">
        <v>0</v>
      </c>
      <c r="I950" s="35">
        <v>359.34</v>
      </c>
      <c r="J950" s="35">
        <v>64.681200000000004</v>
      </c>
    </row>
    <row r="951" spans="1:10">
      <c r="A951" s="35">
        <v>80</v>
      </c>
      <c r="B951" s="35">
        <v>86</v>
      </c>
      <c r="C951" s="35">
        <v>12</v>
      </c>
      <c r="D951" s="35">
        <v>2</v>
      </c>
      <c r="E951" s="35">
        <v>101.32</v>
      </c>
      <c r="F951" s="35">
        <v>202.64</v>
      </c>
      <c r="H951" s="35">
        <v>0</v>
      </c>
      <c r="I951" s="35">
        <v>202.64</v>
      </c>
      <c r="J951" s="35">
        <v>36.475200000000001</v>
      </c>
    </row>
    <row r="952" spans="1:10">
      <c r="A952" s="35">
        <v>39</v>
      </c>
      <c r="B952" s="35">
        <v>55</v>
      </c>
      <c r="C952" s="35">
        <v>37</v>
      </c>
      <c r="D952" s="35">
        <v>5</v>
      </c>
      <c r="E952" s="35">
        <v>101.53</v>
      </c>
      <c r="F952" s="35">
        <v>507.65</v>
      </c>
      <c r="H952" s="35">
        <v>0</v>
      </c>
      <c r="I952" s="35">
        <v>507.65</v>
      </c>
      <c r="J952" s="35">
        <v>91.376999999999995</v>
      </c>
    </row>
    <row r="953" spans="1:10">
      <c r="A953" s="35">
        <v>375</v>
      </c>
      <c r="B953" s="35">
        <v>321</v>
      </c>
      <c r="C953" s="35">
        <v>16</v>
      </c>
      <c r="D953" s="35">
        <v>6</v>
      </c>
      <c r="E953" s="35">
        <v>49.98</v>
      </c>
      <c r="F953" s="35">
        <v>299.88</v>
      </c>
      <c r="H953" s="35">
        <v>0</v>
      </c>
      <c r="I953" s="35">
        <v>299.88</v>
      </c>
      <c r="J953" s="35">
        <v>53.978400000000001</v>
      </c>
    </row>
    <row r="954" spans="1:10">
      <c r="A954" s="35">
        <v>315</v>
      </c>
      <c r="B954" s="35">
        <v>22</v>
      </c>
      <c r="C954" s="35">
        <v>30</v>
      </c>
      <c r="D954" s="35">
        <v>8</v>
      </c>
      <c r="E954" s="35">
        <v>73.959999999999994</v>
      </c>
      <c r="F954" s="35">
        <v>591.67999999999995</v>
      </c>
      <c r="H954" s="35">
        <v>0</v>
      </c>
      <c r="I954" s="35">
        <v>591.67999999999995</v>
      </c>
      <c r="J954" s="35">
        <v>106.50239999999999</v>
      </c>
    </row>
    <row r="955" spans="1:10">
      <c r="A955" s="35">
        <v>225</v>
      </c>
      <c r="B955" s="35">
        <v>74</v>
      </c>
      <c r="C955" s="35">
        <v>11</v>
      </c>
      <c r="D955" s="35">
        <v>3</v>
      </c>
      <c r="E955" s="35">
        <v>438.72</v>
      </c>
      <c r="F955" s="35">
        <v>1316.16</v>
      </c>
      <c r="H955" s="35">
        <v>92.131200000000007</v>
      </c>
      <c r="I955" s="35">
        <v>1224.0288</v>
      </c>
      <c r="J955" s="35">
        <v>220.32518400000001</v>
      </c>
    </row>
    <row r="956" spans="1:10">
      <c r="A956" s="35">
        <v>330</v>
      </c>
      <c r="B956" s="35">
        <v>358</v>
      </c>
      <c r="C956" s="35">
        <v>1</v>
      </c>
      <c r="D956" s="35">
        <v>8</v>
      </c>
      <c r="E956" s="35">
        <v>1002.76</v>
      </c>
      <c r="F956" s="35">
        <v>8022.08</v>
      </c>
      <c r="H956" s="35">
        <v>0</v>
      </c>
      <c r="I956" s="35">
        <v>8022.08</v>
      </c>
      <c r="J956" s="35">
        <v>1443.9744000000001</v>
      </c>
    </row>
    <row r="957" spans="1:10">
      <c r="A957" s="35">
        <v>210</v>
      </c>
      <c r="B957" s="35">
        <v>169</v>
      </c>
      <c r="C957" s="35">
        <v>5</v>
      </c>
      <c r="D957" s="35">
        <v>4</v>
      </c>
      <c r="E957" s="35">
        <v>367.2</v>
      </c>
      <c r="F957" s="35">
        <v>1468.8</v>
      </c>
      <c r="H957" s="35">
        <v>0</v>
      </c>
      <c r="I957" s="35">
        <v>1468.8</v>
      </c>
      <c r="J957" s="35">
        <v>264.38400000000001</v>
      </c>
    </row>
    <row r="958" spans="1:10">
      <c r="A958" s="35">
        <v>176</v>
      </c>
      <c r="B958" s="35">
        <v>223</v>
      </c>
      <c r="C958" s="35">
        <v>46</v>
      </c>
      <c r="D958" s="35">
        <v>1</v>
      </c>
      <c r="E958" s="35">
        <v>15.3</v>
      </c>
      <c r="F958" s="35">
        <v>15.3</v>
      </c>
      <c r="H958" s="35">
        <v>0</v>
      </c>
      <c r="I958" s="35">
        <v>15.3</v>
      </c>
      <c r="J958" s="35">
        <v>2.754</v>
      </c>
    </row>
    <row r="959" spans="1:10">
      <c r="A959" s="35">
        <v>68</v>
      </c>
      <c r="B959" s="35">
        <v>230</v>
      </c>
      <c r="C959" s="35">
        <v>42</v>
      </c>
      <c r="D959" s="35">
        <v>6</v>
      </c>
      <c r="E959" s="35">
        <v>144.9</v>
      </c>
      <c r="F959" s="35">
        <v>869.4</v>
      </c>
      <c r="H959" s="35">
        <v>0</v>
      </c>
      <c r="I959" s="35">
        <v>869.4</v>
      </c>
      <c r="J959" s="35">
        <v>156.49199999999999</v>
      </c>
    </row>
    <row r="960" spans="1:10">
      <c r="A960" s="35">
        <v>243</v>
      </c>
      <c r="B960" s="35">
        <v>337</v>
      </c>
      <c r="C960" s="35">
        <v>19</v>
      </c>
      <c r="D960" s="35">
        <v>9</v>
      </c>
      <c r="E960" s="35">
        <v>135.72</v>
      </c>
      <c r="F960" s="35">
        <v>1221.48</v>
      </c>
      <c r="H960" s="35">
        <v>0</v>
      </c>
      <c r="I960" s="35">
        <v>1221.48</v>
      </c>
      <c r="J960" s="35">
        <v>219.8664</v>
      </c>
    </row>
    <row r="961" spans="1:10">
      <c r="A961" s="35">
        <v>2</v>
      </c>
      <c r="B961" s="35">
        <v>146</v>
      </c>
      <c r="C961" s="35">
        <v>23</v>
      </c>
      <c r="D961" s="35">
        <v>3</v>
      </c>
      <c r="E961" s="35">
        <v>28.5</v>
      </c>
      <c r="F961" s="35">
        <v>85.5</v>
      </c>
      <c r="H961" s="35">
        <v>0</v>
      </c>
      <c r="I961" s="35">
        <v>85.5</v>
      </c>
      <c r="J961" s="35">
        <v>15.39</v>
      </c>
    </row>
    <row r="962" spans="1:10">
      <c r="A962" s="35">
        <v>272</v>
      </c>
      <c r="B962" s="35">
        <v>274</v>
      </c>
      <c r="C962" s="35">
        <v>4</v>
      </c>
      <c r="D962" s="35">
        <v>1</v>
      </c>
      <c r="E962" s="35">
        <v>491.81</v>
      </c>
      <c r="F962" s="35">
        <v>491.81</v>
      </c>
      <c r="H962" s="35">
        <v>0</v>
      </c>
      <c r="I962" s="35">
        <v>491.81</v>
      </c>
      <c r="J962" s="35">
        <v>88.525800000000004</v>
      </c>
    </row>
    <row r="963" spans="1:10">
      <c r="A963" s="35">
        <v>394</v>
      </c>
      <c r="B963" s="35">
        <v>363</v>
      </c>
      <c r="C963" s="35">
        <v>17</v>
      </c>
      <c r="D963" s="35">
        <v>3</v>
      </c>
      <c r="E963" s="35">
        <v>49.21</v>
      </c>
      <c r="F963" s="35">
        <v>147.63</v>
      </c>
      <c r="H963" s="35">
        <v>0</v>
      </c>
      <c r="I963" s="35">
        <v>147.63</v>
      </c>
      <c r="J963" s="35">
        <v>26.573399999999999</v>
      </c>
    </row>
    <row r="964" spans="1:10">
      <c r="A964" s="35">
        <v>178</v>
      </c>
      <c r="B964" s="35">
        <v>110</v>
      </c>
      <c r="C964" s="35">
        <v>9</v>
      </c>
      <c r="D964" s="35">
        <v>5</v>
      </c>
      <c r="E964" s="35">
        <v>850.34</v>
      </c>
      <c r="F964" s="35">
        <v>4251.7</v>
      </c>
      <c r="H964" s="35">
        <v>0</v>
      </c>
      <c r="I964" s="35">
        <v>4251.7</v>
      </c>
      <c r="J964" s="35">
        <v>765.30600000000004</v>
      </c>
    </row>
    <row r="965" spans="1:10">
      <c r="A965" s="35">
        <v>337</v>
      </c>
      <c r="B965" s="35">
        <v>4</v>
      </c>
      <c r="C965" s="35">
        <v>2</v>
      </c>
      <c r="D965" s="35">
        <v>2</v>
      </c>
      <c r="E965" s="35">
        <v>642.36</v>
      </c>
      <c r="F965" s="35">
        <v>1284.72</v>
      </c>
      <c r="H965" s="35">
        <v>0</v>
      </c>
      <c r="I965" s="35">
        <v>1284.72</v>
      </c>
      <c r="J965" s="35">
        <v>231.24959999999999</v>
      </c>
    </row>
    <row r="966" spans="1:10">
      <c r="A966" s="35">
        <v>6</v>
      </c>
      <c r="B966" s="35">
        <v>429</v>
      </c>
      <c r="C966" s="35">
        <v>7</v>
      </c>
      <c r="D966" s="35">
        <v>8</v>
      </c>
      <c r="E966" s="35">
        <v>797.72</v>
      </c>
      <c r="F966" s="35">
        <v>6381.76</v>
      </c>
      <c r="H966" s="35">
        <v>0</v>
      </c>
      <c r="I966" s="35">
        <v>6381.76</v>
      </c>
      <c r="J966" s="35">
        <v>1148.7167999999999</v>
      </c>
    </row>
    <row r="967" spans="1:10">
      <c r="A967" s="35">
        <v>313</v>
      </c>
      <c r="B967" s="35">
        <v>405</v>
      </c>
      <c r="C967" s="35">
        <v>36</v>
      </c>
      <c r="D967" s="35">
        <v>5</v>
      </c>
      <c r="E967" s="35">
        <v>48.51</v>
      </c>
      <c r="F967" s="35">
        <v>242.55</v>
      </c>
      <c r="H967" s="35">
        <v>0</v>
      </c>
      <c r="I967" s="35">
        <v>242.55</v>
      </c>
      <c r="J967" s="35">
        <v>43.658999999999999</v>
      </c>
    </row>
    <row r="968" spans="1:10">
      <c r="A968" s="35">
        <v>245</v>
      </c>
      <c r="B968" s="35">
        <v>239</v>
      </c>
      <c r="C968" s="35">
        <v>11</v>
      </c>
      <c r="D968" s="35">
        <v>9</v>
      </c>
      <c r="E968" s="35">
        <v>868.3</v>
      </c>
      <c r="F968" s="35">
        <v>7814.7</v>
      </c>
      <c r="H968" s="35">
        <v>0</v>
      </c>
      <c r="I968" s="35">
        <v>7814.7</v>
      </c>
      <c r="J968" s="35">
        <v>1406.646</v>
      </c>
    </row>
    <row r="969" spans="1:10">
      <c r="A969" s="35">
        <v>49</v>
      </c>
      <c r="B969" s="35">
        <v>389</v>
      </c>
      <c r="C969" s="35">
        <v>18</v>
      </c>
      <c r="D969" s="35">
        <v>1</v>
      </c>
      <c r="E969" s="35">
        <v>102.44</v>
      </c>
      <c r="F969" s="35">
        <v>102.44</v>
      </c>
      <c r="H969" s="35">
        <v>0</v>
      </c>
      <c r="I969" s="35">
        <v>102.44</v>
      </c>
      <c r="J969" s="35">
        <v>18.4392</v>
      </c>
    </row>
    <row r="970" spans="1:10">
      <c r="A970" s="35">
        <v>68</v>
      </c>
      <c r="B970" s="35">
        <v>76</v>
      </c>
      <c r="C970" s="35">
        <v>10</v>
      </c>
      <c r="D970" s="35">
        <v>3</v>
      </c>
      <c r="E970" s="35">
        <v>823.55</v>
      </c>
      <c r="F970" s="35">
        <v>2470.65</v>
      </c>
      <c r="H970" s="35">
        <v>0</v>
      </c>
      <c r="I970" s="35">
        <v>2470.65</v>
      </c>
      <c r="J970" s="35">
        <v>444.71699999999998</v>
      </c>
    </row>
    <row r="971" spans="1:10">
      <c r="A971" s="35">
        <v>366</v>
      </c>
      <c r="B971" s="35">
        <v>179</v>
      </c>
      <c r="C971" s="35">
        <v>15</v>
      </c>
      <c r="D971" s="35">
        <v>9</v>
      </c>
      <c r="E971" s="35">
        <v>119.79</v>
      </c>
      <c r="F971" s="35">
        <v>1078.1099999999999</v>
      </c>
      <c r="H971" s="35">
        <v>0</v>
      </c>
      <c r="I971" s="35">
        <v>1078.1099999999999</v>
      </c>
      <c r="J971" s="35">
        <v>194.0598</v>
      </c>
    </row>
    <row r="972" spans="1:10">
      <c r="A972" s="35">
        <v>116</v>
      </c>
      <c r="B972" s="35">
        <v>407</v>
      </c>
      <c r="C972" s="35">
        <v>29</v>
      </c>
      <c r="D972" s="35">
        <v>5</v>
      </c>
      <c r="E972" s="35">
        <v>108.24</v>
      </c>
      <c r="F972" s="35">
        <v>541.20000000000005</v>
      </c>
      <c r="H972" s="35">
        <v>0</v>
      </c>
      <c r="I972" s="35">
        <v>541.20000000000005</v>
      </c>
      <c r="J972" s="35">
        <v>97.415999999999997</v>
      </c>
    </row>
    <row r="973" spans="1:10">
      <c r="A973" s="35">
        <v>301</v>
      </c>
      <c r="B973" s="35">
        <v>390</v>
      </c>
      <c r="C973" s="35">
        <v>35</v>
      </c>
      <c r="D973" s="35">
        <v>2</v>
      </c>
      <c r="E973" s="35">
        <v>120.12</v>
      </c>
      <c r="F973" s="35">
        <v>240.24</v>
      </c>
      <c r="H973" s="35">
        <v>33.633600000000001</v>
      </c>
      <c r="I973" s="35">
        <v>206.60640000000001</v>
      </c>
      <c r="J973" s="35">
        <v>37.189152</v>
      </c>
    </row>
    <row r="974" spans="1:10">
      <c r="A974" s="35">
        <v>94</v>
      </c>
      <c r="B974" s="35">
        <v>159</v>
      </c>
      <c r="C974" s="35">
        <v>11</v>
      </c>
      <c r="D974" s="35">
        <v>3</v>
      </c>
      <c r="E974" s="35">
        <v>872.87</v>
      </c>
      <c r="F974" s="35">
        <v>2618.61</v>
      </c>
      <c r="H974" s="35">
        <v>0</v>
      </c>
      <c r="I974" s="35">
        <v>2618.61</v>
      </c>
      <c r="J974" s="35">
        <v>471.34980000000002</v>
      </c>
    </row>
    <row r="975" spans="1:10">
      <c r="A975" s="35">
        <v>158</v>
      </c>
      <c r="B975" s="35">
        <v>183</v>
      </c>
      <c r="C975" s="35">
        <v>8</v>
      </c>
      <c r="D975" s="35">
        <v>4</v>
      </c>
      <c r="E975" s="35">
        <v>688.04</v>
      </c>
      <c r="F975" s="35">
        <v>2752.16</v>
      </c>
      <c r="H975" s="35">
        <v>275.21600000000001</v>
      </c>
      <c r="I975" s="35">
        <v>2476.944</v>
      </c>
      <c r="J975" s="35">
        <v>445.84992</v>
      </c>
    </row>
    <row r="976" spans="1:10">
      <c r="A976" s="35">
        <v>206</v>
      </c>
      <c r="B976" s="35">
        <v>338</v>
      </c>
      <c r="C976" s="35">
        <v>29</v>
      </c>
      <c r="D976" s="35">
        <v>9</v>
      </c>
      <c r="E976" s="35">
        <v>136.12</v>
      </c>
      <c r="F976" s="35">
        <v>1225.08</v>
      </c>
      <c r="H976" s="35">
        <v>36.752400000000002</v>
      </c>
      <c r="I976" s="35">
        <v>1188.3276000000001</v>
      </c>
      <c r="J976" s="35">
        <v>213.898968</v>
      </c>
    </row>
    <row r="977" spans="1:10">
      <c r="A977" s="35">
        <v>421</v>
      </c>
      <c r="B977" s="35">
        <v>168</v>
      </c>
      <c r="C977" s="35">
        <v>3</v>
      </c>
      <c r="D977" s="35">
        <v>1</v>
      </c>
      <c r="E977" s="35">
        <v>448.29</v>
      </c>
      <c r="F977" s="35">
        <v>448.29</v>
      </c>
      <c r="H977" s="35">
        <v>0</v>
      </c>
      <c r="I977" s="35">
        <v>448.29</v>
      </c>
      <c r="J977" s="35">
        <v>80.6922</v>
      </c>
    </row>
    <row r="978" spans="1:10">
      <c r="A978" s="35">
        <v>62</v>
      </c>
      <c r="B978" s="35">
        <v>95</v>
      </c>
      <c r="C978" s="35">
        <v>27</v>
      </c>
      <c r="D978" s="35">
        <v>9</v>
      </c>
      <c r="E978" s="35">
        <v>41.8</v>
      </c>
      <c r="F978" s="35">
        <v>376.2</v>
      </c>
      <c r="H978" s="35">
        <v>0</v>
      </c>
      <c r="I978" s="35">
        <v>376.2</v>
      </c>
      <c r="J978" s="35">
        <v>67.715999999999994</v>
      </c>
    </row>
    <row r="979" spans="1:10">
      <c r="A979" s="35">
        <v>5</v>
      </c>
      <c r="B979" s="35">
        <v>167</v>
      </c>
      <c r="C979" s="35">
        <v>42</v>
      </c>
      <c r="D979" s="35">
        <v>5</v>
      </c>
      <c r="E979" s="35">
        <v>181.7</v>
      </c>
      <c r="F979" s="35">
        <v>908.5</v>
      </c>
      <c r="H979" s="35">
        <v>0</v>
      </c>
      <c r="I979" s="35">
        <v>908.5</v>
      </c>
      <c r="J979" s="35">
        <v>163.53</v>
      </c>
    </row>
    <row r="980" spans="1:10">
      <c r="A980" s="35">
        <v>309</v>
      </c>
      <c r="B980" s="35">
        <v>424</v>
      </c>
      <c r="C980" s="35">
        <v>41</v>
      </c>
      <c r="D980" s="35">
        <v>1</v>
      </c>
      <c r="E980" s="35">
        <v>328.52</v>
      </c>
      <c r="F980" s="35">
        <v>328.52</v>
      </c>
      <c r="H980" s="35">
        <v>0</v>
      </c>
      <c r="I980" s="35">
        <v>328.52</v>
      </c>
      <c r="J980" s="35">
        <v>59.133600000000001</v>
      </c>
    </row>
    <row r="981" spans="1:10">
      <c r="A981" s="35">
        <v>105</v>
      </c>
      <c r="B981" s="35">
        <v>327</v>
      </c>
      <c r="C981" s="35">
        <v>28</v>
      </c>
      <c r="D981" s="35">
        <v>2</v>
      </c>
      <c r="E981" s="35">
        <v>16.96</v>
      </c>
      <c r="F981" s="35">
        <v>33.92</v>
      </c>
      <c r="H981" s="35">
        <v>0</v>
      </c>
      <c r="I981" s="35">
        <v>33.92</v>
      </c>
      <c r="J981" s="35">
        <v>6.1055999999999999</v>
      </c>
    </row>
    <row r="982" spans="1:10">
      <c r="A982" s="35">
        <v>112</v>
      </c>
      <c r="B982" s="35">
        <v>427</v>
      </c>
      <c r="C982" s="35">
        <v>29</v>
      </c>
      <c r="D982" s="35">
        <v>1</v>
      </c>
      <c r="E982" s="35">
        <v>141.04</v>
      </c>
      <c r="F982" s="35">
        <v>141.04</v>
      </c>
      <c r="H982" s="35">
        <v>0</v>
      </c>
      <c r="I982" s="35">
        <v>141.04</v>
      </c>
      <c r="J982" s="35">
        <v>25.3872</v>
      </c>
    </row>
    <row r="983" spans="1:10">
      <c r="A983" s="35">
        <v>24</v>
      </c>
      <c r="B983" s="35">
        <v>227</v>
      </c>
      <c r="C983" s="35">
        <v>29</v>
      </c>
      <c r="D983" s="35">
        <v>1</v>
      </c>
      <c r="E983" s="35">
        <v>125.46</v>
      </c>
      <c r="F983" s="35">
        <v>125.46</v>
      </c>
      <c r="H983" s="35">
        <v>0</v>
      </c>
      <c r="I983" s="35">
        <v>125.46</v>
      </c>
      <c r="J983" s="35">
        <v>22.582799999999999</v>
      </c>
    </row>
    <row r="984" spans="1:10">
      <c r="A984" s="35">
        <v>116</v>
      </c>
      <c r="B984" s="35">
        <v>143</v>
      </c>
      <c r="C984" s="35">
        <v>18</v>
      </c>
      <c r="D984" s="35">
        <v>1</v>
      </c>
      <c r="E984" s="35">
        <v>89.96</v>
      </c>
      <c r="F984" s="35">
        <v>89.96</v>
      </c>
      <c r="H984" s="35">
        <v>0</v>
      </c>
      <c r="I984" s="35">
        <v>89.96</v>
      </c>
      <c r="J984" s="35">
        <v>16.192799999999998</v>
      </c>
    </row>
    <row r="985" spans="1:10">
      <c r="A985" s="35">
        <v>308</v>
      </c>
      <c r="B985" s="35">
        <v>117</v>
      </c>
      <c r="C985" s="35">
        <v>3</v>
      </c>
      <c r="D985" s="35">
        <v>1</v>
      </c>
      <c r="E985" s="35">
        <v>553.77</v>
      </c>
      <c r="F985" s="35">
        <v>553.77</v>
      </c>
      <c r="H985" s="35">
        <v>0</v>
      </c>
      <c r="I985" s="35">
        <v>553.77</v>
      </c>
      <c r="J985" s="35">
        <v>99.678600000000003</v>
      </c>
    </row>
    <row r="986" spans="1:10">
      <c r="A986" s="35">
        <v>223</v>
      </c>
      <c r="B986" s="35">
        <v>187</v>
      </c>
      <c r="C986" s="35">
        <v>34</v>
      </c>
      <c r="D986" s="35">
        <v>1</v>
      </c>
      <c r="E986" s="35">
        <v>83.3</v>
      </c>
      <c r="F986" s="35">
        <v>83.3</v>
      </c>
      <c r="H986" s="35">
        <v>0</v>
      </c>
      <c r="I986" s="35">
        <v>83.3</v>
      </c>
      <c r="J986" s="35">
        <v>14.994</v>
      </c>
    </row>
    <row r="987" spans="1:10">
      <c r="A987" s="35">
        <v>389</v>
      </c>
      <c r="B987" s="35">
        <v>42</v>
      </c>
      <c r="C987" s="35">
        <v>9</v>
      </c>
      <c r="D987" s="35">
        <v>1</v>
      </c>
      <c r="E987" s="35">
        <v>703.97</v>
      </c>
      <c r="F987" s="35">
        <v>703.97</v>
      </c>
      <c r="H987" s="35">
        <v>0</v>
      </c>
      <c r="I987" s="35">
        <v>703.97</v>
      </c>
      <c r="J987" s="35">
        <v>126.7146</v>
      </c>
    </row>
    <row r="988" spans="1:10">
      <c r="A988" s="35">
        <v>59</v>
      </c>
      <c r="B988" s="35">
        <v>302</v>
      </c>
      <c r="C988" s="35">
        <v>21</v>
      </c>
      <c r="D988" s="35">
        <v>1</v>
      </c>
      <c r="E988" s="35">
        <v>94.34</v>
      </c>
      <c r="F988" s="35">
        <v>94.34</v>
      </c>
      <c r="H988" s="35">
        <v>0</v>
      </c>
      <c r="I988" s="35">
        <v>94.34</v>
      </c>
      <c r="J988" s="35">
        <v>16.981200000000001</v>
      </c>
    </row>
    <row r="989" spans="1:10">
      <c r="A989" s="35">
        <v>120</v>
      </c>
      <c r="B989" s="35">
        <v>106</v>
      </c>
      <c r="C989" s="35">
        <v>39</v>
      </c>
      <c r="D989" s="35">
        <v>1</v>
      </c>
      <c r="E989" s="35">
        <v>47.85</v>
      </c>
      <c r="F989" s="35">
        <v>47.85</v>
      </c>
      <c r="H989" s="35">
        <v>0</v>
      </c>
      <c r="I989" s="35">
        <v>47.85</v>
      </c>
      <c r="J989" s="35">
        <v>8.6129999999999995</v>
      </c>
    </row>
    <row r="990" spans="1:10">
      <c r="A990" s="35">
        <v>169</v>
      </c>
      <c r="B990" s="35">
        <v>197</v>
      </c>
      <c r="C990" s="35">
        <v>9</v>
      </c>
      <c r="D990" s="35">
        <v>8</v>
      </c>
      <c r="E990" s="35">
        <v>724.88</v>
      </c>
      <c r="F990" s="35">
        <v>5799.04</v>
      </c>
      <c r="H990" s="35">
        <v>0</v>
      </c>
      <c r="I990" s="35">
        <v>5799.04</v>
      </c>
      <c r="J990" s="35">
        <v>1043.8271999999999</v>
      </c>
    </row>
    <row r="991" spans="1:10">
      <c r="A991" s="35">
        <v>390</v>
      </c>
      <c r="B991" s="35">
        <v>153</v>
      </c>
      <c r="C991" s="35">
        <v>36</v>
      </c>
      <c r="D991" s="35">
        <v>1</v>
      </c>
      <c r="E991" s="35">
        <v>76.930000000000007</v>
      </c>
      <c r="F991" s="35">
        <v>76.930000000000007</v>
      </c>
      <c r="H991" s="35">
        <v>0</v>
      </c>
      <c r="I991" s="35">
        <v>76.930000000000007</v>
      </c>
      <c r="J991" s="35">
        <v>13.8474</v>
      </c>
    </row>
    <row r="992" spans="1:10">
      <c r="A992" s="35">
        <v>216</v>
      </c>
      <c r="B992" s="35">
        <v>8</v>
      </c>
      <c r="C992" s="35">
        <v>2</v>
      </c>
      <c r="D992" s="35">
        <v>1</v>
      </c>
      <c r="E992" s="35">
        <v>416.12</v>
      </c>
      <c r="F992" s="35">
        <v>416.12</v>
      </c>
      <c r="H992" s="35">
        <v>0</v>
      </c>
      <c r="I992" s="35">
        <v>416.12</v>
      </c>
      <c r="J992" s="35">
        <v>74.901600000000002</v>
      </c>
    </row>
    <row r="993" spans="1:10">
      <c r="A993" s="35">
        <v>374</v>
      </c>
      <c r="B993" s="35">
        <v>381</v>
      </c>
      <c r="C993" s="35">
        <v>35</v>
      </c>
      <c r="D993" s="35">
        <v>8</v>
      </c>
      <c r="E993" s="35">
        <v>93.94</v>
      </c>
      <c r="F993" s="35">
        <v>751.52</v>
      </c>
      <c r="H993" s="35">
        <v>0</v>
      </c>
      <c r="I993" s="35">
        <v>751.52</v>
      </c>
      <c r="J993" s="35">
        <v>135.27359999999999</v>
      </c>
    </row>
    <row r="994" spans="1:10">
      <c r="A994" s="35">
        <v>43</v>
      </c>
      <c r="B994" s="35">
        <v>119</v>
      </c>
      <c r="C994" s="35">
        <v>39</v>
      </c>
      <c r="D994" s="35">
        <v>8</v>
      </c>
      <c r="E994" s="35">
        <v>39.6</v>
      </c>
      <c r="F994" s="35">
        <v>316.8</v>
      </c>
      <c r="H994" s="35">
        <v>0</v>
      </c>
      <c r="I994" s="35">
        <v>316.8</v>
      </c>
      <c r="J994" s="35">
        <v>57.024000000000001</v>
      </c>
    </row>
    <row r="995" spans="1:10">
      <c r="A995" s="35">
        <v>398</v>
      </c>
      <c r="B995" s="35">
        <v>304</v>
      </c>
      <c r="C995" s="35">
        <v>14</v>
      </c>
      <c r="D995" s="35">
        <v>2</v>
      </c>
      <c r="E995" s="35">
        <v>206.15</v>
      </c>
      <c r="F995" s="35">
        <v>412.3</v>
      </c>
      <c r="H995" s="35">
        <v>0</v>
      </c>
      <c r="I995" s="35">
        <v>412.3</v>
      </c>
      <c r="J995" s="35">
        <v>74.213999999999999</v>
      </c>
    </row>
    <row r="996" spans="1:10">
      <c r="A996" s="35">
        <v>298</v>
      </c>
      <c r="B996" s="35">
        <v>419</v>
      </c>
      <c r="C996" s="35">
        <v>1</v>
      </c>
      <c r="D996" s="35">
        <v>1</v>
      </c>
      <c r="E996" s="35">
        <v>658.79</v>
      </c>
      <c r="F996" s="35">
        <v>658.79</v>
      </c>
      <c r="H996" s="35">
        <v>0</v>
      </c>
      <c r="I996" s="35">
        <v>658.79</v>
      </c>
      <c r="J996" s="35">
        <v>118.5822</v>
      </c>
    </row>
    <row r="997" spans="1:10">
      <c r="A997" s="35">
        <v>286</v>
      </c>
      <c r="B997" s="35">
        <v>64</v>
      </c>
      <c r="C997" s="35">
        <v>39</v>
      </c>
      <c r="D997" s="35">
        <v>1</v>
      </c>
      <c r="E997" s="35">
        <v>53.79</v>
      </c>
      <c r="F997" s="35">
        <v>53.79</v>
      </c>
      <c r="H997" s="35">
        <v>0</v>
      </c>
      <c r="I997" s="35">
        <v>53.79</v>
      </c>
      <c r="J997" s="35">
        <v>9.6821999999999999</v>
      </c>
    </row>
    <row r="998" spans="1:10">
      <c r="A998" s="35">
        <v>277</v>
      </c>
      <c r="B998" s="35">
        <v>188</v>
      </c>
      <c r="C998" s="35">
        <v>7</v>
      </c>
      <c r="D998" s="35">
        <v>1</v>
      </c>
      <c r="E998" s="35">
        <v>689.92</v>
      </c>
      <c r="F998" s="35">
        <v>689.92</v>
      </c>
      <c r="H998" s="35">
        <v>0</v>
      </c>
      <c r="I998" s="35">
        <v>689.92</v>
      </c>
      <c r="J998" s="35">
        <v>124.18559999999999</v>
      </c>
    </row>
    <row r="999" spans="1:10">
      <c r="A999" s="35">
        <v>326</v>
      </c>
      <c r="B999" s="35">
        <v>264</v>
      </c>
      <c r="C999" s="35">
        <v>30</v>
      </c>
      <c r="D999" s="35">
        <v>3</v>
      </c>
      <c r="E999" s="35">
        <v>57.19</v>
      </c>
      <c r="F999" s="35">
        <v>171.57</v>
      </c>
      <c r="H999" s="35">
        <v>0</v>
      </c>
      <c r="I999" s="35">
        <v>171.57</v>
      </c>
      <c r="J999" s="35">
        <v>30.8826</v>
      </c>
    </row>
    <row r="1000" spans="1:10">
      <c r="A1000" s="35">
        <v>12</v>
      </c>
      <c r="B1000" s="35">
        <v>408</v>
      </c>
      <c r="C1000" s="35">
        <v>30</v>
      </c>
      <c r="D1000" s="35">
        <v>9</v>
      </c>
      <c r="E1000" s="35">
        <v>41.71</v>
      </c>
      <c r="F1000" s="35">
        <v>375.39</v>
      </c>
      <c r="H1000" s="35">
        <v>0</v>
      </c>
      <c r="I1000" s="35">
        <v>375.39</v>
      </c>
      <c r="J1000" s="35">
        <v>67.5702</v>
      </c>
    </row>
    <row r="1001" spans="1:10">
      <c r="A1001" s="35">
        <v>212</v>
      </c>
      <c r="B1001" s="35">
        <v>17</v>
      </c>
      <c r="C1001" s="35">
        <v>5</v>
      </c>
      <c r="D1001" s="35">
        <v>2</v>
      </c>
      <c r="E1001" s="35">
        <v>352.8</v>
      </c>
      <c r="F1001" s="35">
        <v>705.6</v>
      </c>
      <c r="H1001" s="35">
        <v>0</v>
      </c>
      <c r="I1001" s="35">
        <v>705.6</v>
      </c>
      <c r="J1001" s="35">
        <v>127.008</v>
      </c>
    </row>
    <row r="1002" spans="1:10">
      <c r="A1002" s="35">
        <v>348</v>
      </c>
      <c r="B1002" s="35">
        <v>217</v>
      </c>
      <c r="C1002" s="35">
        <v>43</v>
      </c>
      <c r="D1002" s="35">
        <v>4</v>
      </c>
      <c r="E1002" s="35">
        <v>156.4</v>
      </c>
      <c r="F1002" s="35">
        <v>625.6</v>
      </c>
      <c r="H1002" s="35">
        <v>0</v>
      </c>
      <c r="I1002" s="35">
        <v>625.6</v>
      </c>
      <c r="J1002" s="35">
        <v>112.608</v>
      </c>
    </row>
    <row r="1003" spans="1:10">
      <c r="A1003" s="35">
        <v>394</v>
      </c>
      <c r="B1003" s="35">
        <v>436</v>
      </c>
      <c r="C1003" s="35">
        <v>24</v>
      </c>
      <c r="D1003" s="35">
        <v>1</v>
      </c>
      <c r="E1003" s="35">
        <v>43.34</v>
      </c>
      <c r="F1003" s="35">
        <v>43.34</v>
      </c>
      <c r="H1003" s="35">
        <v>0</v>
      </c>
      <c r="I1003" s="35">
        <v>43.34</v>
      </c>
      <c r="J1003" s="35">
        <v>7.8011999999999997</v>
      </c>
    </row>
    <row r="1004" spans="1:10">
      <c r="A1004" s="35">
        <v>296</v>
      </c>
      <c r="B1004" s="35">
        <v>351</v>
      </c>
      <c r="C1004" s="35">
        <v>42</v>
      </c>
      <c r="D1004" s="35">
        <v>2</v>
      </c>
      <c r="E1004" s="35">
        <v>223.1</v>
      </c>
      <c r="F1004" s="35">
        <v>446.2</v>
      </c>
      <c r="H1004" s="35">
        <v>0</v>
      </c>
      <c r="I1004" s="35">
        <v>446.2</v>
      </c>
      <c r="J1004" s="35">
        <v>80.316000000000003</v>
      </c>
    </row>
    <row r="1005" spans="1:10">
      <c r="A1005" s="35">
        <v>358</v>
      </c>
      <c r="B1005" s="35">
        <v>381</v>
      </c>
      <c r="C1005" s="35">
        <v>27</v>
      </c>
      <c r="D1005" s="35">
        <v>1</v>
      </c>
      <c r="E1005" s="35">
        <v>52.06</v>
      </c>
      <c r="F1005" s="35">
        <v>52.06</v>
      </c>
      <c r="H1005" s="35">
        <v>0</v>
      </c>
      <c r="I1005" s="35">
        <v>52.06</v>
      </c>
      <c r="J1005" s="35">
        <v>9.3707999999999991</v>
      </c>
    </row>
    <row r="1006" spans="1:10">
      <c r="A1006" s="35">
        <v>133</v>
      </c>
      <c r="B1006" s="35">
        <v>220</v>
      </c>
      <c r="C1006" s="35">
        <v>9</v>
      </c>
      <c r="D1006" s="35">
        <v>1</v>
      </c>
      <c r="E1006" s="35">
        <v>1080.3499999999999</v>
      </c>
      <c r="F1006" s="35">
        <v>1080.3499999999999</v>
      </c>
      <c r="H1006" s="35">
        <v>0</v>
      </c>
      <c r="I1006" s="35">
        <v>1080.3499999999999</v>
      </c>
      <c r="J1006" s="35">
        <v>194.46299999999999</v>
      </c>
    </row>
    <row r="1007" spans="1:10">
      <c r="A1007" s="35">
        <v>414</v>
      </c>
      <c r="B1007" s="35">
        <v>87</v>
      </c>
      <c r="C1007" s="35">
        <v>5</v>
      </c>
      <c r="D1007" s="35">
        <v>1</v>
      </c>
      <c r="E1007" s="35">
        <v>442.8</v>
      </c>
      <c r="F1007" s="35">
        <v>442.8</v>
      </c>
      <c r="H1007" s="35">
        <v>0</v>
      </c>
      <c r="I1007" s="35">
        <v>442.8</v>
      </c>
      <c r="J1007" s="35">
        <v>79.703999999999994</v>
      </c>
    </row>
    <row r="1008" spans="1:10">
      <c r="A1008" s="35">
        <v>44</v>
      </c>
      <c r="B1008" s="35">
        <v>406</v>
      </c>
      <c r="C1008" s="35">
        <v>39</v>
      </c>
      <c r="D1008" s="35">
        <v>1</v>
      </c>
      <c r="E1008" s="35">
        <v>53.13</v>
      </c>
      <c r="F1008" s="35">
        <v>53.13</v>
      </c>
      <c r="H1008" s="35">
        <v>0</v>
      </c>
      <c r="I1008" s="35">
        <v>53.13</v>
      </c>
      <c r="J1008" s="35">
        <v>9.5633999999999997</v>
      </c>
    </row>
    <row r="1009" spans="1:10">
      <c r="A1009" s="35">
        <v>359</v>
      </c>
      <c r="B1009" s="35">
        <v>394</v>
      </c>
      <c r="C1009" s="35">
        <v>12</v>
      </c>
      <c r="D1009" s="35">
        <v>1</v>
      </c>
      <c r="E1009" s="35">
        <v>73.44</v>
      </c>
      <c r="F1009" s="35">
        <v>73.44</v>
      </c>
      <c r="H1009" s="35">
        <v>0</v>
      </c>
      <c r="I1009" s="35">
        <v>73.44</v>
      </c>
      <c r="J1009" s="35">
        <v>13.219200000000001</v>
      </c>
    </row>
    <row r="1010" spans="1:10">
      <c r="A1010" s="35">
        <v>14</v>
      </c>
      <c r="B1010" s="35">
        <v>42</v>
      </c>
      <c r="C1010" s="35">
        <v>33</v>
      </c>
      <c r="D1010" s="35">
        <v>1</v>
      </c>
      <c r="E1010" s="35">
        <v>91.3</v>
      </c>
      <c r="F1010" s="35">
        <v>91.3</v>
      </c>
      <c r="H1010" s="35">
        <v>0</v>
      </c>
      <c r="I1010" s="35">
        <v>91.3</v>
      </c>
      <c r="J1010" s="35">
        <v>16.434000000000001</v>
      </c>
    </row>
    <row r="1011" spans="1:10">
      <c r="A1011" s="35">
        <v>99</v>
      </c>
      <c r="B1011" s="35">
        <v>144</v>
      </c>
      <c r="C1011" s="35">
        <v>28</v>
      </c>
      <c r="D1011" s="35">
        <v>1</v>
      </c>
      <c r="E1011" s="35">
        <v>28.16</v>
      </c>
      <c r="F1011" s="35">
        <v>28.16</v>
      </c>
      <c r="H1011" s="35">
        <v>0</v>
      </c>
      <c r="I1011" s="35">
        <v>28.16</v>
      </c>
      <c r="J1011" s="35">
        <v>5.0688000000000004</v>
      </c>
    </row>
    <row r="1012" spans="1:10">
      <c r="A1012" s="35">
        <v>398</v>
      </c>
      <c r="B1012" s="35">
        <v>89</v>
      </c>
      <c r="C1012" s="35">
        <v>6</v>
      </c>
      <c r="D1012" s="35">
        <v>1</v>
      </c>
      <c r="E1012" s="35">
        <v>354</v>
      </c>
      <c r="F1012" s="35">
        <v>354</v>
      </c>
      <c r="H1012" s="35">
        <v>0</v>
      </c>
      <c r="I1012" s="35">
        <v>354</v>
      </c>
      <c r="J1012" s="35">
        <v>63.72</v>
      </c>
    </row>
    <row r="1013" spans="1:10">
      <c r="A1013" s="35">
        <v>96</v>
      </c>
      <c r="B1013" s="35">
        <v>133</v>
      </c>
      <c r="C1013" s="35">
        <v>29</v>
      </c>
      <c r="D1013" s="35">
        <v>2</v>
      </c>
      <c r="E1013" s="35">
        <v>162.36000000000001</v>
      </c>
      <c r="F1013" s="35">
        <v>324.72000000000003</v>
      </c>
      <c r="H1013" s="35">
        <v>0</v>
      </c>
      <c r="I1013" s="35">
        <v>324.72000000000003</v>
      </c>
      <c r="J1013" s="35">
        <v>58.449599999999997</v>
      </c>
    </row>
    <row r="1014" spans="1:10">
      <c r="A1014" s="35">
        <v>38</v>
      </c>
      <c r="B1014" s="35">
        <v>292</v>
      </c>
      <c r="C1014" s="35">
        <v>11</v>
      </c>
      <c r="D1014" s="35">
        <v>6</v>
      </c>
      <c r="E1014" s="35">
        <v>584.96</v>
      </c>
      <c r="F1014" s="35">
        <v>3509.76</v>
      </c>
      <c r="H1014" s="35">
        <v>0</v>
      </c>
      <c r="I1014" s="35">
        <v>3509.76</v>
      </c>
      <c r="J1014" s="35">
        <v>631.7568</v>
      </c>
    </row>
    <row r="1015" spans="1:10">
      <c r="A1015" s="35">
        <v>96</v>
      </c>
      <c r="B1015" s="35">
        <v>338</v>
      </c>
      <c r="C1015" s="35">
        <v>20</v>
      </c>
      <c r="D1015" s="35">
        <v>8</v>
      </c>
      <c r="E1015" s="35">
        <v>27.5</v>
      </c>
      <c r="F1015" s="35">
        <v>220</v>
      </c>
      <c r="H1015" s="35">
        <v>0</v>
      </c>
      <c r="I1015" s="35">
        <v>220</v>
      </c>
      <c r="J1015" s="35">
        <v>39.6</v>
      </c>
    </row>
    <row r="1016" spans="1:10">
      <c r="A1016" s="35">
        <v>393</v>
      </c>
      <c r="B1016" s="35">
        <v>266</v>
      </c>
      <c r="C1016" s="35">
        <v>3</v>
      </c>
      <c r="D1016" s="35">
        <v>1</v>
      </c>
      <c r="E1016" s="35">
        <v>518.61</v>
      </c>
      <c r="F1016" s="35">
        <v>518.61</v>
      </c>
      <c r="H1016" s="35">
        <v>0</v>
      </c>
      <c r="I1016" s="35">
        <v>518.61</v>
      </c>
      <c r="J1016" s="35">
        <v>93.349800000000002</v>
      </c>
    </row>
    <row r="1017" spans="1:10">
      <c r="A1017" s="35">
        <v>253</v>
      </c>
      <c r="B1017" s="35">
        <v>88</v>
      </c>
      <c r="C1017" s="35">
        <v>4</v>
      </c>
      <c r="D1017" s="35">
        <v>1</v>
      </c>
      <c r="E1017" s="35">
        <v>265.63</v>
      </c>
      <c r="F1017" s="35">
        <v>265.63</v>
      </c>
      <c r="H1017" s="35">
        <v>0</v>
      </c>
      <c r="I1017" s="35">
        <v>265.63</v>
      </c>
      <c r="J1017" s="35">
        <v>47.813400000000001</v>
      </c>
    </row>
    <row r="1018" spans="1:10">
      <c r="A1018" s="35">
        <v>122</v>
      </c>
      <c r="B1018" s="35">
        <v>139</v>
      </c>
      <c r="C1018" s="35">
        <v>8</v>
      </c>
      <c r="D1018" s="35">
        <v>1</v>
      </c>
      <c r="E1018" s="35">
        <v>801.6</v>
      </c>
      <c r="F1018" s="35">
        <v>801.6</v>
      </c>
      <c r="H1018" s="35">
        <v>0</v>
      </c>
      <c r="I1018" s="35">
        <v>801.6</v>
      </c>
      <c r="J1018" s="35">
        <v>144.28800000000001</v>
      </c>
    </row>
    <row r="1019" spans="1:10">
      <c r="A1019" s="35">
        <v>429</v>
      </c>
      <c r="B1019" s="35">
        <v>394</v>
      </c>
      <c r="C1019" s="35">
        <v>34</v>
      </c>
      <c r="D1019" s="35">
        <v>7</v>
      </c>
      <c r="E1019" s="35">
        <v>97.3</v>
      </c>
      <c r="F1019" s="35">
        <v>681.1</v>
      </c>
      <c r="H1019" s="35">
        <v>0</v>
      </c>
      <c r="I1019" s="35">
        <v>681.1</v>
      </c>
      <c r="J1019" s="35">
        <v>122.598</v>
      </c>
    </row>
    <row r="1020" spans="1:10">
      <c r="A1020" s="35">
        <v>66</v>
      </c>
      <c r="B1020" s="35">
        <v>250</v>
      </c>
      <c r="C1020" s="35">
        <v>23</v>
      </c>
      <c r="D1020" s="35">
        <v>1</v>
      </c>
      <c r="E1020" s="35">
        <v>28.25</v>
      </c>
      <c r="F1020" s="35">
        <v>28.25</v>
      </c>
      <c r="H1020" s="35">
        <v>0</v>
      </c>
      <c r="I1020" s="35">
        <v>28.25</v>
      </c>
      <c r="J1020" s="35">
        <v>5.085</v>
      </c>
    </row>
    <row r="1021" spans="1:10">
      <c r="A1021" s="35">
        <v>275</v>
      </c>
      <c r="B1021" s="35">
        <v>112</v>
      </c>
      <c r="C1021" s="35">
        <v>19</v>
      </c>
      <c r="D1021" s="35">
        <v>1</v>
      </c>
      <c r="E1021" s="35">
        <v>123.24</v>
      </c>
      <c r="F1021" s="35">
        <v>123.24</v>
      </c>
      <c r="H1021" s="35">
        <v>4.9295999999999998</v>
      </c>
      <c r="I1021" s="35">
        <v>118.3104</v>
      </c>
      <c r="J1021" s="35">
        <v>21.295871999999999</v>
      </c>
    </row>
    <row r="1022" spans="1:10">
      <c r="A1022" s="35">
        <v>324</v>
      </c>
      <c r="B1022" s="35">
        <v>23</v>
      </c>
      <c r="C1022" s="35">
        <v>30</v>
      </c>
      <c r="D1022" s="35">
        <v>1</v>
      </c>
      <c r="E1022" s="35">
        <v>76.97</v>
      </c>
      <c r="F1022" s="35">
        <v>76.97</v>
      </c>
      <c r="H1022" s="35">
        <v>0</v>
      </c>
      <c r="I1022" s="35">
        <v>76.97</v>
      </c>
      <c r="J1022" s="35">
        <v>13.8546</v>
      </c>
    </row>
    <row r="1023" spans="1:10">
      <c r="A1023" s="35">
        <v>188</v>
      </c>
      <c r="B1023" s="35">
        <v>58</v>
      </c>
      <c r="C1023" s="35">
        <v>46</v>
      </c>
      <c r="D1023" s="35">
        <v>1</v>
      </c>
      <c r="E1023" s="35">
        <v>27.75</v>
      </c>
      <c r="F1023" s="35">
        <v>27.75</v>
      </c>
      <c r="H1023" s="35">
        <v>2.7749999999999999</v>
      </c>
      <c r="I1023" s="35">
        <v>24.975000000000001</v>
      </c>
      <c r="J1023" s="35">
        <v>4.4954999999999998</v>
      </c>
    </row>
    <row r="1024" spans="1:10">
      <c r="A1024" s="35">
        <v>375</v>
      </c>
      <c r="B1024" s="35">
        <v>339</v>
      </c>
      <c r="C1024" s="35">
        <v>12</v>
      </c>
      <c r="D1024" s="35">
        <v>1</v>
      </c>
      <c r="E1024" s="35">
        <v>100.64</v>
      </c>
      <c r="F1024" s="35">
        <v>100.64</v>
      </c>
      <c r="H1024" s="35">
        <v>0</v>
      </c>
      <c r="I1024" s="35">
        <v>100.64</v>
      </c>
      <c r="J1024" s="35">
        <v>18.115200000000002</v>
      </c>
    </row>
    <row r="1025" spans="1:10">
      <c r="A1025" s="35">
        <v>17</v>
      </c>
      <c r="B1025" s="35">
        <v>377</v>
      </c>
      <c r="C1025" s="35">
        <v>37</v>
      </c>
      <c r="D1025" s="35">
        <v>3</v>
      </c>
      <c r="E1025" s="35">
        <v>98.69</v>
      </c>
      <c r="F1025" s="35">
        <v>296.07</v>
      </c>
      <c r="H1025" s="35">
        <v>0</v>
      </c>
      <c r="I1025" s="35">
        <v>296.07</v>
      </c>
      <c r="J1025" s="35">
        <v>53.2926</v>
      </c>
    </row>
    <row r="1026" spans="1:10">
      <c r="A1026" s="35">
        <v>214</v>
      </c>
      <c r="B1026" s="35">
        <v>194</v>
      </c>
      <c r="C1026" s="35">
        <v>15</v>
      </c>
      <c r="D1026" s="35">
        <v>9</v>
      </c>
      <c r="E1026" s="35">
        <v>168.3</v>
      </c>
      <c r="F1026" s="35">
        <v>1514.7</v>
      </c>
      <c r="H1026" s="35">
        <v>0</v>
      </c>
      <c r="I1026" s="35">
        <v>1514.7</v>
      </c>
      <c r="J1026" s="35">
        <v>272.64600000000002</v>
      </c>
    </row>
    <row r="1027" spans="1:10">
      <c r="A1027" s="35">
        <v>122</v>
      </c>
      <c r="B1027" s="35">
        <v>299</v>
      </c>
      <c r="C1027" s="35">
        <v>12</v>
      </c>
      <c r="D1027" s="35">
        <v>1</v>
      </c>
      <c r="E1027" s="35">
        <v>91.8</v>
      </c>
      <c r="F1027" s="35">
        <v>91.8</v>
      </c>
      <c r="H1027" s="35">
        <v>0</v>
      </c>
      <c r="I1027" s="35">
        <v>91.8</v>
      </c>
      <c r="J1027" s="35">
        <v>16.524000000000001</v>
      </c>
    </row>
    <row r="1028" spans="1:10">
      <c r="A1028" s="35">
        <v>175</v>
      </c>
      <c r="B1028" s="35">
        <v>359</v>
      </c>
      <c r="C1028" s="35">
        <v>43</v>
      </c>
      <c r="D1028" s="35">
        <v>1</v>
      </c>
      <c r="E1028" s="35">
        <v>108.56</v>
      </c>
      <c r="F1028" s="35">
        <v>108.56</v>
      </c>
      <c r="H1028" s="35">
        <v>0</v>
      </c>
      <c r="I1028" s="35">
        <v>108.56</v>
      </c>
      <c r="J1028" s="35">
        <v>19.540800000000001</v>
      </c>
    </row>
    <row r="1029" spans="1:10">
      <c r="A1029" s="35">
        <v>380</v>
      </c>
      <c r="B1029" s="35">
        <v>24</v>
      </c>
      <c r="C1029" s="35">
        <v>23</v>
      </c>
      <c r="D1029" s="35">
        <v>4</v>
      </c>
      <c r="E1029" s="35">
        <v>35.75</v>
      </c>
      <c r="F1029" s="35">
        <v>143</v>
      </c>
      <c r="H1029" s="35">
        <v>0</v>
      </c>
      <c r="I1029" s="35">
        <v>143</v>
      </c>
      <c r="J1029" s="35">
        <v>25.74</v>
      </c>
    </row>
    <row r="1030" spans="1:10">
      <c r="A1030" s="35">
        <v>135</v>
      </c>
      <c r="B1030" s="35">
        <v>335</v>
      </c>
      <c r="C1030" s="35">
        <v>2</v>
      </c>
      <c r="D1030" s="35">
        <v>1</v>
      </c>
      <c r="E1030" s="35">
        <v>630.24</v>
      </c>
      <c r="F1030" s="35">
        <v>630.24</v>
      </c>
      <c r="H1030" s="35">
        <v>0</v>
      </c>
      <c r="I1030" s="35">
        <v>630.24</v>
      </c>
      <c r="J1030" s="35">
        <v>113.4432</v>
      </c>
    </row>
    <row r="1031" spans="1:10">
      <c r="A1031" s="35">
        <v>14</v>
      </c>
      <c r="B1031" s="35">
        <v>11</v>
      </c>
      <c r="C1031" s="35">
        <v>31</v>
      </c>
      <c r="D1031" s="35">
        <v>7</v>
      </c>
      <c r="E1031" s="35">
        <v>105.6</v>
      </c>
      <c r="F1031" s="35">
        <v>739.2</v>
      </c>
      <c r="H1031" s="35">
        <v>0</v>
      </c>
      <c r="I1031" s="35">
        <v>739.2</v>
      </c>
      <c r="J1031" s="35">
        <v>133.05600000000001</v>
      </c>
    </row>
    <row r="1032" spans="1:10">
      <c r="A1032" s="35">
        <v>36</v>
      </c>
      <c r="B1032" s="35">
        <v>242</v>
      </c>
      <c r="C1032" s="35">
        <v>40</v>
      </c>
      <c r="D1032" s="35">
        <v>8</v>
      </c>
      <c r="E1032" s="35">
        <v>152.94999999999999</v>
      </c>
      <c r="F1032" s="35">
        <v>1223.5999999999999</v>
      </c>
      <c r="H1032" s="35">
        <v>0</v>
      </c>
      <c r="I1032" s="35">
        <v>1223.5999999999999</v>
      </c>
      <c r="J1032" s="35">
        <v>220.24799999999999</v>
      </c>
    </row>
    <row r="1033" spans="1:10">
      <c r="A1033" s="35">
        <v>92</v>
      </c>
      <c r="B1033" s="35">
        <v>375</v>
      </c>
      <c r="C1033" s="35">
        <v>3</v>
      </c>
      <c r="D1033" s="35">
        <v>5</v>
      </c>
      <c r="E1033" s="35">
        <v>539.12</v>
      </c>
      <c r="F1033" s="35">
        <v>2695.6</v>
      </c>
      <c r="H1033" s="35">
        <v>0</v>
      </c>
      <c r="I1033" s="35">
        <v>2695.6</v>
      </c>
      <c r="J1033" s="35">
        <v>485.20800000000003</v>
      </c>
    </row>
    <row r="1034" spans="1:10">
      <c r="A1034" s="35">
        <v>91</v>
      </c>
      <c r="B1034" s="35">
        <v>281</v>
      </c>
      <c r="C1034" s="35">
        <v>16</v>
      </c>
      <c r="D1034" s="35">
        <v>1</v>
      </c>
      <c r="E1034" s="35">
        <v>48.02</v>
      </c>
      <c r="F1034" s="35">
        <v>48.02</v>
      </c>
      <c r="H1034" s="35">
        <v>0</v>
      </c>
      <c r="I1034" s="35">
        <v>48.02</v>
      </c>
      <c r="J1034" s="35">
        <v>8.6435999999999993</v>
      </c>
    </row>
    <row r="1035" spans="1:10">
      <c r="A1035" s="35">
        <v>310</v>
      </c>
      <c r="B1035" s="35">
        <v>267</v>
      </c>
      <c r="C1035" s="35">
        <v>9</v>
      </c>
      <c r="D1035" s="35">
        <v>1</v>
      </c>
      <c r="E1035" s="35">
        <v>1240.6600000000001</v>
      </c>
      <c r="F1035" s="35">
        <v>1240.6600000000001</v>
      </c>
      <c r="H1035" s="35">
        <v>0</v>
      </c>
      <c r="I1035" s="35">
        <v>1240.6600000000001</v>
      </c>
      <c r="J1035" s="35">
        <v>223.31880000000001</v>
      </c>
    </row>
    <row r="1036" spans="1:10">
      <c r="A1036" s="35">
        <v>112</v>
      </c>
      <c r="B1036" s="35">
        <v>377</v>
      </c>
      <c r="C1036" s="35">
        <v>3</v>
      </c>
      <c r="D1036" s="35">
        <v>1</v>
      </c>
      <c r="E1036" s="35">
        <v>512.75</v>
      </c>
      <c r="F1036" s="35">
        <v>512.75</v>
      </c>
      <c r="H1036" s="35">
        <v>0</v>
      </c>
      <c r="I1036" s="35">
        <v>512.75</v>
      </c>
      <c r="J1036" s="35">
        <v>92.295000000000002</v>
      </c>
    </row>
    <row r="1037" spans="1:10">
      <c r="A1037" s="35">
        <v>398</v>
      </c>
      <c r="B1037" s="35">
        <v>187</v>
      </c>
      <c r="C1037" s="35">
        <v>30</v>
      </c>
      <c r="D1037" s="35">
        <v>5</v>
      </c>
      <c r="E1037" s="35">
        <v>67.510000000000005</v>
      </c>
      <c r="F1037" s="35">
        <v>337.55</v>
      </c>
      <c r="H1037" s="35">
        <v>0</v>
      </c>
      <c r="I1037" s="35">
        <v>337.55</v>
      </c>
      <c r="J1037" s="35">
        <v>60.759</v>
      </c>
    </row>
    <row r="1038" spans="1:10">
      <c r="A1038" s="35">
        <v>101</v>
      </c>
      <c r="B1038" s="35">
        <v>400</v>
      </c>
      <c r="C1038" s="35">
        <v>17</v>
      </c>
      <c r="D1038" s="35">
        <v>5</v>
      </c>
      <c r="E1038" s="35">
        <v>55.5</v>
      </c>
      <c r="F1038" s="35">
        <v>277.5</v>
      </c>
      <c r="H1038" s="35">
        <v>0</v>
      </c>
      <c r="I1038" s="35">
        <v>277.5</v>
      </c>
      <c r="J1038" s="35">
        <v>49.95</v>
      </c>
    </row>
    <row r="1039" spans="1:10">
      <c r="A1039" s="35">
        <v>284</v>
      </c>
      <c r="B1039" s="35">
        <v>176</v>
      </c>
      <c r="C1039" s="35">
        <v>16</v>
      </c>
      <c r="D1039" s="35">
        <v>1</v>
      </c>
      <c r="E1039" s="35">
        <v>67.62</v>
      </c>
      <c r="F1039" s="35">
        <v>67.62</v>
      </c>
      <c r="H1039" s="35">
        <v>0</v>
      </c>
      <c r="I1039" s="35">
        <v>67.62</v>
      </c>
      <c r="J1039" s="35">
        <v>12.1716</v>
      </c>
    </row>
    <row r="1040" spans="1:10">
      <c r="A1040" s="35">
        <v>96</v>
      </c>
      <c r="B1040" s="35">
        <v>287</v>
      </c>
      <c r="C1040" s="35">
        <v>38</v>
      </c>
      <c r="D1040" s="35">
        <v>1</v>
      </c>
      <c r="E1040" s="35">
        <v>46.54</v>
      </c>
      <c r="F1040" s="35">
        <v>46.54</v>
      </c>
      <c r="H1040" s="35">
        <v>0</v>
      </c>
      <c r="I1040" s="35">
        <v>46.54</v>
      </c>
      <c r="J1040" s="35">
        <v>8.3772000000000002</v>
      </c>
    </row>
    <row r="1041" spans="1:10">
      <c r="A1041" s="35">
        <v>215</v>
      </c>
      <c r="B1041" s="35">
        <v>222</v>
      </c>
      <c r="C1041" s="35">
        <v>15</v>
      </c>
      <c r="D1041" s="35">
        <v>1</v>
      </c>
      <c r="E1041" s="35">
        <v>146.52000000000001</v>
      </c>
      <c r="F1041" s="35">
        <v>146.52000000000001</v>
      </c>
      <c r="H1041" s="35">
        <v>0</v>
      </c>
      <c r="I1041" s="35">
        <v>146.52000000000001</v>
      </c>
      <c r="J1041" s="35">
        <v>26.3736</v>
      </c>
    </row>
    <row r="1042" spans="1:10">
      <c r="A1042" s="35">
        <v>229</v>
      </c>
      <c r="B1042" s="35">
        <v>336</v>
      </c>
      <c r="C1042" s="35">
        <v>38</v>
      </c>
      <c r="D1042" s="35">
        <v>1</v>
      </c>
      <c r="E1042" s="35">
        <v>37.18</v>
      </c>
      <c r="F1042" s="35">
        <v>37.18</v>
      </c>
      <c r="H1042" s="35">
        <v>0</v>
      </c>
      <c r="I1042" s="35">
        <v>37.18</v>
      </c>
      <c r="J1042" s="35">
        <v>6.6924000000000001</v>
      </c>
    </row>
    <row r="1043" spans="1:10">
      <c r="A1043" s="35">
        <v>191</v>
      </c>
      <c r="B1043" s="35">
        <v>75</v>
      </c>
      <c r="C1043" s="35">
        <v>7</v>
      </c>
      <c r="D1043" s="35">
        <v>5</v>
      </c>
      <c r="E1043" s="35">
        <v>668.36</v>
      </c>
      <c r="F1043" s="35">
        <v>3341.8</v>
      </c>
      <c r="H1043" s="35">
        <v>0</v>
      </c>
      <c r="I1043" s="35">
        <v>3341.8</v>
      </c>
      <c r="J1043" s="35">
        <v>601.524</v>
      </c>
    </row>
    <row r="1044" spans="1:10">
      <c r="A1044" s="35">
        <v>337</v>
      </c>
      <c r="B1044" s="35">
        <v>250</v>
      </c>
      <c r="C1044" s="35">
        <v>29</v>
      </c>
      <c r="D1044" s="35">
        <v>5</v>
      </c>
      <c r="E1044" s="35">
        <v>120.54</v>
      </c>
      <c r="F1044" s="35">
        <v>602.70000000000005</v>
      </c>
      <c r="H1044" s="35">
        <v>0</v>
      </c>
      <c r="I1044" s="35">
        <v>602.70000000000005</v>
      </c>
      <c r="J1044" s="35">
        <v>108.486</v>
      </c>
    </row>
    <row r="1045" spans="1:10">
      <c r="A1045" s="35">
        <v>263</v>
      </c>
      <c r="B1045" s="35">
        <v>217</v>
      </c>
      <c r="C1045" s="35">
        <v>10</v>
      </c>
      <c r="D1045" s="35">
        <v>1</v>
      </c>
      <c r="E1045" s="35">
        <v>855.4</v>
      </c>
      <c r="F1045" s="35">
        <v>855.4</v>
      </c>
      <c r="H1045" s="35">
        <v>0</v>
      </c>
      <c r="I1045" s="35">
        <v>855.4</v>
      </c>
      <c r="J1045" s="35">
        <v>153.97200000000001</v>
      </c>
    </row>
    <row r="1046" spans="1:10">
      <c r="A1046" s="35">
        <v>84</v>
      </c>
      <c r="B1046" s="35">
        <v>179</v>
      </c>
      <c r="C1046" s="35">
        <v>23</v>
      </c>
      <c r="D1046" s="35">
        <v>1</v>
      </c>
      <c r="E1046" s="35">
        <v>25.75</v>
      </c>
      <c r="F1046" s="35">
        <v>25.75</v>
      </c>
      <c r="H1046" s="35">
        <v>0</v>
      </c>
      <c r="I1046" s="35">
        <v>25.75</v>
      </c>
      <c r="J1046" s="35">
        <v>4.6349999999999998</v>
      </c>
    </row>
    <row r="1047" spans="1:10">
      <c r="A1047" s="35">
        <v>73</v>
      </c>
      <c r="B1047" s="35">
        <v>187</v>
      </c>
      <c r="C1047" s="35">
        <v>46</v>
      </c>
      <c r="D1047" s="35">
        <v>2</v>
      </c>
      <c r="E1047" s="35">
        <v>20.399999999999999</v>
      </c>
      <c r="F1047" s="35">
        <v>40.799999999999997</v>
      </c>
      <c r="H1047" s="35">
        <v>0</v>
      </c>
      <c r="I1047" s="35">
        <v>40.799999999999997</v>
      </c>
      <c r="J1047" s="35">
        <v>7.3440000000000003</v>
      </c>
    </row>
    <row r="1048" spans="1:10">
      <c r="A1048" s="35">
        <v>6</v>
      </c>
      <c r="B1048" s="35">
        <v>118</v>
      </c>
      <c r="C1048" s="35">
        <v>33</v>
      </c>
      <c r="D1048" s="35">
        <v>4</v>
      </c>
      <c r="E1048" s="35">
        <v>97.94</v>
      </c>
      <c r="F1048" s="35">
        <v>391.76</v>
      </c>
      <c r="H1048" s="35">
        <v>0</v>
      </c>
      <c r="I1048" s="35">
        <v>391.76</v>
      </c>
      <c r="J1048" s="35">
        <v>70.516800000000003</v>
      </c>
    </row>
    <row r="1049" spans="1:10">
      <c r="A1049" s="35">
        <v>355</v>
      </c>
      <c r="B1049" s="35">
        <v>254</v>
      </c>
      <c r="C1049" s="35">
        <v>27</v>
      </c>
      <c r="D1049" s="35">
        <v>7</v>
      </c>
      <c r="E1049" s="35">
        <v>49.78</v>
      </c>
      <c r="F1049" s="35">
        <v>348.46</v>
      </c>
      <c r="H1049" s="35">
        <v>34.845999999999997</v>
      </c>
      <c r="I1049" s="35">
        <v>313.61399999999998</v>
      </c>
      <c r="J1049" s="35">
        <v>56.450519999999997</v>
      </c>
    </row>
    <row r="1050" spans="1:10">
      <c r="A1050" s="35">
        <v>236</v>
      </c>
      <c r="B1050" s="35">
        <v>224</v>
      </c>
      <c r="C1050" s="35">
        <v>6</v>
      </c>
      <c r="D1050" s="35">
        <v>1</v>
      </c>
      <c r="E1050" s="35">
        <v>697.38</v>
      </c>
      <c r="F1050" s="35">
        <v>697.38</v>
      </c>
      <c r="H1050" s="35">
        <v>0</v>
      </c>
      <c r="I1050" s="35">
        <v>697.38</v>
      </c>
      <c r="J1050" s="35">
        <v>125.5284</v>
      </c>
    </row>
    <row r="1051" spans="1:10">
      <c r="A1051" s="35">
        <v>116</v>
      </c>
      <c r="B1051" s="35">
        <v>395</v>
      </c>
      <c r="C1051" s="35">
        <v>32</v>
      </c>
      <c r="D1051" s="35">
        <v>8</v>
      </c>
      <c r="E1051" s="35">
        <v>85.41</v>
      </c>
      <c r="F1051" s="35">
        <v>683.28</v>
      </c>
      <c r="H1051" s="35">
        <v>0</v>
      </c>
      <c r="I1051" s="35">
        <v>683.28</v>
      </c>
      <c r="J1051" s="35">
        <v>122.99039999999999</v>
      </c>
    </row>
    <row r="1052" spans="1:10">
      <c r="A1052" s="35">
        <v>142</v>
      </c>
      <c r="B1052" s="35">
        <v>386</v>
      </c>
      <c r="C1052" s="35">
        <v>44</v>
      </c>
      <c r="D1052" s="35">
        <v>1</v>
      </c>
      <c r="E1052" s="35">
        <v>181.35</v>
      </c>
      <c r="F1052" s="35">
        <v>181.35</v>
      </c>
      <c r="H1052" s="35">
        <v>0</v>
      </c>
      <c r="I1052" s="35">
        <v>181.35</v>
      </c>
      <c r="J1052" s="35">
        <v>32.643000000000001</v>
      </c>
    </row>
    <row r="1053" spans="1:10">
      <c r="A1053" s="35">
        <v>69</v>
      </c>
      <c r="B1053" s="35">
        <v>418</v>
      </c>
      <c r="C1053" s="35">
        <v>6</v>
      </c>
      <c r="D1053" s="35">
        <v>9</v>
      </c>
      <c r="E1053" s="35">
        <v>520.38</v>
      </c>
      <c r="F1053" s="35">
        <v>4683.42</v>
      </c>
      <c r="H1053" s="35">
        <v>374.67360000000002</v>
      </c>
      <c r="I1053" s="35">
        <v>4308.7464</v>
      </c>
      <c r="J1053" s="35">
        <v>775.57435199999998</v>
      </c>
    </row>
    <row r="1054" spans="1:10">
      <c r="A1054" s="35">
        <v>338</v>
      </c>
      <c r="B1054" s="35">
        <v>341</v>
      </c>
      <c r="C1054" s="35">
        <v>2</v>
      </c>
      <c r="D1054" s="35">
        <v>1</v>
      </c>
      <c r="E1054" s="35">
        <v>480.76</v>
      </c>
      <c r="F1054" s="35">
        <v>480.76</v>
      </c>
      <c r="H1054" s="35">
        <v>0</v>
      </c>
      <c r="I1054" s="35">
        <v>480.76</v>
      </c>
      <c r="J1054" s="35">
        <v>86.536799999999999</v>
      </c>
    </row>
    <row r="1055" spans="1:10">
      <c r="A1055" s="35">
        <v>391</v>
      </c>
      <c r="B1055" s="35">
        <v>140</v>
      </c>
      <c r="C1055" s="35">
        <v>6</v>
      </c>
      <c r="D1055" s="35">
        <v>8</v>
      </c>
      <c r="E1055" s="35">
        <v>456.66</v>
      </c>
      <c r="F1055" s="35">
        <v>3653.28</v>
      </c>
      <c r="H1055" s="35">
        <v>0</v>
      </c>
      <c r="I1055" s="35">
        <v>3653.28</v>
      </c>
      <c r="J1055" s="35">
        <v>657.59040000000005</v>
      </c>
    </row>
    <row r="1056" spans="1:10">
      <c r="A1056" s="35">
        <v>240</v>
      </c>
      <c r="B1056" s="35">
        <v>198</v>
      </c>
      <c r="C1056" s="35">
        <v>17</v>
      </c>
      <c r="D1056" s="35">
        <v>3</v>
      </c>
      <c r="E1056" s="35">
        <v>46.99</v>
      </c>
      <c r="F1056" s="35">
        <v>140.97</v>
      </c>
      <c r="H1056" s="35">
        <v>0</v>
      </c>
      <c r="I1056" s="35">
        <v>140.97</v>
      </c>
      <c r="J1056" s="35">
        <v>25.374600000000001</v>
      </c>
    </row>
    <row r="1057" spans="1:10">
      <c r="A1057" s="35">
        <v>49</v>
      </c>
      <c r="B1057" s="35">
        <v>399</v>
      </c>
      <c r="C1057" s="35">
        <v>13</v>
      </c>
      <c r="D1057" s="35">
        <v>4</v>
      </c>
      <c r="E1057" s="35">
        <v>130.24</v>
      </c>
      <c r="F1057" s="35">
        <v>520.96</v>
      </c>
      <c r="H1057" s="35">
        <v>0</v>
      </c>
      <c r="I1057" s="35">
        <v>520.96</v>
      </c>
      <c r="J1057" s="35">
        <v>93.772800000000004</v>
      </c>
    </row>
    <row r="1058" spans="1:10">
      <c r="A1058" s="35">
        <v>192</v>
      </c>
      <c r="B1058" s="35">
        <v>95</v>
      </c>
      <c r="C1058" s="35">
        <v>7</v>
      </c>
      <c r="D1058" s="35">
        <v>1</v>
      </c>
      <c r="E1058" s="35">
        <v>646.79999999999995</v>
      </c>
      <c r="F1058" s="35">
        <v>646.79999999999995</v>
      </c>
      <c r="H1058" s="35">
        <v>0</v>
      </c>
      <c r="I1058" s="35">
        <v>646.79999999999995</v>
      </c>
      <c r="J1058" s="35">
        <v>116.42400000000001</v>
      </c>
    </row>
    <row r="1059" spans="1:10">
      <c r="A1059" s="35">
        <v>99</v>
      </c>
      <c r="B1059" s="35">
        <v>15</v>
      </c>
      <c r="C1059" s="35">
        <v>31</v>
      </c>
      <c r="D1059" s="35">
        <v>1</v>
      </c>
      <c r="E1059" s="35">
        <v>153.12</v>
      </c>
      <c r="F1059" s="35">
        <v>153.12</v>
      </c>
      <c r="H1059" s="35">
        <v>0</v>
      </c>
      <c r="I1059" s="35">
        <v>153.12</v>
      </c>
      <c r="J1059" s="35">
        <v>27.561599999999999</v>
      </c>
    </row>
    <row r="1060" spans="1:10">
      <c r="A1060" s="35">
        <v>164</v>
      </c>
      <c r="B1060" s="35">
        <v>98</v>
      </c>
      <c r="C1060" s="35">
        <v>11</v>
      </c>
      <c r="D1060" s="35">
        <v>1</v>
      </c>
      <c r="E1060" s="35">
        <v>621.52</v>
      </c>
      <c r="F1060" s="35">
        <v>621.52</v>
      </c>
      <c r="H1060" s="35">
        <v>0</v>
      </c>
      <c r="I1060" s="35">
        <v>621.52</v>
      </c>
      <c r="J1060" s="35">
        <v>111.8736</v>
      </c>
    </row>
    <row r="1061" spans="1:10">
      <c r="A1061" s="35">
        <v>310</v>
      </c>
      <c r="B1061" s="35">
        <v>320</v>
      </c>
      <c r="C1061" s="35">
        <v>30</v>
      </c>
      <c r="D1061" s="35">
        <v>2</v>
      </c>
      <c r="E1061" s="35">
        <v>78.260000000000005</v>
      </c>
      <c r="F1061" s="35">
        <v>156.52000000000001</v>
      </c>
      <c r="H1061" s="35">
        <v>0</v>
      </c>
      <c r="I1061" s="35">
        <v>156.52000000000001</v>
      </c>
      <c r="J1061" s="35">
        <v>28.1736</v>
      </c>
    </row>
    <row r="1062" spans="1:10">
      <c r="A1062" s="35">
        <v>39</v>
      </c>
      <c r="B1062" s="35">
        <v>137</v>
      </c>
      <c r="C1062" s="35">
        <v>26</v>
      </c>
      <c r="D1062" s="35">
        <v>8</v>
      </c>
      <c r="E1062" s="35">
        <v>103.95</v>
      </c>
      <c r="F1062" s="35">
        <v>831.6</v>
      </c>
      <c r="H1062" s="35">
        <v>0</v>
      </c>
      <c r="I1062" s="35">
        <v>831.6</v>
      </c>
      <c r="J1062" s="35">
        <v>149.68799999999999</v>
      </c>
    </row>
    <row r="1063" spans="1:10">
      <c r="A1063" s="35">
        <v>122</v>
      </c>
      <c r="B1063" s="35">
        <v>4</v>
      </c>
      <c r="C1063" s="35">
        <v>7</v>
      </c>
      <c r="D1063" s="35">
        <v>1</v>
      </c>
      <c r="E1063" s="35">
        <v>905.52</v>
      </c>
      <c r="F1063" s="35">
        <v>905.52</v>
      </c>
      <c r="H1063" s="35">
        <v>0</v>
      </c>
      <c r="I1063" s="35">
        <v>905.52</v>
      </c>
      <c r="J1063" s="35">
        <v>162.99359999999999</v>
      </c>
    </row>
    <row r="1064" spans="1:10">
      <c r="A1064" s="35">
        <v>108</v>
      </c>
      <c r="B1064" s="35">
        <v>243</v>
      </c>
      <c r="C1064" s="35">
        <v>41</v>
      </c>
      <c r="D1064" s="35">
        <v>4</v>
      </c>
      <c r="E1064" s="35">
        <v>198.64</v>
      </c>
      <c r="F1064" s="35">
        <v>794.56</v>
      </c>
      <c r="H1064" s="35">
        <v>0</v>
      </c>
      <c r="I1064" s="35">
        <v>794.56</v>
      </c>
      <c r="J1064" s="35">
        <v>143.02080000000001</v>
      </c>
    </row>
    <row r="1065" spans="1:10">
      <c r="A1065" s="35">
        <v>217</v>
      </c>
      <c r="B1065" s="35">
        <v>182</v>
      </c>
      <c r="C1065" s="35">
        <v>36</v>
      </c>
      <c r="D1065" s="35">
        <v>1</v>
      </c>
      <c r="E1065" s="35">
        <v>95.06</v>
      </c>
      <c r="F1065" s="35">
        <v>95.06</v>
      </c>
      <c r="H1065" s="35">
        <v>0</v>
      </c>
      <c r="I1065" s="35">
        <v>95.06</v>
      </c>
      <c r="J1065" s="35">
        <v>17.110800000000001</v>
      </c>
    </row>
    <row r="1066" spans="1:10">
      <c r="A1066" s="35">
        <v>236</v>
      </c>
      <c r="B1066" s="35">
        <v>198</v>
      </c>
      <c r="C1066" s="35">
        <v>37</v>
      </c>
      <c r="D1066" s="35">
        <v>4</v>
      </c>
      <c r="E1066" s="35">
        <v>116.44</v>
      </c>
      <c r="F1066" s="35">
        <v>465.76</v>
      </c>
      <c r="H1066" s="35">
        <v>55.891199999999998</v>
      </c>
      <c r="I1066" s="35">
        <v>409.86880000000002</v>
      </c>
      <c r="J1066" s="35">
        <v>73.776383999999993</v>
      </c>
    </row>
    <row r="1067" spans="1:10">
      <c r="A1067" s="35">
        <v>261</v>
      </c>
      <c r="B1067" s="35">
        <v>285</v>
      </c>
      <c r="C1067" s="35">
        <v>30</v>
      </c>
      <c r="D1067" s="35">
        <v>4</v>
      </c>
      <c r="E1067" s="35">
        <v>86</v>
      </c>
      <c r="F1067" s="35">
        <v>344</v>
      </c>
      <c r="H1067" s="35">
        <v>0</v>
      </c>
      <c r="I1067" s="35">
        <v>344</v>
      </c>
      <c r="J1067" s="35">
        <v>61.92</v>
      </c>
    </row>
    <row r="1068" spans="1:10">
      <c r="A1068" s="35">
        <v>244</v>
      </c>
      <c r="B1068" s="35">
        <v>351</v>
      </c>
      <c r="C1068" s="35">
        <v>22</v>
      </c>
      <c r="D1068" s="35">
        <v>1</v>
      </c>
      <c r="E1068" s="35">
        <v>67.319999999999993</v>
      </c>
      <c r="F1068" s="35">
        <v>67.319999999999993</v>
      </c>
      <c r="H1068" s="35">
        <v>0</v>
      </c>
      <c r="I1068" s="35">
        <v>67.319999999999993</v>
      </c>
      <c r="J1068" s="35">
        <v>12.117599999999999</v>
      </c>
    </row>
    <row r="1069" spans="1:10">
      <c r="A1069" s="35">
        <v>406</v>
      </c>
      <c r="B1069" s="35">
        <v>64</v>
      </c>
      <c r="C1069" s="35">
        <v>4</v>
      </c>
      <c r="D1069" s="35">
        <v>8</v>
      </c>
      <c r="E1069" s="35">
        <v>486.55</v>
      </c>
      <c r="F1069" s="35">
        <v>3892.4</v>
      </c>
      <c r="H1069" s="35">
        <v>0</v>
      </c>
      <c r="I1069" s="35">
        <v>3892.4</v>
      </c>
      <c r="J1069" s="35">
        <v>700.63199999999995</v>
      </c>
    </row>
    <row r="1070" spans="1:10">
      <c r="A1070" s="35">
        <v>298</v>
      </c>
      <c r="B1070" s="35">
        <v>66</v>
      </c>
      <c r="C1070" s="35">
        <v>24</v>
      </c>
      <c r="D1070" s="35">
        <v>1</v>
      </c>
      <c r="E1070" s="35">
        <v>35.86</v>
      </c>
      <c r="F1070" s="35">
        <v>35.86</v>
      </c>
      <c r="H1070" s="35">
        <v>0</v>
      </c>
      <c r="I1070" s="35">
        <v>35.86</v>
      </c>
      <c r="J1070" s="35">
        <v>6.4547999999999996</v>
      </c>
    </row>
    <row r="1071" spans="1:10">
      <c r="A1071" s="35">
        <v>333</v>
      </c>
      <c r="B1071" s="35">
        <v>142</v>
      </c>
      <c r="C1071" s="35">
        <v>5</v>
      </c>
      <c r="D1071" s="35">
        <v>1</v>
      </c>
      <c r="E1071" s="35">
        <v>709.2</v>
      </c>
      <c r="F1071" s="35">
        <v>709.2</v>
      </c>
      <c r="H1071" s="35">
        <v>0</v>
      </c>
      <c r="I1071" s="35">
        <v>709.2</v>
      </c>
      <c r="J1071" s="35">
        <v>127.65600000000001</v>
      </c>
    </row>
    <row r="1072" spans="1:10">
      <c r="A1072" s="35">
        <v>289</v>
      </c>
      <c r="B1072" s="35">
        <v>45</v>
      </c>
      <c r="C1072" s="35">
        <v>2</v>
      </c>
      <c r="D1072" s="35">
        <v>5</v>
      </c>
      <c r="E1072" s="35">
        <v>391.88</v>
      </c>
      <c r="F1072" s="35">
        <v>1959.4</v>
      </c>
      <c r="H1072" s="35">
        <v>0</v>
      </c>
      <c r="I1072" s="35">
        <v>1959.4</v>
      </c>
      <c r="J1072" s="35">
        <v>352.69200000000001</v>
      </c>
    </row>
    <row r="1073" spans="1:10">
      <c r="A1073" s="35">
        <v>315</v>
      </c>
      <c r="B1073" s="35">
        <v>155</v>
      </c>
      <c r="C1073" s="35">
        <v>44</v>
      </c>
      <c r="D1073" s="35">
        <v>7</v>
      </c>
      <c r="E1073" s="35">
        <v>161.82</v>
      </c>
      <c r="F1073" s="35">
        <v>1132.74</v>
      </c>
      <c r="H1073" s="35">
        <v>0</v>
      </c>
      <c r="I1073" s="35">
        <v>1132.74</v>
      </c>
      <c r="J1073" s="35">
        <v>203.89320000000001</v>
      </c>
    </row>
    <row r="1074" spans="1:10">
      <c r="A1074" s="35">
        <v>351</v>
      </c>
      <c r="B1074" s="35">
        <v>224</v>
      </c>
      <c r="C1074" s="35">
        <v>2</v>
      </c>
      <c r="D1074" s="35">
        <v>1</v>
      </c>
      <c r="E1074" s="35">
        <v>395.92</v>
      </c>
      <c r="F1074" s="35">
        <v>395.92</v>
      </c>
      <c r="H1074" s="35">
        <v>0</v>
      </c>
      <c r="I1074" s="35">
        <v>395.92</v>
      </c>
      <c r="J1074" s="35">
        <v>71.265600000000006</v>
      </c>
    </row>
    <row r="1075" spans="1:10">
      <c r="A1075" s="35">
        <v>252</v>
      </c>
      <c r="B1075" s="35">
        <v>56</v>
      </c>
      <c r="C1075" s="35">
        <v>31</v>
      </c>
      <c r="D1075" s="35">
        <v>1</v>
      </c>
      <c r="E1075" s="35">
        <v>175.12</v>
      </c>
      <c r="F1075" s="35">
        <v>175.12</v>
      </c>
      <c r="H1075" s="35">
        <v>0</v>
      </c>
      <c r="I1075" s="35">
        <v>175.12</v>
      </c>
      <c r="J1075" s="35">
        <v>31.521599999999999</v>
      </c>
    </row>
    <row r="1076" spans="1:10">
      <c r="A1076" s="35">
        <v>360</v>
      </c>
      <c r="B1076" s="35">
        <v>108</v>
      </c>
      <c r="C1076" s="35">
        <v>22</v>
      </c>
      <c r="D1076" s="35">
        <v>1</v>
      </c>
      <c r="E1076" s="35">
        <v>65.62</v>
      </c>
      <c r="F1076" s="35">
        <v>65.62</v>
      </c>
      <c r="H1076" s="35">
        <v>0</v>
      </c>
      <c r="I1076" s="35">
        <v>65.62</v>
      </c>
      <c r="J1076" s="35">
        <v>11.8116</v>
      </c>
    </row>
    <row r="1077" spans="1:10">
      <c r="A1077" s="35">
        <v>268</v>
      </c>
      <c r="B1077" s="35">
        <v>12</v>
      </c>
      <c r="C1077" s="35">
        <v>42</v>
      </c>
      <c r="D1077" s="35">
        <v>9</v>
      </c>
      <c r="E1077" s="35">
        <v>184</v>
      </c>
      <c r="F1077" s="35">
        <v>1656</v>
      </c>
      <c r="H1077" s="35">
        <v>0</v>
      </c>
      <c r="I1077" s="35">
        <v>1656</v>
      </c>
      <c r="J1077" s="35">
        <v>298.08</v>
      </c>
    </row>
    <row r="1078" spans="1:10">
      <c r="A1078" s="35">
        <v>237</v>
      </c>
      <c r="B1078" s="35">
        <v>357</v>
      </c>
      <c r="C1078" s="35">
        <v>42</v>
      </c>
      <c r="D1078" s="35">
        <v>1</v>
      </c>
      <c r="E1078" s="35">
        <v>205.85</v>
      </c>
      <c r="F1078" s="35">
        <v>205.85</v>
      </c>
      <c r="H1078" s="35">
        <v>0</v>
      </c>
      <c r="I1078" s="35">
        <v>205.85</v>
      </c>
      <c r="J1078" s="35">
        <v>37.052999999999997</v>
      </c>
    </row>
    <row r="1079" spans="1:10">
      <c r="A1079" s="35">
        <v>247</v>
      </c>
      <c r="B1079" s="35">
        <v>8</v>
      </c>
      <c r="C1079" s="35">
        <v>16</v>
      </c>
      <c r="D1079" s="35">
        <v>1</v>
      </c>
      <c r="E1079" s="35">
        <v>92.61</v>
      </c>
      <c r="F1079" s="35">
        <v>92.61</v>
      </c>
      <c r="H1079" s="35">
        <v>0</v>
      </c>
      <c r="I1079" s="35">
        <v>92.61</v>
      </c>
      <c r="J1079" s="35">
        <v>16.669799999999999</v>
      </c>
    </row>
    <row r="1080" spans="1:10">
      <c r="A1080" s="35">
        <v>82</v>
      </c>
      <c r="B1080" s="35">
        <v>67</v>
      </c>
      <c r="C1080" s="35">
        <v>31</v>
      </c>
      <c r="D1080" s="35">
        <v>6</v>
      </c>
      <c r="E1080" s="35">
        <v>95.92</v>
      </c>
      <c r="F1080" s="35">
        <v>575.52</v>
      </c>
      <c r="H1080" s="35">
        <v>0</v>
      </c>
      <c r="I1080" s="35">
        <v>575.52</v>
      </c>
      <c r="J1080" s="35">
        <v>103.5936</v>
      </c>
    </row>
    <row r="1081" spans="1:10">
      <c r="A1081" s="35">
        <v>77</v>
      </c>
      <c r="B1081" s="35">
        <v>373</v>
      </c>
      <c r="C1081" s="35">
        <v>38</v>
      </c>
      <c r="D1081" s="35">
        <v>8</v>
      </c>
      <c r="E1081" s="35">
        <v>42.12</v>
      </c>
      <c r="F1081" s="35">
        <v>336.96</v>
      </c>
      <c r="H1081" s="35">
        <v>0</v>
      </c>
      <c r="I1081" s="35">
        <v>336.96</v>
      </c>
      <c r="J1081" s="35">
        <v>60.652799999999999</v>
      </c>
    </row>
    <row r="1082" spans="1:10">
      <c r="A1082" s="35">
        <v>12</v>
      </c>
      <c r="B1082" s="35">
        <v>194</v>
      </c>
      <c r="C1082" s="35">
        <v>24</v>
      </c>
      <c r="D1082" s="35">
        <v>1</v>
      </c>
      <c r="E1082" s="35">
        <v>38.5</v>
      </c>
      <c r="F1082" s="35">
        <v>38.5</v>
      </c>
      <c r="H1082" s="35">
        <v>0</v>
      </c>
      <c r="I1082" s="35">
        <v>38.5</v>
      </c>
      <c r="J1082" s="35">
        <v>6.93</v>
      </c>
    </row>
    <row r="1083" spans="1:10">
      <c r="A1083" s="35">
        <v>224</v>
      </c>
      <c r="B1083" s="35">
        <v>416</v>
      </c>
      <c r="C1083" s="35">
        <v>7</v>
      </c>
      <c r="D1083" s="35">
        <v>1</v>
      </c>
      <c r="E1083" s="35">
        <v>986.37</v>
      </c>
      <c r="F1083" s="35">
        <v>986.37</v>
      </c>
      <c r="H1083" s="35">
        <v>0</v>
      </c>
      <c r="I1083" s="35">
        <v>986.37</v>
      </c>
      <c r="J1083" s="35">
        <v>177.54660000000001</v>
      </c>
    </row>
    <row r="1084" spans="1:10">
      <c r="A1084" s="35">
        <v>277</v>
      </c>
      <c r="B1084" s="35">
        <v>347</v>
      </c>
      <c r="C1084" s="35">
        <v>3</v>
      </c>
      <c r="D1084" s="35">
        <v>1</v>
      </c>
      <c r="E1084" s="35">
        <v>430.71</v>
      </c>
      <c r="F1084" s="35">
        <v>430.71</v>
      </c>
      <c r="H1084" s="35">
        <v>0</v>
      </c>
      <c r="I1084" s="35">
        <v>430.71</v>
      </c>
      <c r="J1084" s="35">
        <v>77.527799999999999</v>
      </c>
    </row>
    <row r="1085" spans="1:10">
      <c r="A1085" s="35">
        <v>70</v>
      </c>
      <c r="B1085" s="35">
        <v>133</v>
      </c>
      <c r="C1085" s="35">
        <v>6</v>
      </c>
      <c r="D1085" s="35">
        <v>4</v>
      </c>
      <c r="E1085" s="35">
        <v>591.17999999999995</v>
      </c>
      <c r="F1085" s="35">
        <v>2364.7199999999998</v>
      </c>
      <c r="H1085" s="35">
        <v>0</v>
      </c>
      <c r="I1085" s="35">
        <v>2364.7199999999998</v>
      </c>
      <c r="J1085" s="35">
        <v>425.64960000000002</v>
      </c>
    </row>
    <row r="1086" spans="1:10">
      <c r="A1086" s="35">
        <v>200</v>
      </c>
      <c r="B1086" s="35">
        <v>170</v>
      </c>
      <c r="C1086" s="35">
        <v>10</v>
      </c>
      <c r="D1086" s="35">
        <v>4</v>
      </c>
      <c r="E1086" s="35">
        <v>455</v>
      </c>
      <c r="F1086" s="35">
        <v>1820</v>
      </c>
      <c r="H1086" s="35">
        <v>182</v>
      </c>
      <c r="I1086" s="35">
        <v>1638</v>
      </c>
      <c r="J1086" s="35">
        <v>294.83999999999997</v>
      </c>
    </row>
    <row r="1087" spans="1:10">
      <c r="A1087" s="35">
        <v>23</v>
      </c>
      <c r="B1087" s="35">
        <v>358</v>
      </c>
      <c r="C1087" s="35">
        <v>7</v>
      </c>
      <c r="D1087" s="35">
        <v>1</v>
      </c>
      <c r="E1087" s="35">
        <v>539</v>
      </c>
      <c r="F1087" s="35">
        <v>539</v>
      </c>
      <c r="H1087" s="35">
        <v>0</v>
      </c>
      <c r="I1087" s="35">
        <v>539</v>
      </c>
      <c r="J1087" s="35">
        <v>97.02</v>
      </c>
    </row>
    <row r="1088" spans="1:10">
      <c r="A1088" s="35">
        <v>216</v>
      </c>
      <c r="B1088" s="35">
        <v>272</v>
      </c>
      <c r="C1088" s="35">
        <v>33</v>
      </c>
      <c r="D1088" s="35">
        <v>1</v>
      </c>
      <c r="E1088" s="35">
        <v>81.34</v>
      </c>
      <c r="F1088" s="35">
        <v>81.34</v>
      </c>
      <c r="H1088" s="35">
        <v>16.268000000000001</v>
      </c>
      <c r="I1088" s="35">
        <v>65.072000000000003</v>
      </c>
      <c r="J1088" s="35">
        <v>11.712960000000001</v>
      </c>
    </row>
    <row r="1089" spans="1:10">
      <c r="A1089" s="35">
        <v>49</v>
      </c>
      <c r="B1089" s="35">
        <v>130</v>
      </c>
      <c r="C1089" s="35">
        <v>11</v>
      </c>
      <c r="D1089" s="35">
        <v>1</v>
      </c>
      <c r="E1089" s="35">
        <v>580.39</v>
      </c>
      <c r="F1089" s="35">
        <v>580.39</v>
      </c>
      <c r="H1089" s="35">
        <v>0</v>
      </c>
      <c r="I1089" s="35">
        <v>580.39</v>
      </c>
      <c r="J1089" s="35">
        <v>104.47020000000001</v>
      </c>
    </row>
    <row r="1090" spans="1:10">
      <c r="A1090" s="35">
        <v>11</v>
      </c>
      <c r="B1090" s="35">
        <v>382</v>
      </c>
      <c r="C1090" s="35">
        <v>37</v>
      </c>
      <c r="D1090" s="35">
        <v>1</v>
      </c>
      <c r="E1090" s="35">
        <v>72.42</v>
      </c>
      <c r="F1090" s="35">
        <v>72.42</v>
      </c>
      <c r="H1090" s="35">
        <v>0</v>
      </c>
      <c r="I1090" s="35">
        <v>72.42</v>
      </c>
      <c r="J1090" s="35">
        <v>13.035600000000001</v>
      </c>
    </row>
    <row r="1091" spans="1:10">
      <c r="A1091" s="35">
        <v>237</v>
      </c>
      <c r="B1091" s="35">
        <v>294</v>
      </c>
      <c r="C1091" s="35">
        <v>9</v>
      </c>
      <c r="D1091" s="35">
        <v>1</v>
      </c>
      <c r="E1091" s="35">
        <v>1143.08</v>
      </c>
      <c r="F1091" s="35">
        <v>1143.08</v>
      </c>
      <c r="H1091" s="35">
        <v>0</v>
      </c>
      <c r="I1091" s="35">
        <v>1143.08</v>
      </c>
      <c r="J1091" s="35">
        <v>205.7544</v>
      </c>
    </row>
    <row r="1092" spans="1:10">
      <c r="A1092" s="35">
        <v>374</v>
      </c>
      <c r="B1092" s="35">
        <v>85</v>
      </c>
      <c r="C1092" s="35">
        <v>13</v>
      </c>
      <c r="D1092" s="35">
        <v>1</v>
      </c>
      <c r="E1092" s="35">
        <v>123.2</v>
      </c>
      <c r="F1092" s="35">
        <v>123.2</v>
      </c>
      <c r="H1092" s="35">
        <v>0</v>
      </c>
      <c r="I1092" s="35">
        <v>123.2</v>
      </c>
      <c r="J1092" s="35">
        <v>22.175999999999998</v>
      </c>
    </row>
    <row r="1093" spans="1:10">
      <c r="A1093" s="35">
        <v>242</v>
      </c>
      <c r="B1093" s="35">
        <v>20</v>
      </c>
      <c r="C1093" s="35">
        <v>46</v>
      </c>
      <c r="D1093" s="35">
        <v>1</v>
      </c>
      <c r="E1093" s="35">
        <v>18.899999999999999</v>
      </c>
      <c r="F1093" s="35">
        <v>18.899999999999999</v>
      </c>
      <c r="H1093" s="35">
        <v>3.024</v>
      </c>
      <c r="I1093" s="35">
        <v>15.875999999999999</v>
      </c>
      <c r="J1093" s="35">
        <v>2.8576800000000002</v>
      </c>
    </row>
    <row r="1094" spans="1:10">
      <c r="A1094" s="35">
        <v>104</v>
      </c>
      <c r="B1094" s="35">
        <v>330</v>
      </c>
      <c r="C1094" s="35">
        <v>39</v>
      </c>
      <c r="D1094" s="35">
        <v>1</v>
      </c>
      <c r="E1094" s="35">
        <v>58.41</v>
      </c>
      <c r="F1094" s="35">
        <v>58.41</v>
      </c>
      <c r="H1094" s="35">
        <v>0</v>
      </c>
      <c r="I1094" s="35">
        <v>58.41</v>
      </c>
      <c r="J1094" s="35">
        <v>10.5138</v>
      </c>
    </row>
    <row r="1095" spans="1:10">
      <c r="A1095" s="35">
        <v>152</v>
      </c>
      <c r="B1095" s="35">
        <v>399</v>
      </c>
      <c r="C1095" s="35">
        <v>30</v>
      </c>
      <c r="D1095" s="35">
        <v>4</v>
      </c>
      <c r="E1095" s="35">
        <v>45.15</v>
      </c>
      <c r="F1095" s="35">
        <v>180.6</v>
      </c>
      <c r="H1095" s="35">
        <v>12.641999999999999</v>
      </c>
      <c r="I1095" s="35">
        <v>167.958</v>
      </c>
      <c r="J1095" s="35">
        <v>30.23244</v>
      </c>
    </row>
    <row r="1096" spans="1:10">
      <c r="A1096" s="35">
        <v>335</v>
      </c>
      <c r="B1096" s="35">
        <v>37</v>
      </c>
      <c r="C1096" s="35">
        <v>42</v>
      </c>
      <c r="D1096" s="35">
        <v>3</v>
      </c>
      <c r="E1096" s="35">
        <v>196.65</v>
      </c>
      <c r="F1096" s="35">
        <v>589.95000000000005</v>
      </c>
      <c r="H1096" s="35">
        <v>0</v>
      </c>
      <c r="I1096" s="35">
        <v>589.95000000000005</v>
      </c>
      <c r="J1096" s="35">
        <v>106.191</v>
      </c>
    </row>
    <row r="1097" spans="1:10">
      <c r="A1097" s="35">
        <v>419</v>
      </c>
      <c r="B1097" s="35">
        <v>87</v>
      </c>
      <c r="C1097" s="35">
        <v>46</v>
      </c>
      <c r="D1097" s="35">
        <v>1</v>
      </c>
      <c r="E1097" s="35">
        <v>25.05</v>
      </c>
      <c r="F1097" s="35">
        <v>25.05</v>
      </c>
      <c r="H1097" s="35">
        <v>0</v>
      </c>
      <c r="I1097" s="35">
        <v>25.05</v>
      </c>
      <c r="J1097" s="35">
        <v>4.5090000000000003</v>
      </c>
    </row>
    <row r="1098" spans="1:10">
      <c r="A1098" s="35">
        <v>372</v>
      </c>
      <c r="B1098" s="35">
        <v>327</v>
      </c>
      <c r="C1098" s="35">
        <v>33</v>
      </c>
      <c r="D1098" s="35">
        <v>1</v>
      </c>
      <c r="E1098" s="35">
        <v>111.22</v>
      </c>
      <c r="F1098" s="35">
        <v>111.22</v>
      </c>
      <c r="H1098" s="35">
        <v>0</v>
      </c>
      <c r="I1098" s="35">
        <v>111.22</v>
      </c>
      <c r="J1098" s="35">
        <v>20.019600000000001</v>
      </c>
    </row>
    <row r="1099" spans="1:10">
      <c r="A1099" s="35">
        <v>22</v>
      </c>
      <c r="B1099" s="35">
        <v>19</v>
      </c>
      <c r="C1099" s="35">
        <v>23</v>
      </c>
      <c r="D1099" s="35">
        <v>1</v>
      </c>
      <c r="E1099" s="35">
        <v>25</v>
      </c>
      <c r="F1099" s="35">
        <v>25</v>
      </c>
      <c r="H1099" s="35">
        <v>0</v>
      </c>
      <c r="I1099" s="35">
        <v>25</v>
      </c>
      <c r="J1099" s="35">
        <v>4.5</v>
      </c>
    </row>
    <row r="1100" spans="1:10">
      <c r="A1100" s="35">
        <v>110</v>
      </c>
      <c r="B1100" s="35">
        <v>144</v>
      </c>
      <c r="C1100" s="35">
        <v>19</v>
      </c>
      <c r="D1100" s="35">
        <v>1</v>
      </c>
      <c r="E1100" s="35">
        <v>93.6</v>
      </c>
      <c r="F1100" s="35">
        <v>93.6</v>
      </c>
      <c r="H1100" s="35">
        <v>0</v>
      </c>
      <c r="I1100" s="35">
        <v>93.6</v>
      </c>
      <c r="J1100" s="35">
        <v>16.847999999999999</v>
      </c>
    </row>
    <row r="1101" spans="1:10">
      <c r="A1101" s="35">
        <v>158</v>
      </c>
      <c r="B1101" s="35">
        <v>271</v>
      </c>
      <c r="C1101" s="35">
        <v>37</v>
      </c>
      <c r="D1101" s="35">
        <v>1</v>
      </c>
      <c r="E1101" s="35">
        <v>117.86</v>
      </c>
      <c r="F1101" s="35">
        <v>117.86</v>
      </c>
      <c r="H1101" s="35">
        <v>0</v>
      </c>
      <c r="I1101" s="35">
        <v>117.86</v>
      </c>
      <c r="J1101" s="35">
        <v>21.2148</v>
      </c>
    </row>
    <row r="1102" spans="1:10">
      <c r="A1102" s="35">
        <v>247</v>
      </c>
      <c r="B1102" s="35">
        <v>87</v>
      </c>
      <c r="C1102" s="35">
        <v>32</v>
      </c>
      <c r="D1102" s="35">
        <v>1</v>
      </c>
      <c r="E1102" s="35">
        <v>123.37</v>
      </c>
      <c r="F1102" s="35">
        <v>123.37</v>
      </c>
      <c r="H1102" s="35">
        <v>0</v>
      </c>
      <c r="I1102" s="35">
        <v>123.37</v>
      </c>
      <c r="J1102" s="35">
        <v>22.206600000000002</v>
      </c>
    </row>
    <row r="1103" spans="1:10">
      <c r="A1103" s="35">
        <v>194</v>
      </c>
      <c r="B1103" s="35">
        <v>194</v>
      </c>
      <c r="C1103" s="35">
        <v>31</v>
      </c>
      <c r="D1103" s="35">
        <v>3</v>
      </c>
      <c r="E1103" s="35">
        <v>168.08</v>
      </c>
      <c r="F1103" s="35">
        <v>504.24</v>
      </c>
      <c r="H1103" s="35">
        <v>0</v>
      </c>
      <c r="I1103" s="35">
        <v>504.24</v>
      </c>
      <c r="J1103" s="35">
        <v>90.763199999999998</v>
      </c>
    </row>
    <row r="1104" spans="1:10">
      <c r="A1104" s="35">
        <v>405</v>
      </c>
      <c r="B1104" s="35">
        <v>73</v>
      </c>
      <c r="C1104" s="35">
        <v>7</v>
      </c>
      <c r="D1104" s="35">
        <v>4</v>
      </c>
      <c r="E1104" s="35">
        <v>1040.27</v>
      </c>
      <c r="F1104" s="35">
        <v>4161.08</v>
      </c>
      <c r="H1104" s="35">
        <v>0</v>
      </c>
      <c r="I1104" s="35">
        <v>4161.08</v>
      </c>
      <c r="J1104" s="35">
        <v>748.99440000000004</v>
      </c>
    </row>
    <row r="1105" spans="1:10">
      <c r="A1105" s="35">
        <v>57</v>
      </c>
      <c r="B1105" s="35">
        <v>11</v>
      </c>
      <c r="C1105" s="35">
        <v>26</v>
      </c>
      <c r="D1105" s="35">
        <v>1</v>
      </c>
      <c r="E1105" s="35">
        <v>98.28</v>
      </c>
      <c r="F1105" s="35">
        <v>98.28</v>
      </c>
      <c r="H1105" s="35">
        <v>15.7248</v>
      </c>
      <c r="I1105" s="35">
        <v>82.555199999999999</v>
      </c>
      <c r="J1105" s="35">
        <v>14.859935999999999</v>
      </c>
    </row>
    <row r="1106" spans="1:10">
      <c r="A1106" s="35">
        <v>301</v>
      </c>
      <c r="B1106" s="35">
        <v>159</v>
      </c>
      <c r="C1106" s="35">
        <v>23</v>
      </c>
      <c r="D1106" s="35">
        <v>7</v>
      </c>
      <c r="E1106" s="35">
        <v>43.25</v>
      </c>
      <c r="F1106" s="35">
        <v>302.75</v>
      </c>
      <c r="H1106" s="35">
        <v>0</v>
      </c>
      <c r="I1106" s="35">
        <v>302.75</v>
      </c>
      <c r="J1106" s="35">
        <v>54.494999999999997</v>
      </c>
    </row>
    <row r="1107" spans="1:10">
      <c r="A1107" s="35">
        <v>145</v>
      </c>
      <c r="B1107" s="35">
        <v>101</v>
      </c>
      <c r="C1107" s="35">
        <v>23</v>
      </c>
      <c r="D1107" s="35">
        <v>1</v>
      </c>
      <c r="E1107" s="35">
        <v>38.25</v>
      </c>
      <c r="F1107" s="35">
        <v>38.25</v>
      </c>
      <c r="H1107" s="35">
        <v>1.53</v>
      </c>
      <c r="I1107" s="35">
        <v>36.72</v>
      </c>
      <c r="J1107" s="35">
        <v>6.6096000000000004</v>
      </c>
    </row>
    <row r="1108" spans="1:10">
      <c r="A1108" s="35">
        <v>74</v>
      </c>
      <c r="B1108" s="35">
        <v>65</v>
      </c>
      <c r="C1108" s="35">
        <v>12</v>
      </c>
      <c r="D1108" s="35">
        <v>5</v>
      </c>
      <c r="E1108" s="35">
        <v>102.68</v>
      </c>
      <c r="F1108" s="35">
        <v>513.4</v>
      </c>
      <c r="H1108" s="35">
        <v>0</v>
      </c>
      <c r="I1108" s="35">
        <v>513.4</v>
      </c>
      <c r="J1108" s="35">
        <v>92.412000000000006</v>
      </c>
    </row>
    <row r="1109" spans="1:10">
      <c r="A1109" s="35">
        <v>240</v>
      </c>
      <c r="B1109" s="35">
        <v>323</v>
      </c>
      <c r="C1109" s="35">
        <v>31</v>
      </c>
      <c r="D1109" s="35">
        <v>1</v>
      </c>
      <c r="E1109" s="35">
        <v>170.72</v>
      </c>
      <c r="F1109" s="35">
        <v>170.72</v>
      </c>
      <c r="H1109" s="35">
        <v>15.364800000000001</v>
      </c>
      <c r="I1109" s="35">
        <v>155.3552</v>
      </c>
      <c r="J1109" s="35">
        <v>27.963936</v>
      </c>
    </row>
    <row r="1110" spans="1:10">
      <c r="A1110" s="35">
        <v>242</v>
      </c>
      <c r="B1110" s="35">
        <v>93</v>
      </c>
      <c r="C1110" s="35">
        <v>22</v>
      </c>
      <c r="D1110" s="35">
        <v>1</v>
      </c>
      <c r="E1110" s="35">
        <v>40.46</v>
      </c>
      <c r="F1110" s="35">
        <v>40.46</v>
      </c>
      <c r="H1110" s="35">
        <v>0</v>
      </c>
      <c r="I1110" s="35">
        <v>40.46</v>
      </c>
      <c r="J1110" s="35">
        <v>7.2827999999999999</v>
      </c>
    </row>
    <row r="1111" spans="1:10">
      <c r="A1111" s="35">
        <v>221</v>
      </c>
      <c r="B1111" s="35">
        <v>380</v>
      </c>
      <c r="C1111" s="35">
        <v>22</v>
      </c>
      <c r="D1111" s="35">
        <v>5</v>
      </c>
      <c r="E1111" s="35">
        <v>68</v>
      </c>
      <c r="F1111" s="35">
        <v>340</v>
      </c>
      <c r="H1111" s="35">
        <v>0</v>
      </c>
      <c r="I1111" s="35">
        <v>340</v>
      </c>
      <c r="J1111" s="35">
        <v>61.2</v>
      </c>
    </row>
    <row r="1112" spans="1:10">
      <c r="A1112" s="35">
        <v>233</v>
      </c>
      <c r="B1112" s="35">
        <v>332</v>
      </c>
      <c r="C1112" s="35">
        <v>16</v>
      </c>
      <c r="D1112" s="35">
        <v>1</v>
      </c>
      <c r="E1112" s="35">
        <v>48.02</v>
      </c>
      <c r="F1112" s="35">
        <v>48.02</v>
      </c>
      <c r="H1112" s="35">
        <v>0</v>
      </c>
      <c r="I1112" s="35">
        <v>48.02</v>
      </c>
      <c r="J1112" s="35">
        <v>8.6435999999999993</v>
      </c>
    </row>
    <row r="1113" spans="1:10">
      <c r="A1113" s="35">
        <v>400</v>
      </c>
      <c r="B1113" s="35">
        <v>389</v>
      </c>
      <c r="C1113" s="35">
        <v>33</v>
      </c>
      <c r="D1113" s="35">
        <v>1</v>
      </c>
      <c r="E1113" s="35">
        <v>92.96</v>
      </c>
      <c r="F1113" s="35">
        <v>92.96</v>
      </c>
      <c r="H1113" s="35">
        <v>0</v>
      </c>
      <c r="I1113" s="35">
        <v>92.96</v>
      </c>
      <c r="J1113" s="35">
        <v>16.732800000000001</v>
      </c>
    </row>
    <row r="1114" spans="1:10">
      <c r="A1114" s="35">
        <v>379</v>
      </c>
      <c r="B1114" s="35">
        <v>161</v>
      </c>
      <c r="C1114" s="35">
        <v>4</v>
      </c>
      <c r="D1114" s="35">
        <v>1</v>
      </c>
      <c r="E1114" s="35">
        <v>281.41000000000003</v>
      </c>
      <c r="F1114" s="35">
        <v>281.41000000000003</v>
      </c>
      <c r="H1114" s="35">
        <v>0</v>
      </c>
      <c r="I1114" s="35">
        <v>281.41000000000003</v>
      </c>
      <c r="J1114" s="35">
        <v>50.653799999999997</v>
      </c>
    </row>
    <row r="1115" spans="1:10">
      <c r="A1115" s="35">
        <v>139</v>
      </c>
      <c r="B1115" s="35">
        <v>162</v>
      </c>
      <c r="C1115" s="35">
        <v>2</v>
      </c>
      <c r="D1115" s="35">
        <v>7</v>
      </c>
      <c r="E1115" s="35">
        <v>456.52</v>
      </c>
      <c r="F1115" s="35">
        <v>3195.64</v>
      </c>
      <c r="H1115" s="35">
        <v>0</v>
      </c>
      <c r="I1115" s="35">
        <v>3195.64</v>
      </c>
      <c r="J1115" s="35">
        <v>575.21519999999998</v>
      </c>
    </row>
    <row r="1116" spans="1:10">
      <c r="A1116" s="35">
        <v>435</v>
      </c>
      <c r="B1116" s="35">
        <v>395</v>
      </c>
      <c r="C1116" s="35">
        <v>15</v>
      </c>
      <c r="D1116" s="35">
        <v>1</v>
      </c>
      <c r="E1116" s="35">
        <v>153.44999999999999</v>
      </c>
      <c r="F1116" s="35">
        <v>153.44999999999999</v>
      </c>
      <c r="H1116" s="35">
        <v>0</v>
      </c>
      <c r="I1116" s="35">
        <v>153.44999999999999</v>
      </c>
      <c r="J1116" s="35">
        <v>27.620999999999999</v>
      </c>
    </row>
    <row r="1117" spans="1:10">
      <c r="A1117" s="35">
        <v>289</v>
      </c>
      <c r="B1117" s="35">
        <v>146</v>
      </c>
      <c r="C1117" s="35">
        <v>24</v>
      </c>
      <c r="D1117" s="35">
        <v>8</v>
      </c>
      <c r="E1117" s="35">
        <v>27.06</v>
      </c>
      <c r="F1117" s="35">
        <v>216.48</v>
      </c>
      <c r="H1117" s="35">
        <v>0</v>
      </c>
      <c r="I1117" s="35">
        <v>216.48</v>
      </c>
      <c r="J1117" s="35">
        <v>38.9664</v>
      </c>
    </row>
    <row r="1118" spans="1:10">
      <c r="A1118" s="35">
        <v>393</v>
      </c>
      <c r="B1118" s="35">
        <v>155</v>
      </c>
      <c r="C1118" s="35">
        <v>36</v>
      </c>
      <c r="D1118" s="35">
        <v>1</v>
      </c>
      <c r="E1118" s="35">
        <v>73.5</v>
      </c>
      <c r="F1118" s="35">
        <v>73.5</v>
      </c>
      <c r="H1118" s="35">
        <v>0</v>
      </c>
      <c r="I1118" s="35">
        <v>73.5</v>
      </c>
      <c r="J1118" s="35">
        <v>13.23</v>
      </c>
    </row>
    <row r="1119" spans="1:10">
      <c r="A1119" s="35">
        <v>270</v>
      </c>
      <c r="B1119" s="35">
        <v>407</v>
      </c>
      <c r="C1119" s="35">
        <v>2</v>
      </c>
      <c r="D1119" s="35">
        <v>4</v>
      </c>
      <c r="E1119" s="35">
        <v>589.84</v>
      </c>
      <c r="F1119" s="35">
        <v>2359.36</v>
      </c>
      <c r="H1119" s="35">
        <v>0</v>
      </c>
      <c r="I1119" s="35">
        <v>2359.36</v>
      </c>
      <c r="J1119" s="35">
        <v>424.6848</v>
      </c>
    </row>
    <row r="1120" spans="1:10">
      <c r="A1120" s="35">
        <v>374</v>
      </c>
      <c r="B1120" s="35">
        <v>314</v>
      </c>
      <c r="C1120" s="35">
        <v>33</v>
      </c>
      <c r="D1120" s="35">
        <v>9</v>
      </c>
      <c r="E1120" s="35">
        <v>144.41999999999999</v>
      </c>
      <c r="F1120" s="35">
        <v>1299.78</v>
      </c>
      <c r="H1120" s="35">
        <v>0</v>
      </c>
      <c r="I1120" s="35">
        <v>1299.78</v>
      </c>
      <c r="J1120" s="35">
        <v>233.96039999999999</v>
      </c>
    </row>
    <row r="1121" spans="1:10">
      <c r="A1121" s="35">
        <v>149</v>
      </c>
      <c r="B1121" s="35">
        <v>245</v>
      </c>
      <c r="C1121" s="35">
        <v>23</v>
      </c>
      <c r="D1121" s="35">
        <v>1</v>
      </c>
      <c r="E1121" s="35">
        <v>26.25</v>
      </c>
      <c r="F1121" s="35">
        <v>26.25</v>
      </c>
      <c r="H1121" s="35">
        <v>0</v>
      </c>
      <c r="I1121" s="35">
        <v>26.25</v>
      </c>
      <c r="J1121" s="35">
        <v>4.7249999999999996</v>
      </c>
    </row>
    <row r="1122" spans="1:10">
      <c r="A1122" s="35">
        <v>226</v>
      </c>
      <c r="B1122" s="35">
        <v>125</v>
      </c>
      <c r="C1122" s="35">
        <v>3</v>
      </c>
      <c r="D1122" s="35">
        <v>1</v>
      </c>
      <c r="E1122" s="35">
        <v>334.02</v>
      </c>
      <c r="F1122" s="35">
        <v>334.02</v>
      </c>
      <c r="H1122" s="35">
        <v>0</v>
      </c>
      <c r="I1122" s="35">
        <v>334.02</v>
      </c>
      <c r="J1122" s="35">
        <v>60.123600000000003</v>
      </c>
    </row>
    <row r="1123" spans="1:10">
      <c r="A1123" s="35">
        <v>52</v>
      </c>
      <c r="B1123" s="35">
        <v>73</v>
      </c>
      <c r="C1123" s="35">
        <v>23</v>
      </c>
      <c r="D1123" s="35">
        <v>1</v>
      </c>
      <c r="E1123" s="35">
        <v>47</v>
      </c>
      <c r="F1123" s="35">
        <v>47</v>
      </c>
      <c r="H1123" s="35">
        <v>3.76</v>
      </c>
      <c r="I1123" s="35">
        <v>43.24</v>
      </c>
      <c r="J1123" s="35">
        <v>7.7831999999999999</v>
      </c>
    </row>
    <row r="1124" spans="1:10">
      <c r="A1124" s="35">
        <v>147</v>
      </c>
      <c r="B1124" s="35">
        <v>135</v>
      </c>
      <c r="C1124" s="35">
        <v>26</v>
      </c>
      <c r="D1124" s="35">
        <v>1</v>
      </c>
      <c r="E1124" s="35">
        <v>97.65</v>
      </c>
      <c r="F1124" s="35">
        <v>97.65</v>
      </c>
      <c r="H1124" s="35">
        <v>0</v>
      </c>
      <c r="I1124" s="35">
        <v>97.65</v>
      </c>
      <c r="J1124" s="35">
        <v>17.577000000000002</v>
      </c>
    </row>
    <row r="1125" spans="1:10">
      <c r="A1125" s="35">
        <v>52</v>
      </c>
      <c r="B1125" s="35">
        <v>35</v>
      </c>
      <c r="C1125" s="35">
        <v>42</v>
      </c>
      <c r="D1125" s="35">
        <v>9</v>
      </c>
      <c r="E1125" s="35">
        <v>189.75</v>
      </c>
      <c r="F1125" s="35">
        <v>1707.75</v>
      </c>
      <c r="H1125" s="35">
        <v>0</v>
      </c>
      <c r="I1125" s="35">
        <v>1707.75</v>
      </c>
      <c r="J1125" s="35">
        <v>307.39499999999998</v>
      </c>
    </row>
    <row r="1126" spans="1:10">
      <c r="A1126" s="35">
        <v>356</v>
      </c>
      <c r="B1126" s="35">
        <v>321</v>
      </c>
      <c r="C1126" s="35">
        <v>24</v>
      </c>
      <c r="D1126" s="35">
        <v>1</v>
      </c>
      <c r="E1126" s="35">
        <v>21.56</v>
      </c>
      <c r="F1126" s="35">
        <v>21.56</v>
      </c>
      <c r="H1126" s="35">
        <v>0</v>
      </c>
      <c r="I1126" s="35">
        <v>21.56</v>
      </c>
      <c r="J1126" s="35">
        <v>3.8807999999999998</v>
      </c>
    </row>
    <row r="1127" spans="1:10">
      <c r="A1127" s="35">
        <v>293</v>
      </c>
      <c r="B1127" s="35">
        <v>377</v>
      </c>
      <c r="C1127" s="35">
        <v>30</v>
      </c>
      <c r="D1127" s="35">
        <v>5</v>
      </c>
      <c r="E1127" s="35">
        <v>76.11</v>
      </c>
      <c r="F1127" s="35">
        <v>380.55</v>
      </c>
      <c r="H1127" s="35">
        <v>0</v>
      </c>
      <c r="I1127" s="35">
        <v>380.55</v>
      </c>
      <c r="J1127" s="35">
        <v>68.498999999999995</v>
      </c>
    </row>
    <row r="1128" spans="1:10">
      <c r="A1128" s="35">
        <v>335</v>
      </c>
      <c r="B1128" s="35">
        <v>400</v>
      </c>
      <c r="C1128" s="35">
        <v>10</v>
      </c>
      <c r="D1128" s="35">
        <v>3</v>
      </c>
      <c r="E1128" s="35">
        <v>532.35</v>
      </c>
      <c r="F1128" s="35">
        <v>1597.05</v>
      </c>
      <c r="H1128" s="35">
        <v>0</v>
      </c>
      <c r="I1128" s="35">
        <v>1597.05</v>
      </c>
      <c r="J1128" s="35">
        <v>287.46899999999999</v>
      </c>
    </row>
    <row r="1129" spans="1:10">
      <c r="A1129" s="35">
        <v>29</v>
      </c>
      <c r="B1129" s="35">
        <v>313</v>
      </c>
      <c r="C1129" s="35">
        <v>24</v>
      </c>
      <c r="D1129" s="35">
        <v>1</v>
      </c>
      <c r="E1129" s="35">
        <v>23.76</v>
      </c>
      <c r="F1129" s="35">
        <v>23.76</v>
      </c>
      <c r="H1129" s="35">
        <v>0</v>
      </c>
      <c r="I1129" s="35">
        <v>23.76</v>
      </c>
      <c r="J1129" s="35">
        <v>4.2767999999999997</v>
      </c>
    </row>
    <row r="1130" spans="1:10">
      <c r="A1130" s="35">
        <v>370</v>
      </c>
      <c r="B1130" s="35">
        <v>73</v>
      </c>
      <c r="C1130" s="35">
        <v>8</v>
      </c>
      <c r="D1130" s="35">
        <v>5</v>
      </c>
      <c r="E1130" s="35">
        <v>828.32</v>
      </c>
      <c r="F1130" s="35">
        <v>4141.6000000000004</v>
      </c>
      <c r="H1130" s="35">
        <v>0</v>
      </c>
      <c r="I1130" s="35">
        <v>4141.6000000000004</v>
      </c>
      <c r="J1130" s="35">
        <v>745.48800000000006</v>
      </c>
    </row>
    <row r="1131" spans="1:10">
      <c r="A1131" s="35">
        <v>154</v>
      </c>
      <c r="B1131" s="35">
        <v>321</v>
      </c>
      <c r="C1131" s="35">
        <v>15</v>
      </c>
      <c r="D1131" s="35">
        <v>4</v>
      </c>
      <c r="E1131" s="35">
        <v>195.03</v>
      </c>
      <c r="F1131" s="35">
        <v>780.12</v>
      </c>
      <c r="H1131" s="35">
        <v>0</v>
      </c>
      <c r="I1131" s="35">
        <v>780.12</v>
      </c>
      <c r="J1131" s="35">
        <v>140.42160000000001</v>
      </c>
    </row>
    <row r="1132" spans="1:10">
      <c r="A1132" s="35">
        <v>74</v>
      </c>
      <c r="B1132" s="35">
        <v>410</v>
      </c>
      <c r="C1132" s="35">
        <v>38</v>
      </c>
      <c r="D1132" s="35">
        <v>2</v>
      </c>
      <c r="E1132" s="35">
        <v>48.36</v>
      </c>
      <c r="F1132" s="35">
        <v>96.72</v>
      </c>
      <c r="H1132" s="35">
        <v>0</v>
      </c>
      <c r="I1132" s="35">
        <v>96.72</v>
      </c>
      <c r="J1132" s="35">
        <v>17.409600000000001</v>
      </c>
    </row>
    <row r="1133" spans="1:10">
      <c r="A1133" s="35">
        <v>369</v>
      </c>
      <c r="B1133" s="35">
        <v>330</v>
      </c>
      <c r="C1133" s="35">
        <v>44</v>
      </c>
      <c r="D1133" s="35">
        <v>2</v>
      </c>
      <c r="E1133" s="35">
        <v>118.11</v>
      </c>
      <c r="F1133" s="35">
        <v>236.22</v>
      </c>
      <c r="H1133" s="35">
        <v>0</v>
      </c>
      <c r="I1133" s="35">
        <v>236.22</v>
      </c>
      <c r="J1133" s="35">
        <v>42.519599999999997</v>
      </c>
    </row>
    <row r="1134" spans="1:10">
      <c r="A1134" s="35">
        <v>10</v>
      </c>
      <c r="B1134" s="35">
        <v>59</v>
      </c>
      <c r="C1134" s="35">
        <v>36</v>
      </c>
      <c r="D1134" s="35">
        <v>1</v>
      </c>
      <c r="E1134" s="35">
        <v>63.7</v>
      </c>
      <c r="F1134" s="35">
        <v>63.7</v>
      </c>
      <c r="H1134" s="35">
        <v>0</v>
      </c>
      <c r="I1134" s="35">
        <v>63.7</v>
      </c>
      <c r="J1134" s="35">
        <v>11.465999999999999</v>
      </c>
    </row>
    <row r="1135" spans="1:10">
      <c r="A1135" s="35">
        <v>70</v>
      </c>
      <c r="B1135" s="35">
        <v>385</v>
      </c>
      <c r="C1135" s="35">
        <v>46</v>
      </c>
      <c r="D1135" s="35">
        <v>6</v>
      </c>
      <c r="E1135" s="35">
        <v>16.8</v>
      </c>
      <c r="F1135" s="35">
        <v>100.8</v>
      </c>
      <c r="H1135" s="35">
        <v>0</v>
      </c>
      <c r="I1135" s="35">
        <v>100.8</v>
      </c>
      <c r="J1135" s="35">
        <v>18.143999999999998</v>
      </c>
    </row>
    <row r="1136" spans="1:10">
      <c r="A1136" s="35">
        <v>77</v>
      </c>
      <c r="B1136" s="35">
        <v>43</v>
      </c>
      <c r="C1136" s="35">
        <v>13</v>
      </c>
      <c r="D1136" s="35">
        <v>2</v>
      </c>
      <c r="E1136" s="35">
        <v>144.32</v>
      </c>
      <c r="F1136" s="35">
        <v>288.64</v>
      </c>
      <c r="H1136" s="35">
        <v>0</v>
      </c>
      <c r="I1136" s="35">
        <v>288.64</v>
      </c>
      <c r="J1136" s="35">
        <v>51.955199999999998</v>
      </c>
    </row>
    <row r="1137" spans="1:10">
      <c r="A1137" s="35">
        <v>246</v>
      </c>
      <c r="B1137" s="35">
        <v>362</v>
      </c>
      <c r="C1137" s="35">
        <v>45</v>
      </c>
      <c r="D1137" s="35">
        <v>7</v>
      </c>
      <c r="E1137" s="35">
        <v>23.53</v>
      </c>
      <c r="F1137" s="35">
        <v>164.71</v>
      </c>
      <c r="H1137" s="35">
        <v>0</v>
      </c>
      <c r="I1137" s="35">
        <v>164.71</v>
      </c>
      <c r="J1137" s="35">
        <v>29.6478</v>
      </c>
    </row>
    <row r="1138" spans="1:10">
      <c r="A1138" s="35">
        <v>237</v>
      </c>
      <c r="B1138" s="35">
        <v>104</v>
      </c>
      <c r="C1138" s="35">
        <v>33</v>
      </c>
      <c r="D1138" s="35">
        <v>3</v>
      </c>
      <c r="E1138" s="35">
        <v>106.24</v>
      </c>
      <c r="F1138" s="35">
        <v>318.72000000000003</v>
      </c>
      <c r="H1138" s="35">
        <v>0</v>
      </c>
      <c r="I1138" s="35">
        <v>318.72000000000003</v>
      </c>
      <c r="J1138" s="35">
        <v>57.369599999999998</v>
      </c>
    </row>
    <row r="1139" spans="1:10">
      <c r="A1139" s="35">
        <v>221</v>
      </c>
      <c r="B1139" s="35">
        <v>362</v>
      </c>
      <c r="C1139" s="35">
        <v>27</v>
      </c>
      <c r="D1139" s="35">
        <v>1</v>
      </c>
      <c r="E1139" s="35">
        <v>60.42</v>
      </c>
      <c r="F1139" s="35">
        <v>60.42</v>
      </c>
      <c r="H1139" s="35">
        <v>0</v>
      </c>
      <c r="I1139" s="35">
        <v>60.42</v>
      </c>
      <c r="J1139" s="35">
        <v>10.8756</v>
      </c>
    </row>
    <row r="1140" spans="1:10">
      <c r="A1140" s="35">
        <v>80</v>
      </c>
      <c r="B1140" s="35">
        <v>421</v>
      </c>
      <c r="C1140" s="35">
        <v>22</v>
      </c>
      <c r="D1140" s="35">
        <v>8</v>
      </c>
      <c r="E1140" s="35">
        <v>62.9</v>
      </c>
      <c r="F1140" s="35">
        <v>503.2</v>
      </c>
      <c r="H1140" s="35">
        <v>0</v>
      </c>
      <c r="I1140" s="35">
        <v>503.2</v>
      </c>
      <c r="J1140" s="35">
        <v>90.575999999999993</v>
      </c>
    </row>
    <row r="1141" spans="1:10">
      <c r="A1141" s="35">
        <v>259</v>
      </c>
      <c r="B1141" s="35">
        <v>274</v>
      </c>
      <c r="C1141" s="35">
        <v>1</v>
      </c>
      <c r="D1141" s="35">
        <v>1</v>
      </c>
      <c r="E1141" s="35">
        <v>804.54</v>
      </c>
      <c r="F1141" s="35">
        <v>804.54</v>
      </c>
      <c r="H1141" s="35">
        <v>0</v>
      </c>
      <c r="I1141" s="35">
        <v>804.54</v>
      </c>
      <c r="J1141" s="35">
        <v>144.81720000000001</v>
      </c>
    </row>
    <row r="1142" spans="1:10">
      <c r="A1142" s="35">
        <v>329</v>
      </c>
      <c r="B1142" s="35">
        <v>187</v>
      </c>
      <c r="C1142" s="35">
        <v>23</v>
      </c>
      <c r="D1142" s="35">
        <v>9</v>
      </c>
      <c r="E1142" s="35">
        <v>39.75</v>
      </c>
      <c r="F1142" s="35">
        <v>357.75</v>
      </c>
      <c r="H1142" s="35">
        <v>0</v>
      </c>
      <c r="I1142" s="35">
        <v>357.75</v>
      </c>
      <c r="J1142" s="35">
        <v>64.394999999999996</v>
      </c>
    </row>
    <row r="1143" spans="1:10">
      <c r="A1143" s="35">
        <v>266</v>
      </c>
      <c r="B1143" s="35">
        <v>98</v>
      </c>
      <c r="C1143" s="35">
        <v>24</v>
      </c>
      <c r="D1143" s="35">
        <v>9</v>
      </c>
      <c r="E1143" s="35">
        <v>38.94</v>
      </c>
      <c r="F1143" s="35">
        <v>350.46</v>
      </c>
      <c r="H1143" s="35">
        <v>0</v>
      </c>
      <c r="I1143" s="35">
        <v>350.46</v>
      </c>
      <c r="J1143" s="35">
        <v>63.082799999999999</v>
      </c>
    </row>
    <row r="1144" spans="1:10">
      <c r="A1144" s="35">
        <v>188</v>
      </c>
      <c r="B1144" s="35">
        <v>72</v>
      </c>
      <c r="C1144" s="35">
        <v>30</v>
      </c>
      <c r="D1144" s="35">
        <v>6</v>
      </c>
      <c r="E1144" s="35">
        <v>45.58</v>
      </c>
      <c r="F1144" s="35">
        <v>273.48</v>
      </c>
      <c r="H1144" s="35">
        <v>0</v>
      </c>
      <c r="I1144" s="35">
        <v>273.48</v>
      </c>
      <c r="J1144" s="35">
        <v>49.226399999999998</v>
      </c>
    </row>
    <row r="1145" spans="1:10">
      <c r="A1145" s="35">
        <v>98</v>
      </c>
      <c r="B1145" s="35">
        <v>38</v>
      </c>
      <c r="C1145" s="35">
        <v>1</v>
      </c>
      <c r="D1145" s="35">
        <v>1</v>
      </c>
      <c r="E1145" s="35">
        <v>921.14</v>
      </c>
      <c r="F1145" s="35">
        <v>921.14</v>
      </c>
      <c r="H1145" s="35">
        <v>0</v>
      </c>
      <c r="I1145" s="35">
        <v>921.14</v>
      </c>
      <c r="J1145" s="35">
        <v>165.80520000000001</v>
      </c>
    </row>
    <row r="1146" spans="1:10">
      <c r="A1146" s="35">
        <v>152</v>
      </c>
      <c r="B1146" s="35">
        <v>300</v>
      </c>
      <c r="C1146" s="35">
        <v>24</v>
      </c>
      <c r="D1146" s="35">
        <v>6</v>
      </c>
      <c r="E1146" s="35">
        <v>26.62</v>
      </c>
      <c r="F1146" s="35">
        <v>159.72</v>
      </c>
      <c r="H1146" s="35">
        <v>0</v>
      </c>
      <c r="I1146" s="35">
        <v>159.72</v>
      </c>
      <c r="J1146" s="35">
        <v>28.749600000000001</v>
      </c>
    </row>
    <row r="1147" spans="1:10">
      <c r="A1147" s="35">
        <v>123</v>
      </c>
      <c r="B1147" s="35">
        <v>172</v>
      </c>
      <c r="C1147" s="35">
        <v>34</v>
      </c>
      <c r="D1147" s="35">
        <v>7</v>
      </c>
      <c r="E1147" s="35">
        <v>85.4</v>
      </c>
      <c r="F1147" s="35">
        <v>597.79999999999995</v>
      </c>
      <c r="H1147" s="35">
        <v>0</v>
      </c>
      <c r="I1147" s="35">
        <v>597.79999999999995</v>
      </c>
      <c r="J1147" s="35">
        <v>107.604</v>
      </c>
    </row>
    <row r="1148" spans="1:10">
      <c r="A1148" s="35">
        <v>335</v>
      </c>
      <c r="B1148" s="35">
        <v>265</v>
      </c>
      <c r="C1148" s="35">
        <v>34</v>
      </c>
      <c r="D1148" s="35">
        <v>1</v>
      </c>
      <c r="E1148" s="35">
        <v>98.7</v>
      </c>
      <c r="F1148" s="35">
        <v>98.7</v>
      </c>
      <c r="H1148" s="35">
        <v>0</v>
      </c>
      <c r="I1148" s="35">
        <v>98.7</v>
      </c>
      <c r="J1148" s="35">
        <v>17.765999999999998</v>
      </c>
    </row>
    <row r="1149" spans="1:10">
      <c r="A1149" s="35">
        <v>232</v>
      </c>
      <c r="B1149" s="35">
        <v>173</v>
      </c>
      <c r="C1149" s="35">
        <v>30</v>
      </c>
      <c r="D1149" s="35">
        <v>9</v>
      </c>
      <c r="E1149" s="35">
        <v>65.36</v>
      </c>
      <c r="F1149" s="35">
        <v>588.24</v>
      </c>
      <c r="H1149" s="35">
        <v>0</v>
      </c>
      <c r="I1149" s="35">
        <v>588.24</v>
      </c>
      <c r="J1149" s="35">
        <v>105.8832</v>
      </c>
    </row>
    <row r="1150" spans="1:10">
      <c r="A1150" s="35">
        <v>329</v>
      </c>
      <c r="B1150" s="35">
        <v>271</v>
      </c>
      <c r="C1150" s="35">
        <v>45</v>
      </c>
      <c r="D1150" s="35">
        <v>1</v>
      </c>
      <c r="E1150" s="35">
        <v>20.149999999999999</v>
      </c>
      <c r="F1150" s="35">
        <v>20.149999999999999</v>
      </c>
      <c r="H1150" s="35">
        <v>0</v>
      </c>
      <c r="I1150" s="35">
        <v>20.149999999999999</v>
      </c>
      <c r="J1150" s="35">
        <v>3.6269999999999998</v>
      </c>
    </row>
    <row r="1151" spans="1:10">
      <c r="A1151" s="35">
        <v>159</v>
      </c>
      <c r="B1151" s="35">
        <v>76</v>
      </c>
      <c r="C1151" s="35">
        <v>21</v>
      </c>
      <c r="D1151" s="35">
        <v>8</v>
      </c>
      <c r="E1151" s="35">
        <v>69.959999999999994</v>
      </c>
      <c r="F1151" s="35">
        <v>559.67999999999995</v>
      </c>
      <c r="H1151" s="35">
        <v>0</v>
      </c>
      <c r="I1151" s="35">
        <v>559.67999999999995</v>
      </c>
      <c r="J1151" s="35">
        <v>100.7424</v>
      </c>
    </row>
    <row r="1152" spans="1:10">
      <c r="A1152" s="35">
        <v>246</v>
      </c>
      <c r="B1152" s="35">
        <v>147</v>
      </c>
      <c r="C1152" s="35">
        <v>44</v>
      </c>
      <c r="D1152" s="35">
        <v>4</v>
      </c>
      <c r="E1152" s="35">
        <v>150.66</v>
      </c>
      <c r="F1152" s="35">
        <v>602.64</v>
      </c>
      <c r="H1152" s="35">
        <v>0</v>
      </c>
      <c r="I1152" s="35">
        <v>602.64</v>
      </c>
      <c r="J1152" s="35">
        <v>108.4752</v>
      </c>
    </row>
    <row r="1153" spans="1:10">
      <c r="A1153" s="35">
        <v>163</v>
      </c>
      <c r="B1153" s="35">
        <v>82</v>
      </c>
      <c r="C1153" s="35">
        <v>17</v>
      </c>
      <c r="D1153" s="35">
        <v>1</v>
      </c>
      <c r="E1153" s="35">
        <v>68.45</v>
      </c>
      <c r="F1153" s="35">
        <v>68.45</v>
      </c>
      <c r="H1153" s="35">
        <v>0</v>
      </c>
      <c r="I1153" s="35">
        <v>68.45</v>
      </c>
      <c r="J1153" s="35">
        <v>12.321</v>
      </c>
    </row>
    <row r="1154" spans="1:10">
      <c r="A1154" s="35">
        <v>9</v>
      </c>
      <c r="B1154" s="35">
        <v>66</v>
      </c>
      <c r="C1154" s="35">
        <v>19</v>
      </c>
      <c r="D1154" s="35">
        <v>6</v>
      </c>
      <c r="E1154" s="35">
        <v>79.56</v>
      </c>
      <c r="F1154" s="35">
        <v>477.36</v>
      </c>
      <c r="H1154" s="35">
        <v>95.471999999999994</v>
      </c>
      <c r="I1154" s="35">
        <v>381.88799999999998</v>
      </c>
      <c r="J1154" s="35">
        <v>68.739840000000001</v>
      </c>
    </row>
    <row r="1155" spans="1:10">
      <c r="A1155" s="35">
        <v>125</v>
      </c>
      <c r="B1155" s="35">
        <v>379</v>
      </c>
      <c r="C1155" s="35">
        <v>32</v>
      </c>
      <c r="D1155" s="35">
        <v>6</v>
      </c>
      <c r="E1155" s="35">
        <v>105.12</v>
      </c>
      <c r="F1155" s="35">
        <v>630.72</v>
      </c>
      <c r="H1155" s="35">
        <v>0</v>
      </c>
      <c r="I1155" s="35">
        <v>630.72</v>
      </c>
      <c r="J1155" s="35">
        <v>113.5296</v>
      </c>
    </row>
    <row r="1156" spans="1:10">
      <c r="A1156" s="35">
        <v>311</v>
      </c>
      <c r="B1156" s="35">
        <v>148</v>
      </c>
      <c r="C1156" s="35">
        <v>30</v>
      </c>
      <c r="D1156" s="35">
        <v>1</v>
      </c>
      <c r="E1156" s="35">
        <v>62.35</v>
      </c>
      <c r="F1156" s="35">
        <v>62.35</v>
      </c>
      <c r="H1156" s="35">
        <v>0</v>
      </c>
      <c r="I1156" s="35">
        <v>62.35</v>
      </c>
      <c r="J1156" s="35">
        <v>11.223000000000001</v>
      </c>
    </row>
    <row r="1157" spans="1:10">
      <c r="A1157" s="35">
        <v>208</v>
      </c>
      <c r="B1157" s="35">
        <v>316</v>
      </c>
      <c r="C1157" s="35">
        <v>24</v>
      </c>
      <c r="D1157" s="35">
        <v>1</v>
      </c>
      <c r="E1157" s="35">
        <v>38.72</v>
      </c>
      <c r="F1157" s="35">
        <v>38.72</v>
      </c>
      <c r="H1157" s="35">
        <v>0</v>
      </c>
      <c r="I1157" s="35">
        <v>38.72</v>
      </c>
      <c r="J1157" s="35">
        <v>6.9695999999999998</v>
      </c>
    </row>
    <row r="1158" spans="1:10">
      <c r="A1158" s="35">
        <v>107</v>
      </c>
      <c r="B1158" s="35">
        <v>411</v>
      </c>
      <c r="C1158" s="35">
        <v>10</v>
      </c>
      <c r="D1158" s="35">
        <v>6</v>
      </c>
      <c r="E1158" s="35">
        <v>864.5</v>
      </c>
      <c r="F1158" s="35">
        <v>5187</v>
      </c>
      <c r="H1158" s="35">
        <v>207.48</v>
      </c>
      <c r="I1158" s="35">
        <v>4979.5200000000004</v>
      </c>
      <c r="J1158" s="35">
        <v>896.31359999999995</v>
      </c>
    </row>
    <row r="1159" spans="1:10">
      <c r="A1159" s="35">
        <v>84</v>
      </c>
      <c r="B1159" s="35">
        <v>130</v>
      </c>
      <c r="C1159" s="35">
        <v>21</v>
      </c>
      <c r="D1159" s="35">
        <v>1</v>
      </c>
      <c r="E1159" s="35">
        <v>94.87</v>
      </c>
      <c r="F1159" s="35">
        <v>94.87</v>
      </c>
      <c r="H1159" s="35">
        <v>0</v>
      </c>
      <c r="I1159" s="35">
        <v>94.87</v>
      </c>
      <c r="J1159" s="35">
        <v>17.076599999999999</v>
      </c>
    </row>
    <row r="1160" spans="1:10">
      <c r="A1160" s="35">
        <v>87</v>
      </c>
      <c r="B1160" s="35">
        <v>46</v>
      </c>
      <c r="C1160" s="35">
        <v>11</v>
      </c>
      <c r="D1160" s="35">
        <v>1</v>
      </c>
      <c r="E1160" s="35">
        <v>904.86</v>
      </c>
      <c r="F1160" s="35">
        <v>904.86</v>
      </c>
      <c r="H1160" s="35">
        <v>0</v>
      </c>
      <c r="I1160" s="35">
        <v>904.86</v>
      </c>
      <c r="J1160" s="35">
        <v>162.87479999999999</v>
      </c>
    </row>
    <row r="1161" spans="1:10">
      <c r="A1161" s="35">
        <v>244</v>
      </c>
      <c r="B1161" s="35">
        <v>145</v>
      </c>
      <c r="C1161" s="35">
        <v>33</v>
      </c>
      <c r="D1161" s="35">
        <v>1</v>
      </c>
      <c r="E1161" s="35">
        <v>92.96</v>
      </c>
      <c r="F1161" s="35">
        <v>92.96</v>
      </c>
      <c r="H1161" s="35">
        <v>0</v>
      </c>
      <c r="I1161" s="35">
        <v>92.96</v>
      </c>
      <c r="J1161" s="35">
        <v>16.732800000000001</v>
      </c>
    </row>
    <row r="1162" spans="1:10">
      <c r="A1162" s="35">
        <v>377</v>
      </c>
      <c r="B1162" s="35">
        <v>246</v>
      </c>
      <c r="C1162" s="35">
        <v>46</v>
      </c>
      <c r="D1162" s="35">
        <v>5</v>
      </c>
      <c r="E1162" s="35">
        <v>27.45</v>
      </c>
      <c r="F1162" s="35">
        <v>137.25</v>
      </c>
      <c r="H1162" s="35">
        <v>0</v>
      </c>
      <c r="I1162" s="35">
        <v>137.25</v>
      </c>
      <c r="J1162" s="35">
        <v>24.704999999999998</v>
      </c>
    </row>
    <row r="1163" spans="1:10">
      <c r="A1163" s="35">
        <v>206</v>
      </c>
      <c r="B1163" s="35">
        <v>117</v>
      </c>
      <c r="C1163" s="35">
        <v>24</v>
      </c>
      <c r="D1163" s="35">
        <v>1</v>
      </c>
      <c r="E1163" s="35">
        <v>26.84</v>
      </c>
      <c r="F1163" s="35">
        <v>26.84</v>
      </c>
      <c r="H1163" s="35">
        <v>0</v>
      </c>
      <c r="I1163" s="35">
        <v>26.84</v>
      </c>
      <c r="J1163" s="35">
        <v>4.8311999999999999</v>
      </c>
    </row>
    <row r="1164" spans="1:10">
      <c r="A1164" s="35">
        <v>357</v>
      </c>
      <c r="B1164" s="35">
        <v>32</v>
      </c>
      <c r="C1164" s="35">
        <v>17</v>
      </c>
      <c r="D1164" s="35">
        <v>1</v>
      </c>
      <c r="E1164" s="35">
        <v>72.89</v>
      </c>
      <c r="F1164" s="35">
        <v>72.89</v>
      </c>
      <c r="H1164" s="35">
        <v>0</v>
      </c>
      <c r="I1164" s="35">
        <v>72.89</v>
      </c>
      <c r="J1164" s="35">
        <v>13.120200000000001</v>
      </c>
    </row>
    <row r="1165" spans="1:10">
      <c r="A1165" s="35">
        <v>401</v>
      </c>
      <c r="B1165" s="35">
        <v>166</v>
      </c>
      <c r="C1165" s="35">
        <v>7</v>
      </c>
      <c r="D1165" s="35">
        <v>1</v>
      </c>
      <c r="E1165" s="35">
        <v>991.76</v>
      </c>
      <c r="F1165" s="35">
        <v>991.76</v>
      </c>
      <c r="H1165" s="35">
        <v>0</v>
      </c>
      <c r="I1165" s="35">
        <v>991.76</v>
      </c>
      <c r="J1165" s="35">
        <v>178.51679999999999</v>
      </c>
    </row>
    <row r="1166" spans="1:10">
      <c r="A1166" s="35">
        <v>139</v>
      </c>
      <c r="B1166" s="35">
        <v>370</v>
      </c>
      <c r="C1166" s="35">
        <v>20</v>
      </c>
      <c r="D1166" s="35">
        <v>5</v>
      </c>
      <c r="E1166" s="35">
        <v>39.380000000000003</v>
      </c>
      <c r="F1166" s="35">
        <v>196.9</v>
      </c>
      <c r="H1166" s="35">
        <v>0</v>
      </c>
      <c r="I1166" s="35">
        <v>196.9</v>
      </c>
      <c r="J1166" s="35">
        <v>35.442</v>
      </c>
    </row>
    <row r="1167" spans="1:10">
      <c r="A1167" s="35">
        <v>422</v>
      </c>
      <c r="B1167" s="35">
        <v>150</v>
      </c>
      <c r="C1167" s="35">
        <v>6</v>
      </c>
      <c r="D1167" s="35">
        <v>1</v>
      </c>
      <c r="E1167" s="35">
        <v>690.3</v>
      </c>
      <c r="F1167" s="35">
        <v>690.3</v>
      </c>
      <c r="H1167" s="35">
        <v>0</v>
      </c>
      <c r="I1167" s="35">
        <v>690.3</v>
      </c>
      <c r="J1167" s="35">
        <v>124.254</v>
      </c>
    </row>
    <row r="1168" spans="1:10">
      <c r="A1168" s="35">
        <v>337</v>
      </c>
      <c r="B1168" s="35">
        <v>329</v>
      </c>
      <c r="C1168" s="35">
        <v>10</v>
      </c>
      <c r="D1168" s="35">
        <v>1</v>
      </c>
      <c r="E1168" s="35">
        <v>432.25</v>
      </c>
      <c r="F1168" s="35">
        <v>432.25</v>
      </c>
      <c r="H1168" s="35">
        <v>0</v>
      </c>
      <c r="I1168" s="35">
        <v>432.25</v>
      </c>
      <c r="J1168" s="35">
        <v>77.805000000000007</v>
      </c>
    </row>
    <row r="1169" spans="1:10">
      <c r="A1169" s="35">
        <v>85</v>
      </c>
      <c r="B1169" s="35">
        <v>276</v>
      </c>
      <c r="C1169" s="35">
        <v>30</v>
      </c>
      <c r="D1169" s="35">
        <v>6</v>
      </c>
      <c r="E1169" s="35">
        <v>49.88</v>
      </c>
      <c r="F1169" s="35">
        <v>299.27999999999997</v>
      </c>
      <c r="H1169" s="35">
        <v>0</v>
      </c>
      <c r="I1169" s="35">
        <v>299.27999999999997</v>
      </c>
      <c r="J1169" s="35">
        <v>53.870399999999997</v>
      </c>
    </row>
    <row r="1170" spans="1:10">
      <c r="A1170" s="35">
        <v>27</v>
      </c>
      <c r="B1170" s="35">
        <v>415</v>
      </c>
      <c r="C1170" s="35">
        <v>2</v>
      </c>
      <c r="D1170" s="35">
        <v>1</v>
      </c>
      <c r="E1170" s="35">
        <v>416.12</v>
      </c>
      <c r="F1170" s="35">
        <v>416.12</v>
      </c>
      <c r="H1170" s="35">
        <v>0</v>
      </c>
      <c r="I1170" s="35">
        <v>416.12</v>
      </c>
      <c r="J1170" s="35">
        <v>74.901600000000002</v>
      </c>
    </row>
    <row r="1171" spans="1:10">
      <c r="A1171" s="35">
        <v>309</v>
      </c>
      <c r="B1171" s="35">
        <v>316</v>
      </c>
      <c r="C1171" s="35">
        <v>46</v>
      </c>
      <c r="D1171" s="35">
        <v>7</v>
      </c>
      <c r="E1171" s="35">
        <v>27.3</v>
      </c>
      <c r="F1171" s="35">
        <v>191.1</v>
      </c>
      <c r="H1171" s="35">
        <v>36.308999999999997</v>
      </c>
      <c r="I1171" s="35">
        <v>154.791</v>
      </c>
      <c r="J1171" s="35">
        <v>27.862380000000002</v>
      </c>
    </row>
    <row r="1172" spans="1:10">
      <c r="A1172" s="35">
        <v>234</v>
      </c>
      <c r="B1172" s="35">
        <v>317</v>
      </c>
      <c r="C1172" s="35">
        <v>4</v>
      </c>
      <c r="D1172" s="35">
        <v>4</v>
      </c>
      <c r="E1172" s="35">
        <v>328.75</v>
      </c>
      <c r="F1172" s="35">
        <v>1315</v>
      </c>
      <c r="H1172" s="35">
        <v>65.75</v>
      </c>
      <c r="I1172" s="35">
        <v>1249.25</v>
      </c>
      <c r="J1172" s="35">
        <v>224.86500000000001</v>
      </c>
    </row>
    <row r="1173" spans="1:10">
      <c r="A1173" s="35">
        <v>290</v>
      </c>
      <c r="B1173" s="35">
        <v>80</v>
      </c>
      <c r="C1173" s="35">
        <v>42</v>
      </c>
      <c r="D1173" s="35">
        <v>9</v>
      </c>
      <c r="E1173" s="35">
        <v>113.85</v>
      </c>
      <c r="F1173" s="35">
        <v>1024.6500000000001</v>
      </c>
      <c r="H1173" s="35">
        <v>0</v>
      </c>
      <c r="I1173" s="35">
        <v>1024.6500000000001</v>
      </c>
      <c r="J1173" s="35">
        <v>184.43700000000001</v>
      </c>
    </row>
    <row r="1174" spans="1:10">
      <c r="A1174" s="35">
        <v>126</v>
      </c>
      <c r="B1174" s="35">
        <v>113</v>
      </c>
      <c r="C1174" s="35">
        <v>35</v>
      </c>
      <c r="D1174" s="35">
        <v>1</v>
      </c>
      <c r="E1174" s="35">
        <v>112.42</v>
      </c>
      <c r="F1174" s="35">
        <v>112.42</v>
      </c>
      <c r="H1174" s="35">
        <v>0</v>
      </c>
      <c r="I1174" s="35">
        <v>112.42</v>
      </c>
      <c r="J1174" s="35">
        <v>20.235600000000002</v>
      </c>
    </row>
    <row r="1175" spans="1:10">
      <c r="A1175" s="35">
        <v>124</v>
      </c>
      <c r="B1175" s="35">
        <v>269</v>
      </c>
      <c r="C1175" s="35">
        <v>35</v>
      </c>
      <c r="D1175" s="35">
        <v>1</v>
      </c>
      <c r="E1175" s="35">
        <v>136.29</v>
      </c>
      <c r="F1175" s="35">
        <v>136.29</v>
      </c>
      <c r="H1175" s="35">
        <v>0</v>
      </c>
      <c r="I1175" s="35">
        <v>136.29</v>
      </c>
      <c r="J1175" s="35">
        <v>24.5322</v>
      </c>
    </row>
    <row r="1176" spans="1:10">
      <c r="A1176" s="35">
        <v>335</v>
      </c>
      <c r="B1176" s="35">
        <v>126</v>
      </c>
      <c r="C1176" s="35">
        <v>42</v>
      </c>
      <c r="D1176" s="35">
        <v>1</v>
      </c>
      <c r="E1176" s="35">
        <v>226.55</v>
      </c>
      <c r="F1176" s="35">
        <v>226.55</v>
      </c>
      <c r="H1176" s="35">
        <v>0</v>
      </c>
      <c r="I1176" s="35">
        <v>226.55</v>
      </c>
      <c r="J1176" s="35">
        <v>40.779000000000003</v>
      </c>
    </row>
    <row r="1177" spans="1:10">
      <c r="A1177" s="35">
        <v>163</v>
      </c>
      <c r="B1177" s="35">
        <v>4</v>
      </c>
      <c r="C1177" s="35">
        <v>24</v>
      </c>
      <c r="D1177" s="35">
        <v>2</v>
      </c>
      <c r="E1177" s="35">
        <v>29.7</v>
      </c>
      <c r="F1177" s="35">
        <v>59.4</v>
      </c>
      <c r="H1177" s="35">
        <v>0</v>
      </c>
      <c r="I1177" s="35">
        <v>59.4</v>
      </c>
      <c r="J1177" s="35">
        <v>10.692</v>
      </c>
    </row>
    <row r="1178" spans="1:10">
      <c r="A1178" s="35">
        <v>147</v>
      </c>
      <c r="B1178" s="35">
        <v>256</v>
      </c>
      <c r="C1178" s="35">
        <v>2</v>
      </c>
      <c r="D1178" s="35">
        <v>2</v>
      </c>
      <c r="E1178" s="35">
        <v>428.24</v>
      </c>
      <c r="F1178" s="35">
        <v>856.48</v>
      </c>
      <c r="H1178" s="35">
        <v>0</v>
      </c>
      <c r="I1178" s="35">
        <v>856.48</v>
      </c>
      <c r="J1178" s="35">
        <v>154.16640000000001</v>
      </c>
    </row>
    <row r="1179" spans="1:10">
      <c r="A1179" s="35">
        <v>29</v>
      </c>
      <c r="B1179" s="35">
        <v>370</v>
      </c>
      <c r="C1179" s="35">
        <v>28</v>
      </c>
      <c r="D1179" s="35">
        <v>1</v>
      </c>
      <c r="E1179" s="35">
        <v>24.96</v>
      </c>
      <c r="F1179" s="35">
        <v>24.96</v>
      </c>
      <c r="H1179" s="35">
        <v>0</v>
      </c>
      <c r="I1179" s="35">
        <v>24.96</v>
      </c>
      <c r="J1179" s="35">
        <v>4.4927999999999999</v>
      </c>
    </row>
    <row r="1180" spans="1:10">
      <c r="A1180" s="35">
        <v>422</v>
      </c>
      <c r="B1180" s="35">
        <v>337</v>
      </c>
      <c r="C1180" s="35">
        <v>1</v>
      </c>
      <c r="D1180" s="35">
        <v>9</v>
      </c>
      <c r="E1180" s="35">
        <v>1113.53</v>
      </c>
      <c r="F1180" s="35">
        <v>10021.77</v>
      </c>
      <c r="H1180" s="35">
        <v>0</v>
      </c>
      <c r="I1180" s="35">
        <v>10021.77</v>
      </c>
      <c r="J1180" s="35">
        <v>1803.9186</v>
      </c>
    </row>
    <row r="1181" spans="1:10">
      <c r="A1181" s="35">
        <v>128</v>
      </c>
      <c r="B1181" s="35">
        <v>374</v>
      </c>
      <c r="C1181" s="35">
        <v>14</v>
      </c>
      <c r="D1181" s="35">
        <v>1</v>
      </c>
      <c r="E1181" s="35">
        <v>171.57</v>
      </c>
      <c r="F1181" s="35">
        <v>171.57</v>
      </c>
      <c r="H1181" s="35">
        <v>0</v>
      </c>
      <c r="I1181" s="35">
        <v>171.57</v>
      </c>
      <c r="J1181" s="35">
        <v>30.8826</v>
      </c>
    </row>
    <row r="1182" spans="1:10">
      <c r="A1182" s="35">
        <v>194</v>
      </c>
      <c r="B1182" s="35">
        <v>420</v>
      </c>
      <c r="C1182" s="35">
        <v>6</v>
      </c>
      <c r="D1182" s="35">
        <v>2</v>
      </c>
      <c r="E1182" s="35">
        <v>481.44</v>
      </c>
      <c r="F1182" s="35">
        <v>962.88</v>
      </c>
      <c r="H1182" s="35">
        <v>115.54559999999999</v>
      </c>
      <c r="I1182" s="35">
        <v>847.33439999999996</v>
      </c>
      <c r="J1182" s="35">
        <v>152.52019200000001</v>
      </c>
    </row>
    <row r="1183" spans="1:10">
      <c r="A1183" s="35">
        <v>63</v>
      </c>
      <c r="B1183" s="35">
        <v>436</v>
      </c>
      <c r="C1183" s="35">
        <v>12</v>
      </c>
      <c r="D1183" s="35">
        <v>8</v>
      </c>
      <c r="E1183" s="35">
        <v>89.08</v>
      </c>
      <c r="F1183" s="35">
        <v>712.64</v>
      </c>
      <c r="H1183" s="35">
        <v>0</v>
      </c>
      <c r="I1183" s="35">
        <v>712.64</v>
      </c>
      <c r="J1183" s="35">
        <v>128.27520000000001</v>
      </c>
    </row>
    <row r="1184" spans="1:10">
      <c r="A1184" s="35">
        <v>421</v>
      </c>
      <c r="B1184" s="35">
        <v>130</v>
      </c>
      <c r="C1184" s="35">
        <v>23</v>
      </c>
      <c r="D1184" s="35">
        <v>6</v>
      </c>
      <c r="E1184" s="35">
        <v>47.5</v>
      </c>
      <c r="F1184" s="35">
        <v>285</v>
      </c>
      <c r="H1184" s="35">
        <v>0</v>
      </c>
      <c r="I1184" s="35">
        <v>285</v>
      </c>
      <c r="J1184" s="35">
        <v>51.3</v>
      </c>
    </row>
    <row r="1185" spans="1:10">
      <c r="A1185" s="35">
        <v>3</v>
      </c>
      <c r="B1185" s="35">
        <v>170</v>
      </c>
      <c r="C1185" s="35">
        <v>20</v>
      </c>
      <c r="D1185" s="35">
        <v>2</v>
      </c>
      <c r="E1185" s="35">
        <v>34.76</v>
      </c>
      <c r="F1185" s="35">
        <v>69.52</v>
      </c>
      <c r="H1185" s="35">
        <v>0</v>
      </c>
      <c r="I1185" s="35">
        <v>69.52</v>
      </c>
      <c r="J1185" s="35">
        <v>12.5136</v>
      </c>
    </row>
    <row r="1186" spans="1:10">
      <c r="A1186" s="35">
        <v>167</v>
      </c>
      <c r="B1186" s="35">
        <v>366</v>
      </c>
      <c r="C1186" s="35">
        <v>17</v>
      </c>
      <c r="D1186" s="35">
        <v>2</v>
      </c>
      <c r="E1186" s="35">
        <v>59.2</v>
      </c>
      <c r="F1186" s="35">
        <v>118.4</v>
      </c>
      <c r="H1186" s="35">
        <v>0</v>
      </c>
      <c r="I1186" s="35">
        <v>118.4</v>
      </c>
      <c r="J1186" s="35">
        <v>21.312000000000001</v>
      </c>
    </row>
    <row r="1187" spans="1:10">
      <c r="A1187" s="35">
        <v>71</v>
      </c>
      <c r="B1187" s="35">
        <v>156</v>
      </c>
      <c r="C1187" s="35">
        <v>16</v>
      </c>
      <c r="D1187" s="35">
        <v>8</v>
      </c>
      <c r="E1187" s="35">
        <v>90.65</v>
      </c>
      <c r="F1187" s="35">
        <v>725.2</v>
      </c>
      <c r="H1187" s="35">
        <v>0</v>
      </c>
      <c r="I1187" s="35">
        <v>725.2</v>
      </c>
      <c r="J1187" s="35">
        <v>130.536</v>
      </c>
    </row>
    <row r="1188" spans="1:10">
      <c r="A1188" s="35">
        <v>136</v>
      </c>
      <c r="B1188" s="35">
        <v>88</v>
      </c>
      <c r="C1188" s="35">
        <v>35</v>
      </c>
      <c r="D1188" s="35">
        <v>3</v>
      </c>
      <c r="E1188" s="35">
        <v>118.58</v>
      </c>
      <c r="F1188" s="35">
        <v>355.74</v>
      </c>
      <c r="H1188" s="35">
        <v>3.5573999999999999</v>
      </c>
      <c r="I1188" s="35">
        <v>352.18259999999998</v>
      </c>
      <c r="J1188" s="35">
        <v>63.392868</v>
      </c>
    </row>
    <row r="1189" spans="1:10">
      <c r="A1189" s="35">
        <v>132</v>
      </c>
      <c r="B1189" s="35">
        <v>339</v>
      </c>
      <c r="C1189" s="35">
        <v>26</v>
      </c>
      <c r="D1189" s="35">
        <v>3</v>
      </c>
      <c r="E1189" s="35">
        <v>77.489999999999995</v>
      </c>
      <c r="F1189" s="35">
        <v>232.47</v>
      </c>
      <c r="H1189" s="35">
        <v>0</v>
      </c>
      <c r="I1189" s="35">
        <v>232.47</v>
      </c>
      <c r="J1189" s="35">
        <v>41.8446</v>
      </c>
    </row>
    <row r="1190" spans="1:10">
      <c r="A1190" s="35">
        <v>117</v>
      </c>
      <c r="B1190" s="35">
        <v>248</v>
      </c>
      <c r="C1190" s="35">
        <v>45</v>
      </c>
      <c r="D1190" s="35">
        <v>4</v>
      </c>
      <c r="E1190" s="35">
        <v>20.41</v>
      </c>
      <c r="F1190" s="35">
        <v>81.64</v>
      </c>
      <c r="H1190" s="35">
        <v>0</v>
      </c>
      <c r="I1190" s="35">
        <v>81.64</v>
      </c>
      <c r="J1190" s="35">
        <v>14.6952</v>
      </c>
    </row>
    <row r="1191" spans="1:10">
      <c r="A1191" s="35">
        <v>237</v>
      </c>
      <c r="B1191" s="35">
        <v>62</v>
      </c>
      <c r="C1191" s="35">
        <v>36</v>
      </c>
      <c r="D1191" s="35">
        <v>1</v>
      </c>
      <c r="E1191" s="35">
        <v>54.88</v>
      </c>
      <c r="F1191" s="35">
        <v>54.88</v>
      </c>
      <c r="H1191" s="35">
        <v>0</v>
      </c>
      <c r="I1191" s="35">
        <v>54.88</v>
      </c>
      <c r="J1191" s="35">
        <v>9.8783999999999992</v>
      </c>
    </row>
    <row r="1192" spans="1:10">
      <c r="A1192" s="35">
        <v>383</v>
      </c>
      <c r="B1192" s="35">
        <v>359</v>
      </c>
      <c r="C1192" s="35">
        <v>45</v>
      </c>
      <c r="D1192" s="35">
        <v>1</v>
      </c>
      <c r="E1192" s="35">
        <v>14.17</v>
      </c>
      <c r="F1192" s="35">
        <v>14.17</v>
      </c>
      <c r="H1192" s="35">
        <v>0</v>
      </c>
      <c r="I1192" s="35">
        <v>14.17</v>
      </c>
      <c r="J1192" s="35">
        <v>2.5506000000000002</v>
      </c>
    </row>
    <row r="1193" spans="1:10">
      <c r="A1193" s="35">
        <v>122</v>
      </c>
      <c r="B1193" s="35">
        <v>1</v>
      </c>
      <c r="C1193" s="35">
        <v>18</v>
      </c>
      <c r="D1193" s="35">
        <v>1</v>
      </c>
      <c r="E1193" s="35">
        <v>73.319999999999993</v>
      </c>
      <c r="F1193" s="35">
        <v>73.319999999999993</v>
      </c>
      <c r="H1193" s="35">
        <v>0</v>
      </c>
      <c r="I1193" s="35">
        <v>73.319999999999993</v>
      </c>
      <c r="J1193" s="35">
        <v>13.1976</v>
      </c>
    </row>
    <row r="1194" spans="1:10">
      <c r="A1194" s="35">
        <v>219</v>
      </c>
      <c r="B1194" s="35">
        <v>234</v>
      </c>
      <c r="C1194" s="35">
        <v>16</v>
      </c>
      <c r="D1194" s="35">
        <v>9</v>
      </c>
      <c r="E1194" s="35">
        <v>50.96</v>
      </c>
      <c r="F1194" s="35">
        <v>458.64</v>
      </c>
      <c r="H1194" s="35">
        <v>0</v>
      </c>
      <c r="I1194" s="35">
        <v>458.64</v>
      </c>
      <c r="J1194" s="35">
        <v>82.555199999999999</v>
      </c>
    </row>
    <row r="1195" spans="1:10">
      <c r="A1195" s="35">
        <v>411</v>
      </c>
      <c r="B1195" s="35">
        <v>27</v>
      </c>
      <c r="C1195" s="35">
        <v>15</v>
      </c>
      <c r="D1195" s="35">
        <v>1</v>
      </c>
      <c r="E1195" s="35">
        <v>198</v>
      </c>
      <c r="F1195" s="35">
        <v>198</v>
      </c>
      <c r="H1195" s="35">
        <v>0</v>
      </c>
      <c r="I1195" s="35">
        <v>198</v>
      </c>
      <c r="J1195" s="35">
        <v>35.64</v>
      </c>
    </row>
    <row r="1196" spans="1:10">
      <c r="A1196" s="35">
        <v>135</v>
      </c>
      <c r="B1196" s="35">
        <v>6</v>
      </c>
      <c r="C1196" s="35">
        <v>20</v>
      </c>
      <c r="D1196" s="35">
        <v>9</v>
      </c>
      <c r="E1196" s="35">
        <v>26.84</v>
      </c>
      <c r="F1196" s="35">
        <v>241.56</v>
      </c>
      <c r="H1196" s="35">
        <v>0</v>
      </c>
      <c r="I1196" s="35">
        <v>241.56</v>
      </c>
      <c r="J1196" s="35">
        <v>43.480800000000002</v>
      </c>
    </row>
    <row r="1197" spans="1:10">
      <c r="A1197" s="35">
        <v>254</v>
      </c>
      <c r="B1197" s="35">
        <v>87</v>
      </c>
      <c r="C1197" s="35">
        <v>26</v>
      </c>
      <c r="D1197" s="35">
        <v>5</v>
      </c>
      <c r="E1197" s="35">
        <v>83.79</v>
      </c>
      <c r="F1197" s="35">
        <v>418.95</v>
      </c>
      <c r="H1197" s="35">
        <v>0</v>
      </c>
      <c r="I1197" s="35">
        <v>418.95</v>
      </c>
      <c r="J1197" s="35">
        <v>75.411000000000001</v>
      </c>
    </row>
    <row r="1198" spans="1:10">
      <c r="A1198" s="35">
        <v>225</v>
      </c>
      <c r="B1198" s="35">
        <v>201</v>
      </c>
      <c r="C1198" s="35">
        <v>13</v>
      </c>
      <c r="D1198" s="35">
        <v>1</v>
      </c>
      <c r="E1198" s="35">
        <v>168.96</v>
      </c>
      <c r="F1198" s="35">
        <v>168.96</v>
      </c>
      <c r="H1198" s="35">
        <v>0</v>
      </c>
      <c r="I1198" s="35">
        <v>168.96</v>
      </c>
      <c r="J1198" s="35">
        <v>30.412800000000001</v>
      </c>
    </row>
    <row r="1199" spans="1:10">
      <c r="A1199" s="35">
        <v>420</v>
      </c>
      <c r="B1199" s="35">
        <v>281</v>
      </c>
      <c r="C1199" s="35">
        <v>7</v>
      </c>
      <c r="D1199" s="35">
        <v>3</v>
      </c>
      <c r="E1199" s="35">
        <v>964.81</v>
      </c>
      <c r="F1199" s="35">
        <v>2894.43</v>
      </c>
      <c r="H1199" s="35">
        <v>0</v>
      </c>
      <c r="I1199" s="35">
        <v>2894.43</v>
      </c>
      <c r="J1199" s="35">
        <v>520.99739999999997</v>
      </c>
    </row>
    <row r="1200" spans="1:10">
      <c r="A1200" s="35">
        <v>263</v>
      </c>
      <c r="B1200" s="35">
        <v>185</v>
      </c>
      <c r="C1200" s="35">
        <v>4</v>
      </c>
      <c r="D1200" s="35">
        <v>4</v>
      </c>
      <c r="E1200" s="35">
        <v>381.35</v>
      </c>
      <c r="F1200" s="35">
        <v>1525.4</v>
      </c>
      <c r="H1200" s="35">
        <v>0</v>
      </c>
      <c r="I1200" s="35">
        <v>1525.4</v>
      </c>
      <c r="J1200" s="35">
        <v>274.572</v>
      </c>
    </row>
    <row r="1201" spans="1:10">
      <c r="A1201" s="35">
        <v>120</v>
      </c>
      <c r="B1201" s="35">
        <v>20</v>
      </c>
      <c r="C1201" s="35">
        <v>19</v>
      </c>
      <c r="D1201" s="35">
        <v>5</v>
      </c>
      <c r="E1201" s="35">
        <v>114.66</v>
      </c>
      <c r="F1201" s="35">
        <v>573.29999999999995</v>
      </c>
      <c r="H1201" s="35">
        <v>0</v>
      </c>
      <c r="I1201" s="35">
        <v>573.29999999999995</v>
      </c>
      <c r="J1201" s="35">
        <v>103.194</v>
      </c>
    </row>
    <row r="1202" spans="1:10">
      <c r="A1202" s="35">
        <v>352</v>
      </c>
      <c r="B1202" s="35">
        <v>206</v>
      </c>
      <c r="C1202" s="35">
        <v>46</v>
      </c>
      <c r="D1202" s="35">
        <v>1</v>
      </c>
      <c r="E1202" s="35">
        <v>16.05</v>
      </c>
      <c r="F1202" s="35">
        <v>16.05</v>
      </c>
      <c r="H1202" s="35">
        <v>0</v>
      </c>
      <c r="I1202" s="35">
        <v>16.05</v>
      </c>
      <c r="J1202" s="35">
        <v>2.8889999999999998</v>
      </c>
    </row>
    <row r="1203" spans="1:10">
      <c r="A1203" s="35">
        <v>379</v>
      </c>
      <c r="B1203" s="35">
        <v>256</v>
      </c>
      <c r="C1203" s="35">
        <v>20</v>
      </c>
      <c r="D1203" s="35">
        <v>5</v>
      </c>
      <c r="E1203" s="35">
        <v>37.619999999999997</v>
      </c>
      <c r="F1203" s="35">
        <v>188.1</v>
      </c>
      <c r="H1203" s="35">
        <v>0</v>
      </c>
      <c r="I1203" s="35">
        <v>188.1</v>
      </c>
      <c r="J1203" s="35">
        <v>33.857999999999997</v>
      </c>
    </row>
    <row r="1204" spans="1:10">
      <c r="A1204" s="35">
        <v>430</v>
      </c>
      <c r="B1204" s="35">
        <v>385</v>
      </c>
      <c r="C1204" s="35">
        <v>30</v>
      </c>
      <c r="D1204" s="35">
        <v>4</v>
      </c>
      <c r="E1204" s="35">
        <v>47.3</v>
      </c>
      <c r="F1204" s="35">
        <v>189.2</v>
      </c>
      <c r="H1204" s="35">
        <v>28.38</v>
      </c>
      <c r="I1204" s="35">
        <v>160.82</v>
      </c>
      <c r="J1204" s="35">
        <v>28.947600000000001</v>
      </c>
    </row>
    <row r="1205" spans="1:10">
      <c r="A1205" s="35">
        <v>159</v>
      </c>
      <c r="B1205" s="35">
        <v>10</v>
      </c>
      <c r="C1205" s="35">
        <v>7</v>
      </c>
      <c r="D1205" s="35">
        <v>2</v>
      </c>
      <c r="E1205" s="35">
        <v>576.73</v>
      </c>
      <c r="F1205" s="35">
        <v>1153.46</v>
      </c>
      <c r="H1205" s="35">
        <v>0</v>
      </c>
      <c r="I1205" s="35">
        <v>1153.46</v>
      </c>
      <c r="J1205" s="35">
        <v>207.62280000000001</v>
      </c>
    </row>
    <row r="1206" spans="1:10">
      <c r="A1206" s="35">
        <v>331</v>
      </c>
      <c r="B1206" s="35">
        <v>36</v>
      </c>
      <c r="C1206" s="35">
        <v>26</v>
      </c>
      <c r="D1206" s="35">
        <v>1</v>
      </c>
      <c r="E1206" s="35">
        <v>91.35</v>
      </c>
      <c r="F1206" s="35">
        <v>91.35</v>
      </c>
      <c r="H1206" s="35">
        <v>0</v>
      </c>
      <c r="I1206" s="35">
        <v>91.35</v>
      </c>
      <c r="J1206" s="35">
        <v>16.443000000000001</v>
      </c>
    </row>
    <row r="1207" spans="1:10">
      <c r="A1207" s="35">
        <v>156</v>
      </c>
      <c r="B1207" s="35">
        <v>114</v>
      </c>
      <c r="C1207" s="35">
        <v>17</v>
      </c>
      <c r="D1207" s="35">
        <v>1</v>
      </c>
      <c r="E1207" s="35">
        <v>44.77</v>
      </c>
      <c r="F1207" s="35">
        <v>44.77</v>
      </c>
      <c r="H1207" s="35">
        <v>0</v>
      </c>
      <c r="I1207" s="35">
        <v>44.77</v>
      </c>
      <c r="J1207" s="35">
        <v>8.0586000000000002</v>
      </c>
    </row>
    <row r="1208" spans="1:10">
      <c r="A1208" s="35">
        <v>18</v>
      </c>
      <c r="B1208" s="35">
        <v>50</v>
      </c>
      <c r="C1208" s="35">
        <v>38</v>
      </c>
      <c r="D1208" s="35">
        <v>6</v>
      </c>
      <c r="E1208" s="35">
        <v>30.16</v>
      </c>
      <c r="F1208" s="35">
        <v>180.96</v>
      </c>
      <c r="H1208" s="35">
        <v>12.667199999999999</v>
      </c>
      <c r="I1208" s="35">
        <v>168.2928</v>
      </c>
      <c r="J1208" s="35">
        <v>30.292704000000001</v>
      </c>
    </row>
    <row r="1209" spans="1:10">
      <c r="A1209" s="35">
        <v>36</v>
      </c>
      <c r="B1209" s="35">
        <v>28</v>
      </c>
      <c r="C1209" s="35">
        <v>32</v>
      </c>
      <c r="D1209" s="35">
        <v>7</v>
      </c>
      <c r="E1209" s="35">
        <v>114.61</v>
      </c>
      <c r="F1209" s="35">
        <v>802.27</v>
      </c>
      <c r="H1209" s="35">
        <v>0</v>
      </c>
      <c r="I1209" s="35">
        <v>802.27</v>
      </c>
      <c r="J1209" s="35">
        <v>144.40860000000001</v>
      </c>
    </row>
    <row r="1210" spans="1:10">
      <c r="A1210" s="35">
        <v>84</v>
      </c>
      <c r="B1210" s="35">
        <v>248</v>
      </c>
      <c r="C1210" s="35">
        <v>44</v>
      </c>
      <c r="D1210" s="35">
        <v>1</v>
      </c>
      <c r="E1210" s="35">
        <v>168.33</v>
      </c>
      <c r="F1210" s="35">
        <v>168.33</v>
      </c>
      <c r="H1210" s="35">
        <v>0</v>
      </c>
      <c r="I1210" s="35">
        <v>168.33</v>
      </c>
      <c r="J1210" s="35">
        <v>30.299399999999999</v>
      </c>
    </row>
    <row r="1211" spans="1:10">
      <c r="A1211" s="35">
        <v>20</v>
      </c>
      <c r="B1211" s="35">
        <v>325</v>
      </c>
      <c r="C1211" s="35">
        <v>6</v>
      </c>
      <c r="D1211" s="35">
        <v>1</v>
      </c>
      <c r="E1211" s="35">
        <v>566.4</v>
      </c>
      <c r="F1211" s="35">
        <v>566.4</v>
      </c>
      <c r="H1211" s="35">
        <v>0</v>
      </c>
      <c r="I1211" s="35">
        <v>566.4</v>
      </c>
      <c r="J1211" s="35">
        <v>101.952</v>
      </c>
    </row>
    <row r="1212" spans="1:10">
      <c r="A1212" s="35">
        <v>405</v>
      </c>
      <c r="B1212" s="35">
        <v>268</v>
      </c>
      <c r="C1212" s="35">
        <v>45</v>
      </c>
      <c r="D1212" s="35">
        <v>1</v>
      </c>
      <c r="E1212" s="35">
        <v>25.87</v>
      </c>
      <c r="F1212" s="35">
        <v>25.87</v>
      </c>
      <c r="H1212" s="35">
        <v>0</v>
      </c>
      <c r="I1212" s="35">
        <v>25.87</v>
      </c>
      <c r="J1212" s="35">
        <v>4.6566000000000001</v>
      </c>
    </row>
    <row r="1213" spans="1:10">
      <c r="A1213" s="35">
        <v>373</v>
      </c>
      <c r="B1213" s="35">
        <v>349</v>
      </c>
      <c r="C1213" s="35">
        <v>43</v>
      </c>
      <c r="D1213" s="35">
        <v>1</v>
      </c>
      <c r="E1213" s="35">
        <v>178.48</v>
      </c>
      <c r="F1213" s="35">
        <v>178.48</v>
      </c>
      <c r="H1213" s="35">
        <v>0</v>
      </c>
      <c r="I1213" s="35">
        <v>178.48</v>
      </c>
      <c r="J1213" s="35">
        <v>32.126399999999997</v>
      </c>
    </row>
    <row r="1214" spans="1:10">
      <c r="A1214" s="35">
        <v>246</v>
      </c>
      <c r="B1214" s="35">
        <v>49</v>
      </c>
      <c r="C1214" s="35">
        <v>39</v>
      </c>
      <c r="D1214" s="35">
        <v>9</v>
      </c>
      <c r="E1214" s="35">
        <v>57.42</v>
      </c>
      <c r="F1214" s="35">
        <v>516.78</v>
      </c>
      <c r="H1214" s="35">
        <v>0</v>
      </c>
      <c r="I1214" s="35">
        <v>516.78</v>
      </c>
      <c r="J1214" s="35">
        <v>93.020399999999995</v>
      </c>
    </row>
    <row r="1215" spans="1:10">
      <c r="A1215" s="35">
        <v>14</v>
      </c>
      <c r="B1215" s="35">
        <v>346</v>
      </c>
      <c r="C1215" s="35">
        <v>5</v>
      </c>
      <c r="D1215" s="35">
        <v>1</v>
      </c>
      <c r="E1215" s="35">
        <v>554.4</v>
      </c>
      <c r="F1215" s="35">
        <v>554.4</v>
      </c>
      <c r="H1215" s="35">
        <v>0</v>
      </c>
      <c r="I1215" s="35">
        <v>554.4</v>
      </c>
      <c r="J1215" s="35">
        <v>99.792000000000002</v>
      </c>
    </row>
    <row r="1216" spans="1:10">
      <c r="A1216" s="35">
        <v>337</v>
      </c>
      <c r="B1216" s="35">
        <v>238</v>
      </c>
      <c r="C1216" s="35">
        <v>39</v>
      </c>
      <c r="D1216" s="35">
        <v>1</v>
      </c>
      <c r="E1216" s="35">
        <v>31.68</v>
      </c>
      <c r="F1216" s="35">
        <v>31.68</v>
      </c>
      <c r="H1216" s="35">
        <v>0</v>
      </c>
      <c r="I1216" s="35">
        <v>31.68</v>
      </c>
      <c r="J1216" s="35">
        <v>5.7023999999999999</v>
      </c>
    </row>
    <row r="1217" spans="1:10">
      <c r="A1217" s="35">
        <v>327</v>
      </c>
      <c r="B1217" s="35">
        <v>287</v>
      </c>
      <c r="C1217" s="35">
        <v>16</v>
      </c>
      <c r="D1217" s="35">
        <v>1</v>
      </c>
      <c r="E1217" s="35">
        <v>62.23</v>
      </c>
      <c r="F1217" s="35">
        <v>62.23</v>
      </c>
      <c r="H1217" s="35">
        <v>0</v>
      </c>
      <c r="I1217" s="35">
        <v>62.23</v>
      </c>
      <c r="J1217" s="35">
        <v>11.2014</v>
      </c>
    </row>
    <row r="1218" spans="1:10">
      <c r="A1218" s="35">
        <v>57</v>
      </c>
      <c r="B1218" s="35">
        <v>184</v>
      </c>
      <c r="C1218" s="35">
        <v>1</v>
      </c>
      <c r="D1218" s="35">
        <v>1</v>
      </c>
      <c r="E1218" s="35">
        <v>606.32000000000005</v>
      </c>
      <c r="F1218" s="35">
        <v>606.32000000000005</v>
      </c>
      <c r="H1218" s="35">
        <v>0</v>
      </c>
      <c r="I1218" s="35">
        <v>606.32000000000005</v>
      </c>
      <c r="J1218" s="35">
        <v>109.13760000000001</v>
      </c>
    </row>
    <row r="1219" spans="1:10">
      <c r="A1219" s="35">
        <v>63</v>
      </c>
      <c r="B1219" s="35">
        <v>247</v>
      </c>
      <c r="C1219" s="35">
        <v>18</v>
      </c>
      <c r="D1219" s="35">
        <v>7</v>
      </c>
      <c r="E1219" s="35">
        <v>79.56</v>
      </c>
      <c r="F1219" s="35">
        <v>556.91999999999996</v>
      </c>
      <c r="H1219" s="35">
        <v>0</v>
      </c>
      <c r="I1219" s="35">
        <v>556.91999999999996</v>
      </c>
      <c r="J1219" s="35">
        <v>100.2456</v>
      </c>
    </row>
    <row r="1220" spans="1:10">
      <c r="A1220" s="35">
        <v>67</v>
      </c>
      <c r="B1220" s="35">
        <v>159</v>
      </c>
      <c r="C1220" s="35">
        <v>8</v>
      </c>
      <c r="D1220" s="35">
        <v>1</v>
      </c>
      <c r="E1220" s="35">
        <v>814.96</v>
      </c>
      <c r="F1220" s="35">
        <v>814.96</v>
      </c>
      <c r="H1220" s="35">
        <v>0</v>
      </c>
      <c r="I1220" s="35">
        <v>814.96</v>
      </c>
      <c r="J1220" s="35">
        <v>146.69280000000001</v>
      </c>
    </row>
    <row r="1221" spans="1:10">
      <c r="A1221" s="35">
        <v>296</v>
      </c>
      <c r="B1221" s="35">
        <v>122</v>
      </c>
      <c r="C1221" s="35">
        <v>34</v>
      </c>
      <c r="D1221" s="35">
        <v>1</v>
      </c>
      <c r="E1221" s="35">
        <v>122.5</v>
      </c>
      <c r="F1221" s="35">
        <v>122.5</v>
      </c>
      <c r="H1221" s="35">
        <v>0</v>
      </c>
      <c r="I1221" s="35">
        <v>122.5</v>
      </c>
      <c r="J1221" s="35">
        <v>22.05</v>
      </c>
    </row>
    <row r="1222" spans="1:10">
      <c r="A1222" s="35">
        <v>235</v>
      </c>
      <c r="B1222" s="35">
        <v>297</v>
      </c>
      <c r="C1222" s="35">
        <v>21</v>
      </c>
      <c r="D1222" s="35">
        <v>5</v>
      </c>
      <c r="E1222" s="35">
        <v>60.95</v>
      </c>
      <c r="F1222" s="35">
        <v>304.75</v>
      </c>
      <c r="H1222" s="35">
        <v>0</v>
      </c>
      <c r="I1222" s="35">
        <v>304.75</v>
      </c>
      <c r="J1222" s="35">
        <v>54.854999999999997</v>
      </c>
    </row>
    <row r="1223" spans="1:10">
      <c r="A1223" s="35">
        <v>414</v>
      </c>
      <c r="B1223" s="35">
        <v>219</v>
      </c>
      <c r="C1223" s="35">
        <v>8</v>
      </c>
      <c r="D1223" s="35">
        <v>7</v>
      </c>
      <c r="E1223" s="35">
        <v>674.68</v>
      </c>
      <c r="F1223" s="35">
        <v>4722.76</v>
      </c>
      <c r="H1223" s="35">
        <v>0</v>
      </c>
      <c r="I1223" s="35">
        <v>4722.76</v>
      </c>
      <c r="J1223" s="35">
        <v>850.09680000000003</v>
      </c>
    </row>
    <row r="1224" spans="1:10">
      <c r="A1224" s="35">
        <v>368</v>
      </c>
      <c r="B1224" s="35">
        <v>232</v>
      </c>
      <c r="C1224" s="35">
        <v>39</v>
      </c>
      <c r="D1224" s="35">
        <v>1</v>
      </c>
      <c r="E1224" s="35">
        <v>64.680000000000007</v>
      </c>
      <c r="F1224" s="35">
        <v>64.680000000000007</v>
      </c>
      <c r="H1224" s="35">
        <v>0</v>
      </c>
      <c r="I1224" s="35">
        <v>64.680000000000007</v>
      </c>
      <c r="J1224" s="35">
        <v>11.6424</v>
      </c>
    </row>
    <row r="1225" spans="1:10">
      <c r="A1225" s="35">
        <v>77</v>
      </c>
      <c r="B1225" s="35">
        <v>421</v>
      </c>
      <c r="C1225" s="35">
        <v>4</v>
      </c>
      <c r="D1225" s="35">
        <v>1</v>
      </c>
      <c r="E1225" s="35">
        <v>410.28</v>
      </c>
      <c r="F1225" s="35">
        <v>410.28</v>
      </c>
      <c r="H1225" s="35">
        <v>0</v>
      </c>
      <c r="I1225" s="35">
        <v>410.28</v>
      </c>
      <c r="J1225" s="35">
        <v>73.850399999999993</v>
      </c>
    </row>
    <row r="1226" spans="1:10">
      <c r="A1226" s="35">
        <v>57</v>
      </c>
      <c r="B1226" s="35">
        <v>428</v>
      </c>
      <c r="C1226" s="35">
        <v>14</v>
      </c>
      <c r="D1226" s="35">
        <v>1</v>
      </c>
      <c r="E1226" s="35">
        <v>266</v>
      </c>
      <c r="F1226" s="35">
        <v>266</v>
      </c>
      <c r="H1226" s="35">
        <v>0</v>
      </c>
      <c r="I1226" s="35">
        <v>266</v>
      </c>
      <c r="J1226" s="35">
        <v>47.88</v>
      </c>
    </row>
    <row r="1227" spans="1:10">
      <c r="A1227" s="35">
        <v>68</v>
      </c>
      <c r="B1227" s="35">
        <v>28</v>
      </c>
      <c r="C1227" s="35">
        <v>4</v>
      </c>
      <c r="D1227" s="35">
        <v>5</v>
      </c>
      <c r="E1227" s="35">
        <v>270.89</v>
      </c>
      <c r="F1227" s="35">
        <v>1354.45</v>
      </c>
      <c r="H1227" s="35">
        <v>0</v>
      </c>
      <c r="I1227" s="35">
        <v>1354.45</v>
      </c>
      <c r="J1227" s="35">
        <v>243.80099999999999</v>
      </c>
    </row>
    <row r="1228" spans="1:10">
      <c r="A1228" s="35">
        <v>13</v>
      </c>
      <c r="B1228" s="35">
        <v>83</v>
      </c>
      <c r="C1228" s="35">
        <v>5</v>
      </c>
      <c r="D1228" s="35">
        <v>4</v>
      </c>
      <c r="E1228" s="35">
        <v>522</v>
      </c>
      <c r="F1228" s="35">
        <v>2088</v>
      </c>
      <c r="H1228" s="35">
        <v>0</v>
      </c>
      <c r="I1228" s="35">
        <v>2088</v>
      </c>
      <c r="J1228" s="35">
        <v>375.84</v>
      </c>
    </row>
    <row r="1229" spans="1:10">
      <c r="A1229" s="35">
        <v>12</v>
      </c>
      <c r="B1229" s="35">
        <v>118</v>
      </c>
      <c r="C1229" s="35">
        <v>46</v>
      </c>
      <c r="D1229" s="35">
        <v>8</v>
      </c>
      <c r="E1229" s="35">
        <v>22.8</v>
      </c>
      <c r="F1229" s="35">
        <v>182.4</v>
      </c>
      <c r="H1229" s="35">
        <v>0</v>
      </c>
      <c r="I1229" s="35">
        <v>182.4</v>
      </c>
      <c r="J1229" s="35">
        <v>32.832000000000001</v>
      </c>
    </row>
    <row r="1230" spans="1:10">
      <c r="A1230" s="35">
        <v>410</v>
      </c>
      <c r="B1230" s="35">
        <v>34</v>
      </c>
      <c r="C1230" s="35">
        <v>22</v>
      </c>
      <c r="D1230" s="35">
        <v>9</v>
      </c>
      <c r="E1230" s="35">
        <v>47.6</v>
      </c>
      <c r="F1230" s="35">
        <v>428.4</v>
      </c>
      <c r="H1230" s="35">
        <v>0</v>
      </c>
      <c r="I1230" s="35">
        <v>428.4</v>
      </c>
      <c r="J1230" s="35">
        <v>77.111999999999995</v>
      </c>
    </row>
    <row r="1231" spans="1:10">
      <c r="A1231" s="35">
        <v>279</v>
      </c>
      <c r="B1231" s="35">
        <v>162</v>
      </c>
      <c r="C1231" s="35">
        <v>30</v>
      </c>
      <c r="D1231" s="35">
        <v>8</v>
      </c>
      <c r="E1231" s="35">
        <v>47.73</v>
      </c>
      <c r="F1231" s="35">
        <v>381.84</v>
      </c>
      <c r="H1231" s="35">
        <v>0</v>
      </c>
      <c r="I1231" s="35">
        <v>381.84</v>
      </c>
      <c r="J1231" s="35">
        <v>68.731200000000001</v>
      </c>
    </row>
    <row r="1232" spans="1:10">
      <c r="A1232" s="35">
        <v>167</v>
      </c>
      <c r="B1232" s="35">
        <v>6</v>
      </c>
      <c r="C1232" s="35">
        <v>42</v>
      </c>
      <c r="D1232" s="35">
        <v>7</v>
      </c>
      <c r="E1232" s="35">
        <v>211.6</v>
      </c>
      <c r="F1232" s="35">
        <v>1481.2</v>
      </c>
      <c r="H1232" s="35">
        <v>0</v>
      </c>
      <c r="I1232" s="35">
        <v>1481.2</v>
      </c>
      <c r="J1232" s="35">
        <v>266.61599999999999</v>
      </c>
    </row>
    <row r="1233" spans="1:10">
      <c r="A1233" s="35">
        <v>403</v>
      </c>
      <c r="B1233" s="35">
        <v>267</v>
      </c>
      <c r="C1233" s="35">
        <v>31</v>
      </c>
      <c r="D1233" s="35">
        <v>1</v>
      </c>
      <c r="E1233" s="35">
        <v>88</v>
      </c>
      <c r="F1233" s="35">
        <v>88</v>
      </c>
      <c r="H1233" s="35">
        <v>0</v>
      </c>
      <c r="I1233" s="35">
        <v>88</v>
      </c>
      <c r="J1233" s="35">
        <v>15.84</v>
      </c>
    </row>
    <row r="1234" spans="1:10">
      <c r="A1234" s="35">
        <v>293</v>
      </c>
      <c r="B1234" s="35">
        <v>310</v>
      </c>
      <c r="C1234" s="35">
        <v>15</v>
      </c>
      <c r="D1234" s="35">
        <v>6</v>
      </c>
      <c r="E1234" s="35">
        <v>183.15</v>
      </c>
      <c r="F1234" s="35">
        <v>1098.9000000000001</v>
      </c>
      <c r="H1234" s="35">
        <v>0</v>
      </c>
      <c r="I1234" s="35">
        <v>1098.9000000000001</v>
      </c>
      <c r="J1234" s="35">
        <v>197.80199999999999</v>
      </c>
    </row>
    <row r="1235" spans="1:10">
      <c r="A1235" s="35">
        <v>242</v>
      </c>
      <c r="B1235" s="35">
        <v>419</v>
      </c>
      <c r="C1235" s="35">
        <v>43</v>
      </c>
      <c r="D1235" s="35">
        <v>1</v>
      </c>
      <c r="E1235" s="35">
        <v>144.44</v>
      </c>
      <c r="F1235" s="35">
        <v>144.44</v>
      </c>
      <c r="H1235" s="35">
        <v>12.999599999999999</v>
      </c>
      <c r="I1235" s="35">
        <v>131.44040000000001</v>
      </c>
      <c r="J1235" s="35">
        <v>23.659272000000001</v>
      </c>
    </row>
    <row r="1236" spans="1:10">
      <c r="A1236" s="35">
        <v>251</v>
      </c>
      <c r="B1236" s="35">
        <v>256</v>
      </c>
      <c r="C1236" s="35">
        <v>14</v>
      </c>
      <c r="D1236" s="35">
        <v>2</v>
      </c>
      <c r="E1236" s="35">
        <v>256.69</v>
      </c>
      <c r="F1236" s="35">
        <v>513.38</v>
      </c>
      <c r="H1236" s="35">
        <v>0</v>
      </c>
      <c r="I1236" s="35">
        <v>513.38</v>
      </c>
      <c r="J1236" s="35">
        <v>92.4084</v>
      </c>
    </row>
    <row r="1237" spans="1:10">
      <c r="A1237" s="35">
        <v>396</v>
      </c>
      <c r="B1237" s="35">
        <v>11</v>
      </c>
      <c r="C1237" s="35">
        <v>8</v>
      </c>
      <c r="D1237" s="35">
        <v>1</v>
      </c>
      <c r="E1237" s="35">
        <v>828.32</v>
      </c>
      <c r="F1237" s="35">
        <v>828.32</v>
      </c>
      <c r="H1237" s="35">
        <v>0</v>
      </c>
      <c r="I1237" s="35">
        <v>828.32</v>
      </c>
      <c r="J1237" s="35">
        <v>149.0976</v>
      </c>
    </row>
    <row r="1238" spans="1:10">
      <c r="A1238" s="35">
        <v>375</v>
      </c>
      <c r="B1238" s="35">
        <v>203</v>
      </c>
      <c r="C1238" s="35">
        <v>17</v>
      </c>
      <c r="D1238" s="35">
        <v>2</v>
      </c>
      <c r="E1238" s="35">
        <v>45.51</v>
      </c>
      <c r="F1238" s="35">
        <v>91.02</v>
      </c>
      <c r="H1238" s="35">
        <v>14.5632</v>
      </c>
      <c r="I1238" s="35">
        <v>76.456800000000001</v>
      </c>
      <c r="J1238" s="35">
        <v>13.762224</v>
      </c>
    </row>
    <row r="1239" spans="1:10">
      <c r="A1239" s="35">
        <v>342</v>
      </c>
      <c r="B1239" s="35">
        <v>184</v>
      </c>
      <c r="C1239" s="35">
        <v>4</v>
      </c>
      <c r="D1239" s="35">
        <v>6</v>
      </c>
      <c r="E1239" s="35">
        <v>402.39</v>
      </c>
      <c r="F1239" s="35">
        <v>2414.34</v>
      </c>
      <c r="H1239" s="35">
        <v>0</v>
      </c>
      <c r="I1239" s="35">
        <v>2414.34</v>
      </c>
      <c r="J1239" s="35">
        <v>434.58120000000002</v>
      </c>
    </row>
    <row r="1240" spans="1:10">
      <c r="A1240" s="35">
        <v>346</v>
      </c>
      <c r="B1240" s="35">
        <v>403</v>
      </c>
      <c r="C1240" s="35">
        <v>14</v>
      </c>
      <c r="D1240" s="35">
        <v>1</v>
      </c>
      <c r="E1240" s="35">
        <v>133</v>
      </c>
      <c r="F1240" s="35">
        <v>133</v>
      </c>
      <c r="H1240" s="35">
        <v>0</v>
      </c>
      <c r="I1240" s="35">
        <v>133</v>
      </c>
      <c r="J1240" s="35">
        <v>23.94</v>
      </c>
    </row>
    <row r="1241" spans="1:10">
      <c r="A1241" s="35">
        <v>191</v>
      </c>
      <c r="B1241" s="35">
        <v>156</v>
      </c>
      <c r="C1241" s="35">
        <v>46</v>
      </c>
      <c r="D1241" s="35">
        <v>7</v>
      </c>
      <c r="E1241" s="35">
        <v>23.85</v>
      </c>
      <c r="F1241" s="35">
        <v>166.95</v>
      </c>
      <c r="H1241" s="35">
        <v>0</v>
      </c>
      <c r="I1241" s="35">
        <v>166.95</v>
      </c>
      <c r="J1241" s="35">
        <v>30.050999999999998</v>
      </c>
    </row>
    <row r="1242" spans="1:10">
      <c r="A1242" s="35">
        <v>390</v>
      </c>
      <c r="B1242" s="35">
        <v>399</v>
      </c>
      <c r="C1242" s="35">
        <v>41</v>
      </c>
      <c r="D1242" s="35">
        <v>9</v>
      </c>
      <c r="E1242" s="35">
        <v>290.32</v>
      </c>
      <c r="F1242" s="35">
        <v>2612.88</v>
      </c>
      <c r="H1242" s="35">
        <v>78.386399999999995</v>
      </c>
      <c r="I1242" s="35">
        <v>2534.4935999999998</v>
      </c>
      <c r="J1242" s="35">
        <v>456.20884799999999</v>
      </c>
    </row>
    <row r="1243" spans="1:10">
      <c r="A1243" s="35">
        <v>428</v>
      </c>
      <c r="B1243" s="35">
        <v>8</v>
      </c>
      <c r="C1243" s="35">
        <v>16</v>
      </c>
      <c r="D1243" s="35">
        <v>6</v>
      </c>
      <c r="E1243" s="35">
        <v>67.13</v>
      </c>
      <c r="F1243" s="35">
        <v>402.78</v>
      </c>
      <c r="H1243" s="35">
        <v>0</v>
      </c>
      <c r="I1243" s="35">
        <v>402.78</v>
      </c>
      <c r="J1243" s="35">
        <v>72.500399999999999</v>
      </c>
    </row>
    <row r="1244" spans="1:10">
      <c r="A1244" s="35">
        <v>376</v>
      </c>
      <c r="B1244" s="35">
        <v>231</v>
      </c>
      <c r="C1244" s="35">
        <v>42</v>
      </c>
      <c r="D1244" s="35">
        <v>2</v>
      </c>
      <c r="E1244" s="35">
        <v>230</v>
      </c>
      <c r="F1244" s="35">
        <v>460</v>
      </c>
      <c r="H1244" s="35">
        <v>0</v>
      </c>
      <c r="I1244" s="35">
        <v>460</v>
      </c>
      <c r="J1244" s="35">
        <v>82.8</v>
      </c>
    </row>
    <row r="1245" spans="1:10">
      <c r="A1245" s="35">
        <v>203</v>
      </c>
      <c r="B1245" s="35">
        <v>76</v>
      </c>
      <c r="C1245" s="35">
        <v>6</v>
      </c>
      <c r="D1245" s="35">
        <v>5</v>
      </c>
      <c r="E1245" s="35">
        <v>562.86</v>
      </c>
      <c r="F1245" s="35">
        <v>2814.3</v>
      </c>
      <c r="H1245" s="35">
        <v>253.28700000000001</v>
      </c>
      <c r="I1245" s="35">
        <v>2561.0129999999999</v>
      </c>
      <c r="J1245" s="35">
        <v>460.98234000000002</v>
      </c>
    </row>
    <row r="1246" spans="1:10">
      <c r="A1246" s="35">
        <v>224</v>
      </c>
      <c r="B1246" s="35">
        <v>274</v>
      </c>
      <c r="C1246" s="35">
        <v>46</v>
      </c>
      <c r="D1246" s="35">
        <v>1</v>
      </c>
      <c r="E1246" s="35">
        <v>15.6</v>
      </c>
      <c r="F1246" s="35">
        <v>15.6</v>
      </c>
      <c r="H1246" s="35">
        <v>0</v>
      </c>
      <c r="I1246" s="35">
        <v>15.6</v>
      </c>
      <c r="J1246" s="35">
        <v>2.8079999999999998</v>
      </c>
    </row>
    <row r="1247" spans="1:10">
      <c r="A1247" s="35">
        <v>438</v>
      </c>
      <c r="B1247" s="35">
        <v>367</v>
      </c>
      <c r="C1247" s="35">
        <v>33</v>
      </c>
      <c r="D1247" s="35">
        <v>1</v>
      </c>
      <c r="E1247" s="35">
        <v>115.37</v>
      </c>
      <c r="F1247" s="35">
        <v>115.37</v>
      </c>
      <c r="H1247" s="35">
        <v>0</v>
      </c>
      <c r="I1247" s="35">
        <v>115.37</v>
      </c>
      <c r="J1247" s="35">
        <v>20.7666</v>
      </c>
    </row>
    <row r="1248" spans="1:10">
      <c r="A1248" s="35">
        <v>342</v>
      </c>
      <c r="B1248" s="35">
        <v>124</v>
      </c>
      <c r="C1248" s="35">
        <v>45</v>
      </c>
      <c r="D1248" s="35">
        <v>9</v>
      </c>
      <c r="E1248" s="35">
        <v>23.53</v>
      </c>
      <c r="F1248" s="35">
        <v>211.77</v>
      </c>
      <c r="H1248" s="35">
        <v>0</v>
      </c>
      <c r="I1248" s="35">
        <v>211.77</v>
      </c>
      <c r="J1248" s="35">
        <v>38.118600000000001</v>
      </c>
    </row>
    <row r="1249" spans="1:10">
      <c r="A1249" s="35">
        <v>193</v>
      </c>
      <c r="B1249" s="35">
        <v>46</v>
      </c>
      <c r="C1249" s="35">
        <v>30</v>
      </c>
      <c r="D1249" s="35">
        <v>4</v>
      </c>
      <c r="E1249" s="35">
        <v>59.34</v>
      </c>
      <c r="F1249" s="35">
        <v>237.36</v>
      </c>
      <c r="H1249" s="35">
        <v>0</v>
      </c>
      <c r="I1249" s="35">
        <v>237.36</v>
      </c>
      <c r="J1249" s="35">
        <v>42.724800000000002</v>
      </c>
    </row>
    <row r="1250" spans="1:10">
      <c r="A1250" s="35">
        <v>203</v>
      </c>
      <c r="B1250" s="35">
        <v>185</v>
      </c>
      <c r="C1250" s="35">
        <v>3</v>
      </c>
      <c r="D1250" s="35">
        <v>1</v>
      </c>
      <c r="E1250" s="35">
        <v>377.97</v>
      </c>
      <c r="F1250" s="35">
        <v>377.97</v>
      </c>
      <c r="H1250" s="35">
        <v>0</v>
      </c>
      <c r="I1250" s="35">
        <v>377.97</v>
      </c>
      <c r="J1250" s="35">
        <v>68.034599999999998</v>
      </c>
    </row>
    <row r="1251" spans="1:10">
      <c r="A1251" s="35">
        <v>171</v>
      </c>
      <c r="B1251" s="35">
        <v>42</v>
      </c>
      <c r="C1251" s="35">
        <v>11</v>
      </c>
      <c r="D1251" s="35">
        <v>1</v>
      </c>
      <c r="E1251" s="35">
        <v>781.47</v>
      </c>
      <c r="F1251" s="35">
        <v>781.47</v>
      </c>
      <c r="H1251" s="35">
        <v>0</v>
      </c>
      <c r="I1251" s="35">
        <v>781.47</v>
      </c>
      <c r="J1251" s="35">
        <v>140.66460000000001</v>
      </c>
    </row>
    <row r="1252" spans="1:10">
      <c r="A1252" s="35">
        <v>199</v>
      </c>
      <c r="B1252" s="35">
        <v>281</v>
      </c>
      <c r="C1252" s="35">
        <v>36</v>
      </c>
      <c r="D1252" s="35">
        <v>1</v>
      </c>
      <c r="E1252" s="35">
        <v>54.39</v>
      </c>
      <c r="F1252" s="35">
        <v>54.39</v>
      </c>
      <c r="H1252" s="35">
        <v>0</v>
      </c>
      <c r="I1252" s="35">
        <v>54.39</v>
      </c>
      <c r="J1252" s="35">
        <v>9.7902000000000005</v>
      </c>
    </row>
    <row r="1253" spans="1:10">
      <c r="A1253" s="35">
        <v>51</v>
      </c>
      <c r="B1253" s="35">
        <v>122</v>
      </c>
      <c r="C1253" s="35">
        <v>4</v>
      </c>
      <c r="D1253" s="35">
        <v>1</v>
      </c>
      <c r="E1253" s="35">
        <v>286.67</v>
      </c>
      <c r="F1253" s="35">
        <v>286.67</v>
      </c>
      <c r="H1253" s="35">
        <v>14.333500000000001</v>
      </c>
      <c r="I1253" s="35">
        <v>272.3365</v>
      </c>
      <c r="J1253" s="35">
        <v>49.020569999999999</v>
      </c>
    </row>
    <row r="1254" spans="1:10">
      <c r="A1254" s="35">
        <v>32</v>
      </c>
      <c r="B1254" s="35">
        <v>373</v>
      </c>
      <c r="C1254" s="35">
        <v>33</v>
      </c>
      <c r="D1254" s="35">
        <v>1</v>
      </c>
      <c r="E1254" s="35">
        <v>144.41999999999999</v>
      </c>
      <c r="F1254" s="35">
        <v>144.41999999999999</v>
      </c>
      <c r="H1254" s="35">
        <v>0</v>
      </c>
      <c r="I1254" s="35">
        <v>144.41999999999999</v>
      </c>
      <c r="J1254" s="35">
        <v>25.9956</v>
      </c>
    </row>
    <row r="1255" spans="1:10">
      <c r="A1255" s="35">
        <v>128</v>
      </c>
      <c r="B1255" s="35">
        <v>233</v>
      </c>
      <c r="C1255" s="35">
        <v>6</v>
      </c>
      <c r="D1255" s="35">
        <v>1</v>
      </c>
      <c r="E1255" s="35">
        <v>619.5</v>
      </c>
      <c r="F1255" s="35">
        <v>619.5</v>
      </c>
      <c r="H1255" s="35">
        <v>0</v>
      </c>
      <c r="I1255" s="35">
        <v>619.5</v>
      </c>
      <c r="J1255" s="35">
        <v>111.51</v>
      </c>
    </row>
    <row r="1256" spans="1:10">
      <c r="A1256" s="35">
        <v>328</v>
      </c>
      <c r="B1256" s="35">
        <v>216</v>
      </c>
      <c r="C1256" s="35">
        <v>21</v>
      </c>
      <c r="D1256" s="35">
        <v>3</v>
      </c>
      <c r="E1256" s="35">
        <v>91.16</v>
      </c>
      <c r="F1256" s="35">
        <v>273.48</v>
      </c>
      <c r="H1256" s="35">
        <v>0</v>
      </c>
      <c r="I1256" s="35">
        <v>273.48</v>
      </c>
      <c r="J1256" s="35">
        <v>49.226399999999998</v>
      </c>
    </row>
    <row r="1257" spans="1:10">
      <c r="A1257" s="35">
        <v>164</v>
      </c>
      <c r="B1257" s="35">
        <v>83</v>
      </c>
      <c r="C1257" s="35">
        <v>31</v>
      </c>
      <c r="D1257" s="35">
        <v>1</v>
      </c>
      <c r="E1257" s="35">
        <v>146.08000000000001</v>
      </c>
      <c r="F1257" s="35">
        <v>146.08000000000001</v>
      </c>
      <c r="H1257" s="35">
        <v>0</v>
      </c>
      <c r="I1257" s="35">
        <v>146.08000000000001</v>
      </c>
      <c r="J1257" s="35">
        <v>26.2944</v>
      </c>
    </row>
    <row r="1258" spans="1:10">
      <c r="A1258" s="35">
        <v>201</v>
      </c>
      <c r="B1258" s="35">
        <v>81</v>
      </c>
      <c r="C1258" s="35">
        <v>38</v>
      </c>
      <c r="D1258" s="35">
        <v>8</v>
      </c>
      <c r="E1258" s="35">
        <v>42.38</v>
      </c>
      <c r="F1258" s="35">
        <v>339.04</v>
      </c>
      <c r="H1258" s="35">
        <v>0</v>
      </c>
      <c r="I1258" s="35">
        <v>339.04</v>
      </c>
      <c r="J1258" s="35">
        <v>61.027200000000001</v>
      </c>
    </row>
    <row r="1259" spans="1:10">
      <c r="A1259" s="35">
        <v>406</v>
      </c>
      <c r="B1259" s="35">
        <v>369</v>
      </c>
      <c r="C1259" s="35">
        <v>46</v>
      </c>
      <c r="D1259" s="35">
        <v>1</v>
      </c>
      <c r="E1259" s="35">
        <v>18</v>
      </c>
      <c r="F1259" s="35">
        <v>18</v>
      </c>
      <c r="H1259" s="35">
        <v>0</v>
      </c>
      <c r="I1259" s="35">
        <v>18</v>
      </c>
      <c r="J1259" s="35">
        <v>3.24</v>
      </c>
    </row>
    <row r="1260" spans="1:10">
      <c r="A1260" s="35">
        <v>319</v>
      </c>
      <c r="B1260" s="35">
        <v>224</v>
      </c>
      <c r="C1260" s="35">
        <v>19</v>
      </c>
      <c r="D1260" s="35">
        <v>1</v>
      </c>
      <c r="E1260" s="35">
        <v>117</v>
      </c>
      <c r="F1260" s="35">
        <v>117</v>
      </c>
      <c r="H1260" s="35">
        <v>0</v>
      </c>
      <c r="I1260" s="35">
        <v>117</v>
      </c>
      <c r="J1260" s="35">
        <v>21.06</v>
      </c>
    </row>
    <row r="1261" spans="1:10">
      <c r="A1261" s="35">
        <v>38</v>
      </c>
      <c r="B1261" s="35">
        <v>117</v>
      </c>
      <c r="C1261" s="35">
        <v>9</v>
      </c>
      <c r="D1261" s="35">
        <v>1</v>
      </c>
      <c r="E1261" s="35">
        <v>780.64</v>
      </c>
      <c r="F1261" s="35">
        <v>780.64</v>
      </c>
      <c r="H1261" s="35">
        <v>0</v>
      </c>
      <c r="I1261" s="35">
        <v>780.64</v>
      </c>
      <c r="J1261" s="35">
        <v>140.51519999999999</v>
      </c>
    </row>
    <row r="1262" spans="1:10">
      <c r="A1262" s="35">
        <v>139</v>
      </c>
      <c r="B1262" s="35">
        <v>108</v>
      </c>
      <c r="C1262" s="35">
        <v>13</v>
      </c>
      <c r="D1262" s="35">
        <v>1</v>
      </c>
      <c r="E1262" s="35">
        <v>88</v>
      </c>
      <c r="F1262" s="35">
        <v>88</v>
      </c>
      <c r="H1262" s="35">
        <v>0</v>
      </c>
      <c r="I1262" s="35">
        <v>88</v>
      </c>
      <c r="J1262" s="35">
        <v>15.84</v>
      </c>
    </row>
    <row r="1263" spans="1:10">
      <c r="A1263" s="35">
        <v>235</v>
      </c>
      <c r="B1263" s="35">
        <v>381</v>
      </c>
      <c r="C1263" s="35">
        <v>23</v>
      </c>
      <c r="D1263" s="35">
        <v>5</v>
      </c>
      <c r="E1263" s="35">
        <v>35</v>
      </c>
      <c r="F1263" s="35">
        <v>175</v>
      </c>
      <c r="H1263" s="35">
        <v>0</v>
      </c>
      <c r="I1263" s="35">
        <v>175</v>
      </c>
      <c r="J1263" s="35">
        <v>31.5</v>
      </c>
    </row>
    <row r="1264" spans="1:10">
      <c r="A1264" s="35">
        <v>63</v>
      </c>
      <c r="B1264" s="35">
        <v>385</v>
      </c>
      <c r="C1264" s="35">
        <v>23</v>
      </c>
      <c r="D1264" s="35">
        <v>3</v>
      </c>
      <c r="E1264" s="35">
        <v>43.75</v>
      </c>
      <c r="F1264" s="35">
        <v>131.25</v>
      </c>
      <c r="H1264" s="35">
        <v>0</v>
      </c>
      <c r="I1264" s="35">
        <v>131.25</v>
      </c>
      <c r="J1264" s="35">
        <v>23.625</v>
      </c>
    </row>
    <row r="1265" spans="1:10">
      <c r="A1265" s="35">
        <v>357</v>
      </c>
      <c r="B1265" s="35">
        <v>380</v>
      </c>
      <c r="C1265" s="35">
        <v>19</v>
      </c>
      <c r="D1265" s="35">
        <v>1</v>
      </c>
      <c r="E1265" s="35">
        <v>83.46</v>
      </c>
      <c r="F1265" s="35">
        <v>83.46</v>
      </c>
      <c r="H1265" s="35">
        <v>0</v>
      </c>
      <c r="I1265" s="35">
        <v>83.46</v>
      </c>
      <c r="J1265" s="35">
        <v>15.0228</v>
      </c>
    </row>
    <row r="1266" spans="1:10">
      <c r="A1266" s="35">
        <v>357</v>
      </c>
      <c r="B1266" s="35">
        <v>78</v>
      </c>
      <c r="C1266" s="35">
        <v>29</v>
      </c>
      <c r="D1266" s="35">
        <v>1</v>
      </c>
      <c r="E1266" s="35">
        <v>77.900000000000006</v>
      </c>
      <c r="F1266" s="35">
        <v>77.900000000000006</v>
      </c>
      <c r="H1266" s="35">
        <v>0</v>
      </c>
      <c r="I1266" s="35">
        <v>77.900000000000006</v>
      </c>
      <c r="J1266" s="35">
        <v>14.022</v>
      </c>
    </row>
    <row r="1267" spans="1:10">
      <c r="A1267" s="35">
        <v>285</v>
      </c>
      <c r="B1267" s="35">
        <v>416</v>
      </c>
      <c r="C1267" s="35">
        <v>17</v>
      </c>
      <c r="D1267" s="35">
        <v>1</v>
      </c>
      <c r="E1267" s="35">
        <v>50.32</v>
      </c>
      <c r="F1267" s="35">
        <v>50.32</v>
      </c>
      <c r="H1267" s="35">
        <v>0</v>
      </c>
      <c r="I1267" s="35">
        <v>50.32</v>
      </c>
      <c r="J1267" s="35">
        <v>9.0576000000000008</v>
      </c>
    </row>
    <row r="1268" spans="1:10">
      <c r="A1268" s="35">
        <v>237</v>
      </c>
      <c r="B1268" s="35">
        <v>385</v>
      </c>
      <c r="C1268" s="35">
        <v>29</v>
      </c>
      <c r="D1268" s="35">
        <v>1</v>
      </c>
      <c r="E1268" s="35">
        <v>114.8</v>
      </c>
      <c r="F1268" s="35">
        <v>114.8</v>
      </c>
      <c r="H1268" s="35">
        <v>0</v>
      </c>
      <c r="I1268" s="35">
        <v>114.8</v>
      </c>
      <c r="J1268" s="35">
        <v>20.664000000000001</v>
      </c>
    </row>
    <row r="1269" spans="1:10">
      <c r="A1269" s="35">
        <v>66</v>
      </c>
      <c r="B1269" s="35">
        <v>167</v>
      </c>
      <c r="C1269" s="35">
        <v>34</v>
      </c>
      <c r="D1269" s="35">
        <v>3</v>
      </c>
      <c r="E1269" s="35">
        <v>130.9</v>
      </c>
      <c r="F1269" s="35">
        <v>392.7</v>
      </c>
      <c r="H1269" s="35">
        <v>15.708</v>
      </c>
      <c r="I1269" s="35">
        <v>376.99200000000002</v>
      </c>
      <c r="J1269" s="35">
        <v>67.858559999999997</v>
      </c>
    </row>
    <row r="1270" spans="1:10">
      <c r="A1270" s="35">
        <v>296</v>
      </c>
      <c r="B1270" s="35">
        <v>168</v>
      </c>
      <c r="C1270" s="35">
        <v>20</v>
      </c>
      <c r="D1270" s="35">
        <v>1</v>
      </c>
      <c r="E1270" s="35">
        <v>24.42</v>
      </c>
      <c r="F1270" s="35">
        <v>24.42</v>
      </c>
      <c r="H1270" s="35">
        <v>0</v>
      </c>
      <c r="I1270" s="35">
        <v>24.42</v>
      </c>
      <c r="J1270" s="35">
        <v>4.3956</v>
      </c>
    </row>
    <row r="1271" spans="1:10">
      <c r="A1271" s="35">
        <v>277</v>
      </c>
      <c r="B1271" s="35">
        <v>52</v>
      </c>
      <c r="C1271" s="35">
        <v>30</v>
      </c>
      <c r="D1271" s="35">
        <v>9</v>
      </c>
      <c r="E1271" s="35">
        <v>54.18</v>
      </c>
      <c r="F1271" s="35">
        <v>487.62</v>
      </c>
      <c r="H1271" s="35">
        <v>0</v>
      </c>
      <c r="I1271" s="35">
        <v>487.62</v>
      </c>
      <c r="J1271" s="35">
        <v>87.771600000000007</v>
      </c>
    </row>
    <row r="1272" spans="1:10">
      <c r="A1272" s="35">
        <v>152</v>
      </c>
      <c r="B1272" s="35">
        <v>307</v>
      </c>
      <c r="C1272" s="35">
        <v>4</v>
      </c>
      <c r="D1272" s="35">
        <v>5</v>
      </c>
      <c r="E1272" s="35">
        <v>399.76</v>
      </c>
      <c r="F1272" s="35">
        <v>1998.8</v>
      </c>
      <c r="H1272" s="35">
        <v>0</v>
      </c>
      <c r="I1272" s="35">
        <v>1998.8</v>
      </c>
      <c r="J1272" s="35">
        <v>359.78399999999999</v>
      </c>
    </row>
    <row r="1273" spans="1:10">
      <c r="A1273" s="35">
        <v>191</v>
      </c>
      <c r="B1273" s="35">
        <v>175</v>
      </c>
      <c r="C1273" s="35">
        <v>27</v>
      </c>
      <c r="D1273" s="35">
        <v>1</v>
      </c>
      <c r="E1273" s="35">
        <v>55.48</v>
      </c>
      <c r="F1273" s="35">
        <v>55.48</v>
      </c>
      <c r="H1273" s="35">
        <v>0</v>
      </c>
      <c r="I1273" s="35">
        <v>55.48</v>
      </c>
      <c r="J1273" s="35">
        <v>9.9863999999999997</v>
      </c>
    </row>
    <row r="1274" spans="1:10">
      <c r="A1274" s="35">
        <v>189</v>
      </c>
      <c r="B1274" s="35">
        <v>339</v>
      </c>
      <c r="C1274" s="35">
        <v>42</v>
      </c>
      <c r="D1274" s="35">
        <v>9</v>
      </c>
      <c r="E1274" s="35">
        <v>165.6</v>
      </c>
      <c r="F1274" s="35">
        <v>1490.4</v>
      </c>
      <c r="H1274" s="35">
        <v>0</v>
      </c>
      <c r="I1274" s="35">
        <v>1490.4</v>
      </c>
      <c r="J1274" s="35">
        <v>268.27199999999999</v>
      </c>
    </row>
    <row r="1275" spans="1:10">
      <c r="A1275" s="35">
        <v>338</v>
      </c>
      <c r="B1275" s="35">
        <v>12</v>
      </c>
      <c r="C1275" s="35">
        <v>24</v>
      </c>
      <c r="D1275" s="35">
        <v>3</v>
      </c>
      <c r="E1275" s="35">
        <v>35.200000000000003</v>
      </c>
      <c r="F1275" s="35">
        <v>105.6</v>
      </c>
      <c r="H1275" s="35">
        <v>0</v>
      </c>
      <c r="I1275" s="35">
        <v>105.6</v>
      </c>
      <c r="J1275" s="35">
        <v>19.007999999999999</v>
      </c>
    </row>
    <row r="1276" spans="1:10">
      <c r="A1276" s="35">
        <v>13</v>
      </c>
      <c r="B1276" s="35">
        <v>374</v>
      </c>
      <c r="C1276" s="35">
        <v>16</v>
      </c>
      <c r="D1276" s="35">
        <v>1</v>
      </c>
      <c r="E1276" s="35">
        <v>54.39</v>
      </c>
      <c r="F1276" s="35">
        <v>54.39</v>
      </c>
      <c r="H1276" s="35">
        <v>2.7195</v>
      </c>
      <c r="I1276" s="35">
        <v>51.670499999999997</v>
      </c>
      <c r="J1276" s="35">
        <v>9.3006899999999995</v>
      </c>
    </row>
    <row r="1277" spans="1:10">
      <c r="A1277" s="35">
        <v>233</v>
      </c>
      <c r="B1277" s="35">
        <v>377</v>
      </c>
      <c r="C1277" s="35">
        <v>37</v>
      </c>
      <c r="D1277" s="35">
        <v>1</v>
      </c>
      <c r="E1277" s="35">
        <v>130.63999999999999</v>
      </c>
      <c r="F1277" s="35">
        <v>130.63999999999999</v>
      </c>
      <c r="H1277" s="35">
        <v>22.2088</v>
      </c>
      <c r="I1277" s="35">
        <v>108.4312</v>
      </c>
      <c r="J1277" s="35">
        <v>19.517616</v>
      </c>
    </row>
    <row r="1278" spans="1:10">
      <c r="A1278" s="35">
        <v>16</v>
      </c>
      <c r="B1278" s="35">
        <v>80</v>
      </c>
      <c r="C1278" s="35">
        <v>20</v>
      </c>
      <c r="D1278" s="35">
        <v>8</v>
      </c>
      <c r="E1278" s="35">
        <v>22.88</v>
      </c>
      <c r="F1278" s="35">
        <v>183.04</v>
      </c>
      <c r="H1278" s="35">
        <v>0</v>
      </c>
      <c r="I1278" s="35">
        <v>183.04</v>
      </c>
      <c r="J1278" s="35">
        <v>32.947200000000002</v>
      </c>
    </row>
    <row r="1279" spans="1:10">
      <c r="A1279" s="35">
        <v>42</v>
      </c>
      <c r="B1279" s="35">
        <v>95</v>
      </c>
      <c r="C1279" s="35">
        <v>31</v>
      </c>
      <c r="D1279" s="35">
        <v>3</v>
      </c>
      <c r="E1279" s="35">
        <v>137.28</v>
      </c>
      <c r="F1279" s="35">
        <v>411.84</v>
      </c>
      <c r="H1279" s="35">
        <v>0</v>
      </c>
      <c r="I1279" s="35">
        <v>411.84</v>
      </c>
      <c r="J1279" s="35">
        <v>74.131200000000007</v>
      </c>
    </row>
    <row r="1280" spans="1:10">
      <c r="A1280" s="35">
        <v>13</v>
      </c>
      <c r="B1280" s="35">
        <v>420</v>
      </c>
      <c r="C1280" s="35">
        <v>17</v>
      </c>
      <c r="D1280" s="35">
        <v>1</v>
      </c>
      <c r="E1280" s="35">
        <v>44.03</v>
      </c>
      <c r="F1280" s="35">
        <v>44.03</v>
      </c>
      <c r="H1280" s="35">
        <v>0</v>
      </c>
      <c r="I1280" s="35">
        <v>44.03</v>
      </c>
      <c r="J1280" s="35">
        <v>7.9253999999999998</v>
      </c>
    </row>
    <row r="1281" spans="1:10">
      <c r="A1281" s="35">
        <v>39</v>
      </c>
      <c r="B1281" s="35">
        <v>199</v>
      </c>
      <c r="C1281" s="35">
        <v>41</v>
      </c>
      <c r="D1281" s="35">
        <v>2</v>
      </c>
      <c r="E1281" s="35">
        <v>296.05</v>
      </c>
      <c r="F1281" s="35">
        <v>592.1</v>
      </c>
      <c r="H1281" s="35">
        <v>0</v>
      </c>
      <c r="I1281" s="35">
        <v>592.1</v>
      </c>
      <c r="J1281" s="35">
        <v>106.578</v>
      </c>
    </row>
    <row r="1282" spans="1:10">
      <c r="A1282" s="35">
        <v>94</v>
      </c>
      <c r="B1282" s="35">
        <v>171</v>
      </c>
      <c r="C1282" s="35">
        <v>35</v>
      </c>
      <c r="D1282" s="35">
        <v>9</v>
      </c>
      <c r="E1282" s="35">
        <v>83.16</v>
      </c>
      <c r="F1282" s="35">
        <v>748.44</v>
      </c>
      <c r="H1282" s="35">
        <v>0</v>
      </c>
      <c r="I1282" s="35">
        <v>748.44</v>
      </c>
      <c r="J1282" s="35">
        <v>134.7192</v>
      </c>
    </row>
    <row r="1283" spans="1:10">
      <c r="A1283" s="35">
        <v>416</v>
      </c>
      <c r="B1283" s="35">
        <v>389</v>
      </c>
      <c r="C1283" s="35">
        <v>34</v>
      </c>
      <c r="D1283" s="35">
        <v>7</v>
      </c>
      <c r="E1283" s="35">
        <v>77.7</v>
      </c>
      <c r="F1283" s="35">
        <v>543.9</v>
      </c>
      <c r="H1283" s="35">
        <v>32.634</v>
      </c>
      <c r="I1283" s="35">
        <v>511.26600000000002</v>
      </c>
      <c r="J1283" s="35">
        <v>92.027879999999996</v>
      </c>
    </row>
    <row r="1284" spans="1:10">
      <c r="A1284" s="35">
        <v>348</v>
      </c>
      <c r="B1284" s="35">
        <v>152</v>
      </c>
      <c r="C1284" s="35">
        <v>32</v>
      </c>
      <c r="D1284" s="35">
        <v>1</v>
      </c>
      <c r="E1284" s="35">
        <v>95.63</v>
      </c>
      <c r="F1284" s="35">
        <v>95.63</v>
      </c>
      <c r="H1284" s="35">
        <v>0</v>
      </c>
      <c r="I1284" s="35">
        <v>95.63</v>
      </c>
      <c r="J1284" s="35">
        <v>17.2134</v>
      </c>
    </row>
    <row r="1285" spans="1:10">
      <c r="A1285" s="35">
        <v>97</v>
      </c>
      <c r="B1285" s="35">
        <v>310</v>
      </c>
      <c r="C1285" s="35">
        <v>28</v>
      </c>
      <c r="D1285" s="35">
        <v>7</v>
      </c>
      <c r="E1285" s="35">
        <v>23.04</v>
      </c>
      <c r="F1285" s="35">
        <v>161.28</v>
      </c>
      <c r="H1285" s="35">
        <v>0</v>
      </c>
      <c r="I1285" s="35">
        <v>161.28</v>
      </c>
      <c r="J1285" s="35">
        <v>29.0304</v>
      </c>
    </row>
    <row r="1286" spans="1:10">
      <c r="A1286" s="35">
        <v>99</v>
      </c>
      <c r="B1286" s="35">
        <v>406</v>
      </c>
      <c r="C1286" s="35">
        <v>14</v>
      </c>
      <c r="D1286" s="35">
        <v>5</v>
      </c>
      <c r="E1286" s="35">
        <v>186.2</v>
      </c>
      <c r="F1286" s="35">
        <v>931</v>
      </c>
      <c r="H1286" s="35">
        <v>46.55</v>
      </c>
      <c r="I1286" s="35">
        <v>884.45</v>
      </c>
      <c r="J1286" s="35">
        <v>159.20099999999999</v>
      </c>
    </row>
    <row r="1287" spans="1:10">
      <c r="A1287" s="35">
        <v>251</v>
      </c>
      <c r="B1287" s="35">
        <v>242</v>
      </c>
      <c r="C1287" s="35">
        <v>38</v>
      </c>
      <c r="D1287" s="35">
        <v>1</v>
      </c>
      <c r="E1287" s="35">
        <v>46.28</v>
      </c>
      <c r="F1287" s="35">
        <v>46.28</v>
      </c>
      <c r="H1287" s="35">
        <v>0</v>
      </c>
      <c r="I1287" s="35">
        <v>46.28</v>
      </c>
      <c r="J1287" s="35">
        <v>8.3303999999999991</v>
      </c>
    </row>
    <row r="1288" spans="1:10">
      <c r="A1288" s="35">
        <v>240</v>
      </c>
      <c r="B1288" s="35">
        <v>63</v>
      </c>
      <c r="C1288" s="35">
        <v>44</v>
      </c>
      <c r="D1288" s="35">
        <v>5</v>
      </c>
      <c r="E1288" s="35">
        <v>106.95</v>
      </c>
      <c r="F1288" s="35">
        <v>534.75</v>
      </c>
      <c r="H1288" s="35">
        <v>0</v>
      </c>
      <c r="I1288" s="35">
        <v>534.75</v>
      </c>
      <c r="J1288" s="35">
        <v>96.254999999999995</v>
      </c>
    </row>
    <row r="1289" spans="1:10">
      <c r="A1289" s="35">
        <v>155</v>
      </c>
      <c r="B1289" s="35">
        <v>392</v>
      </c>
      <c r="C1289" s="35">
        <v>14</v>
      </c>
      <c r="D1289" s="35">
        <v>1</v>
      </c>
      <c r="E1289" s="35">
        <v>162.26</v>
      </c>
      <c r="F1289" s="35">
        <v>162.26</v>
      </c>
      <c r="H1289" s="35">
        <v>0</v>
      </c>
      <c r="I1289" s="35">
        <v>162.26</v>
      </c>
      <c r="J1289" s="35">
        <v>29.206800000000001</v>
      </c>
    </row>
    <row r="1290" spans="1:10">
      <c r="A1290" s="35">
        <v>374</v>
      </c>
      <c r="B1290" s="35">
        <v>307</v>
      </c>
      <c r="C1290" s="35">
        <v>37</v>
      </c>
      <c r="D1290" s="35">
        <v>3</v>
      </c>
      <c r="E1290" s="35">
        <v>95.14</v>
      </c>
      <c r="F1290" s="35">
        <v>285.42</v>
      </c>
      <c r="H1290" s="35">
        <v>0</v>
      </c>
      <c r="I1290" s="35">
        <v>285.42</v>
      </c>
      <c r="J1290" s="35">
        <v>51.375599999999999</v>
      </c>
    </row>
    <row r="1291" spans="1:10">
      <c r="A1291" s="35">
        <v>395</v>
      </c>
      <c r="B1291" s="35">
        <v>410</v>
      </c>
      <c r="C1291" s="35">
        <v>31</v>
      </c>
      <c r="D1291" s="35">
        <v>1</v>
      </c>
      <c r="E1291" s="35">
        <v>141.68</v>
      </c>
      <c r="F1291" s="35">
        <v>141.68</v>
      </c>
      <c r="H1291" s="35">
        <v>0</v>
      </c>
      <c r="I1291" s="35">
        <v>141.68</v>
      </c>
      <c r="J1291" s="35">
        <v>25.502400000000002</v>
      </c>
    </row>
    <row r="1292" spans="1:10">
      <c r="A1292" s="35">
        <v>204</v>
      </c>
      <c r="B1292" s="35">
        <v>211</v>
      </c>
      <c r="C1292" s="35">
        <v>40</v>
      </c>
      <c r="D1292" s="35">
        <v>5</v>
      </c>
      <c r="E1292" s="35">
        <v>211.47</v>
      </c>
      <c r="F1292" s="35">
        <v>1057.3499999999999</v>
      </c>
      <c r="H1292" s="35">
        <v>0</v>
      </c>
      <c r="I1292" s="35">
        <v>1057.3499999999999</v>
      </c>
      <c r="J1292" s="35">
        <v>190.32300000000001</v>
      </c>
    </row>
    <row r="1293" spans="1:10">
      <c r="A1293" s="35">
        <v>143</v>
      </c>
      <c r="B1293" s="35">
        <v>160</v>
      </c>
      <c r="C1293" s="35">
        <v>15</v>
      </c>
      <c r="D1293" s="35">
        <v>1</v>
      </c>
      <c r="E1293" s="35">
        <v>133.65</v>
      </c>
      <c r="F1293" s="35">
        <v>133.65</v>
      </c>
      <c r="H1293" s="35">
        <v>26.73</v>
      </c>
      <c r="I1293" s="35">
        <v>106.92</v>
      </c>
      <c r="J1293" s="35">
        <v>19.2456</v>
      </c>
    </row>
    <row r="1294" spans="1:10">
      <c r="A1294" s="35">
        <v>159</v>
      </c>
      <c r="B1294" s="35">
        <v>338</v>
      </c>
      <c r="C1294" s="35">
        <v>37</v>
      </c>
      <c r="D1294" s="35">
        <v>4</v>
      </c>
      <c r="E1294" s="35">
        <v>117.86</v>
      </c>
      <c r="F1294" s="35">
        <v>471.44</v>
      </c>
      <c r="H1294" s="35">
        <v>0</v>
      </c>
      <c r="I1294" s="35">
        <v>471.44</v>
      </c>
      <c r="J1294" s="35">
        <v>84.859200000000001</v>
      </c>
    </row>
    <row r="1295" spans="1:10">
      <c r="A1295" s="35">
        <v>379</v>
      </c>
      <c r="B1295" s="35">
        <v>53</v>
      </c>
      <c r="C1295" s="35">
        <v>41</v>
      </c>
      <c r="D1295" s="35">
        <v>4</v>
      </c>
      <c r="E1295" s="35">
        <v>284.58999999999997</v>
      </c>
      <c r="F1295" s="35">
        <v>1138.3599999999999</v>
      </c>
      <c r="H1295" s="35">
        <v>91.068799999999996</v>
      </c>
      <c r="I1295" s="35">
        <v>1047.2911999999999</v>
      </c>
      <c r="J1295" s="35">
        <v>188.512416</v>
      </c>
    </row>
    <row r="1296" spans="1:10">
      <c r="A1296" s="35">
        <v>389</v>
      </c>
      <c r="B1296" s="35">
        <v>250</v>
      </c>
      <c r="C1296" s="35">
        <v>28</v>
      </c>
      <c r="D1296" s="35">
        <v>1</v>
      </c>
      <c r="E1296" s="35">
        <v>16.32</v>
      </c>
      <c r="F1296" s="35">
        <v>16.32</v>
      </c>
      <c r="H1296" s="35">
        <v>0</v>
      </c>
      <c r="I1296" s="35">
        <v>16.32</v>
      </c>
      <c r="J1296" s="35">
        <v>2.9376000000000002</v>
      </c>
    </row>
    <row r="1297" spans="1:10">
      <c r="A1297" s="35">
        <v>189</v>
      </c>
      <c r="B1297" s="35">
        <v>136</v>
      </c>
      <c r="C1297" s="35">
        <v>5</v>
      </c>
      <c r="D1297" s="35">
        <v>4</v>
      </c>
      <c r="E1297" s="35">
        <v>543.6</v>
      </c>
      <c r="F1297" s="35">
        <v>2174.4</v>
      </c>
      <c r="H1297" s="35">
        <v>0</v>
      </c>
      <c r="I1297" s="35">
        <v>2174.4</v>
      </c>
      <c r="J1297" s="35">
        <v>391.392</v>
      </c>
    </row>
    <row r="1298" spans="1:10">
      <c r="A1298" s="35">
        <v>438</v>
      </c>
      <c r="B1298" s="35">
        <v>258</v>
      </c>
      <c r="C1298" s="35">
        <v>41</v>
      </c>
      <c r="D1298" s="35">
        <v>1</v>
      </c>
      <c r="E1298" s="35">
        <v>320.88</v>
      </c>
      <c r="F1298" s="35">
        <v>320.88</v>
      </c>
      <c r="H1298" s="35">
        <v>3.2088000000000001</v>
      </c>
      <c r="I1298" s="35">
        <v>317.6712</v>
      </c>
      <c r="J1298" s="35">
        <v>57.180816</v>
      </c>
    </row>
    <row r="1299" spans="1:10">
      <c r="A1299" s="35">
        <v>144</v>
      </c>
      <c r="B1299" s="35">
        <v>359</v>
      </c>
      <c r="C1299" s="35">
        <v>11</v>
      </c>
      <c r="D1299" s="35">
        <v>1</v>
      </c>
      <c r="E1299" s="35">
        <v>735.77</v>
      </c>
      <c r="F1299" s="35">
        <v>735.77</v>
      </c>
      <c r="H1299" s="35">
        <v>66.219300000000004</v>
      </c>
      <c r="I1299" s="35">
        <v>669.55070000000001</v>
      </c>
      <c r="J1299" s="35">
        <v>120.519126</v>
      </c>
    </row>
    <row r="1300" spans="1:10">
      <c r="A1300" s="35">
        <v>206</v>
      </c>
      <c r="B1300" s="35">
        <v>396</v>
      </c>
      <c r="C1300" s="35">
        <v>23</v>
      </c>
      <c r="D1300" s="35">
        <v>1</v>
      </c>
      <c r="E1300" s="35">
        <v>40.5</v>
      </c>
      <c r="F1300" s="35">
        <v>40.5</v>
      </c>
      <c r="H1300" s="35">
        <v>0</v>
      </c>
      <c r="I1300" s="35">
        <v>40.5</v>
      </c>
      <c r="J1300" s="35">
        <v>7.29</v>
      </c>
    </row>
    <row r="1301" spans="1:10">
      <c r="A1301" s="35">
        <v>45</v>
      </c>
      <c r="B1301" s="35">
        <v>96</v>
      </c>
      <c r="C1301" s="35">
        <v>42</v>
      </c>
      <c r="D1301" s="35">
        <v>1</v>
      </c>
      <c r="E1301" s="35">
        <v>129.94999999999999</v>
      </c>
      <c r="F1301" s="35">
        <v>129.94999999999999</v>
      </c>
      <c r="H1301" s="35">
        <v>0</v>
      </c>
      <c r="I1301" s="35">
        <v>129.94999999999999</v>
      </c>
      <c r="J1301" s="35">
        <v>23.390999999999998</v>
      </c>
    </row>
    <row r="1302" spans="1:10">
      <c r="A1302" s="35">
        <v>374</v>
      </c>
      <c r="B1302" s="35">
        <v>334</v>
      </c>
      <c r="C1302" s="35">
        <v>36</v>
      </c>
      <c r="D1302" s="35">
        <v>5</v>
      </c>
      <c r="E1302" s="35">
        <v>50.47</v>
      </c>
      <c r="F1302" s="35">
        <v>252.35</v>
      </c>
      <c r="H1302" s="35">
        <v>0</v>
      </c>
      <c r="I1302" s="35">
        <v>252.35</v>
      </c>
      <c r="J1302" s="35">
        <v>45.423000000000002</v>
      </c>
    </row>
    <row r="1303" spans="1:10">
      <c r="A1303" s="35">
        <v>370</v>
      </c>
      <c r="B1303" s="35">
        <v>352</v>
      </c>
      <c r="C1303" s="35">
        <v>41</v>
      </c>
      <c r="D1303" s="35">
        <v>1</v>
      </c>
      <c r="E1303" s="35">
        <v>382</v>
      </c>
      <c r="F1303" s="35">
        <v>382</v>
      </c>
      <c r="H1303" s="35">
        <v>0</v>
      </c>
      <c r="I1303" s="35">
        <v>382</v>
      </c>
      <c r="J1303" s="35">
        <v>68.760000000000005</v>
      </c>
    </row>
    <row r="1304" spans="1:10">
      <c r="A1304" s="35">
        <v>73</v>
      </c>
      <c r="B1304" s="35">
        <v>413</v>
      </c>
      <c r="C1304" s="35">
        <v>43</v>
      </c>
      <c r="D1304" s="35">
        <v>1</v>
      </c>
      <c r="E1304" s="35">
        <v>88.32</v>
      </c>
      <c r="F1304" s="35">
        <v>88.32</v>
      </c>
      <c r="H1304" s="35">
        <v>0</v>
      </c>
      <c r="I1304" s="35">
        <v>88.32</v>
      </c>
      <c r="J1304" s="35">
        <v>15.897600000000001</v>
      </c>
    </row>
    <row r="1305" spans="1:10">
      <c r="A1305" s="35">
        <v>376</v>
      </c>
      <c r="B1305" s="35">
        <v>400</v>
      </c>
      <c r="C1305" s="35">
        <v>34</v>
      </c>
      <c r="D1305" s="35">
        <v>7</v>
      </c>
      <c r="E1305" s="35">
        <v>79.099999999999994</v>
      </c>
      <c r="F1305" s="35">
        <v>553.70000000000005</v>
      </c>
      <c r="H1305" s="35">
        <v>0</v>
      </c>
      <c r="I1305" s="35">
        <v>553.70000000000005</v>
      </c>
      <c r="J1305" s="35">
        <v>99.665999999999997</v>
      </c>
    </row>
    <row r="1306" spans="1:10">
      <c r="A1306" s="35">
        <v>228</v>
      </c>
      <c r="B1306" s="35">
        <v>215</v>
      </c>
      <c r="C1306" s="35">
        <v>40</v>
      </c>
      <c r="D1306" s="35">
        <v>3</v>
      </c>
      <c r="E1306" s="35">
        <v>127.68</v>
      </c>
      <c r="F1306" s="35">
        <v>383.04</v>
      </c>
      <c r="H1306" s="35">
        <v>0</v>
      </c>
      <c r="I1306" s="35">
        <v>383.04</v>
      </c>
      <c r="J1306" s="35">
        <v>68.947199999999995</v>
      </c>
    </row>
    <row r="1307" spans="1:10">
      <c r="A1307" s="35">
        <v>13</v>
      </c>
      <c r="B1307" s="35">
        <v>423</v>
      </c>
      <c r="C1307" s="35">
        <v>27</v>
      </c>
      <c r="D1307" s="35">
        <v>1</v>
      </c>
      <c r="E1307" s="35">
        <v>69.540000000000006</v>
      </c>
      <c r="F1307" s="35">
        <v>69.540000000000006</v>
      </c>
      <c r="H1307" s="35">
        <v>0</v>
      </c>
      <c r="I1307" s="35">
        <v>69.540000000000006</v>
      </c>
      <c r="J1307" s="35">
        <v>12.517200000000001</v>
      </c>
    </row>
    <row r="1308" spans="1:10">
      <c r="A1308" s="35">
        <v>74</v>
      </c>
      <c r="B1308" s="35">
        <v>177</v>
      </c>
      <c r="C1308" s="35">
        <v>46</v>
      </c>
      <c r="D1308" s="35">
        <v>6</v>
      </c>
      <c r="E1308" s="35">
        <v>23.55</v>
      </c>
      <c r="F1308" s="35">
        <v>141.30000000000001</v>
      </c>
      <c r="H1308" s="35">
        <v>0</v>
      </c>
      <c r="I1308" s="35">
        <v>141.30000000000001</v>
      </c>
      <c r="J1308" s="35">
        <v>25.434000000000001</v>
      </c>
    </row>
    <row r="1309" spans="1:10">
      <c r="A1309" s="35">
        <v>394</v>
      </c>
      <c r="B1309" s="35">
        <v>147</v>
      </c>
      <c r="C1309" s="35">
        <v>7</v>
      </c>
      <c r="D1309" s="35">
        <v>3</v>
      </c>
      <c r="E1309" s="35">
        <v>711.48</v>
      </c>
      <c r="F1309" s="35">
        <v>2134.44</v>
      </c>
      <c r="H1309" s="35">
        <v>0</v>
      </c>
      <c r="I1309" s="35">
        <v>2134.44</v>
      </c>
      <c r="J1309" s="35">
        <v>384.19920000000002</v>
      </c>
    </row>
    <row r="1310" spans="1:10">
      <c r="A1310" s="35">
        <v>39</v>
      </c>
      <c r="B1310" s="35">
        <v>267</v>
      </c>
      <c r="C1310" s="35">
        <v>38</v>
      </c>
      <c r="D1310" s="35">
        <v>8</v>
      </c>
      <c r="E1310" s="35">
        <v>50.96</v>
      </c>
      <c r="F1310" s="35">
        <v>407.68</v>
      </c>
      <c r="H1310" s="35">
        <v>0</v>
      </c>
      <c r="I1310" s="35">
        <v>407.68</v>
      </c>
      <c r="J1310" s="35">
        <v>73.382400000000004</v>
      </c>
    </row>
    <row r="1311" spans="1:10">
      <c r="A1311" s="35">
        <v>107</v>
      </c>
      <c r="B1311" s="35">
        <v>18</v>
      </c>
      <c r="C1311" s="35">
        <v>7</v>
      </c>
      <c r="D1311" s="35">
        <v>1</v>
      </c>
      <c r="E1311" s="35">
        <v>560.55999999999995</v>
      </c>
      <c r="F1311" s="35">
        <v>560.55999999999995</v>
      </c>
      <c r="H1311" s="35">
        <v>0</v>
      </c>
      <c r="I1311" s="35">
        <v>560.55999999999995</v>
      </c>
      <c r="J1311" s="35">
        <v>100.9008</v>
      </c>
    </row>
    <row r="1312" spans="1:10">
      <c r="A1312" s="35">
        <v>325</v>
      </c>
      <c r="B1312" s="35">
        <v>270</v>
      </c>
      <c r="C1312" s="35">
        <v>38</v>
      </c>
      <c r="D1312" s="35">
        <v>7</v>
      </c>
      <c r="E1312" s="35">
        <v>47.32</v>
      </c>
      <c r="F1312" s="35">
        <v>331.24</v>
      </c>
      <c r="H1312" s="35">
        <v>0</v>
      </c>
      <c r="I1312" s="35">
        <v>331.24</v>
      </c>
      <c r="J1312" s="35">
        <v>59.623199999999997</v>
      </c>
    </row>
    <row r="1313" spans="1:10">
      <c r="A1313" s="35">
        <v>285</v>
      </c>
      <c r="B1313" s="35">
        <v>165</v>
      </c>
      <c r="C1313" s="35">
        <v>26</v>
      </c>
      <c r="D1313" s="35">
        <v>1</v>
      </c>
      <c r="E1313" s="35">
        <v>88.83</v>
      </c>
      <c r="F1313" s="35">
        <v>88.83</v>
      </c>
      <c r="H1313" s="35">
        <v>0</v>
      </c>
      <c r="I1313" s="35">
        <v>88.83</v>
      </c>
      <c r="J1313" s="35">
        <v>15.9894</v>
      </c>
    </row>
    <row r="1314" spans="1:10">
      <c r="A1314" s="35">
        <v>115</v>
      </c>
      <c r="B1314" s="35">
        <v>228</v>
      </c>
      <c r="C1314" s="35">
        <v>16</v>
      </c>
      <c r="D1314" s="35">
        <v>3</v>
      </c>
      <c r="E1314" s="35">
        <v>60.76</v>
      </c>
      <c r="F1314" s="35">
        <v>182.28</v>
      </c>
      <c r="H1314" s="35">
        <v>0</v>
      </c>
      <c r="I1314" s="35">
        <v>182.28</v>
      </c>
      <c r="J1314" s="35">
        <v>32.810400000000001</v>
      </c>
    </row>
    <row r="1315" spans="1:10">
      <c r="A1315" s="35">
        <v>97</v>
      </c>
      <c r="B1315" s="35">
        <v>228</v>
      </c>
      <c r="C1315" s="35">
        <v>36</v>
      </c>
      <c r="D1315" s="35">
        <v>5</v>
      </c>
      <c r="E1315" s="35">
        <v>83.79</v>
      </c>
      <c r="F1315" s="35">
        <v>418.95</v>
      </c>
      <c r="H1315" s="35">
        <v>0</v>
      </c>
      <c r="I1315" s="35">
        <v>418.95</v>
      </c>
      <c r="J1315" s="35">
        <v>75.411000000000001</v>
      </c>
    </row>
    <row r="1316" spans="1:10">
      <c r="A1316" s="35">
        <v>245</v>
      </c>
      <c r="B1316" s="35">
        <v>407</v>
      </c>
      <c r="C1316" s="35">
        <v>10</v>
      </c>
      <c r="D1316" s="35">
        <v>1</v>
      </c>
      <c r="E1316" s="35">
        <v>791.7</v>
      </c>
      <c r="F1316" s="35">
        <v>791.7</v>
      </c>
      <c r="H1316" s="35">
        <v>0</v>
      </c>
      <c r="I1316" s="35">
        <v>791.7</v>
      </c>
      <c r="J1316" s="35">
        <v>142.506</v>
      </c>
    </row>
    <row r="1317" spans="1:10">
      <c r="A1317" s="35">
        <v>307</v>
      </c>
      <c r="B1317" s="35">
        <v>205</v>
      </c>
      <c r="C1317" s="35">
        <v>25</v>
      </c>
      <c r="D1317" s="35">
        <v>1</v>
      </c>
      <c r="E1317" s="35">
        <v>90.71</v>
      </c>
      <c r="F1317" s="35">
        <v>90.71</v>
      </c>
      <c r="H1317" s="35">
        <v>0</v>
      </c>
      <c r="I1317" s="35">
        <v>90.71</v>
      </c>
      <c r="J1317" s="35">
        <v>16.3278</v>
      </c>
    </row>
    <row r="1318" spans="1:10">
      <c r="A1318" s="35">
        <v>218</v>
      </c>
      <c r="B1318" s="35">
        <v>176</v>
      </c>
      <c r="C1318" s="35">
        <v>12</v>
      </c>
      <c r="D1318" s="35">
        <v>1</v>
      </c>
      <c r="E1318" s="35">
        <v>102</v>
      </c>
      <c r="F1318" s="35">
        <v>102</v>
      </c>
      <c r="H1318" s="35">
        <v>0</v>
      </c>
      <c r="I1318" s="35">
        <v>102</v>
      </c>
      <c r="J1318" s="35">
        <v>18.36</v>
      </c>
    </row>
    <row r="1319" spans="1:10">
      <c r="A1319" s="35">
        <v>323</v>
      </c>
      <c r="B1319" s="35">
        <v>144</v>
      </c>
      <c r="C1319" s="35">
        <v>36</v>
      </c>
      <c r="D1319" s="35">
        <v>1</v>
      </c>
      <c r="E1319" s="35">
        <v>84.28</v>
      </c>
      <c r="F1319" s="35">
        <v>84.28</v>
      </c>
      <c r="H1319" s="35">
        <v>0</v>
      </c>
      <c r="I1319" s="35">
        <v>84.28</v>
      </c>
      <c r="J1319" s="35">
        <v>15.170400000000001</v>
      </c>
    </row>
    <row r="1320" spans="1:10">
      <c r="A1320" s="35">
        <v>256</v>
      </c>
      <c r="B1320" s="35">
        <v>309</v>
      </c>
      <c r="C1320" s="35">
        <v>46</v>
      </c>
      <c r="D1320" s="35">
        <v>1</v>
      </c>
      <c r="E1320" s="35">
        <v>21.3</v>
      </c>
      <c r="F1320" s="35">
        <v>21.3</v>
      </c>
      <c r="H1320" s="35">
        <v>0</v>
      </c>
      <c r="I1320" s="35">
        <v>21.3</v>
      </c>
      <c r="J1320" s="35">
        <v>3.8340000000000001</v>
      </c>
    </row>
    <row r="1321" spans="1:10">
      <c r="A1321" s="35">
        <v>298</v>
      </c>
      <c r="B1321" s="35">
        <v>317</v>
      </c>
      <c r="C1321" s="35">
        <v>7</v>
      </c>
      <c r="D1321" s="35">
        <v>1</v>
      </c>
      <c r="E1321" s="35">
        <v>544.39</v>
      </c>
      <c r="F1321" s="35">
        <v>544.39</v>
      </c>
      <c r="H1321" s="35">
        <v>0</v>
      </c>
      <c r="I1321" s="35">
        <v>544.39</v>
      </c>
      <c r="J1321" s="35">
        <v>97.990200000000002</v>
      </c>
    </row>
    <row r="1322" spans="1:10">
      <c r="A1322" s="35">
        <v>265</v>
      </c>
      <c r="B1322" s="35">
        <v>400</v>
      </c>
      <c r="C1322" s="35">
        <v>8</v>
      </c>
      <c r="D1322" s="35">
        <v>6</v>
      </c>
      <c r="E1322" s="35">
        <v>781.56</v>
      </c>
      <c r="F1322" s="35">
        <v>4689.3599999999997</v>
      </c>
      <c r="H1322" s="35">
        <v>0</v>
      </c>
      <c r="I1322" s="35">
        <v>4689.3599999999997</v>
      </c>
      <c r="J1322" s="35">
        <v>844.08479999999997</v>
      </c>
    </row>
    <row r="1323" spans="1:10">
      <c r="A1323" s="35">
        <v>135</v>
      </c>
      <c r="B1323" s="35">
        <v>417</v>
      </c>
      <c r="C1323" s="35">
        <v>3</v>
      </c>
      <c r="D1323" s="35">
        <v>1</v>
      </c>
      <c r="E1323" s="35">
        <v>430.71</v>
      </c>
      <c r="F1323" s="35">
        <v>430.71</v>
      </c>
      <c r="H1323" s="35">
        <v>0</v>
      </c>
      <c r="I1323" s="35">
        <v>430.71</v>
      </c>
      <c r="J1323" s="35">
        <v>77.527799999999999</v>
      </c>
    </row>
    <row r="1324" spans="1:10">
      <c r="A1324" s="35">
        <v>88</v>
      </c>
      <c r="B1324" s="35">
        <v>390</v>
      </c>
      <c r="C1324" s="35">
        <v>18</v>
      </c>
      <c r="D1324" s="35">
        <v>3</v>
      </c>
      <c r="E1324" s="35">
        <v>81.64</v>
      </c>
      <c r="F1324" s="35">
        <v>244.92</v>
      </c>
      <c r="H1324" s="35">
        <v>0</v>
      </c>
      <c r="I1324" s="35">
        <v>244.92</v>
      </c>
      <c r="J1324" s="35">
        <v>44.085599999999999</v>
      </c>
    </row>
    <row r="1325" spans="1:10">
      <c r="A1325" s="35">
        <v>305</v>
      </c>
      <c r="B1325" s="35">
        <v>169</v>
      </c>
      <c r="C1325" s="35">
        <v>12</v>
      </c>
      <c r="D1325" s="35">
        <v>3</v>
      </c>
      <c r="E1325" s="35">
        <v>135.32</v>
      </c>
      <c r="F1325" s="35">
        <v>405.96</v>
      </c>
      <c r="H1325" s="35">
        <v>0</v>
      </c>
      <c r="I1325" s="35">
        <v>405.96</v>
      </c>
      <c r="J1325" s="35">
        <v>73.072800000000001</v>
      </c>
    </row>
    <row r="1326" spans="1:10">
      <c r="A1326" s="35">
        <v>218</v>
      </c>
      <c r="B1326" s="35">
        <v>128</v>
      </c>
      <c r="C1326" s="35">
        <v>41</v>
      </c>
      <c r="D1326" s="35">
        <v>1</v>
      </c>
      <c r="E1326" s="35">
        <v>200.55</v>
      </c>
      <c r="F1326" s="35">
        <v>200.55</v>
      </c>
      <c r="H1326" s="35">
        <v>0</v>
      </c>
      <c r="I1326" s="35">
        <v>200.55</v>
      </c>
      <c r="J1326" s="35">
        <v>36.098999999999997</v>
      </c>
    </row>
    <row r="1327" spans="1:10">
      <c r="A1327" s="35">
        <v>428</v>
      </c>
      <c r="B1327" s="35">
        <v>256</v>
      </c>
      <c r="C1327" s="35">
        <v>36</v>
      </c>
      <c r="D1327" s="35">
        <v>1</v>
      </c>
      <c r="E1327" s="35">
        <v>47.53</v>
      </c>
      <c r="F1327" s="35">
        <v>47.53</v>
      </c>
      <c r="H1327" s="35">
        <v>0</v>
      </c>
      <c r="I1327" s="35">
        <v>47.53</v>
      </c>
      <c r="J1327" s="35">
        <v>8.5554000000000006</v>
      </c>
    </row>
    <row r="1328" spans="1:10">
      <c r="A1328" s="35">
        <v>83</v>
      </c>
      <c r="B1328" s="35">
        <v>115</v>
      </c>
      <c r="C1328" s="35">
        <v>13</v>
      </c>
      <c r="D1328" s="35">
        <v>1</v>
      </c>
      <c r="E1328" s="35">
        <v>163.68</v>
      </c>
      <c r="F1328" s="35">
        <v>163.68</v>
      </c>
      <c r="H1328" s="35">
        <v>0</v>
      </c>
      <c r="I1328" s="35">
        <v>163.68</v>
      </c>
      <c r="J1328" s="35">
        <v>29.462399999999999</v>
      </c>
    </row>
    <row r="1329" spans="1:10">
      <c r="A1329" s="35">
        <v>125</v>
      </c>
      <c r="B1329" s="35">
        <v>189</v>
      </c>
      <c r="C1329" s="35">
        <v>8</v>
      </c>
      <c r="D1329" s="35">
        <v>1</v>
      </c>
      <c r="E1329" s="35">
        <v>1102.2</v>
      </c>
      <c r="F1329" s="35">
        <v>1102.2</v>
      </c>
      <c r="H1329" s="35">
        <v>0</v>
      </c>
      <c r="I1329" s="35">
        <v>1102.2</v>
      </c>
      <c r="J1329" s="35">
        <v>198.39599999999999</v>
      </c>
    </row>
    <row r="1330" spans="1:10">
      <c r="A1330" s="35">
        <v>345</v>
      </c>
      <c r="B1330" s="35">
        <v>250</v>
      </c>
      <c r="C1330" s="35">
        <v>9</v>
      </c>
      <c r="D1330" s="35">
        <v>6</v>
      </c>
      <c r="E1330" s="35">
        <v>1136.1099999999999</v>
      </c>
      <c r="F1330" s="35">
        <v>6816.66</v>
      </c>
      <c r="H1330" s="35">
        <v>1295.1654000000001</v>
      </c>
      <c r="I1330" s="35">
        <v>5521.4946</v>
      </c>
      <c r="J1330" s="35">
        <v>993.86902799999996</v>
      </c>
    </row>
    <row r="1331" spans="1:10">
      <c r="A1331" s="35">
        <v>438</v>
      </c>
      <c r="B1331" s="35">
        <v>340</v>
      </c>
      <c r="C1331" s="35">
        <v>38</v>
      </c>
      <c r="D1331" s="35">
        <v>2</v>
      </c>
      <c r="E1331" s="35">
        <v>28.86</v>
      </c>
      <c r="F1331" s="35">
        <v>57.72</v>
      </c>
      <c r="H1331" s="35">
        <v>0</v>
      </c>
      <c r="I1331" s="35">
        <v>57.72</v>
      </c>
      <c r="J1331" s="35">
        <v>10.3896</v>
      </c>
    </row>
    <row r="1332" spans="1:10">
      <c r="A1332" s="35">
        <v>111</v>
      </c>
      <c r="B1332" s="35">
        <v>216</v>
      </c>
      <c r="C1332" s="35">
        <v>6</v>
      </c>
      <c r="D1332" s="35">
        <v>2</v>
      </c>
      <c r="E1332" s="35">
        <v>591.17999999999995</v>
      </c>
      <c r="F1332" s="35">
        <v>1182.3599999999999</v>
      </c>
      <c r="H1332" s="35">
        <v>0</v>
      </c>
      <c r="I1332" s="35">
        <v>1182.3599999999999</v>
      </c>
      <c r="J1332" s="35">
        <v>212.82480000000001</v>
      </c>
    </row>
    <row r="1333" spans="1:10">
      <c r="A1333" s="35">
        <v>84</v>
      </c>
      <c r="B1333" s="35">
        <v>236</v>
      </c>
      <c r="C1333" s="35">
        <v>24</v>
      </c>
      <c r="D1333" s="35">
        <v>5</v>
      </c>
      <c r="E1333" s="35">
        <v>41.58</v>
      </c>
      <c r="F1333" s="35">
        <v>207.9</v>
      </c>
      <c r="H1333" s="35">
        <v>0</v>
      </c>
      <c r="I1333" s="35">
        <v>207.9</v>
      </c>
      <c r="J1333" s="35">
        <v>37.421999999999997</v>
      </c>
    </row>
    <row r="1334" spans="1:10">
      <c r="A1334" s="35">
        <v>265</v>
      </c>
      <c r="B1334" s="35">
        <v>183</v>
      </c>
      <c r="C1334" s="35">
        <v>39</v>
      </c>
      <c r="D1334" s="35">
        <v>1</v>
      </c>
      <c r="E1334" s="35">
        <v>36.630000000000003</v>
      </c>
      <c r="F1334" s="35">
        <v>36.630000000000003</v>
      </c>
      <c r="H1334" s="35">
        <v>0</v>
      </c>
      <c r="I1334" s="35">
        <v>36.630000000000003</v>
      </c>
      <c r="J1334" s="35">
        <v>6.5933999999999999</v>
      </c>
    </row>
    <row r="1335" spans="1:10">
      <c r="A1335" s="35">
        <v>108</v>
      </c>
      <c r="B1335" s="35">
        <v>354</v>
      </c>
      <c r="C1335" s="35">
        <v>6</v>
      </c>
      <c r="D1335" s="35">
        <v>1</v>
      </c>
      <c r="E1335" s="35">
        <v>474.36</v>
      </c>
      <c r="F1335" s="35">
        <v>474.36</v>
      </c>
      <c r="H1335" s="35">
        <v>0</v>
      </c>
      <c r="I1335" s="35">
        <v>474.36</v>
      </c>
      <c r="J1335" s="35">
        <v>85.384799999999998</v>
      </c>
    </row>
    <row r="1336" spans="1:10">
      <c r="A1336" s="35">
        <v>148</v>
      </c>
      <c r="B1336" s="35">
        <v>339</v>
      </c>
      <c r="C1336" s="35">
        <v>9</v>
      </c>
      <c r="D1336" s="35">
        <v>1</v>
      </c>
      <c r="E1336" s="35">
        <v>920.04</v>
      </c>
      <c r="F1336" s="35">
        <v>920.04</v>
      </c>
      <c r="H1336" s="35">
        <v>0</v>
      </c>
      <c r="I1336" s="35">
        <v>920.04</v>
      </c>
      <c r="J1336" s="35">
        <v>165.60720000000001</v>
      </c>
    </row>
    <row r="1337" spans="1:10">
      <c r="A1337" s="35">
        <v>397</v>
      </c>
      <c r="B1337" s="35">
        <v>370</v>
      </c>
      <c r="C1337" s="35">
        <v>14</v>
      </c>
      <c r="D1337" s="35">
        <v>5</v>
      </c>
      <c r="E1337" s="35">
        <v>143.63999999999999</v>
      </c>
      <c r="F1337" s="35">
        <v>718.2</v>
      </c>
      <c r="H1337" s="35">
        <v>0</v>
      </c>
      <c r="I1337" s="35">
        <v>718.2</v>
      </c>
      <c r="J1337" s="35">
        <v>129.27600000000001</v>
      </c>
    </row>
    <row r="1338" spans="1:10">
      <c r="A1338" s="35">
        <v>283</v>
      </c>
      <c r="B1338" s="35">
        <v>79</v>
      </c>
      <c r="C1338" s="35">
        <v>7</v>
      </c>
      <c r="D1338" s="35">
        <v>2</v>
      </c>
      <c r="E1338" s="35">
        <v>776.16</v>
      </c>
      <c r="F1338" s="35">
        <v>1552.32</v>
      </c>
      <c r="H1338" s="35">
        <v>0</v>
      </c>
      <c r="I1338" s="35">
        <v>1552.32</v>
      </c>
      <c r="J1338" s="35">
        <v>279.41759999999999</v>
      </c>
    </row>
    <row r="1339" spans="1:10">
      <c r="A1339" s="35">
        <v>409</v>
      </c>
      <c r="B1339" s="35">
        <v>91</v>
      </c>
      <c r="C1339" s="35">
        <v>30</v>
      </c>
      <c r="D1339" s="35">
        <v>2</v>
      </c>
      <c r="E1339" s="35">
        <v>49.02</v>
      </c>
      <c r="F1339" s="35">
        <v>98.04</v>
      </c>
      <c r="H1339" s="35">
        <v>0</v>
      </c>
      <c r="I1339" s="35">
        <v>98.04</v>
      </c>
      <c r="J1339" s="35">
        <v>17.647200000000002</v>
      </c>
    </row>
    <row r="1340" spans="1:10">
      <c r="A1340" s="35">
        <v>296</v>
      </c>
      <c r="B1340" s="35">
        <v>141</v>
      </c>
      <c r="C1340" s="35">
        <v>10</v>
      </c>
      <c r="D1340" s="35">
        <v>1</v>
      </c>
      <c r="E1340" s="35">
        <v>477.75</v>
      </c>
      <c r="F1340" s="35">
        <v>477.75</v>
      </c>
      <c r="H1340" s="35">
        <v>0</v>
      </c>
      <c r="I1340" s="35">
        <v>477.75</v>
      </c>
      <c r="J1340" s="35">
        <v>85.995000000000005</v>
      </c>
    </row>
    <row r="1341" spans="1:10">
      <c r="A1341" s="35">
        <v>261</v>
      </c>
      <c r="B1341" s="35">
        <v>240</v>
      </c>
      <c r="C1341" s="35">
        <v>9</v>
      </c>
      <c r="D1341" s="35">
        <v>1</v>
      </c>
      <c r="E1341" s="35">
        <v>1066.4100000000001</v>
      </c>
      <c r="F1341" s="35">
        <v>1066.4100000000001</v>
      </c>
      <c r="H1341" s="35">
        <v>0</v>
      </c>
      <c r="I1341" s="35">
        <v>1066.4100000000001</v>
      </c>
      <c r="J1341" s="35">
        <v>191.9538</v>
      </c>
    </row>
    <row r="1342" spans="1:10">
      <c r="A1342" s="35">
        <v>14</v>
      </c>
      <c r="B1342" s="35">
        <v>62</v>
      </c>
      <c r="C1342" s="35">
        <v>44</v>
      </c>
      <c r="D1342" s="35">
        <v>2</v>
      </c>
      <c r="E1342" s="35">
        <v>174.84</v>
      </c>
      <c r="F1342" s="35">
        <v>349.68</v>
      </c>
      <c r="H1342" s="35">
        <v>0</v>
      </c>
      <c r="I1342" s="35">
        <v>349.68</v>
      </c>
      <c r="J1342" s="35">
        <v>62.942399999999999</v>
      </c>
    </row>
    <row r="1343" spans="1:10">
      <c r="A1343" s="35">
        <v>386</v>
      </c>
      <c r="B1343" s="35">
        <v>408</v>
      </c>
      <c r="C1343" s="35">
        <v>30</v>
      </c>
      <c r="D1343" s="35">
        <v>1</v>
      </c>
      <c r="E1343" s="35">
        <v>60.63</v>
      </c>
      <c r="F1343" s="35">
        <v>60.63</v>
      </c>
      <c r="H1343" s="35">
        <v>0</v>
      </c>
      <c r="I1343" s="35">
        <v>60.63</v>
      </c>
      <c r="J1343" s="35">
        <v>10.913399999999999</v>
      </c>
    </row>
    <row r="1344" spans="1:10">
      <c r="A1344" s="35">
        <v>258</v>
      </c>
      <c r="B1344" s="35">
        <v>111</v>
      </c>
      <c r="C1344" s="35">
        <v>3</v>
      </c>
      <c r="D1344" s="35">
        <v>1</v>
      </c>
      <c r="E1344" s="35">
        <v>509.82</v>
      </c>
      <c r="F1344" s="35">
        <v>509.82</v>
      </c>
      <c r="H1344" s="35">
        <v>0</v>
      </c>
      <c r="I1344" s="35">
        <v>509.82</v>
      </c>
      <c r="J1344" s="35">
        <v>91.767600000000002</v>
      </c>
    </row>
    <row r="1345" spans="1:10">
      <c r="A1345" s="35">
        <v>136</v>
      </c>
      <c r="B1345" s="35">
        <v>64</v>
      </c>
      <c r="C1345" s="35">
        <v>30</v>
      </c>
      <c r="D1345" s="35">
        <v>1</v>
      </c>
      <c r="E1345" s="35">
        <v>70.09</v>
      </c>
      <c r="F1345" s="35">
        <v>70.09</v>
      </c>
      <c r="H1345" s="35">
        <v>0</v>
      </c>
      <c r="I1345" s="35">
        <v>70.09</v>
      </c>
      <c r="J1345" s="35">
        <v>12.616199999999999</v>
      </c>
    </row>
    <row r="1346" spans="1:10">
      <c r="A1346" s="35">
        <v>205</v>
      </c>
      <c r="B1346" s="35">
        <v>324</v>
      </c>
      <c r="C1346" s="35">
        <v>5</v>
      </c>
      <c r="D1346" s="35">
        <v>1</v>
      </c>
      <c r="E1346" s="35">
        <v>414</v>
      </c>
      <c r="F1346" s="35">
        <v>414</v>
      </c>
      <c r="H1346" s="35">
        <v>0</v>
      </c>
      <c r="I1346" s="35">
        <v>414</v>
      </c>
      <c r="J1346" s="35">
        <v>74.52</v>
      </c>
    </row>
    <row r="1347" spans="1:10">
      <c r="A1347" s="35">
        <v>165</v>
      </c>
      <c r="B1347" s="35">
        <v>372</v>
      </c>
      <c r="C1347" s="35">
        <v>44</v>
      </c>
      <c r="D1347" s="35">
        <v>1</v>
      </c>
      <c r="E1347" s="35">
        <v>173.91</v>
      </c>
      <c r="F1347" s="35">
        <v>173.91</v>
      </c>
      <c r="H1347" s="35">
        <v>0</v>
      </c>
      <c r="I1347" s="35">
        <v>173.91</v>
      </c>
      <c r="J1347" s="35">
        <v>31.303799999999999</v>
      </c>
    </row>
    <row r="1348" spans="1:10">
      <c r="A1348" s="35">
        <v>379</v>
      </c>
      <c r="B1348" s="35">
        <v>76</v>
      </c>
      <c r="C1348" s="35">
        <v>1</v>
      </c>
      <c r="D1348" s="35">
        <v>1</v>
      </c>
      <c r="E1348" s="35">
        <v>1008.59</v>
      </c>
      <c r="F1348" s="35">
        <v>1008.59</v>
      </c>
      <c r="H1348" s="35">
        <v>0</v>
      </c>
      <c r="I1348" s="35">
        <v>1008.59</v>
      </c>
      <c r="J1348" s="35">
        <v>181.5462</v>
      </c>
    </row>
    <row r="1349" spans="1:10">
      <c r="A1349" s="35">
        <v>212</v>
      </c>
      <c r="B1349" s="35">
        <v>185</v>
      </c>
      <c r="C1349" s="35">
        <v>38</v>
      </c>
      <c r="D1349" s="35">
        <v>1</v>
      </c>
      <c r="E1349" s="35">
        <v>32.24</v>
      </c>
      <c r="F1349" s="35">
        <v>32.24</v>
      </c>
      <c r="H1349" s="35">
        <v>0</v>
      </c>
      <c r="I1349" s="35">
        <v>32.24</v>
      </c>
      <c r="J1349" s="35">
        <v>5.8032000000000004</v>
      </c>
    </row>
    <row r="1350" spans="1:10">
      <c r="A1350" s="35">
        <v>356</v>
      </c>
      <c r="B1350" s="35">
        <v>140</v>
      </c>
      <c r="C1350" s="35">
        <v>24</v>
      </c>
      <c r="D1350" s="35">
        <v>5</v>
      </c>
      <c r="E1350" s="35">
        <v>35.200000000000003</v>
      </c>
      <c r="F1350" s="35">
        <v>176</v>
      </c>
      <c r="H1350" s="35">
        <v>15.84</v>
      </c>
      <c r="I1350" s="35">
        <v>160.16</v>
      </c>
      <c r="J1350" s="35">
        <v>28.828800000000001</v>
      </c>
    </row>
    <row r="1351" spans="1:10">
      <c r="A1351" s="35">
        <v>352</v>
      </c>
      <c r="B1351" s="35">
        <v>56</v>
      </c>
      <c r="C1351" s="35">
        <v>12</v>
      </c>
      <c r="D1351" s="35">
        <v>1</v>
      </c>
      <c r="E1351" s="35">
        <v>126.48</v>
      </c>
      <c r="F1351" s="35">
        <v>126.48</v>
      </c>
      <c r="H1351" s="35">
        <v>2.5295999999999998</v>
      </c>
      <c r="I1351" s="35">
        <v>123.9504</v>
      </c>
      <c r="J1351" s="35">
        <v>22.311071999999999</v>
      </c>
    </row>
    <row r="1352" spans="1:10">
      <c r="A1352" s="35">
        <v>7</v>
      </c>
      <c r="B1352" s="35">
        <v>173</v>
      </c>
      <c r="C1352" s="35">
        <v>10</v>
      </c>
      <c r="D1352" s="35">
        <v>6</v>
      </c>
      <c r="E1352" s="35">
        <v>618.79999999999995</v>
      </c>
      <c r="F1352" s="35">
        <v>3712.8</v>
      </c>
      <c r="H1352" s="35">
        <v>0</v>
      </c>
      <c r="I1352" s="35">
        <v>3712.8</v>
      </c>
      <c r="J1352" s="35">
        <v>668.30399999999997</v>
      </c>
    </row>
    <row r="1353" spans="1:10">
      <c r="A1353" s="35">
        <v>55</v>
      </c>
      <c r="B1353" s="35">
        <v>17</v>
      </c>
      <c r="C1353" s="35">
        <v>26</v>
      </c>
      <c r="D1353" s="35">
        <v>8</v>
      </c>
      <c r="E1353" s="35">
        <v>100.8</v>
      </c>
      <c r="F1353" s="35">
        <v>806.4</v>
      </c>
      <c r="H1353" s="35">
        <v>8.0640000000000001</v>
      </c>
      <c r="I1353" s="35">
        <v>798.33600000000001</v>
      </c>
      <c r="J1353" s="35">
        <v>143.70048</v>
      </c>
    </row>
    <row r="1354" spans="1:10">
      <c r="A1354" s="35">
        <v>262</v>
      </c>
      <c r="B1354" s="35">
        <v>179</v>
      </c>
      <c r="C1354" s="35">
        <v>3</v>
      </c>
      <c r="D1354" s="35">
        <v>4</v>
      </c>
      <c r="E1354" s="35">
        <v>389.69</v>
      </c>
      <c r="F1354" s="35">
        <v>1558.76</v>
      </c>
      <c r="H1354" s="35">
        <v>0</v>
      </c>
      <c r="I1354" s="35">
        <v>1558.76</v>
      </c>
      <c r="J1354" s="35">
        <v>280.57679999999999</v>
      </c>
    </row>
    <row r="1355" spans="1:10">
      <c r="A1355" s="35">
        <v>85</v>
      </c>
      <c r="B1355" s="35">
        <v>67</v>
      </c>
      <c r="C1355" s="35">
        <v>17</v>
      </c>
      <c r="D1355" s="35">
        <v>5</v>
      </c>
      <c r="E1355" s="35">
        <v>73.260000000000005</v>
      </c>
      <c r="F1355" s="35">
        <v>366.3</v>
      </c>
      <c r="H1355" s="35">
        <v>0</v>
      </c>
      <c r="I1355" s="35">
        <v>366.3</v>
      </c>
      <c r="J1355" s="35">
        <v>65.933999999999997</v>
      </c>
    </row>
    <row r="1356" spans="1:10">
      <c r="A1356" s="35">
        <v>66</v>
      </c>
      <c r="B1356" s="35">
        <v>117</v>
      </c>
      <c r="C1356" s="35">
        <v>45</v>
      </c>
      <c r="D1356" s="35">
        <v>4</v>
      </c>
      <c r="E1356" s="35">
        <v>26</v>
      </c>
      <c r="F1356" s="35">
        <v>104</v>
      </c>
      <c r="H1356" s="35">
        <v>0</v>
      </c>
      <c r="I1356" s="35">
        <v>104</v>
      </c>
      <c r="J1356" s="35">
        <v>18.72</v>
      </c>
    </row>
    <row r="1357" spans="1:10">
      <c r="A1357" s="35">
        <v>149</v>
      </c>
      <c r="B1357" s="35">
        <v>26</v>
      </c>
      <c r="C1357" s="35">
        <v>40</v>
      </c>
      <c r="D1357" s="35">
        <v>1</v>
      </c>
      <c r="E1357" s="35">
        <v>131.66999999999999</v>
      </c>
      <c r="F1357" s="35">
        <v>131.66999999999999</v>
      </c>
      <c r="H1357" s="35">
        <v>0</v>
      </c>
      <c r="I1357" s="35">
        <v>131.66999999999999</v>
      </c>
      <c r="J1357" s="35">
        <v>23.700600000000001</v>
      </c>
    </row>
    <row r="1358" spans="1:10">
      <c r="A1358" s="35">
        <v>275</v>
      </c>
      <c r="B1358" s="35">
        <v>41</v>
      </c>
      <c r="C1358" s="35">
        <v>38</v>
      </c>
      <c r="D1358" s="35">
        <v>1</v>
      </c>
      <c r="E1358" s="35">
        <v>38.74</v>
      </c>
      <c r="F1358" s="35">
        <v>38.74</v>
      </c>
      <c r="H1358" s="35">
        <v>2.3243999999999998</v>
      </c>
      <c r="I1358" s="35">
        <v>36.415599999999998</v>
      </c>
      <c r="J1358" s="35">
        <v>6.5548080000000004</v>
      </c>
    </row>
    <row r="1359" spans="1:10">
      <c r="A1359" s="35">
        <v>410</v>
      </c>
      <c r="B1359" s="35">
        <v>122</v>
      </c>
      <c r="C1359" s="35">
        <v>8</v>
      </c>
      <c r="D1359" s="35">
        <v>6</v>
      </c>
      <c r="E1359" s="35">
        <v>1102.2</v>
      </c>
      <c r="F1359" s="35">
        <v>6613.2</v>
      </c>
      <c r="H1359" s="35">
        <v>0</v>
      </c>
      <c r="I1359" s="35">
        <v>6613.2</v>
      </c>
      <c r="J1359" s="35">
        <v>1190.376</v>
      </c>
    </row>
    <row r="1360" spans="1:10">
      <c r="A1360" s="35">
        <v>424</v>
      </c>
      <c r="B1360" s="35">
        <v>131</v>
      </c>
      <c r="C1360" s="35">
        <v>40</v>
      </c>
      <c r="D1360" s="35">
        <v>9</v>
      </c>
      <c r="E1360" s="35">
        <v>184.87</v>
      </c>
      <c r="F1360" s="35">
        <v>1663.83</v>
      </c>
      <c r="H1360" s="35">
        <v>0</v>
      </c>
      <c r="I1360" s="35">
        <v>1663.83</v>
      </c>
      <c r="J1360" s="35">
        <v>299.48939999999999</v>
      </c>
    </row>
    <row r="1361" spans="1:10">
      <c r="A1361" s="35">
        <v>258</v>
      </c>
      <c r="B1361" s="35">
        <v>240</v>
      </c>
      <c r="C1361" s="35">
        <v>37</v>
      </c>
      <c r="D1361" s="35">
        <v>1</v>
      </c>
      <c r="E1361" s="35">
        <v>124.96</v>
      </c>
      <c r="F1361" s="35">
        <v>124.96</v>
      </c>
      <c r="H1361" s="35">
        <v>0</v>
      </c>
      <c r="I1361" s="35">
        <v>124.96</v>
      </c>
      <c r="J1361" s="35">
        <v>22.492799999999999</v>
      </c>
    </row>
    <row r="1362" spans="1:10">
      <c r="A1362" s="35">
        <v>280</v>
      </c>
      <c r="B1362" s="35">
        <v>412</v>
      </c>
      <c r="C1362" s="35">
        <v>39</v>
      </c>
      <c r="D1362" s="35">
        <v>1</v>
      </c>
      <c r="E1362" s="35">
        <v>38.94</v>
      </c>
      <c r="F1362" s="35">
        <v>38.94</v>
      </c>
      <c r="H1362" s="35">
        <v>0</v>
      </c>
      <c r="I1362" s="35">
        <v>38.94</v>
      </c>
      <c r="J1362" s="35">
        <v>7.0091999999999999</v>
      </c>
    </row>
    <row r="1363" spans="1:10">
      <c r="A1363" s="35">
        <v>258</v>
      </c>
      <c r="B1363" s="35">
        <v>418</v>
      </c>
      <c r="C1363" s="35">
        <v>45</v>
      </c>
      <c r="D1363" s="35">
        <v>1</v>
      </c>
      <c r="E1363" s="35">
        <v>15.99</v>
      </c>
      <c r="F1363" s="35">
        <v>15.99</v>
      </c>
      <c r="H1363" s="35">
        <v>0</v>
      </c>
      <c r="I1363" s="35">
        <v>15.99</v>
      </c>
      <c r="J1363" s="35">
        <v>2.8782000000000001</v>
      </c>
    </row>
    <row r="1364" spans="1:10">
      <c r="A1364" s="35">
        <v>119</v>
      </c>
      <c r="B1364" s="35">
        <v>127</v>
      </c>
      <c r="C1364" s="35">
        <v>20</v>
      </c>
      <c r="D1364" s="35">
        <v>7</v>
      </c>
      <c r="E1364" s="35">
        <v>41.36</v>
      </c>
      <c r="F1364" s="35">
        <v>289.52</v>
      </c>
      <c r="H1364" s="35">
        <v>0</v>
      </c>
      <c r="I1364" s="35">
        <v>289.52</v>
      </c>
      <c r="J1364" s="35">
        <v>52.113599999999998</v>
      </c>
    </row>
    <row r="1365" spans="1:10">
      <c r="A1365" s="35">
        <v>410</v>
      </c>
      <c r="B1365" s="35">
        <v>89</v>
      </c>
      <c r="C1365" s="35">
        <v>35</v>
      </c>
      <c r="D1365" s="35">
        <v>1</v>
      </c>
      <c r="E1365" s="35">
        <v>98.56</v>
      </c>
      <c r="F1365" s="35">
        <v>98.56</v>
      </c>
      <c r="H1365" s="35">
        <v>0</v>
      </c>
      <c r="I1365" s="35">
        <v>98.56</v>
      </c>
      <c r="J1365" s="35">
        <v>17.7408</v>
      </c>
    </row>
    <row r="1366" spans="1:10">
      <c r="A1366" s="35">
        <v>85</v>
      </c>
      <c r="B1366" s="35">
        <v>418</v>
      </c>
      <c r="C1366" s="35">
        <v>11</v>
      </c>
      <c r="D1366" s="35">
        <v>1</v>
      </c>
      <c r="E1366" s="35">
        <v>904.86</v>
      </c>
      <c r="F1366" s="35">
        <v>904.86</v>
      </c>
      <c r="H1366" s="35">
        <v>0</v>
      </c>
      <c r="I1366" s="35">
        <v>904.86</v>
      </c>
      <c r="J1366" s="35">
        <v>162.87479999999999</v>
      </c>
    </row>
    <row r="1367" spans="1:10">
      <c r="A1367" s="35">
        <v>271</v>
      </c>
      <c r="B1367" s="35">
        <v>187</v>
      </c>
      <c r="C1367" s="35">
        <v>13</v>
      </c>
      <c r="D1367" s="35">
        <v>1</v>
      </c>
      <c r="E1367" s="35">
        <v>146.08000000000001</v>
      </c>
      <c r="F1367" s="35">
        <v>146.08000000000001</v>
      </c>
      <c r="H1367" s="35">
        <v>0</v>
      </c>
      <c r="I1367" s="35">
        <v>146.08000000000001</v>
      </c>
      <c r="J1367" s="35">
        <v>26.2944</v>
      </c>
    </row>
    <row r="1368" spans="1:10">
      <c r="A1368" s="35">
        <v>342</v>
      </c>
      <c r="B1368" s="35">
        <v>391</v>
      </c>
      <c r="C1368" s="35">
        <v>19</v>
      </c>
      <c r="D1368" s="35">
        <v>1</v>
      </c>
      <c r="E1368" s="35">
        <v>111.54</v>
      </c>
      <c r="F1368" s="35">
        <v>111.54</v>
      </c>
      <c r="H1368" s="35">
        <v>0</v>
      </c>
      <c r="I1368" s="35">
        <v>111.54</v>
      </c>
      <c r="J1368" s="35">
        <v>20.077200000000001</v>
      </c>
    </row>
    <row r="1369" spans="1:10">
      <c r="A1369" s="35">
        <v>82</v>
      </c>
      <c r="B1369" s="35">
        <v>156</v>
      </c>
      <c r="C1369" s="35">
        <v>29</v>
      </c>
      <c r="D1369" s="35">
        <v>1</v>
      </c>
      <c r="E1369" s="35">
        <v>150.06</v>
      </c>
      <c r="F1369" s="35">
        <v>150.06</v>
      </c>
      <c r="H1369" s="35">
        <v>0</v>
      </c>
      <c r="I1369" s="35">
        <v>150.06</v>
      </c>
      <c r="J1369" s="35">
        <v>27.0108</v>
      </c>
    </row>
    <row r="1370" spans="1:10">
      <c r="A1370" s="35">
        <v>49</v>
      </c>
      <c r="B1370" s="35">
        <v>394</v>
      </c>
      <c r="C1370" s="35">
        <v>22</v>
      </c>
      <c r="D1370" s="35">
        <v>2</v>
      </c>
      <c r="E1370" s="35">
        <v>41.82</v>
      </c>
      <c r="F1370" s="35">
        <v>83.64</v>
      </c>
      <c r="H1370" s="35">
        <v>0</v>
      </c>
      <c r="I1370" s="35">
        <v>83.64</v>
      </c>
      <c r="J1370" s="35">
        <v>15.055199999999999</v>
      </c>
    </row>
    <row r="1371" spans="1:10">
      <c r="A1371" s="35">
        <v>145</v>
      </c>
      <c r="B1371" s="35">
        <v>173</v>
      </c>
      <c r="C1371" s="35">
        <v>31</v>
      </c>
      <c r="D1371" s="35">
        <v>2</v>
      </c>
      <c r="E1371" s="35">
        <v>99.44</v>
      </c>
      <c r="F1371" s="35">
        <v>198.88</v>
      </c>
      <c r="H1371" s="35">
        <v>0</v>
      </c>
      <c r="I1371" s="35">
        <v>198.88</v>
      </c>
      <c r="J1371" s="35">
        <v>35.798400000000001</v>
      </c>
    </row>
    <row r="1372" spans="1:10">
      <c r="A1372" s="35">
        <v>233</v>
      </c>
      <c r="B1372" s="35">
        <v>241</v>
      </c>
      <c r="C1372" s="35">
        <v>32</v>
      </c>
      <c r="D1372" s="35">
        <v>1</v>
      </c>
      <c r="E1372" s="35">
        <v>86.14</v>
      </c>
      <c r="F1372" s="35">
        <v>86.14</v>
      </c>
      <c r="H1372" s="35">
        <v>0</v>
      </c>
      <c r="I1372" s="35">
        <v>86.14</v>
      </c>
      <c r="J1372" s="35">
        <v>15.5052</v>
      </c>
    </row>
    <row r="1373" spans="1:10">
      <c r="A1373" s="35">
        <v>4</v>
      </c>
      <c r="B1373" s="35">
        <v>121</v>
      </c>
      <c r="C1373" s="35">
        <v>18</v>
      </c>
      <c r="D1373" s="35">
        <v>5</v>
      </c>
      <c r="E1373" s="35">
        <v>102.96</v>
      </c>
      <c r="F1373" s="35">
        <v>514.79999999999995</v>
      </c>
      <c r="H1373" s="35">
        <v>0</v>
      </c>
      <c r="I1373" s="35">
        <v>514.79999999999995</v>
      </c>
      <c r="J1373" s="35">
        <v>92.664000000000001</v>
      </c>
    </row>
    <row r="1374" spans="1:10">
      <c r="A1374" s="35">
        <v>171</v>
      </c>
      <c r="B1374" s="35">
        <v>367</v>
      </c>
      <c r="C1374" s="35">
        <v>30</v>
      </c>
      <c r="D1374" s="35">
        <v>1</v>
      </c>
      <c r="E1374" s="35">
        <v>84.71</v>
      </c>
      <c r="F1374" s="35">
        <v>84.71</v>
      </c>
      <c r="H1374" s="35">
        <v>1.6941999999999999</v>
      </c>
      <c r="I1374" s="35">
        <v>83.015799999999999</v>
      </c>
      <c r="J1374" s="35">
        <v>14.942843999999999</v>
      </c>
    </row>
    <row r="1375" spans="1:10">
      <c r="A1375" s="35">
        <v>179</v>
      </c>
      <c r="B1375" s="35">
        <v>319</v>
      </c>
      <c r="C1375" s="35">
        <v>11</v>
      </c>
      <c r="D1375" s="35">
        <v>9</v>
      </c>
      <c r="E1375" s="35">
        <v>589.53</v>
      </c>
      <c r="F1375" s="35">
        <v>5305.77</v>
      </c>
      <c r="H1375" s="35">
        <v>0</v>
      </c>
      <c r="I1375" s="35">
        <v>5305.77</v>
      </c>
      <c r="J1375" s="35">
        <v>955.03859999999997</v>
      </c>
    </row>
    <row r="1376" spans="1:10">
      <c r="A1376" s="35">
        <v>275</v>
      </c>
      <c r="B1376" s="35">
        <v>141</v>
      </c>
      <c r="C1376" s="35">
        <v>3</v>
      </c>
      <c r="D1376" s="35">
        <v>3</v>
      </c>
      <c r="E1376" s="35">
        <v>433.64</v>
      </c>
      <c r="F1376" s="35">
        <v>1300.92</v>
      </c>
      <c r="H1376" s="35">
        <v>0</v>
      </c>
      <c r="I1376" s="35">
        <v>1300.92</v>
      </c>
      <c r="J1376" s="35">
        <v>234.16560000000001</v>
      </c>
    </row>
    <row r="1377" spans="1:10">
      <c r="A1377" s="35">
        <v>266</v>
      </c>
      <c r="B1377" s="35">
        <v>204</v>
      </c>
      <c r="C1377" s="35">
        <v>9</v>
      </c>
      <c r="D1377" s="35">
        <v>2</v>
      </c>
      <c r="E1377" s="35">
        <v>662.15</v>
      </c>
      <c r="F1377" s="35">
        <v>1324.3</v>
      </c>
      <c r="H1377" s="35">
        <v>0</v>
      </c>
      <c r="I1377" s="35">
        <v>1324.3</v>
      </c>
      <c r="J1377" s="35">
        <v>238.374</v>
      </c>
    </row>
    <row r="1378" spans="1:10">
      <c r="A1378" s="35">
        <v>289</v>
      </c>
      <c r="B1378" s="35">
        <v>333</v>
      </c>
      <c r="C1378" s="35">
        <v>19</v>
      </c>
      <c r="D1378" s="35">
        <v>1</v>
      </c>
      <c r="E1378" s="35">
        <v>78.78</v>
      </c>
      <c r="F1378" s="35">
        <v>78.78</v>
      </c>
      <c r="H1378" s="35">
        <v>0</v>
      </c>
      <c r="I1378" s="35">
        <v>78.78</v>
      </c>
      <c r="J1378" s="35">
        <v>14.180400000000001</v>
      </c>
    </row>
    <row r="1379" spans="1:10">
      <c r="A1379" s="35">
        <v>186</v>
      </c>
      <c r="B1379" s="35">
        <v>185</v>
      </c>
      <c r="C1379" s="35">
        <v>35</v>
      </c>
      <c r="D1379" s="35">
        <v>4</v>
      </c>
      <c r="E1379" s="35">
        <v>112.42</v>
      </c>
      <c r="F1379" s="35">
        <v>449.68</v>
      </c>
      <c r="H1379" s="35">
        <v>0</v>
      </c>
      <c r="I1379" s="35">
        <v>449.68</v>
      </c>
      <c r="J1379" s="35">
        <v>80.942400000000006</v>
      </c>
    </row>
    <row r="1380" spans="1:10">
      <c r="A1380" s="35">
        <v>102</v>
      </c>
      <c r="B1380" s="35">
        <v>203</v>
      </c>
      <c r="C1380" s="35">
        <v>34</v>
      </c>
      <c r="D1380" s="35">
        <v>1</v>
      </c>
      <c r="E1380" s="35">
        <v>77.7</v>
      </c>
      <c r="F1380" s="35">
        <v>77.7</v>
      </c>
      <c r="H1380" s="35">
        <v>0</v>
      </c>
      <c r="I1380" s="35">
        <v>77.7</v>
      </c>
      <c r="J1380" s="35">
        <v>13.986000000000001</v>
      </c>
    </row>
    <row r="1381" spans="1:10">
      <c r="A1381" s="35">
        <v>286</v>
      </c>
      <c r="B1381" s="35">
        <v>58</v>
      </c>
      <c r="C1381" s="35">
        <v>35</v>
      </c>
      <c r="D1381" s="35">
        <v>1</v>
      </c>
      <c r="E1381" s="35">
        <v>123.97</v>
      </c>
      <c r="F1381" s="35">
        <v>123.97</v>
      </c>
      <c r="H1381" s="35">
        <v>0</v>
      </c>
      <c r="I1381" s="35">
        <v>123.97</v>
      </c>
      <c r="J1381" s="35">
        <v>22.314599999999999</v>
      </c>
    </row>
    <row r="1382" spans="1:10">
      <c r="A1382" s="35">
        <v>220</v>
      </c>
      <c r="B1382" s="35">
        <v>121</v>
      </c>
      <c r="C1382" s="35">
        <v>35</v>
      </c>
      <c r="D1382" s="35">
        <v>5</v>
      </c>
      <c r="E1382" s="35">
        <v>78.540000000000006</v>
      </c>
      <c r="F1382" s="35">
        <v>392.7</v>
      </c>
      <c r="H1382" s="35">
        <v>0</v>
      </c>
      <c r="I1382" s="35">
        <v>392.7</v>
      </c>
      <c r="J1382" s="35">
        <v>70.686000000000007</v>
      </c>
    </row>
    <row r="1383" spans="1:10">
      <c r="A1383" s="35">
        <v>133</v>
      </c>
      <c r="B1383" s="35">
        <v>179</v>
      </c>
      <c r="C1383" s="35">
        <v>20</v>
      </c>
      <c r="D1383" s="35">
        <v>1</v>
      </c>
      <c r="E1383" s="35">
        <v>33.659999999999997</v>
      </c>
      <c r="F1383" s="35">
        <v>33.659999999999997</v>
      </c>
      <c r="H1383" s="35">
        <v>0</v>
      </c>
      <c r="I1383" s="35">
        <v>33.659999999999997</v>
      </c>
      <c r="J1383" s="35">
        <v>6.0587999999999997</v>
      </c>
    </row>
    <row r="1384" spans="1:10">
      <c r="A1384" s="35">
        <v>162</v>
      </c>
      <c r="B1384" s="35">
        <v>16</v>
      </c>
      <c r="C1384" s="35">
        <v>13</v>
      </c>
      <c r="D1384" s="35">
        <v>4</v>
      </c>
      <c r="E1384" s="35">
        <v>95.04</v>
      </c>
      <c r="F1384" s="35">
        <v>380.16</v>
      </c>
      <c r="H1384" s="35">
        <v>0</v>
      </c>
      <c r="I1384" s="35">
        <v>380.16</v>
      </c>
      <c r="J1384" s="35">
        <v>68.428799999999995</v>
      </c>
    </row>
    <row r="1385" spans="1:10">
      <c r="A1385" s="35">
        <v>187</v>
      </c>
      <c r="B1385" s="35">
        <v>214</v>
      </c>
      <c r="C1385" s="35">
        <v>28</v>
      </c>
      <c r="D1385" s="35">
        <v>9</v>
      </c>
      <c r="E1385" s="35">
        <v>29.6</v>
      </c>
      <c r="F1385" s="35">
        <v>266.39999999999998</v>
      </c>
      <c r="H1385" s="35">
        <v>0</v>
      </c>
      <c r="I1385" s="35">
        <v>266.39999999999998</v>
      </c>
      <c r="J1385" s="35">
        <v>47.951999999999998</v>
      </c>
    </row>
    <row r="1386" spans="1:10">
      <c r="A1386" s="35">
        <v>370</v>
      </c>
      <c r="B1386" s="35">
        <v>130</v>
      </c>
      <c r="C1386" s="35">
        <v>24</v>
      </c>
      <c r="D1386" s="35">
        <v>1</v>
      </c>
      <c r="E1386" s="35">
        <v>28.82</v>
      </c>
      <c r="F1386" s="35">
        <v>28.82</v>
      </c>
      <c r="H1386" s="35">
        <v>0</v>
      </c>
      <c r="I1386" s="35">
        <v>28.82</v>
      </c>
      <c r="J1386" s="35">
        <v>5.1875999999999998</v>
      </c>
    </row>
    <row r="1387" spans="1:10">
      <c r="A1387" s="35">
        <v>95</v>
      </c>
      <c r="B1387" s="35">
        <v>393</v>
      </c>
      <c r="C1387" s="35">
        <v>4</v>
      </c>
      <c r="D1387" s="35">
        <v>1</v>
      </c>
      <c r="E1387" s="35">
        <v>436.58</v>
      </c>
      <c r="F1387" s="35">
        <v>436.58</v>
      </c>
      <c r="H1387" s="35">
        <v>0</v>
      </c>
      <c r="I1387" s="35">
        <v>436.58</v>
      </c>
      <c r="J1387" s="35">
        <v>78.584400000000002</v>
      </c>
    </row>
    <row r="1388" spans="1:10">
      <c r="A1388" s="35">
        <v>178</v>
      </c>
      <c r="B1388" s="35">
        <v>377</v>
      </c>
      <c r="C1388" s="35">
        <v>3</v>
      </c>
      <c r="D1388" s="35">
        <v>9</v>
      </c>
      <c r="E1388" s="35">
        <v>357.46</v>
      </c>
      <c r="F1388" s="35">
        <v>3217.14</v>
      </c>
      <c r="H1388" s="35">
        <v>0</v>
      </c>
      <c r="I1388" s="35">
        <v>3217.14</v>
      </c>
      <c r="J1388" s="35">
        <v>579.08519999999999</v>
      </c>
    </row>
    <row r="1389" spans="1:10">
      <c r="A1389" s="35">
        <v>317</v>
      </c>
      <c r="B1389" s="35">
        <v>139</v>
      </c>
      <c r="C1389" s="35">
        <v>9</v>
      </c>
      <c r="D1389" s="35">
        <v>8</v>
      </c>
      <c r="E1389" s="35">
        <v>808.52</v>
      </c>
      <c r="F1389" s="35">
        <v>6468.16</v>
      </c>
      <c r="H1389" s="35">
        <v>0</v>
      </c>
      <c r="I1389" s="35">
        <v>6468.16</v>
      </c>
      <c r="J1389" s="35">
        <v>1164.2688000000001</v>
      </c>
    </row>
    <row r="1390" spans="1:10">
      <c r="A1390" s="35">
        <v>375</v>
      </c>
      <c r="B1390" s="35">
        <v>246</v>
      </c>
      <c r="C1390" s="35">
        <v>43</v>
      </c>
      <c r="D1390" s="35">
        <v>3</v>
      </c>
      <c r="E1390" s="35">
        <v>122.36</v>
      </c>
      <c r="F1390" s="35">
        <v>367.08</v>
      </c>
      <c r="H1390" s="35">
        <v>0</v>
      </c>
      <c r="I1390" s="35">
        <v>367.08</v>
      </c>
      <c r="J1390" s="35">
        <v>66.074399999999997</v>
      </c>
    </row>
    <row r="1391" spans="1:10">
      <c r="A1391" s="35">
        <v>89</v>
      </c>
      <c r="B1391" s="35">
        <v>162</v>
      </c>
      <c r="C1391" s="35">
        <v>19</v>
      </c>
      <c r="D1391" s="35">
        <v>6</v>
      </c>
      <c r="E1391" s="35">
        <v>148.19999999999999</v>
      </c>
      <c r="F1391" s="35">
        <v>889.2</v>
      </c>
      <c r="H1391" s="35">
        <v>0</v>
      </c>
      <c r="I1391" s="35">
        <v>889.2</v>
      </c>
      <c r="J1391" s="35">
        <v>160.05600000000001</v>
      </c>
    </row>
    <row r="1392" spans="1:10">
      <c r="A1392" s="35">
        <v>122</v>
      </c>
      <c r="B1392" s="35">
        <v>267</v>
      </c>
      <c r="C1392" s="35">
        <v>25</v>
      </c>
      <c r="D1392" s="35">
        <v>1</v>
      </c>
      <c r="E1392" s="35">
        <v>80.84</v>
      </c>
      <c r="F1392" s="35">
        <v>80.84</v>
      </c>
      <c r="H1392" s="35">
        <v>0</v>
      </c>
      <c r="I1392" s="35">
        <v>80.84</v>
      </c>
      <c r="J1392" s="35">
        <v>14.5512</v>
      </c>
    </row>
    <row r="1393" spans="1:10">
      <c r="A1393" s="35">
        <v>339</v>
      </c>
      <c r="B1393" s="35">
        <v>398</v>
      </c>
      <c r="C1393" s="35">
        <v>32</v>
      </c>
      <c r="D1393" s="35">
        <v>5</v>
      </c>
      <c r="E1393" s="35">
        <v>135.05000000000001</v>
      </c>
      <c r="F1393" s="35">
        <v>675.25</v>
      </c>
      <c r="H1393" s="35">
        <v>0</v>
      </c>
      <c r="I1393" s="35">
        <v>675.25</v>
      </c>
      <c r="J1393" s="35">
        <v>121.545</v>
      </c>
    </row>
    <row r="1394" spans="1:10">
      <c r="A1394" s="35">
        <v>245</v>
      </c>
      <c r="B1394" s="35">
        <v>265</v>
      </c>
      <c r="C1394" s="35">
        <v>39</v>
      </c>
      <c r="D1394" s="35">
        <v>1</v>
      </c>
      <c r="E1394" s="35">
        <v>64.02</v>
      </c>
      <c r="F1394" s="35">
        <v>64.02</v>
      </c>
      <c r="H1394" s="35">
        <v>0</v>
      </c>
      <c r="I1394" s="35">
        <v>64.02</v>
      </c>
      <c r="J1394" s="35">
        <v>11.5236</v>
      </c>
    </row>
    <row r="1395" spans="1:10">
      <c r="A1395" s="35">
        <v>355</v>
      </c>
      <c r="B1395" s="35">
        <v>258</v>
      </c>
      <c r="C1395" s="35">
        <v>11</v>
      </c>
      <c r="D1395" s="35">
        <v>1</v>
      </c>
      <c r="E1395" s="35">
        <v>607.80999999999995</v>
      </c>
      <c r="F1395" s="35">
        <v>607.80999999999995</v>
      </c>
      <c r="H1395" s="35">
        <v>72.937200000000004</v>
      </c>
      <c r="I1395" s="35">
        <v>534.87279999999998</v>
      </c>
      <c r="J1395" s="35">
        <v>96.277103999999994</v>
      </c>
    </row>
    <row r="1396" spans="1:10">
      <c r="A1396" s="35">
        <v>141</v>
      </c>
      <c r="B1396" s="35">
        <v>364</v>
      </c>
      <c r="C1396" s="35">
        <v>10</v>
      </c>
      <c r="D1396" s="35">
        <v>1</v>
      </c>
      <c r="E1396" s="35">
        <v>541.45000000000005</v>
      </c>
      <c r="F1396" s="35">
        <v>541.45000000000005</v>
      </c>
      <c r="H1396" s="35">
        <v>21.658000000000001</v>
      </c>
      <c r="I1396" s="35">
        <v>519.79200000000003</v>
      </c>
      <c r="J1396" s="35">
        <v>93.562560000000005</v>
      </c>
    </row>
    <row r="1397" spans="1:10">
      <c r="A1397" s="35">
        <v>426</v>
      </c>
      <c r="B1397" s="35">
        <v>152</v>
      </c>
      <c r="C1397" s="35">
        <v>15</v>
      </c>
      <c r="D1397" s="35">
        <v>2</v>
      </c>
      <c r="E1397" s="35">
        <v>169.29</v>
      </c>
      <c r="F1397" s="35">
        <v>338.58</v>
      </c>
      <c r="H1397" s="35">
        <v>0</v>
      </c>
      <c r="I1397" s="35">
        <v>338.58</v>
      </c>
      <c r="J1397" s="35">
        <v>60.944400000000002</v>
      </c>
    </row>
    <row r="1398" spans="1:10">
      <c r="A1398" s="35">
        <v>246</v>
      </c>
      <c r="B1398" s="35">
        <v>352</v>
      </c>
      <c r="C1398" s="35">
        <v>25</v>
      </c>
      <c r="D1398" s="35">
        <v>5</v>
      </c>
      <c r="E1398" s="35">
        <v>80.37</v>
      </c>
      <c r="F1398" s="35">
        <v>401.85</v>
      </c>
      <c r="H1398" s="35">
        <v>0</v>
      </c>
      <c r="I1398" s="35">
        <v>401.85</v>
      </c>
      <c r="J1398" s="35">
        <v>72.332999999999998</v>
      </c>
    </row>
    <row r="1399" spans="1:10">
      <c r="A1399" s="35">
        <v>320</v>
      </c>
      <c r="B1399" s="35">
        <v>185</v>
      </c>
      <c r="C1399" s="35">
        <v>5</v>
      </c>
      <c r="D1399" s="35">
        <v>1</v>
      </c>
      <c r="E1399" s="35">
        <v>568.79999999999995</v>
      </c>
      <c r="F1399" s="35">
        <v>568.79999999999995</v>
      </c>
      <c r="H1399" s="35">
        <v>0</v>
      </c>
      <c r="I1399" s="35">
        <v>568.79999999999995</v>
      </c>
      <c r="J1399" s="35">
        <v>102.384</v>
      </c>
    </row>
    <row r="1400" spans="1:10">
      <c r="A1400" s="35">
        <v>174</v>
      </c>
      <c r="B1400" s="35">
        <v>367</v>
      </c>
      <c r="C1400" s="35">
        <v>10</v>
      </c>
      <c r="D1400" s="35">
        <v>1</v>
      </c>
      <c r="E1400" s="35">
        <v>746.2</v>
      </c>
      <c r="F1400" s="35">
        <v>746.2</v>
      </c>
      <c r="H1400" s="35">
        <v>7.4619999999999997</v>
      </c>
      <c r="I1400" s="35">
        <v>738.73800000000006</v>
      </c>
      <c r="J1400" s="35">
        <v>132.97283999999999</v>
      </c>
    </row>
    <row r="1401" spans="1:10">
      <c r="A1401" s="35">
        <v>101</v>
      </c>
      <c r="B1401" s="35">
        <v>93</v>
      </c>
      <c r="C1401" s="35">
        <v>5</v>
      </c>
      <c r="D1401" s="35">
        <v>1</v>
      </c>
      <c r="E1401" s="35">
        <v>439.2</v>
      </c>
      <c r="F1401" s="35">
        <v>439.2</v>
      </c>
      <c r="H1401" s="35">
        <v>0</v>
      </c>
      <c r="I1401" s="35">
        <v>439.2</v>
      </c>
      <c r="J1401" s="35">
        <v>79.055999999999997</v>
      </c>
    </row>
    <row r="1402" spans="1:10">
      <c r="A1402" s="35">
        <v>331</v>
      </c>
      <c r="B1402" s="35">
        <v>80</v>
      </c>
      <c r="C1402" s="35">
        <v>44</v>
      </c>
      <c r="D1402" s="35">
        <v>7</v>
      </c>
      <c r="E1402" s="35">
        <v>152.52000000000001</v>
      </c>
      <c r="F1402" s="35">
        <v>1067.6400000000001</v>
      </c>
      <c r="H1402" s="35">
        <v>0</v>
      </c>
      <c r="I1402" s="35">
        <v>1067.6400000000001</v>
      </c>
      <c r="J1402" s="35">
        <v>192.17519999999999</v>
      </c>
    </row>
    <row r="1403" spans="1:10">
      <c r="A1403" s="35">
        <v>171</v>
      </c>
      <c r="B1403" s="35">
        <v>230</v>
      </c>
      <c r="C1403" s="35">
        <v>46</v>
      </c>
      <c r="D1403" s="35">
        <v>1</v>
      </c>
      <c r="E1403" s="35">
        <v>28.35</v>
      </c>
      <c r="F1403" s="35">
        <v>28.35</v>
      </c>
      <c r="H1403" s="35">
        <v>0</v>
      </c>
      <c r="I1403" s="35">
        <v>28.35</v>
      </c>
      <c r="J1403" s="35">
        <v>5.1029999999999998</v>
      </c>
    </row>
    <row r="1404" spans="1:10">
      <c r="A1404" s="35">
        <v>432</v>
      </c>
      <c r="B1404" s="35">
        <v>30</v>
      </c>
      <c r="C1404" s="35">
        <v>30</v>
      </c>
      <c r="D1404" s="35">
        <v>1</v>
      </c>
      <c r="E1404" s="35">
        <v>53.75</v>
      </c>
      <c r="F1404" s="35">
        <v>53.75</v>
      </c>
      <c r="H1404" s="35">
        <v>0</v>
      </c>
      <c r="I1404" s="35">
        <v>53.75</v>
      </c>
      <c r="J1404" s="35">
        <v>9.6750000000000007</v>
      </c>
    </row>
    <row r="1405" spans="1:10">
      <c r="A1405" s="35">
        <v>269</v>
      </c>
      <c r="B1405" s="35">
        <v>94</v>
      </c>
      <c r="C1405" s="35">
        <v>37</v>
      </c>
      <c r="D1405" s="35">
        <v>1</v>
      </c>
      <c r="E1405" s="35">
        <v>122.83</v>
      </c>
      <c r="F1405" s="35">
        <v>122.83</v>
      </c>
      <c r="H1405" s="35">
        <v>0</v>
      </c>
      <c r="I1405" s="35">
        <v>122.83</v>
      </c>
      <c r="J1405" s="35">
        <v>22.109400000000001</v>
      </c>
    </row>
    <row r="1406" spans="1:10">
      <c r="A1406" s="35">
        <v>56</v>
      </c>
      <c r="B1406" s="35">
        <v>51</v>
      </c>
      <c r="C1406" s="35">
        <v>45</v>
      </c>
      <c r="D1406" s="35">
        <v>1</v>
      </c>
      <c r="E1406" s="35">
        <v>13.39</v>
      </c>
      <c r="F1406" s="35">
        <v>13.39</v>
      </c>
      <c r="H1406" s="35">
        <v>0</v>
      </c>
      <c r="I1406" s="35">
        <v>13.39</v>
      </c>
      <c r="J1406" s="35">
        <v>2.4102000000000001</v>
      </c>
    </row>
    <row r="1407" spans="1:10">
      <c r="A1407" s="35">
        <v>7</v>
      </c>
      <c r="B1407" s="35">
        <v>392</v>
      </c>
      <c r="C1407" s="35">
        <v>29</v>
      </c>
      <c r="D1407" s="35">
        <v>1</v>
      </c>
      <c r="E1407" s="35">
        <v>83.64</v>
      </c>
      <c r="F1407" s="35">
        <v>83.64</v>
      </c>
      <c r="H1407" s="35">
        <v>0</v>
      </c>
      <c r="I1407" s="35">
        <v>83.64</v>
      </c>
      <c r="J1407" s="35">
        <v>15.055199999999999</v>
      </c>
    </row>
    <row r="1408" spans="1:10">
      <c r="A1408" s="35">
        <v>309</v>
      </c>
      <c r="B1408" s="35">
        <v>317</v>
      </c>
      <c r="C1408" s="35">
        <v>13</v>
      </c>
      <c r="D1408" s="35">
        <v>6</v>
      </c>
      <c r="E1408" s="35">
        <v>105.6</v>
      </c>
      <c r="F1408" s="35">
        <v>633.6</v>
      </c>
      <c r="H1408" s="35">
        <v>0</v>
      </c>
      <c r="I1408" s="35">
        <v>633.6</v>
      </c>
      <c r="J1408" s="35">
        <v>114.048</v>
      </c>
    </row>
    <row r="1409" spans="1:10">
      <c r="A1409" s="35">
        <v>235</v>
      </c>
      <c r="B1409" s="35">
        <v>73</v>
      </c>
      <c r="C1409" s="35">
        <v>25</v>
      </c>
      <c r="D1409" s="35">
        <v>1</v>
      </c>
      <c r="E1409" s="35">
        <v>54.52</v>
      </c>
      <c r="F1409" s="35">
        <v>54.52</v>
      </c>
      <c r="H1409" s="35">
        <v>0</v>
      </c>
      <c r="I1409" s="35">
        <v>54.52</v>
      </c>
      <c r="J1409" s="35">
        <v>9.8135999999999992</v>
      </c>
    </row>
    <row r="1410" spans="1:10">
      <c r="A1410" s="35">
        <v>52</v>
      </c>
      <c r="B1410" s="35">
        <v>44</v>
      </c>
      <c r="C1410" s="35">
        <v>22</v>
      </c>
      <c r="D1410" s="35">
        <v>8</v>
      </c>
      <c r="E1410" s="35">
        <v>37.4</v>
      </c>
      <c r="F1410" s="35">
        <v>299.2</v>
      </c>
      <c r="H1410" s="35">
        <v>0</v>
      </c>
      <c r="I1410" s="35">
        <v>299.2</v>
      </c>
      <c r="J1410" s="35">
        <v>53.856000000000002</v>
      </c>
    </row>
    <row r="1411" spans="1:10">
      <c r="A1411" s="35">
        <v>162</v>
      </c>
      <c r="B1411" s="35">
        <v>407</v>
      </c>
      <c r="C1411" s="35">
        <v>34</v>
      </c>
      <c r="D1411" s="35">
        <v>4</v>
      </c>
      <c r="E1411" s="35">
        <v>128.80000000000001</v>
      </c>
      <c r="F1411" s="35">
        <v>515.20000000000005</v>
      </c>
      <c r="H1411" s="35">
        <v>0</v>
      </c>
      <c r="I1411" s="35">
        <v>515.20000000000005</v>
      </c>
      <c r="J1411" s="35">
        <v>92.736000000000004</v>
      </c>
    </row>
    <row r="1412" spans="1:10">
      <c r="A1412" s="35">
        <v>380</v>
      </c>
      <c r="B1412" s="35">
        <v>389</v>
      </c>
      <c r="C1412" s="35">
        <v>35</v>
      </c>
      <c r="D1412" s="35">
        <v>8</v>
      </c>
      <c r="E1412" s="35">
        <v>96.25</v>
      </c>
      <c r="F1412" s="35">
        <v>770</v>
      </c>
      <c r="H1412" s="35">
        <v>0</v>
      </c>
      <c r="I1412" s="35">
        <v>770</v>
      </c>
      <c r="J1412" s="35">
        <v>138.6</v>
      </c>
    </row>
    <row r="1413" spans="1:10">
      <c r="A1413" s="35">
        <v>210</v>
      </c>
      <c r="B1413" s="35">
        <v>198</v>
      </c>
      <c r="C1413" s="35">
        <v>22</v>
      </c>
      <c r="D1413" s="35">
        <v>1</v>
      </c>
      <c r="E1413" s="35">
        <v>38.76</v>
      </c>
      <c r="F1413" s="35">
        <v>38.76</v>
      </c>
      <c r="H1413" s="35">
        <v>0</v>
      </c>
      <c r="I1413" s="35">
        <v>38.76</v>
      </c>
      <c r="J1413" s="35">
        <v>6.9767999999999999</v>
      </c>
    </row>
    <row r="1414" spans="1:10">
      <c r="A1414" s="35">
        <v>156</v>
      </c>
      <c r="B1414" s="35">
        <v>189</v>
      </c>
      <c r="C1414" s="35">
        <v>25</v>
      </c>
      <c r="D1414" s="35">
        <v>1</v>
      </c>
      <c r="E1414" s="35">
        <v>79.900000000000006</v>
      </c>
      <c r="F1414" s="35">
        <v>79.900000000000006</v>
      </c>
      <c r="H1414" s="35">
        <v>0</v>
      </c>
      <c r="I1414" s="35">
        <v>79.900000000000006</v>
      </c>
      <c r="J1414" s="35">
        <v>14.382</v>
      </c>
    </row>
    <row r="1415" spans="1:10">
      <c r="A1415" s="35">
        <v>137</v>
      </c>
      <c r="B1415" s="35">
        <v>52</v>
      </c>
      <c r="C1415" s="35">
        <v>16</v>
      </c>
      <c r="D1415" s="35">
        <v>1</v>
      </c>
      <c r="E1415" s="35">
        <v>50.96</v>
      </c>
      <c r="F1415" s="35">
        <v>50.96</v>
      </c>
      <c r="H1415" s="35">
        <v>0</v>
      </c>
      <c r="I1415" s="35">
        <v>50.96</v>
      </c>
      <c r="J1415" s="35">
        <v>9.1728000000000005</v>
      </c>
    </row>
    <row r="1416" spans="1:10">
      <c r="A1416" s="35">
        <v>351</v>
      </c>
      <c r="B1416" s="35">
        <v>169</v>
      </c>
      <c r="C1416" s="35">
        <v>31</v>
      </c>
      <c r="D1416" s="35">
        <v>1</v>
      </c>
      <c r="E1416" s="35">
        <v>160.16</v>
      </c>
      <c r="F1416" s="35">
        <v>160.16</v>
      </c>
      <c r="H1416" s="35">
        <v>0</v>
      </c>
      <c r="I1416" s="35">
        <v>160.16</v>
      </c>
      <c r="J1416" s="35">
        <v>28.828800000000001</v>
      </c>
    </row>
    <row r="1417" spans="1:10">
      <c r="A1417" s="35">
        <v>33</v>
      </c>
      <c r="B1417" s="35">
        <v>214</v>
      </c>
      <c r="C1417" s="35">
        <v>44</v>
      </c>
      <c r="D1417" s="35">
        <v>2</v>
      </c>
      <c r="E1417" s="35">
        <v>95.79</v>
      </c>
      <c r="F1417" s="35">
        <v>191.58</v>
      </c>
      <c r="H1417" s="35">
        <v>0</v>
      </c>
      <c r="I1417" s="35">
        <v>191.58</v>
      </c>
      <c r="J1417" s="35">
        <v>34.484400000000001</v>
      </c>
    </row>
    <row r="1418" spans="1:10">
      <c r="A1418" s="35">
        <v>330</v>
      </c>
      <c r="B1418" s="35">
        <v>384</v>
      </c>
      <c r="C1418" s="35">
        <v>34</v>
      </c>
      <c r="D1418" s="35">
        <v>1</v>
      </c>
      <c r="E1418" s="35">
        <v>100.1</v>
      </c>
      <c r="F1418" s="35">
        <v>100.1</v>
      </c>
      <c r="H1418" s="35">
        <v>15.015000000000001</v>
      </c>
      <c r="I1418" s="35">
        <v>85.084999999999994</v>
      </c>
      <c r="J1418" s="35">
        <v>15.315300000000001</v>
      </c>
    </row>
    <row r="1419" spans="1:10">
      <c r="A1419" s="35">
        <v>212</v>
      </c>
      <c r="B1419" s="35">
        <v>3</v>
      </c>
      <c r="C1419" s="35">
        <v>37</v>
      </c>
      <c r="D1419" s="35">
        <v>1</v>
      </c>
      <c r="E1419" s="35">
        <v>119.28</v>
      </c>
      <c r="F1419" s="35">
        <v>119.28</v>
      </c>
      <c r="H1419" s="35">
        <v>0</v>
      </c>
      <c r="I1419" s="35">
        <v>119.28</v>
      </c>
      <c r="J1419" s="35">
        <v>21.470400000000001</v>
      </c>
    </row>
    <row r="1420" spans="1:10">
      <c r="A1420" s="35">
        <v>228</v>
      </c>
      <c r="B1420" s="35">
        <v>206</v>
      </c>
      <c r="C1420" s="35">
        <v>41</v>
      </c>
      <c r="D1420" s="35">
        <v>1</v>
      </c>
      <c r="E1420" s="35">
        <v>286.5</v>
      </c>
      <c r="F1420" s="35">
        <v>286.5</v>
      </c>
      <c r="H1420" s="35">
        <v>0</v>
      </c>
      <c r="I1420" s="35">
        <v>286.5</v>
      </c>
      <c r="J1420" s="35">
        <v>51.57</v>
      </c>
    </row>
    <row r="1421" spans="1:10">
      <c r="A1421" s="35">
        <v>367</v>
      </c>
      <c r="B1421" s="35">
        <v>155</v>
      </c>
      <c r="C1421" s="35">
        <v>45</v>
      </c>
      <c r="D1421" s="35">
        <v>9</v>
      </c>
      <c r="E1421" s="35">
        <v>20.8</v>
      </c>
      <c r="F1421" s="35">
        <v>187.2</v>
      </c>
      <c r="H1421" s="35">
        <v>0</v>
      </c>
      <c r="I1421" s="35">
        <v>187.2</v>
      </c>
      <c r="J1421" s="35">
        <v>33.695999999999998</v>
      </c>
    </row>
    <row r="1422" spans="1:10">
      <c r="A1422" s="35">
        <v>364</v>
      </c>
      <c r="B1422" s="35">
        <v>402</v>
      </c>
      <c r="C1422" s="35">
        <v>26</v>
      </c>
      <c r="D1422" s="35">
        <v>7</v>
      </c>
      <c r="E1422" s="35">
        <v>113.4</v>
      </c>
      <c r="F1422" s="35">
        <v>793.8</v>
      </c>
      <c r="H1422" s="35">
        <v>0</v>
      </c>
      <c r="I1422" s="35">
        <v>793.8</v>
      </c>
      <c r="J1422" s="35">
        <v>142.88399999999999</v>
      </c>
    </row>
    <row r="1423" spans="1:10">
      <c r="A1423" s="35">
        <v>222</v>
      </c>
      <c r="B1423" s="35">
        <v>202</v>
      </c>
      <c r="C1423" s="35">
        <v>43</v>
      </c>
      <c r="D1423" s="35">
        <v>3</v>
      </c>
      <c r="E1423" s="35">
        <v>171.12</v>
      </c>
      <c r="F1423" s="35">
        <v>513.36</v>
      </c>
      <c r="H1423" s="35">
        <v>0</v>
      </c>
      <c r="I1423" s="35">
        <v>513.36</v>
      </c>
      <c r="J1423" s="35">
        <v>92.404799999999994</v>
      </c>
    </row>
    <row r="1424" spans="1:10">
      <c r="A1424" s="35">
        <v>321</v>
      </c>
      <c r="B1424" s="35">
        <v>429</v>
      </c>
      <c r="C1424" s="35">
        <v>32</v>
      </c>
      <c r="D1424" s="35">
        <v>1</v>
      </c>
      <c r="E1424" s="35">
        <v>87.6</v>
      </c>
      <c r="F1424" s="35">
        <v>87.6</v>
      </c>
      <c r="H1424" s="35">
        <v>0</v>
      </c>
      <c r="I1424" s="35">
        <v>87.6</v>
      </c>
      <c r="J1424" s="35">
        <v>15.768000000000001</v>
      </c>
    </row>
    <row r="1425" spans="1:10">
      <c r="A1425" s="35">
        <v>79</v>
      </c>
      <c r="B1425" s="35">
        <v>399</v>
      </c>
      <c r="C1425" s="35">
        <v>7</v>
      </c>
      <c r="D1425" s="35">
        <v>1</v>
      </c>
      <c r="E1425" s="35">
        <v>716.87</v>
      </c>
      <c r="F1425" s="35">
        <v>716.87</v>
      </c>
      <c r="H1425" s="35">
        <v>0</v>
      </c>
      <c r="I1425" s="35">
        <v>716.87</v>
      </c>
      <c r="J1425" s="35">
        <v>129.03659999999999</v>
      </c>
    </row>
    <row r="1426" spans="1:10">
      <c r="A1426" s="35">
        <v>58</v>
      </c>
      <c r="B1426" s="35">
        <v>435</v>
      </c>
      <c r="C1426" s="35">
        <v>31</v>
      </c>
      <c r="D1426" s="35">
        <v>5</v>
      </c>
      <c r="E1426" s="35">
        <v>120.56</v>
      </c>
      <c r="F1426" s="35">
        <v>602.79999999999995</v>
      </c>
      <c r="H1426" s="35">
        <v>0</v>
      </c>
      <c r="I1426" s="35">
        <v>602.79999999999995</v>
      </c>
      <c r="J1426" s="35">
        <v>108.504</v>
      </c>
    </row>
    <row r="1427" spans="1:10">
      <c r="A1427" s="35">
        <v>361</v>
      </c>
      <c r="B1427" s="35">
        <v>417</v>
      </c>
      <c r="C1427" s="35">
        <v>23</v>
      </c>
      <c r="D1427" s="35">
        <v>1</v>
      </c>
      <c r="E1427" s="35">
        <v>43.75</v>
      </c>
      <c r="F1427" s="35">
        <v>43.75</v>
      </c>
      <c r="H1427" s="35">
        <v>0</v>
      </c>
      <c r="I1427" s="35">
        <v>43.75</v>
      </c>
      <c r="J1427" s="35">
        <v>7.875</v>
      </c>
    </row>
    <row r="1428" spans="1:10">
      <c r="A1428" s="35">
        <v>22</v>
      </c>
      <c r="B1428" s="35">
        <v>263</v>
      </c>
      <c r="C1428" s="35">
        <v>19</v>
      </c>
      <c r="D1428" s="35">
        <v>3</v>
      </c>
      <c r="E1428" s="35">
        <v>119.34</v>
      </c>
      <c r="F1428" s="35">
        <v>358.02</v>
      </c>
      <c r="H1428" s="35">
        <v>0</v>
      </c>
      <c r="I1428" s="35">
        <v>358.02</v>
      </c>
      <c r="J1428" s="35">
        <v>64.443600000000004</v>
      </c>
    </row>
    <row r="1429" spans="1:10">
      <c r="A1429" s="35">
        <v>128</v>
      </c>
      <c r="B1429" s="35">
        <v>77</v>
      </c>
      <c r="C1429" s="35">
        <v>4</v>
      </c>
      <c r="D1429" s="35">
        <v>1</v>
      </c>
      <c r="E1429" s="35">
        <v>352.42</v>
      </c>
      <c r="F1429" s="35">
        <v>352.42</v>
      </c>
      <c r="H1429" s="35">
        <v>0</v>
      </c>
      <c r="I1429" s="35">
        <v>352.42</v>
      </c>
      <c r="J1429" s="35">
        <v>63.435600000000001</v>
      </c>
    </row>
    <row r="1430" spans="1:10">
      <c r="A1430" s="35">
        <v>329</v>
      </c>
      <c r="B1430" s="35">
        <v>9</v>
      </c>
      <c r="C1430" s="35">
        <v>20</v>
      </c>
      <c r="D1430" s="35">
        <v>5</v>
      </c>
      <c r="E1430" s="35">
        <v>42.46</v>
      </c>
      <c r="F1430" s="35">
        <v>212.3</v>
      </c>
      <c r="H1430" s="35">
        <v>0</v>
      </c>
      <c r="I1430" s="35">
        <v>212.3</v>
      </c>
      <c r="J1430" s="35">
        <v>38.213999999999999</v>
      </c>
    </row>
    <row r="1431" spans="1:10">
      <c r="A1431" s="35">
        <v>145</v>
      </c>
      <c r="B1431" s="35">
        <v>425</v>
      </c>
      <c r="C1431" s="35">
        <v>41</v>
      </c>
      <c r="D1431" s="35">
        <v>6</v>
      </c>
      <c r="E1431" s="35">
        <v>284.58999999999997</v>
      </c>
      <c r="F1431" s="35">
        <v>1707.54</v>
      </c>
      <c r="H1431" s="35">
        <v>0</v>
      </c>
      <c r="I1431" s="35">
        <v>1707.54</v>
      </c>
      <c r="J1431" s="35">
        <v>307.35719999999998</v>
      </c>
    </row>
    <row r="1432" spans="1:10">
      <c r="A1432" s="35">
        <v>201</v>
      </c>
      <c r="B1432" s="35">
        <v>188</v>
      </c>
      <c r="C1432" s="35">
        <v>31</v>
      </c>
      <c r="D1432" s="35">
        <v>3</v>
      </c>
      <c r="E1432" s="35">
        <v>121.44</v>
      </c>
      <c r="F1432" s="35">
        <v>364.32</v>
      </c>
      <c r="H1432" s="35">
        <v>0</v>
      </c>
      <c r="I1432" s="35">
        <v>364.32</v>
      </c>
      <c r="J1432" s="35">
        <v>65.577600000000004</v>
      </c>
    </row>
    <row r="1433" spans="1:10">
      <c r="A1433" s="35">
        <v>64</v>
      </c>
      <c r="B1433" s="35">
        <v>176</v>
      </c>
      <c r="C1433" s="35">
        <v>45</v>
      </c>
      <c r="D1433" s="35">
        <v>1</v>
      </c>
      <c r="E1433" s="35">
        <v>23.53</v>
      </c>
      <c r="F1433" s="35">
        <v>23.53</v>
      </c>
      <c r="H1433" s="35">
        <v>0</v>
      </c>
      <c r="I1433" s="35">
        <v>23.53</v>
      </c>
      <c r="J1433" s="35">
        <v>4.2354000000000003</v>
      </c>
    </row>
    <row r="1434" spans="1:10">
      <c r="A1434" s="35">
        <v>114</v>
      </c>
      <c r="B1434" s="35">
        <v>177</v>
      </c>
      <c r="C1434" s="35">
        <v>14</v>
      </c>
      <c r="D1434" s="35">
        <v>9</v>
      </c>
      <c r="E1434" s="35">
        <v>210.14</v>
      </c>
      <c r="F1434" s="35">
        <v>1891.26</v>
      </c>
      <c r="H1434" s="35">
        <v>0</v>
      </c>
      <c r="I1434" s="35">
        <v>1891.26</v>
      </c>
      <c r="J1434" s="35">
        <v>340.42680000000001</v>
      </c>
    </row>
    <row r="1435" spans="1:10">
      <c r="A1435" s="35">
        <v>206</v>
      </c>
      <c r="B1435" s="35">
        <v>161</v>
      </c>
      <c r="C1435" s="35">
        <v>41</v>
      </c>
      <c r="D1435" s="35">
        <v>1</v>
      </c>
      <c r="E1435" s="35">
        <v>280.77</v>
      </c>
      <c r="F1435" s="35">
        <v>280.77</v>
      </c>
      <c r="H1435" s="35">
        <v>0</v>
      </c>
      <c r="I1435" s="35">
        <v>280.77</v>
      </c>
      <c r="J1435" s="35">
        <v>50.538600000000002</v>
      </c>
    </row>
    <row r="1436" spans="1:10">
      <c r="A1436" s="35">
        <v>334</v>
      </c>
      <c r="B1436" s="35">
        <v>311</v>
      </c>
      <c r="C1436" s="35">
        <v>19</v>
      </c>
      <c r="D1436" s="35">
        <v>2</v>
      </c>
      <c r="E1436" s="35">
        <v>130.26</v>
      </c>
      <c r="F1436" s="35">
        <v>260.52</v>
      </c>
      <c r="H1436" s="35">
        <v>0</v>
      </c>
      <c r="I1436" s="35">
        <v>260.52</v>
      </c>
      <c r="J1436" s="35">
        <v>46.893599999999999</v>
      </c>
    </row>
    <row r="1437" spans="1:10">
      <c r="A1437" s="35">
        <v>13</v>
      </c>
      <c r="B1437" s="35">
        <v>334</v>
      </c>
      <c r="C1437" s="35">
        <v>28</v>
      </c>
      <c r="D1437" s="35">
        <v>9</v>
      </c>
      <c r="E1437" s="35">
        <v>17.920000000000002</v>
      </c>
      <c r="F1437" s="35">
        <v>161.28</v>
      </c>
      <c r="H1437" s="35">
        <v>0</v>
      </c>
      <c r="I1437" s="35">
        <v>161.28</v>
      </c>
      <c r="J1437" s="35">
        <v>29.0304</v>
      </c>
    </row>
    <row r="1438" spans="1:10">
      <c r="A1438" s="35">
        <v>238</v>
      </c>
      <c r="B1438" s="35">
        <v>84</v>
      </c>
      <c r="C1438" s="35">
        <v>35</v>
      </c>
      <c r="D1438" s="35">
        <v>1</v>
      </c>
      <c r="E1438" s="35">
        <v>91.63</v>
      </c>
      <c r="F1438" s="35">
        <v>91.63</v>
      </c>
      <c r="H1438" s="35">
        <v>0</v>
      </c>
      <c r="I1438" s="35">
        <v>91.63</v>
      </c>
      <c r="J1438" s="35">
        <v>16.493400000000001</v>
      </c>
    </row>
    <row r="1439" spans="1:10">
      <c r="A1439" s="35">
        <v>99</v>
      </c>
      <c r="B1439" s="35">
        <v>134</v>
      </c>
      <c r="C1439" s="35">
        <v>21</v>
      </c>
      <c r="D1439" s="35">
        <v>4</v>
      </c>
      <c r="E1439" s="35">
        <v>85.86</v>
      </c>
      <c r="F1439" s="35">
        <v>343.44</v>
      </c>
      <c r="H1439" s="35">
        <v>0</v>
      </c>
      <c r="I1439" s="35">
        <v>343.44</v>
      </c>
      <c r="J1439" s="35">
        <v>61.819200000000002</v>
      </c>
    </row>
    <row r="1440" spans="1:10">
      <c r="A1440" s="35">
        <v>26</v>
      </c>
      <c r="B1440" s="35">
        <v>294</v>
      </c>
      <c r="C1440" s="35">
        <v>16</v>
      </c>
      <c r="D1440" s="35">
        <v>1</v>
      </c>
      <c r="E1440" s="35">
        <v>90.16</v>
      </c>
      <c r="F1440" s="35">
        <v>90.16</v>
      </c>
      <c r="H1440" s="35">
        <v>2.7048000000000001</v>
      </c>
      <c r="I1440" s="35">
        <v>87.455200000000005</v>
      </c>
      <c r="J1440" s="35">
        <v>15.741936000000001</v>
      </c>
    </row>
    <row r="1441" spans="1:10">
      <c r="A1441" s="35">
        <v>42</v>
      </c>
      <c r="B1441" s="35">
        <v>146</v>
      </c>
      <c r="C1441" s="35">
        <v>31</v>
      </c>
      <c r="D1441" s="35">
        <v>1</v>
      </c>
      <c r="E1441" s="35">
        <v>149.6</v>
      </c>
      <c r="F1441" s="35">
        <v>149.6</v>
      </c>
      <c r="H1441" s="35">
        <v>0</v>
      </c>
      <c r="I1441" s="35">
        <v>149.6</v>
      </c>
      <c r="J1441" s="35">
        <v>26.928000000000001</v>
      </c>
    </row>
    <row r="1442" spans="1:10">
      <c r="A1442" s="35">
        <v>276</v>
      </c>
      <c r="B1442" s="35">
        <v>295</v>
      </c>
      <c r="C1442" s="35">
        <v>19</v>
      </c>
      <c r="D1442" s="35">
        <v>1</v>
      </c>
      <c r="E1442" s="35">
        <v>145.86000000000001</v>
      </c>
      <c r="F1442" s="35">
        <v>145.86000000000001</v>
      </c>
      <c r="H1442" s="35">
        <v>0</v>
      </c>
      <c r="I1442" s="35">
        <v>145.86000000000001</v>
      </c>
      <c r="J1442" s="35">
        <v>26.254799999999999</v>
      </c>
    </row>
    <row r="1443" spans="1:10">
      <c r="A1443" s="35">
        <v>417</v>
      </c>
      <c r="B1443" s="35">
        <v>376</v>
      </c>
      <c r="C1443" s="35">
        <v>19</v>
      </c>
      <c r="D1443" s="35">
        <v>8</v>
      </c>
      <c r="E1443" s="35">
        <v>112.32</v>
      </c>
      <c r="F1443" s="35">
        <v>898.56</v>
      </c>
      <c r="H1443" s="35">
        <v>0</v>
      </c>
      <c r="I1443" s="35">
        <v>898.56</v>
      </c>
      <c r="J1443" s="35">
        <v>161.74080000000001</v>
      </c>
    </row>
    <row r="1444" spans="1:10">
      <c r="A1444" s="35">
        <v>214</v>
      </c>
      <c r="B1444" s="35">
        <v>143</v>
      </c>
      <c r="C1444" s="35">
        <v>38</v>
      </c>
      <c r="D1444" s="35">
        <v>1</v>
      </c>
      <c r="E1444" s="35">
        <v>36.4</v>
      </c>
      <c r="F1444" s="35">
        <v>36.4</v>
      </c>
      <c r="H1444" s="35">
        <v>0</v>
      </c>
      <c r="I1444" s="35">
        <v>36.4</v>
      </c>
      <c r="J1444" s="35">
        <v>6.5519999999999996</v>
      </c>
    </row>
    <row r="1445" spans="1:10">
      <c r="A1445" s="35">
        <v>24</v>
      </c>
      <c r="B1445" s="35">
        <v>109</v>
      </c>
      <c r="C1445" s="35">
        <v>38</v>
      </c>
      <c r="D1445" s="35">
        <v>6</v>
      </c>
      <c r="E1445" s="35">
        <v>28.86</v>
      </c>
      <c r="F1445" s="35">
        <v>173.16</v>
      </c>
      <c r="H1445" s="35">
        <v>0</v>
      </c>
      <c r="I1445" s="35">
        <v>173.16</v>
      </c>
      <c r="J1445" s="35">
        <v>31.168800000000001</v>
      </c>
    </row>
    <row r="1446" spans="1:10">
      <c r="A1446" s="35">
        <v>292</v>
      </c>
      <c r="B1446" s="35">
        <v>304</v>
      </c>
      <c r="C1446" s="35">
        <v>21</v>
      </c>
      <c r="D1446" s="35">
        <v>3</v>
      </c>
      <c r="E1446" s="35">
        <v>79.5</v>
      </c>
      <c r="F1446" s="35">
        <v>238.5</v>
      </c>
      <c r="H1446" s="35">
        <v>0</v>
      </c>
      <c r="I1446" s="35">
        <v>238.5</v>
      </c>
      <c r="J1446" s="35">
        <v>42.93</v>
      </c>
    </row>
    <row r="1447" spans="1:10">
      <c r="A1447" s="35">
        <v>357</v>
      </c>
      <c r="B1447" s="35">
        <v>8</v>
      </c>
      <c r="C1447" s="35">
        <v>42</v>
      </c>
      <c r="D1447" s="35">
        <v>1</v>
      </c>
      <c r="E1447" s="35">
        <v>170.2</v>
      </c>
      <c r="F1447" s="35">
        <v>170.2</v>
      </c>
      <c r="H1447" s="35">
        <v>0</v>
      </c>
      <c r="I1447" s="35">
        <v>170.2</v>
      </c>
      <c r="J1447" s="35">
        <v>30.635999999999999</v>
      </c>
    </row>
    <row r="1448" spans="1:10">
      <c r="A1448" s="35">
        <v>98</v>
      </c>
      <c r="B1448" s="35">
        <v>181</v>
      </c>
      <c r="C1448" s="35">
        <v>22</v>
      </c>
      <c r="D1448" s="35">
        <v>1</v>
      </c>
      <c r="E1448" s="35">
        <v>64.599999999999994</v>
      </c>
      <c r="F1448" s="35">
        <v>64.599999999999994</v>
      </c>
      <c r="H1448" s="35">
        <v>0</v>
      </c>
      <c r="I1448" s="35">
        <v>64.599999999999994</v>
      </c>
      <c r="J1448" s="35">
        <v>11.628</v>
      </c>
    </row>
    <row r="1449" spans="1:10">
      <c r="A1449" s="35">
        <v>438</v>
      </c>
      <c r="B1449" s="35">
        <v>420</v>
      </c>
      <c r="C1449" s="35">
        <v>11</v>
      </c>
      <c r="D1449" s="35">
        <v>3</v>
      </c>
      <c r="E1449" s="35">
        <v>626.09</v>
      </c>
      <c r="F1449" s="35">
        <v>1878.27</v>
      </c>
      <c r="H1449" s="35">
        <v>0</v>
      </c>
      <c r="I1449" s="35">
        <v>1878.27</v>
      </c>
      <c r="J1449" s="35">
        <v>338.08859999999999</v>
      </c>
    </row>
    <row r="1450" spans="1:10">
      <c r="A1450" s="35">
        <v>194</v>
      </c>
      <c r="B1450" s="35">
        <v>307</v>
      </c>
      <c r="C1450" s="35">
        <v>14</v>
      </c>
      <c r="D1450" s="35">
        <v>1</v>
      </c>
      <c r="E1450" s="35">
        <v>219.45</v>
      </c>
      <c r="F1450" s="35">
        <v>219.45</v>
      </c>
      <c r="H1450" s="35">
        <v>0</v>
      </c>
      <c r="I1450" s="35">
        <v>219.45</v>
      </c>
      <c r="J1450" s="35">
        <v>39.500999999999998</v>
      </c>
    </row>
    <row r="1451" spans="1:10">
      <c r="A1451" s="35">
        <v>355</v>
      </c>
      <c r="B1451" s="35">
        <v>116</v>
      </c>
      <c r="C1451" s="35">
        <v>1</v>
      </c>
      <c r="D1451" s="35">
        <v>1</v>
      </c>
      <c r="E1451" s="35">
        <v>664.62</v>
      </c>
      <c r="F1451" s="35">
        <v>664.62</v>
      </c>
      <c r="H1451" s="35">
        <v>0</v>
      </c>
      <c r="I1451" s="35">
        <v>664.62</v>
      </c>
      <c r="J1451" s="35">
        <v>119.63160000000001</v>
      </c>
    </row>
    <row r="1452" spans="1:10">
      <c r="A1452" s="35">
        <v>396</v>
      </c>
      <c r="B1452" s="35">
        <v>93</v>
      </c>
      <c r="C1452" s="35">
        <v>21</v>
      </c>
      <c r="D1452" s="35">
        <v>4</v>
      </c>
      <c r="E1452" s="35">
        <v>54.59</v>
      </c>
      <c r="F1452" s="35">
        <v>218.36</v>
      </c>
      <c r="H1452" s="35">
        <v>0</v>
      </c>
      <c r="I1452" s="35">
        <v>218.36</v>
      </c>
      <c r="J1452" s="35">
        <v>39.3048</v>
      </c>
    </row>
    <row r="1453" spans="1:10">
      <c r="A1453" s="35">
        <v>282</v>
      </c>
      <c r="B1453" s="35">
        <v>394</v>
      </c>
      <c r="C1453" s="35">
        <v>25</v>
      </c>
      <c r="D1453" s="35">
        <v>6</v>
      </c>
      <c r="E1453" s="35">
        <v>44.65</v>
      </c>
      <c r="F1453" s="35">
        <v>267.89999999999998</v>
      </c>
      <c r="H1453" s="35">
        <v>0</v>
      </c>
      <c r="I1453" s="35">
        <v>267.89999999999998</v>
      </c>
      <c r="J1453" s="35">
        <v>48.222000000000001</v>
      </c>
    </row>
    <row r="1454" spans="1:10">
      <c r="A1454" s="35">
        <v>92</v>
      </c>
      <c r="B1454" s="35">
        <v>300</v>
      </c>
      <c r="C1454" s="35">
        <v>31</v>
      </c>
      <c r="D1454" s="35">
        <v>1</v>
      </c>
      <c r="E1454" s="35">
        <v>107.36</v>
      </c>
      <c r="F1454" s="35">
        <v>107.36</v>
      </c>
      <c r="H1454" s="35">
        <v>0</v>
      </c>
      <c r="I1454" s="35">
        <v>107.36</v>
      </c>
      <c r="J1454" s="35">
        <v>19.3248</v>
      </c>
    </row>
    <row r="1455" spans="1:10">
      <c r="A1455" s="35">
        <v>385</v>
      </c>
      <c r="B1455" s="35">
        <v>42</v>
      </c>
      <c r="C1455" s="35">
        <v>33</v>
      </c>
      <c r="D1455" s="35">
        <v>1</v>
      </c>
      <c r="E1455" s="35">
        <v>111.22</v>
      </c>
      <c r="F1455" s="35">
        <v>111.22</v>
      </c>
      <c r="H1455" s="35">
        <v>0</v>
      </c>
      <c r="I1455" s="35">
        <v>111.22</v>
      </c>
      <c r="J1455" s="35">
        <v>20.019600000000001</v>
      </c>
    </row>
    <row r="1456" spans="1:10">
      <c r="A1456" s="35">
        <v>78</v>
      </c>
      <c r="B1456" s="35">
        <v>26</v>
      </c>
      <c r="C1456" s="35">
        <v>3</v>
      </c>
      <c r="D1456" s="35">
        <v>1</v>
      </c>
      <c r="E1456" s="35">
        <v>571.35</v>
      </c>
      <c r="F1456" s="35">
        <v>571.35</v>
      </c>
      <c r="H1456" s="35">
        <v>0</v>
      </c>
      <c r="I1456" s="35">
        <v>571.35</v>
      </c>
      <c r="J1456" s="35">
        <v>102.843</v>
      </c>
    </row>
    <row r="1457" spans="1:10">
      <c r="A1457" s="35">
        <v>415</v>
      </c>
      <c r="B1457" s="35">
        <v>180</v>
      </c>
      <c r="C1457" s="35">
        <v>43</v>
      </c>
      <c r="D1457" s="35">
        <v>1</v>
      </c>
      <c r="E1457" s="35">
        <v>149.04</v>
      </c>
      <c r="F1457" s="35">
        <v>149.04</v>
      </c>
      <c r="H1457" s="35">
        <v>0</v>
      </c>
      <c r="I1457" s="35">
        <v>149.04</v>
      </c>
      <c r="J1457" s="35">
        <v>26.827200000000001</v>
      </c>
    </row>
    <row r="1458" spans="1:10">
      <c r="A1458" s="35">
        <v>179</v>
      </c>
      <c r="B1458" s="35">
        <v>86</v>
      </c>
      <c r="C1458" s="35">
        <v>38</v>
      </c>
      <c r="D1458" s="35">
        <v>8</v>
      </c>
      <c r="E1458" s="35">
        <v>36.14</v>
      </c>
      <c r="F1458" s="35">
        <v>289.12</v>
      </c>
      <c r="H1458" s="35">
        <v>0</v>
      </c>
      <c r="I1458" s="35">
        <v>289.12</v>
      </c>
      <c r="J1458" s="35">
        <v>52.041600000000003</v>
      </c>
    </row>
    <row r="1459" spans="1:10">
      <c r="A1459" s="35">
        <v>258</v>
      </c>
      <c r="B1459" s="35">
        <v>213</v>
      </c>
      <c r="C1459" s="35">
        <v>18</v>
      </c>
      <c r="D1459" s="35">
        <v>5</v>
      </c>
      <c r="E1459" s="35">
        <v>52</v>
      </c>
      <c r="F1459" s="35">
        <v>260</v>
      </c>
      <c r="H1459" s="35">
        <v>0</v>
      </c>
      <c r="I1459" s="35">
        <v>260</v>
      </c>
      <c r="J1459" s="35">
        <v>46.8</v>
      </c>
    </row>
    <row r="1460" spans="1:10">
      <c r="A1460" s="35">
        <v>62</v>
      </c>
      <c r="B1460" s="35">
        <v>102</v>
      </c>
      <c r="C1460" s="35">
        <v>20</v>
      </c>
      <c r="D1460" s="35">
        <v>1</v>
      </c>
      <c r="E1460" s="35">
        <v>41.58</v>
      </c>
      <c r="F1460" s="35">
        <v>41.58</v>
      </c>
      <c r="H1460" s="35">
        <v>0</v>
      </c>
      <c r="I1460" s="35">
        <v>41.58</v>
      </c>
      <c r="J1460" s="35">
        <v>7.4843999999999999</v>
      </c>
    </row>
    <row r="1461" spans="1:10">
      <c r="A1461" s="35">
        <v>253</v>
      </c>
      <c r="B1461" s="35">
        <v>134</v>
      </c>
      <c r="C1461" s="35">
        <v>4</v>
      </c>
      <c r="D1461" s="35">
        <v>4</v>
      </c>
      <c r="E1461" s="35">
        <v>289.3</v>
      </c>
      <c r="F1461" s="35">
        <v>1157.2</v>
      </c>
      <c r="H1461" s="35">
        <v>0</v>
      </c>
      <c r="I1461" s="35">
        <v>1157.2</v>
      </c>
      <c r="J1461" s="35">
        <v>208.29599999999999</v>
      </c>
    </row>
    <row r="1462" spans="1:10">
      <c r="A1462" s="35">
        <v>320</v>
      </c>
      <c r="B1462" s="35">
        <v>374</v>
      </c>
      <c r="C1462" s="35">
        <v>40</v>
      </c>
      <c r="D1462" s="35">
        <v>1</v>
      </c>
      <c r="E1462" s="35">
        <v>133</v>
      </c>
      <c r="F1462" s="35">
        <v>133</v>
      </c>
      <c r="H1462" s="35">
        <v>0</v>
      </c>
      <c r="I1462" s="35">
        <v>133</v>
      </c>
      <c r="J1462" s="35">
        <v>23.94</v>
      </c>
    </row>
    <row r="1463" spans="1:10">
      <c r="A1463" s="35">
        <v>350</v>
      </c>
      <c r="B1463" s="35">
        <v>258</v>
      </c>
      <c r="C1463" s="35">
        <v>17</v>
      </c>
      <c r="D1463" s="35">
        <v>1</v>
      </c>
      <c r="E1463" s="35">
        <v>44.77</v>
      </c>
      <c r="F1463" s="35">
        <v>44.77</v>
      </c>
      <c r="H1463" s="35">
        <v>0</v>
      </c>
      <c r="I1463" s="35">
        <v>44.77</v>
      </c>
      <c r="J1463" s="35">
        <v>8.0586000000000002</v>
      </c>
    </row>
    <row r="1464" spans="1:10">
      <c r="A1464" s="35">
        <v>61</v>
      </c>
      <c r="B1464" s="35">
        <v>25</v>
      </c>
      <c r="C1464" s="35">
        <v>45</v>
      </c>
      <c r="D1464" s="35">
        <v>9</v>
      </c>
      <c r="E1464" s="35">
        <v>15.47</v>
      </c>
      <c r="F1464" s="35">
        <v>139.22999999999999</v>
      </c>
      <c r="H1464" s="35">
        <v>0</v>
      </c>
      <c r="I1464" s="35">
        <v>139.22999999999999</v>
      </c>
      <c r="J1464" s="35">
        <v>25.061399999999999</v>
      </c>
    </row>
    <row r="1465" spans="1:10">
      <c r="A1465" s="35">
        <v>242</v>
      </c>
      <c r="B1465" s="35">
        <v>122</v>
      </c>
      <c r="C1465" s="35">
        <v>4</v>
      </c>
      <c r="D1465" s="35">
        <v>7</v>
      </c>
      <c r="E1465" s="35">
        <v>454.99</v>
      </c>
      <c r="F1465" s="35">
        <v>3184.93</v>
      </c>
      <c r="H1465" s="35">
        <v>0</v>
      </c>
      <c r="I1465" s="35">
        <v>3184.93</v>
      </c>
      <c r="J1465" s="35">
        <v>573.28740000000005</v>
      </c>
    </row>
    <row r="1466" spans="1:10">
      <c r="A1466" s="35">
        <v>361</v>
      </c>
      <c r="B1466" s="35">
        <v>412</v>
      </c>
      <c r="C1466" s="35">
        <v>21</v>
      </c>
      <c r="D1466" s="35">
        <v>3</v>
      </c>
      <c r="E1466" s="35">
        <v>63.07</v>
      </c>
      <c r="F1466" s="35">
        <v>189.21</v>
      </c>
      <c r="H1466" s="35">
        <v>30.273599999999998</v>
      </c>
      <c r="I1466" s="35">
        <v>158.93639999999999</v>
      </c>
      <c r="J1466" s="35">
        <v>28.608552</v>
      </c>
    </row>
    <row r="1467" spans="1:10">
      <c r="A1467" s="35">
        <v>318</v>
      </c>
      <c r="B1467" s="35">
        <v>292</v>
      </c>
      <c r="C1467" s="35">
        <v>3</v>
      </c>
      <c r="D1467" s="35">
        <v>1</v>
      </c>
      <c r="E1467" s="35">
        <v>334.02</v>
      </c>
      <c r="F1467" s="35">
        <v>334.02</v>
      </c>
      <c r="H1467" s="35">
        <v>0</v>
      </c>
      <c r="I1467" s="35">
        <v>334.02</v>
      </c>
      <c r="J1467" s="35">
        <v>60.123600000000003</v>
      </c>
    </row>
    <row r="1468" spans="1:10">
      <c r="A1468" s="35">
        <v>24</v>
      </c>
      <c r="B1468" s="35">
        <v>203</v>
      </c>
      <c r="C1468" s="35">
        <v>27</v>
      </c>
      <c r="D1468" s="35">
        <v>1</v>
      </c>
      <c r="E1468" s="35">
        <v>70.680000000000007</v>
      </c>
      <c r="F1468" s="35">
        <v>70.680000000000007</v>
      </c>
      <c r="H1468" s="35">
        <v>0</v>
      </c>
      <c r="I1468" s="35">
        <v>70.680000000000007</v>
      </c>
      <c r="J1468" s="35">
        <v>12.7224</v>
      </c>
    </row>
    <row r="1469" spans="1:10">
      <c r="A1469" s="35">
        <v>302</v>
      </c>
      <c r="B1469" s="35">
        <v>37</v>
      </c>
      <c r="C1469" s="35">
        <v>19</v>
      </c>
      <c r="D1469" s="35">
        <v>1</v>
      </c>
      <c r="E1469" s="35">
        <v>105.3</v>
      </c>
      <c r="F1469" s="35">
        <v>105.3</v>
      </c>
      <c r="H1469" s="35">
        <v>0</v>
      </c>
      <c r="I1469" s="35">
        <v>105.3</v>
      </c>
      <c r="J1469" s="35">
        <v>18.954000000000001</v>
      </c>
    </row>
    <row r="1470" spans="1:10">
      <c r="A1470" s="35">
        <v>402</v>
      </c>
      <c r="B1470" s="35">
        <v>332</v>
      </c>
      <c r="C1470" s="35">
        <v>43</v>
      </c>
      <c r="D1470" s="35">
        <v>8</v>
      </c>
      <c r="E1470" s="35">
        <v>105.8</v>
      </c>
      <c r="F1470" s="35">
        <v>846.4</v>
      </c>
      <c r="H1470" s="35">
        <v>0</v>
      </c>
      <c r="I1470" s="35">
        <v>846.4</v>
      </c>
      <c r="J1470" s="35">
        <v>152.352</v>
      </c>
    </row>
    <row r="1471" spans="1:10">
      <c r="A1471" s="35">
        <v>158</v>
      </c>
      <c r="B1471" s="35">
        <v>190</v>
      </c>
      <c r="C1471" s="35">
        <v>22</v>
      </c>
      <c r="D1471" s="35">
        <v>6</v>
      </c>
      <c r="E1471" s="35">
        <v>35.36</v>
      </c>
      <c r="F1471" s="35">
        <v>212.16</v>
      </c>
      <c r="H1471" s="35">
        <v>0</v>
      </c>
      <c r="I1471" s="35">
        <v>212.16</v>
      </c>
      <c r="J1471" s="35">
        <v>38.188800000000001</v>
      </c>
    </row>
    <row r="1472" spans="1:10">
      <c r="A1472" s="35">
        <v>305</v>
      </c>
      <c r="B1472" s="35">
        <v>351</v>
      </c>
      <c r="C1472" s="35">
        <v>24</v>
      </c>
      <c r="D1472" s="35">
        <v>4</v>
      </c>
      <c r="E1472" s="35">
        <v>26.62</v>
      </c>
      <c r="F1472" s="35">
        <v>106.48</v>
      </c>
      <c r="H1472" s="35">
        <v>0</v>
      </c>
      <c r="I1472" s="35">
        <v>106.48</v>
      </c>
      <c r="J1472" s="35">
        <v>19.166399999999999</v>
      </c>
    </row>
    <row r="1473" spans="1:10">
      <c r="A1473" s="35">
        <v>250</v>
      </c>
      <c r="B1473" s="35">
        <v>316</v>
      </c>
      <c r="C1473" s="35">
        <v>21</v>
      </c>
      <c r="D1473" s="35">
        <v>1</v>
      </c>
      <c r="E1473" s="35">
        <v>80.03</v>
      </c>
      <c r="F1473" s="35">
        <v>80.03</v>
      </c>
      <c r="H1473" s="35">
        <v>0</v>
      </c>
      <c r="I1473" s="35">
        <v>80.03</v>
      </c>
      <c r="J1473" s="35">
        <v>14.4054</v>
      </c>
    </row>
    <row r="1474" spans="1:10">
      <c r="A1474" s="35">
        <v>77</v>
      </c>
      <c r="B1474" s="35">
        <v>303</v>
      </c>
      <c r="C1474" s="35">
        <v>6</v>
      </c>
      <c r="D1474" s="35">
        <v>8</v>
      </c>
      <c r="E1474" s="35">
        <v>623.04</v>
      </c>
      <c r="F1474" s="35">
        <v>4984.32</v>
      </c>
      <c r="H1474" s="35">
        <v>0</v>
      </c>
      <c r="I1474" s="35">
        <v>4984.32</v>
      </c>
      <c r="J1474" s="35">
        <v>897.17759999999998</v>
      </c>
    </row>
    <row r="1475" spans="1:10">
      <c r="A1475" s="35">
        <v>331</v>
      </c>
      <c r="B1475" s="35">
        <v>316</v>
      </c>
      <c r="C1475" s="35">
        <v>11</v>
      </c>
      <c r="D1475" s="35">
        <v>3</v>
      </c>
      <c r="E1475" s="35">
        <v>818.03</v>
      </c>
      <c r="F1475" s="35">
        <v>2454.09</v>
      </c>
      <c r="H1475" s="35">
        <v>0</v>
      </c>
      <c r="I1475" s="35">
        <v>2454.09</v>
      </c>
      <c r="J1475" s="35">
        <v>441.7362</v>
      </c>
    </row>
    <row r="1476" spans="1:10">
      <c r="A1476" s="35">
        <v>348</v>
      </c>
      <c r="B1476" s="35">
        <v>117</v>
      </c>
      <c r="C1476" s="35">
        <v>23</v>
      </c>
      <c r="D1476" s="35">
        <v>8</v>
      </c>
      <c r="E1476" s="35">
        <v>47.5</v>
      </c>
      <c r="F1476" s="35">
        <v>380</v>
      </c>
      <c r="H1476" s="35">
        <v>0</v>
      </c>
      <c r="I1476" s="35">
        <v>380</v>
      </c>
      <c r="J1476" s="35">
        <v>68.400000000000006</v>
      </c>
    </row>
    <row r="1477" spans="1:10">
      <c r="A1477" s="35">
        <v>203</v>
      </c>
      <c r="B1477" s="35">
        <v>299</v>
      </c>
      <c r="C1477" s="35">
        <v>42</v>
      </c>
      <c r="D1477" s="35">
        <v>1</v>
      </c>
      <c r="E1477" s="35">
        <v>216.2</v>
      </c>
      <c r="F1477" s="35">
        <v>216.2</v>
      </c>
      <c r="H1477" s="35">
        <v>0</v>
      </c>
      <c r="I1477" s="35">
        <v>216.2</v>
      </c>
      <c r="J1477" s="35">
        <v>38.915999999999997</v>
      </c>
    </row>
    <row r="1478" spans="1:10">
      <c r="A1478" s="35">
        <v>216</v>
      </c>
      <c r="B1478" s="35">
        <v>202</v>
      </c>
      <c r="C1478" s="35">
        <v>29</v>
      </c>
      <c r="D1478" s="35">
        <v>1</v>
      </c>
      <c r="E1478" s="35">
        <v>155.80000000000001</v>
      </c>
      <c r="F1478" s="35">
        <v>155.80000000000001</v>
      </c>
      <c r="H1478" s="35">
        <v>0</v>
      </c>
      <c r="I1478" s="35">
        <v>155.80000000000001</v>
      </c>
      <c r="J1478" s="35">
        <v>28.044</v>
      </c>
    </row>
    <row r="1479" spans="1:10">
      <c r="A1479" s="35">
        <v>254</v>
      </c>
      <c r="B1479" s="35">
        <v>19</v>
      </c>
      <c r="C1479" s="35">
        <v>20</v>
      </c>
      <c r="D1479" s="35">
        <v>5</v>
      </c>
      <c r="E1479" s="35">
        <v>23.32</v>
      </c>
      <c r="F1479" s="35">
        <v>116.6</v>
      </c>
      <c r="H1479" s="35">
        <v>23.32</v>
      </c>
      <c r="I1479" s="35">
        <v>93.28</v>
      </c>
      <c r="J1479" s="35">
        <v>16.790400000000002</v>
      </c>
    </row>
    <row r="1480" spans="1:10">
      <c r="A1480" s="35">
        <v>396</v>
      </c>
      <c r="B1480" s="35">
        <v>404</v>
      </c>
      <c r="C1480" s="35">
        <v>39</v>
      </c>
      <c r="D1480" s="35">
        <v>1</v>
      </c>
      <c r="E1480" s="35">
        <v>60.72</v>
      </c>
      <c r="F1480" s="35">
        <v>60.72</v>
      </c>
      <c r="H1480" s="35">
        <v>0</v>
      </c>
      <c r="I1480" s="35">
        <v>60.72</v>
      </c>
      <c r="J1480" s="35">
        <v>10.929600000000001</v>
      </c>
    </row>
    <row r="1481" spans="1:10">
      <c r="A1481" s="35">
        <v>132</v>
      </c>
      <c r="B1481" s="35">
        <v>327</v>
      </c>
      <c r="C1481" s="35">
        <v>18</v>
      </c>
      <c r="D1481" s="35">
        <v>5</v>
      </c>
      <c r="E1481" s="35">
        <v>88.92</v>
      </c>
      <c r="F1481" s="35">
        <v>444.6</v>
      </c>
      <c r="H1481" s="35">
        <v>0</v>
      </c>
      <c r="I1481" s="35">
        <v>444.6</v>
      </c>
      <c r="J1481" s="35">
        <v>80.028000000000006</v>
      </c>
    </row>
    <row r="1482" spans="1:10">
      <c r="A1482" s="35">
        <v>230</v>
      </c>
      <c r="B1482" s="35">
        <v>322</v>
      </c>
      <c r="C1482" s="35">
        <v>31</v>
      </c>
      <c r="D1482" s="35">
        <v>1</v>
      </c>
      <c r="E1482" s="35">
        <v>98.56</v>
      </c>
      <c r="F1482" s="35">
        <v>98.56</v>
      </c>
      <c r="H1482" s="35">
        <v>0</v>
      </c>
      <c r="I1482" s="35">
        <v>98.56</v>
      </c>
      <c r="J1482" s="35">
        <v>17.7408</v>
      </c>
    </row>
    <row r="1483" spans="1:10">
      <c r="A1483" s="35">
        <v>232</v>
      </c>
      <c r="B1483" s="35">
        <v>98</v>
      </c>
      <c r="C1483" s="35">
        <v>44</v>
      </c>
      <c r="D1483" s="35">
        <v>3</v>
      </c>
      <c r="E1483" s="35">
        <v>128.34</v>
      </c>
      <c r="F1483" s="35">
        <v>385.02</v>
      </c>
      <c r="H1483" s="35">
        <v>0</v>
      </c>
      <c r="I1483" s="35">
        <v>385.02</v>
      </c>
      <c r="J1483" s="35">
        <v>69.303600000000003</v>
      </c>
    </row>
    <row r="1484" spans="1:10">
      <c r="A1484" s="35">
        <v>253</v>
      </c>
      <c r="B1484" s="35">
        <v>121</v>
      </c>
      <c r="C1484" s="35">
        <v>17</v>
      </c>
      <c r="D1484" s="35">
        <v>1</v>
      </c>
      <c r="E1484" s="35">
        <v>56.61</v>
      </c>
      <c r="F1484" s="35">
        <v>56.61</v>
      </c>
      <c r="H1484" s="35">
        <v>0</v>
      </c>
      <c r="I1484" s="35">
        <v>56.61</v>
      </c>
      <c r="J1484" s="35">
        <v>10.1898</v>
      </c>
    </row>
    <row r="1485" spans="1:10">
      <c r="A1485" s="35">
        <v>346</v>
      </c>
      <c r="B1485" s="35">
        <v>309</v>
      </c>
      <c r="C1485" s="35">
        <v>29</v>
      </c>
      <c r="D1485" s="35">
        <v>8</v>
      </c>
      <c r="E1485" s="35">
        <v>159.08000000000001</v>
      </c>
      <c r="F1485" s="35">
        <v>1272.6400000000001</v>
      </c>
      <c r="H1485" s="35">
        <v>25.4528</v>
      </c>
      <c r="I1485" s="35">
        <v>1247.1872000000001</v>
      </c>
      <c r="J1485" s="35">
        <v>224.493696</v>
      </c>
    </row>
    <row r="1486" spans="1:10">
      <c r="A1486" s="35">
        <v>359</v>
      </c>
      <c r="B1486" s="35">
        <v>92</v>
      </c>
      <c r="C1486" s="35">
        <v>6</v>
      </c>
      <c r="D1486" s="35">
        <v>7</v>
      </c>
      <c r="E1486" s="35">
        <v>407.1</v>
      </c>
      <c r="F1486" s="35">
        <v>2849.7</v>
      </c>
      <c r="H1486" s="35">
        <v>0</v>
      </c>
      <c r="I1486" s="35">
        <v>2849.7</v>
      </c>
      <c r="J1486" s="35">
        <v>512.94600000000003</v>
      </c>
    </row>
    <row r="1487" spans="1:10">
      <c r="A1487" s="35">
        <v>340</v>
      </c>
      <c r="B1487" s="35">
        <v>274</v>
      </c>
      <c r="C1487" s="35">
        <v>9</v>
      </c>
      <c r="D1487" s="35">
        <v>1</v>
      </c>
      <c r="E1487" s="35">
        <v>1010.65</v>
      </c>
      <c r="F1487" s="35">
        <v>1010.65</v>
      </c>
      <c r="H1487" s="35">
        <v>0</v>
      </c>
      <c r="I1487" s="35">
        <v>1010.65</v>
      </c>
      <c r="J1487" s="35">
        <v>181.917</v>
      </c>
    </row>
    <row r="1488" spans="1:10">
      <c r="A1488" s="35">
        <v>44</v>
      </c>
      <c r="B1488" s="35">
        <v>39</v>
      </c>
      <c r="C1488" s="35">
        <v>4</v>
      </c>
      <c r="D1488" s="35">
        <v>1</v>
      </c>
      <c r="E1488" s="35">
        <v>397.13</v>
      </c>
      <c r="F1488" s="35">
        <v>397.13</v>
      </c>
      <c r="H1488" s="35">
        <v>0</v>
      </c>
      <c r="I1488" s="35">
        <v>397.13</v>
      </c>
      <c r="J1488" s="35">
        <v>71.483400000000003</v>
      </c>
    </row>
    <row r="1489" spans="1:10">
      <c r="A1489" s="35">
        <v>368</v>
      </c>
      <c r="B1489" s="35">
        <v>168</v>
      </c>
      <c r="C1489" s="35">
        <v>13</v>
      </c>
      <c r="D1489" s="35">
        <v>1</v>
      </c>
      <c r="E1489" s="35">
        <v>100.32</v>
      </c>
      <c r="F1489" s="35">
        <v>100.32</v>
      </c>
      <c r="H1489" s="35">
        <v>0</v>
      </c>
      <c r="I1489" s="35">
        <v>100.32</v>
      </c>
      <c r="J1489" s="35">
        <v>18.057600000000001</v>
      </c>
    </row>
    <row r="1490" spans="1:10">
      <c r="A1490" s="35">
        <v>303</v>
      </c>
      <c r="B1490" s="35">
        <v>392</v>
      </c>
      <c r="C1490" s="35">
        <v>42</v>
      </c>
      <c r="D1490" s="35">
        <v>1</v>
      </c>
      <c r="E1490" s="35">
        <v>147.19999999999999</v>
      </c>
      <c r="F1490" s="35">
        <v>147.19999999999999</v>
      </c>
      <c r="H1490" s="35">
        <v>0</v>
      </c>
      <c r="I1490" s="35">
        <v>147.19999999999999</v>
      </c>
      <c r="J1490" s="35">
        <v>26.495999999999999</v>
      </c>
    </row>
    <row r="1491" spans="1:10">
      <c r="A1491" s="35">
        <v>171</v>
      </c>
      <c r="B1491" s="35">
        <v>167</v>
      </c>
      <c r="C1491" s="35">
        <v>24</v>
      </c>
      <c r="D1491" s="35">
        <v>4</v>
      </c>
      <c r="E1491" s="35">
        <v>25.74</v>
      </c>
      <c r="F1491" s="35">
        <v>102.96</v>
      </c>
      <c r="H1491" s="35">
        <v>0</v>
      </c>
      <c r="I1491" s="35">
        <v>102.96</v>
      </c>
      <c r="J1491" s="35">
        <v>18.532800000000002</v>
      </c>
    </row>
    <row r="1492" spans="1:10">
      <c r="A1492" s="35">
        <v>382</v>
      </c>
      <c r="B1492" s="35">
        <v>118</v>
      </c>
      <c r="C1492" s="35">
        <v>38</v>
      </c>
      <c r="D1492" s="35">
        <v>1</v>
      </c>
      <c r="E1492" s="35">
        <v>38.479999999999997</v>
      </c>
      <c r="F1492" s="35">
        <v>38.479999999999997</v>
      </c>
      <c r="H1492" s="35">
        <v>0</v>
      </c>
      <c r="I1492" s="35">
        <v>38.479999999999997</v>
      </c>
      <c r="J1492" s="35">
        <v>6.9264000000000001</v>
      </c>
    </row>
    <row r="1493" spans="1:10">
      <c r="A1493" s="35">
        <v>85</v>
      </c>
      <c r="B1493" s="35">
        <v>70</v>
      </c>
      <c r="C1493" s="35">
        <v>46</v>
      </c>
      <c r="D1493" s="35">
        <v>1</v>
      </c>
      <c r="E1493" s="35">
        <v>29.85</v>
      </c>
      <c r="F1493" s="35">
        <v>29.85</v>
      </c>
      <c r="H1493" s="35">
        <v>0</v>
      </c>
      <c r="I1493" s="35">
        <v>29.85</v>
      </c>
      <c r="J1493" s="35">
        <v>5.3730000000000002</v>
      </c>
    </row>
    <row r="1494" spans="1:10">
      <c r="A1494" s="35">
        <v>328</v>
      </c>
      <c r="B1494" s="35">
        <v>3</v>
      </c>
      <c r="C1494" s="35">
        <v>32</v>
      </c>
      <c r="D1494" s="35">
        <v>8</v>
      </c>
      <c r="E1494" s="35">
        <v>109.5</v>
      </c>
      <c r="F1494" s="35">
        <v>876</v>
      </c>
      <c r="H1494" s="35">
        <v>0</v>
      </c>
      <c r="I1494" s="35">
        <v>876</v>
      </c>
      <c r="J1494" s="35">
        <v>157.68</v>
      </c>
    </row>
    <row r="1495" spans="1:10">
      <c r="A1495" s="35">
        <v>408</v>
      </c>
      <c r="B1495" s="35">
        <v>348</v>
      </c>
      <c r="C1495" s="35">
        <v>21</v>
      </c>
      <c r="D1495" s="35">
        <v>1</v>
      </c>
      <c r="E1495" s="35">
        <v>101.23</v>
      </c>
      <c r="F1495" s="35">
        <v>101.23</v>
      </c>
      <c r="H1495" s="35">
        <v>0</v>
      </c>
      <c r="I1495" s="35">
        <v>101.23</v>
      </c>
      <c r="J1495" s="35">
        <v>18.221399999999999</v>
      </c>
    </row>
    <row r="1496" spans="1:10">
      <c r="A1496" s="35">
        <v>248</v>
      </c>
      <c r="B1496" s="35">
        <v>54</v>
      </c>
      <c r="C1496" s="35">
        <v>17</v>
      </c>
      <c r="D1496" s="35">
        <v>6</v>
      </c>
      <c r="E1496" s="35">
        <v>52.91</v>
      </c>
      <c r="F1496" s="35">
        <v>317.45999999999998</v>
      </c>
      <c r="H1496" s="35">
        <v>0</v>
      </c>
      <c r="I1496" s="35">
        <v>317.45999999999998</v>
      </c>
      <c r="J1496" s="35">
        <v>57.142800000000001</v>
      </c>
    </row>
    <row r="1497" spans="1:10">
      <c r="A1497" s="35">
        <v>159</v>
      </c>
      <c r="B1497" s="35">
        <v>418</v>
      </c>
      <c r="C1497" s="35">
        <v>2</v>
      </c>
      <c r="D1497" s="35">
        <v>5</v>
      </c>
      <c r="E1497" s="35">
        <v>440.36</v>
      </c>
      <c r="F1497" s="35">
        <v>2201.8000000000002</v>
      </c>
      <c r="H1497" s="35">
        <v>264.21600000000001</v>
      </c>
      <c r="I1497" s="35">
        <v>1937.5840000000001</v>
      </c>
      <c r="J1497" s="35">
        <v>348.76512000000002</v>
      </c>
    </row>
    <row r="1498" spans="1:10">
      <c r="A1498" s="35">
        <v>327</v>
      </c>
      <c r="B1498" s="35">
        <v>158</v>
      </c>
      <c r="C1498" s="35">
        <v>41</v>
      </c>
      <c r="D1498" s="35">
        <v>1</v>
      </c>
      <c r="E1498" s="35">
        <v>213.92</v>
      </c>
      <c r="F1498" s="35">
        <v>213.92</v>
      </c>
      <c r="H1498" s="35">
        <v>0</v>
      </c>
      <c r="I1498" s="35">
        <v>213.92</v>
      </c>
      <c r="J1498" s="35">
        <v>38.505600000000001</v>
      </c>
    </row>
    <row r="1499" spans="1:10">
      <c r="A1499" s="35">
        <v>17</v>
      </c>
      <c r="B1499" s="35">
        <v>201</v>
      </c>
      <c r="C1499" s="35">
        <v>46</v>
      </c>
      <c r="D1499" s="35">
        <v>1</v>
      </c>
      <c r="E1499" s="35">
        <v>16.2</v>
      </c>
      <c r="F1499" s="35">
        <v>16.2</v>
      </c>
      <c r="H1499" s="35">
        <v>0</v>
      </c>
      <c r="I1499" s="35">
        <v>16.2</v>
      </c>
      <c r="J1499" s="35">
        <v>2.9159999999999999</v>
      </c>
    </row>
    <row r="1500" spans="1:10">
      <c r="A1500" s="35">
        <v>226</v>
      </c>
      <c r="B1500" s="35">
        <v>392</v>
      </c>
      <c r="C1500" s="35">
        <v>10</v>
      </c>
      <c r="D1500" s="35">
        <v>1</v>
      </c>
      <c r="E1500" s="35">
        <v>696.15</v>
      </c>
      <c r="F1500" s="35">
        <v>696.15</v>
      </c>
      <c r="H1500" s="35">
        <v>0</v>
      </c>
      <c r="I1500" s="35">
        <v>696.15</v>
      </c>
      <c r="J1500" s="35">
        <v>125.307</v>
      </c>
    </row>
    <row r="1501" spans="1:10">
      <c r="A1501" s="35">
        <v>436</v>
      </c>
      <c r="B1501" s="35">
        <v>89</v>
      </c>
      <c r="C1501" s="35">
        <v>7</v>
      </c>
      <c r="D1501" s="35">
        <v>3</v>
      </c>
      <c r="E1501" s="35">
        <v>797.72</v>
      </c>
      <c r="F1501" s="35">
        <v>2393.16</v>
      </c>
      <c r="H1501" s="35">
        <v>0</v>
      </c>
      <c r="I1501" s="35">
        <v>2393.16</v>
      </c>
      <c r="J1501" s="35">
        <v>430.7688</v>
      </c>
    </row>
    <row r="1502" spans="1:10">
      <c r="A1502" s="35">
        <v>123</v>
      </c>
      <c r="B1502" s="35">
        <v>194</v>
      </c>
      <c r="C1502" s="35">
        <v>33</v>
      </c>
      <c r="D1502" s="35">
        <v>1</v>
      </c>
      <c r="E1502" s="35">
        <v>112.05</v>
      </c>
      <c r="F1502" s="35">
        <v>112.05</v>
      </c>
      <c r="H1502" s="35">
        <v>0</v>
      </c>
      <c r="I1502" s="35">
        <v>112.05</v>
      </c>
      <c r="J1502" s="35">
        <v>20.169</v>
      </c>
    </row>
    <row r="1503" spans="1:10">
      <c r="A1503" s="35">
        <v>26</v>
      </c>
      <c r="B1503" s="35">
        <v>175</v>
      </c>
      <c r="C1503" s="35">
        <v>22</v>
      </c>
      <c r="D1503" s="35">
        <v>8</v>
      </c>
      <c r="E1503" s="35">
        <v>33.659999999999997</v>
      </c>
      <c r="F1503" s="35">
        <v>269.27999999999997</v>
      </c>
      <c r="H1503" s="35">
        <v>0</v>
      </c>
      <c r="I1503" s="35">
        <v>269.27999999999997</v>
      </c>
      <c r="J1503" s="35">
        <v>48.470399999999998</v>
      </c>
    </row>
    <row r="1504" spans="1:10">
      <c r="A1504" s="35">
        <v>430</v>
      </c>
      <c r="B1504" s="35">
        <v>430</v>
      </c>
      <c r="C1504" s="35">
        <v>3</v>
      </c>
      <c r="D1504" s="35">
        <v>1</v>
      </c>
      <c r="E1504" s="35">
        <v>451.22</v>
      </c>
      <c r="F1504" s="35">
        <v>451.22</v>
      </c>
      <c r="H1504" s="35">
        <v>0</v>
      </c>
      <c r="I1504" s="35">
        <v>451.22</v>
      </c>
      <c r="J1504" s="35">
        <v>81.2196</v>
      </c>
    </row>
    <row r="1505" spans="1:10">
      <c r="A1505" s="35">
        <v>311</v>
      </c>
      <c r="B1505" s="35">
        <v>229</v>
      </c>
      <c r="C1505" s="35">
        <v>45</v>
      </c>
      <c r="D1505" s="35">
        <v>5</v>
      </c>
      <c r="E1505" s="35">
        <v>25.87</v>
      </c>
      <c r="F1505" s="35">
        <v>129.35</v>
      </c>
      <c r="H1505" s="35">
        <v>0</v>
      </c>
      <c r="I1505" s="35">
        <v>129.35</v>
      </c>
      <c r="J1505" s="35">
        <v>23.283000000000001</v>
      </c>
    </row>
    <row r="1506" spans="1:10">
      <c r="A1506" s="35">
        <v>312</v>
      </c>
      <c r="B1506" s="35">
        <v>37</v>
      </c>
      <c r="C1506" s="35">
        <v>5</v>
      </c>
      <c r="D1506" s="35">
        <v>7</v>
      </c>
      <c r="E1506" s="35">
        <v>349.2</v>
      </c>
      <c r="F1506" s="35">
        <v>2444.4</v>
      </c>
      <c r="H1506" s="35">
        <v>0</v>
      </c>
      <c r="I1506" s="35">
        <v>2444.4</v>
      </c>
      <c r="J1506" s="35">
        <v>439.99200000000002</v>
      </c>
    </row>
    <row r="1507" spans="1:10">
      <c r="A1507" s="35">
        <v>206</v>
      </c>
      <c r="B1507" s="35">
        <v>14</v>
      </c>
      <c r="C1507" s="35">
        <v>34</v>
      </c>
      <c r="D1507" s="35">
        <v>1</v>
      </c>
      <c r="E1507" s="35">
        <v>136.5</v>
      </c>
      <c r="F1507" s="35">
        <v>136.5</v>
      </c>
      <c r="H1507" s="35">
        <v>0</v>
      </c>
      <c r="I1507" s="35">
        <v>136.5</v>
      </c>
      <c r="J1507" s="35">
        <v>24.57</v>
      </c>
    </row>
    <row r="1508" spans="1:10">
      <c r="A1508" s="35">
        <v>228</v>
      </c>
      <c r="B1508" s="35">
        <v>136</v>
      </c>
      <c r="C1508" s="35">
        <v>3</v>
      </c>
      <c r="D1508" s="35">
        <v>3</v>
      </c>
      <c r="E1508" s="35">
        <v>331.09</v>
      </c>
      <c r="F1508" s="35">
        <v>993.27</v>
      </c>
      <c r="H1508" s="35">
        <v>0</v>
      </c>
      <c r="I1508" s="35">
        <v>993.27</v>
      </c>
      <c r="J1508" s="35">
        <v>178.7886</v>
      </c>
    </row>
    <row r="1509" spans="1:10">
      <c r="A1509" s="35">
        <v>21</v>
      </c>
      <c r="B1509" s="35">
        <v>48</v>
      </c>
      <c r="C1509" s="35">
        <v>10</v>
      </c>
      <c r="D1509" s="35">
        <v>9</v>
      </c>
      <c r="E1509" s="35">
        <v>709.8</v>
      </c>
      <c r="F1509" s="35">
        <v>6388.2</v>
      </c>
      <c r="H1509" s="35">
        <v>0</v>
      </c>
      <c r="I1509" s="35">
        <v>6388.2</v>
      </c>
      <c r="J1509" s="35">
        <v>1149.876</v>
      </c>
    </row>
    <row r="1510" spans="1:10">
      <c r="A1510" s="35">
        <v>198</v>
      </c>
      <c r="B1510" s="35">
        <v>255</v>
      </c>
      <c r="C1510" s="35">
        <v>3</v>
      </c>
      <c r="D1510" s="35">
        <v>1</v>
      </c>
      <c r="E1510" s="35">
        <v>398.48</v>
      </c>
      <c r="F1510" s="35">
        <v>398.48</v>
      </c>
      <c r="H1510" s="35">
        <v>0</v>
      </c>
      <c r="I1510" s="35">
        <v>398.48</v>
      </c>
      <c r="J1510" s="35">
        <v>71.726399999999998</v>
      </c>
    </row>
    <row r="1511" spans="1:10">
      <c r="A1511" s="35">
        <v>111</v>
      </c>
      <c r="B1511" s="35">
        <v>71</v>
      </c>
      <c r="C1511" s="35">
        <v>24</v>
      </c>
      <c r="D1511" s="35">
        <v>1</v>
      </c>
      <c r="E1511" s="35">
        <v>43.12</v>
      </c>
      <c r="F1511" s="35">
        <v>43.12</v>
      </c>
      <c r="H1511" s="35">
        <v>0</v>
      </c>
      <c r="I1511" s="35">
        <v>43.12</v>
      </c>
      <c r="J1511" s="35">
        <v>7.7615999999999996</v>
      </c>
    </row>
    <row r="1512" spans="1:10">
      <c r="A1512" s="35">
        <v>358</v>
      </c>
      <c r="B1512" s="35">
        <v>376</v>
      </c>
      <c r="C1512" s="35">
        <v>42</v>
      </c>
      <c r="D1512" s="35">
        <v>1</v>
      </c>
      <c r="E1512" s="35">
        <v>216.2</v>
      </c>
      <c r="F1512" s="35">
        <v>216.2</v>
      </c>
      <c r="H1512" s="35">
        <v>0</v>
      </c>
      <c r="I1512" s="35">
        <v>216.2</v>
      </c>
      <c r="J1512" s="35">
        <v>38.915999999999997</v>
      </c>
    </row>
    <row r="1513" spans="1:10">
      <c r="A1513" s="35">
        <v>238</v>
      </c>
      <c r="B1513" s="35">
        <v>322</v>
      </c>
      <c r="C1513" s="35">
        <v>26</v>
      </c>
      <c r="D1513" s="35">
        <v>1</v>
      </c>
      <c r="E1513" s="35">
        <v>59.85</v>
      </c>
      <c r="F1513" s="35">
        <v>59.85</v>
      </c>
      <c r="H1513" s="35">
        <v>0</v>
      </c>
      <c r="I1513" s="35">
        <v>59.85</v>
      </c>
      <c r="J1513" s="35">
        <v>10.773</v>
      </c>
    </row>
    <row r="1514" spans="1:10">
      <c r="A1514" s="35">
        <v>166</v>
      </c>
      <c r="B1514" s="35">
        <v>329</v>
      </c>
      <c r="C1514" s="35">
        <v>33</v>
      </c>
      <c r="D1514" s="35">
        <v>1</v>
      </c>
      <c r="E1514" s="35">
        <v>101.26</v>
      </c>
      <c r="F1514" s="35">
        <v>101.26</v>
      </c>
      <c r="H1514" s="35">
        <v>0</v>
      </c>
      <c r="I1514" s="35">
        <v>101.26</v>
      </c>
      <c r="J1514" s="35">
        <v>18.226800000000001</v>
      </c>
    </row>
    <row r="1515" spans="1:10">
      <c r="A1515" s="35">
        <v>185</v>
      </c>
      <c r="B1515" s="35">
        <v>334</v>
      </c>
      <c r="C1515" s="35">
        <v>13</v>
      </c>
      <c r="D1515" s="35">
        <v>1</v>
      </c>
      <c r="E1515" s="35">
        <v>88.88</v>
      </c>
      <c r="F1515" s="35">
        <v>88.88</v>
      </c>
      <c r="H1515" s="35">
        <v>0</v>
      </c>
      <c r="I1515" s="35">
        <v>88.88</v>
      </c>
      <c r="J1515" s="35">
        <v>15.9984</v>
      </c>
    </row>
    <row r="1516" spans="1:10">
      <c r="A1516" s="35">
        <v>296</v>
      </c>
      <c r="B1516" s="35">
        <v>278</v>
      </c>
      <c r="C1516" s="35">
        <v>11</v>
      </c>
      <c r="D1516" s="35">
        <v>1</v>
      </c>
      <c r="E1516" s="35">
        <v>507.27</v>
      </c>
      <c r="F1516" s="35">
        <v>507.27</v>
      </c>
      <c r="H1516" s="35">
        <v>0</v>
      </c>
      <c r="I1516" s="35">
        <v>507.27</v>
      </c>
      <c r="J1516" s="35">
        <v>91.308599999999998</v>
      </c>
    </row>
    <row r="1517" spans="1:10">
      <c r="A1517" s="35">
        <v>282</v>
      </c>
      <c r="B1517" s="35">
        <v>432</v>
      </c>
      <c r="C1517" s="35">
        <v>14</v>
      </c>
      <c r="D1517" s="35">
        <v>4</v>
      </c>
      <c r="E1517" s="35">
        <v>210.14</v>
      </c>
      <c r="F1517" s="35">
        <v>840.56</v>
      </c>
      <c r="H1517" s="35">
        <v>0</v>
      </c>
      <c r="I1517" s="35">
        <v>840.56</v>
      </c>
      <c r="J1517" s="35">
        <v>151.30080000000001</v>
      </c>
    </row>
    <row r="1518" spans="1:10">
      <c r="A1518" s="35">
        <v>45</v>
      </c>
      <c r="B1518" s="35">
        <v>434</v>
      </c>
      <c r="C1518" s="35">
        <v>41</v>
      </c>
      <c r="D1518" s="35">
        <v>2</v>
      </c>
      <c r="E1518" s="35">
        <v>227.29</v>
      </c>
      <c r="F1518" s="35">
        <v>454.58</v>
      </c>
      <c r="H1518" s="35">
        <v>0</v>
      </c>
      <c r="I1518" s="35">
        <v>454.58</v>
      </c>
      <c r="J1518" s="35">
        <v>81.824399999999997</v>
      </c>
    </row>
    <row r="1519" spans="1:10">
      <c r="A1519" s="35">
        <v>291</v>
      </c>
      <c r="B1519" s="35">
        <v>397</v>
      </c>
      <c r="C1519" s="35">
        <v>43</v>
      </c>
      <c r="D1519" s="35">
        <v>1</v>
      </c>
      <c r="E1519" s="35">
        <v>164.68</v>
      </c>
      <c r="F1519" s="35">
        <v>164.68</v>
      </c>
      <c r="H1519" s="35">
        <v>0</v>
      </c>
      <c r="I1519" s="35">
        <v>164.68</v>
      </c>
      <c r="J1519" s="35">
        <v>29.642399999999999</v>
      </c>
    </row>
    <row r="1520" spans="1:10">
      <c r="A1520" s="35">
        <v>349</v>
      </c>
      <c r="B1520" s="35">
        <v>9</v>
      </c>
      <c r="C1520" s="35">
        <v>3</v>
      </c>
      <c r="D1520" s="35">
        <v>1</v>
      </c>
      <c r="E1520" s="35">
        <v>580.14</v>
      </c>
      <c r="F1520" s="35">
        <v>580.14</v>
      </c>
      <c r="H1520" s="35">
        <v>69.616799999999998</v>
      </c>
      <c r="I1520" s="35">
        <v>510.52319999999997</v>
      </c>
      <c r="J1520" s="35">
        <v>91.894176000000002</v>
      </c>
    </row>
    <row r="1521" spans="1:10">
      <c r="A1521" s="35">
        <v>333</v>
      </c>
      <c r="B1521" s="35">
        <v>119</v>
      </c>
      <c r="C1521" s="35">
        <v>38</v>
      </c>
      <c r="D1521" s="35">
        <v>9</v>
      </c>
      <c r="E1521" s="35">
        <v>37.44</v>
      </c>
      <c r="F1521" s="35">
        <v>336.96</v>
      </c>
      <c r="H1521" s="35">
        <v>0</v>
      </c>
      <c r="I1521" s="35">
        <v>336.96</v>
      </c>
      <c r="J1521" s="35">
        <v>60.652799999999999</v>
      </c>
    </row>
    <row r="1522" spans="1:10">
      <c r="A1522" s="35">
        <v>402</v>
      </c>
      <c r="B1522" s="35">
        <v>342</v>
      </c>
      <c r="C1522" s="35">
        <v>28</v>
      </c>
      <c r="D1522" s="35">
        <v>4</v>
      </c>
      <c r="E1522" s="35">
        <v>15.52</v>
      </c>
      <c r="F1522" s="35">
        <v>62.08</v>
      </c>
      <c r="H1522" s="35">
        <v>0</v>
      </c>
      <c r="I1522" s="35">
        <v>62.08</v>
      </c>
      <c r="J1522" s="35">
        <v>11.1744</v>
      </c>
    </row>
    <row r="1523" spans="1:10">
      <c r="A1523" s="35">
        <v>419</v>
      </c>
      <c r="B1523" s="35">
        <v>164</v>
      </c>
      <c r="C1523" s="35">
        <v>4</v>
      </c>
      <c r="D1523" s="35">
        <v>2</v>
      </c>
      <c r="E1523" s="35">
        <v>428.69</v>
      </c>
      <c r="F1523" s="35">
        <v>857.38</v>
      </c>
      <c r="H1523" s="35">
        <v>0</v>
      </c>
      <c r="I1523" s="35">
        <v>857.38</v>
      </c>
      <c r="J1523" s="35">
        <v>154.32839999999999</v>
      </c>
    </row>
    <row r="1524" spans="1:10">
      <c r="A1524" s="35">
        <v>52</v>
      </c>
      <c r="B1524" s="35">
        <v>155</v>
      </c>
      <c r="C1524" s="35">
        <v>37</v>
      </c>
      <c r="D1524" s="35">
        <v>1</v>
      </c>
      <c r="E1524" s="35">
        <v>124.25</v>
      </c>
      <c r="F1524" s="35">
        <v>124.25</v>
      </c>
      <c r="H1524" s="35">
        <v>0</v>
      </c>
      <c r="I1524" s="35">
        <v>124.25</v>
      </c>
      <c r="J1524" s="35">
        <v>22.364999999999998</v>
      </c>
    </row>
    <row r="1525" spans="1:10">
      <c r="A1525" s="35">
        <v>415</v>
      </c>
      <c r="B1525" s="35">
        <v>190</v>
      </c>
      <c r="C1525" s="35">
        <v>20</v>
      </c>
      <c r="D1525" s="35">
        <v>7</v>
      </c>
      <c r="E1525" s="35">
        <v>39.380000000000003</v>
      </c>
      <c r="F1525" s="35">
        <v>275.66000000000003</v>
      </c>
      <c r="H1525" s="35">
        <v>0</v>
      </c>
      <c r="I1525" s="35">
        <v>275.66000000000003</v>
      </c>
      <c r="J1525" s="35">
        <v>49.6188</v>
      </c>
    </row>
    <row r="1526" spans="1:10">
      <c r="A1526" s="35">
        <v>333</v>
      </c>
      <c r="B1526" s="35">
        <v>251</v>
      </c>
      <c r="C1526" s="35">
        <v>3</v>
      </c>
      <c r="D1526" s="35">
        <v>5</v>
      </c>
      <c r="E1526" s="35">
        <v>477.59</v>
      </c>
      <c r="F1526" s="35">
        <v>2387.9499999999998</v>
      </c>
      <c r="H1526" s="35">
        <v>238.79499999999999</v>
      </c>
      <c r="I1526" s="35">
        <v>2149.1550000000002</v>
      </c>
      <c r="J1526" s="35">
        <v>386.84789999999998</v>
      </c>
    </row>
    <row r="1527" spans="1:10">
      <c r="A1527" s="35">
        <v>213</v>
      </c>
      <c r="B1527" s="35">
        <v>264</v>
      </c>
      <c r="C1527" s="35">
        <v>6</v>
      </c>
      <c r="D1527" s="35">
        <v>1</v>
      </c>
      <c r="E1527" s="35">
        <v>463.74</v>
      </c>
      <c r="F1527" s="35">
        <v>463.74</v>
      </c>
      <c r="H1527" s="35">
        <v>0</v>
      </c>
      <c r="I1527" s="35">
        <v>463.74</v>
      </c>
      <c r="J1527" s="35">
        <v>83.473200000000006</v>
      </c>
    </row>
    <row r="1528" spans="1:10">
      <c r="A1528" s="35">
        <v>131</v>
      </c>
      <c r="B1528" s="35">
        <v>139</v>
      </c>
      <c r="C1528" s="35">
        <v>1</v>
      </c>
      <c r="D1528" s="35">
        <v>1</v>
      </c>
      <c r="E1528" s="35">
        <v>1031.9100000000001</v>
      </c>
      <c r="F1528" s="35">
        <v>1031.9100000000001</v>
      </c>
      <c r="H1528" s="35">
        <v>0</v>
      </c>
      <c r="I1528" s="35">
        <v>1031.9100000000001</v>
      </c>
      <c r="J1528" s="35">
        <v>185.74379999999999</v>
      </c>
    </row>
    <row r="1529" spans="1:10">
      <c r="A1529" s="35">
        <v>348</v>
      </c>
      <c r="B1529" s="35">
        <v>235</v>
      </c>
      <c r="C1529" s="35">
        <v>31</v>
      </c>
      <c r="D1529" s="35">
        <v>1</v>
      </c>
      <c r="E1529" s="35">
        <v>117.04</v>
      </c>
      <c r="F1529" s="35">
        <v>117.04</v>
      </c>
      <c r="H1529" s="35">
        <v>0</v>
      </c>
      <c r="I1529" s="35">
        <v>117.04</v>
      </c>
      <c r="J1529" s="35">
        <v>21.0672</v>
      </c>
    </row>
    <row r="1530" spans="1:10">
      <c r="A1530" s="35">
        <v>256</v>
      </c>
      <c r="B1530" s="35">
        <v>135</v>
      </c>
      <c r="C1530" s="35">
        <v>9</v>
      </c>
      <c r="D1530" s="35">
        <v>1</v>
      </c>
      <c r="E1530" s="35">
        <v>1045.5</v>
      </c>
      <c r="F1530" s="35">
        <v>1045.5</v>
      </c>
      <c r="H1530" s="35">
        <v>188.19</v>
      </c>
      <c r="I1530" s="35">
        <v>857.31</v>
      </c>
      <c r="J1530" s="35">
        <v>154.3158</v>
      </c>
    </row>
    <row r="1531" spans="1:10">
      <c r="A1531" s="35">
        <v>108</v>
      </c>
      <c r="B1531" s="35">
        <v>382</v>
      </c>
      <c r="C1531" s="35">
        <v>10</v>
      </c>
      <c r="D1531" s="35">
        <v>7</v>
      </c>
      <c r="E1531" s="35">
        <v>623.35</v>
      </c>
      <c r="F1531" s="35">
        <v>4363.45</v>
      </c>
      <c r="H1531" s="35">
        <v>0</v>
      </c>
      <c r="I1531" s="35">
        <v>4363.45</v>
      </c>
      <c r="J1531" s="35">
        <v>785.42100000000005</v>
      </c>
    </row>
    <row r="1532" spans="1:10">
      <c r="A1532" s="35">
        <v>284</v>
      </c>
      <c r="B1532" s="35">
        <v>188</v>
      </c>
      <c r="C1532" s="35">
        <v>27</v>
      </c>
      <c r="D1532" s="35">
        <v>1</v>
      </c>
      <c r="E1532" s="35">
        <v>48.26</v>
      </c>
      <c r="F1532" s="35">
        <v>48.26</v>
      </c>
      <c r="H1532" s="35">
        <v>4.3433999999999999</v>
      </c>
      <c r="I1532" s="35">
        <v>43.916600000000003</v>
      </c>
      <c r="J1532" s="35">
        <v>7.9049880000000003</v>
      </c>
    </row>
    <row r="1533" spans="1:10">
      <c r="A1533" s="35">
        <v>277</v>
      </c>
      <c r="B1533" s="35">
        <v>184</v>
      </c>
      <c r="C1533" s="35">
        <v>5</v>
      </c>
      <c r="D1533" s="35">
        <v>1</v>
      </c>
      <c r="E1533" s="35">
        <v>687.6</v>
      </c>
      <c r="F1533" s="35">
        <v>687.6</v>
      </c>
      <c r="H1533" s="35">
        <v>0</v>
      </c>
      <c r="I1533" s="35">
        <v>687.6</v>
      </c>
      <c r="J1533" s="35">
        <v>123.768</v>
      </c>
    </row>
    <row r="1534" spans="1:10">
      <c r="A1534" s="35">
        <v>419</v>
      </c>
      <c r="B1534" s="35">
        <v>424</v>
      </c>
      <c r="C1534" s="35">
        <v>13</v>
      </c>
      <c r="D1534" s="35">
        <v>1</v>
      </c>
      <c r="E1534" s="35">
        <v>113.52</v>
      </c>
      <c r="F1534" s="35">
        <v>113.52</v>
      </c>
      <c r="H1534" s="35">
        <v>0</v>
      </c>
      <c r="I1534" s="35">
        <v>113.52</v>
      </c>
      <c r="J1534" s="35">
        <v>20.433599999999998</v>
      </c>
    </row>
    <row r="1535" spans="1:10">
      <c r="A1535" s="35">
        <v>424</v>
      </c>
      <c r="B1535" s="35">
        <v>36</v>
      </c>
      <c r="C1535" s="35">
        <v>41</v>
      </c>
      <c r="D1535" s="35">
        <v>1</v>
      </c>
      <c r="E1535" s="35">
        <v>261.67</v>
      </c>
      <c r="F1535" s="35">
        <v>261.67</v>
      </c>
      <c r="H1535" s="35">
        <v>0</v>
      </c>
      <c r="I1535" s="35">
        <v>261.67</v>
      </c>
      <c r="J1535" s="35">
        <v>47.1006</v>
      </c>
    </row>
    <row r="1536" spans="1:10">
      <c r="A1536" s="35">
        <v>412</v>
      </c>
      <c r="B1536" s="35">
        <v>341</v>
      </c>
      <c r="C1536" s="35">
        <v>35</v>
      </c>
      <c r="D1536" s="35">
        <v>1</v>
      </c>
      <c r="E1536" s="35">
        <v>144.76</v>
      </c>
      <c r="F1536" s="35">
        <v>144.76</v>
      </c>
      <c r="H1536" s="35">
        <v>0</v>
      </c>
      <c r="I1536" s="35">
        <v>144.76</v>
      </c>
      <c r="J1536" s="35">
        <v>26.056799999999999</v>
      </c>
    </row>
    <row r="1537" spans="1:10">
      <c r="A1537" s="35">
        <v>9</v>
      </c>
      <c r="B1537" s="35">
        <v>231</v>
      </c>
      <c r="C1537" s="35">
        <v>10</v>
      </c>
      <c r="D1537" s="35">
        <v>4</v>
      </c>
      <c r="E1537" s="35">
        <v>550.54999999999995</v>
      </c>
      <c r="F1537" s="35">
        <v>2202.1999999999998</v>
      </c>
      <c r="H1537" s="35">
        <v>0</v>
      </c>
      <c r="I1537" s="35">
        <v>2202.1999999999998</v>
      </c>
      <c r="J1537" s="35">
        <v>396.39600000000002</v>
      </c>
    </row>
    <row r="1538" spans="1:10">
      <c r="A1538" s="35">
        <v>213</v>
      </c>
      <c r="B1538" s="35">
        <v>276</v>
      </c>
      <c r="C1538" s="35">
        <v>28</v>
      </c>
      <c r="D1538" s="35">
        <v>1</v>
      </c>
      <c r="E1538" s="35">
        <v>24</v>
      </c>
      <c r="F1538" s="35">
        <v>24</v>
      </c>
      <c r="H1538" s="35">
        <v>0</v>
      </c>
      <c r="I1538" s="35">
        <v>24</v>
      </c>
      <c r="J1538" s="35">
        <v>4.32</v>
      </c>
    </row>
    <row r="1539" spans="1:10">
      <c r="A1539" s="35">
        <v>427</v>
      </c>
      <c r="B1539" s="35">
        <v>207</v>
      </c>
      <c r="C1539" s="35">
        <v>36</v>
      </c>
      <c r="D1539" s="35">
        <v>6</v>
      </c>
      <c r="E1539" s="35">
        <v>49</v>
      </c>
      <c r="F1539" s="35">
        <v>294</v>
      </c>
      <c r="H1539" s="35">
        <v>0</v>
      </c>
      <c r="I1539" s="35">
        <v>294</v>
      </c>
      <c r="J1539" s="35">
        <v>52.92</v>
      </c>
    </row>
    <row r="1540" spans="1:10">
      <c r="A1540" s="35">
        <v>251</v>
      </c>
      <c r="B1540" s="35">
        <v>243</v>
      </c>
      <c r="C1540" s="35">
        <v>27</v>
      </c>
      <c r="D1540" s="35">
        <v>9</v>
      </c>
      <c r="E1540" s="35">
        <v>37.619999999999997</v>
      </c>
      <c r="F1540" s="35">
        <v>338.58</v>
      </c>
      <c r="H1540" s="35">
        <v>13.543200000000001</v>
      </c>
      <c r="I1540" s="35">
        <v>325.03680000000003</v>
      </c>
      <c r="J1540" s="35">
        <v>58.506624000000002</v>
      </c>
    </row>
    <row r="1541" spans="1:10">
      <c r="A1541" s="35">
        <v>133</v>
      </c>
      <c r="B1541" s="35">
        <v>157</v>
      </c>
      <c r="C1541" s="35">
        <v>8</v>
      </c>
      <c r="D1541" s="35">
        <v>3</v>
      </c>
      <c r="E1541" s="35">
        <v>774.88</v>
      </c>
      <c r="F1541" s="35">
        <v>2324.64</v>
      </c>
      <c r="H1541" s="35">
        <v>0</v>
      </c>
      <c r="I1541" s="35">
        <v>2324.64</v>
      </c>
      <c r="J1541" s="35">
        <v>418.43520000000001</v>
      </c>
    </row>
    <row r="1542" spans="1:10">
      <c r="A1542" s="35">
        <v>216</v>
      </c>
      <c r="B1542" s="35">
        <v>431</v>
      </c>
      <c r="C1542" s="35">
        <v>22</v>
      </c>
      <c r="D1542" s="35">
        <v>6</v>
      </c>
      <c r="E1542" s="35">
        <v>32.64</v>
      </c>
      <c r="F1542" s="35">
        <v>195.84</v>
      </c>
      <c r="H1542" s="35">
        <v>0</v>
      </c>
      <c r="I1542" s="35">
        <v>195.84</v>
      </c>
      <c r="J1542" s="35">
        <v>35.251199999999997</v>
      </c>
    </row>
    <row r="1543" spans="1:10">
      <c r="A1543" s="35">
        <v>228</v>
      </c>
      <c r="B1543" s="35">
        <v>405</v>
      </c>
      <c r="C1543" s="35">
        <v>28</v>
      </c>
      <c r="D1543" s="35">
        <v>1</v>
      </c>
      <c r="E1543" s="35">
        <v>15.36</v>
      </c>
      <c r="F1543" s="35">
        <v>15.36</v>
      </c>
      <c r="H1543" s="35">
        <v>0</v>
      </c>
      <c r="I1543" s="35">
        <v>15.36</v>
      </c>
      <c r="J1543" s="35">
        <v>2.7648000000000001</v>
      </c>
    </row>
    <row r="1544" spans="1:10">
      <c r="A1544" s="35">
        <v>78</v>
      </c>
      <c r="B1544" s="35">
        <v>152</v>
      </c>
      <c r="C1544" s="35">
        <v>19</v>
      </c>
      <c r="D1544" s="35">
        <v>1</v>
      </c>
      <c r="E1544" s="35">
        <v>121.68</v>
      </c>
      <c r="F1544" s="35">
        <v>121.68</v>
      </c>
      <c r="H1544" s="35">
        <v>0</v>
      </c>
      <c r="I1544" s="35">
        <v>121.68</v>
      </c>
      <c r="J1544" s="35">
        <v>21.9024</v>
      </c>
    </row>
    <row r="1545" spans="1:10">
      <c r="A1545" s="35">
        <v>107</v>
      </c>
      <c r="B1545" s="35">
        <v>204</v>
      </c>
      <c r="C1545" s="35">
        <v>13</v>
      </c>
      <c r="D1545" s="35">
        <v>9</v>
      </c>
      <c r="E1545" s="35">
        <v>95.04</v>
      </c>
      <c r="F1545" s="35">
        <v>855.36</v>
      </c>
      <c r="H1545" s="35">
        <v>0</v>
      </c>
      <c r="I1545" s="35">
        <v>855.36</v>
      </c>
      <c r="J1545" s="35">
        <v>153.9648</v>
      </c>
    </row>
    <row r="1546" spans="1:10">
      <c r="A1546" s="35">
        <v>292</v>
      </c>
      <c r="B1546" s="35">
        <v>312</v>
      </c>
      <c r="C1546" s="35">
        <v>14</v>
      </c>
      <c r="D1546" s="35">
        <v>4</v>
      </c>
      <c r="E1546" s="35">
        <v>242.06</v>
      </c>
      <c r="F1546" s="35">
        <v>968.24</v>
      </c>
      <c r="H1546" s="35">
        <v>0</v>
      </c>
      <c r="I1546" s="35">
        <v>968.24</v>
      </c>
      <c r="J1546" s="35">
        <v>174.28319999999999</v>
      </c>
    </row>
    <row r="1547" spans="1:10">
      <c r="A1547" s="35">
        <v>155</v>
      </c>
      <c r="B1547" s="35">
        <v>133</v>
      </c>
      <c r="C1547" s="35">
        <v>42</v>
      </c>
      <c r="D1547" s="35">
        <v>1</v>
      </c>
      <c r="E1547" s="35">
        <v>188.6</v>
      </c>
      <c r="F1547" s="35">
        <v>188.6</v>
      </c>
      <c r="H1547" s="35">
        <v>0</v>
      </c>
      <c r="I1547" s="35">
        <v>188.6</v>
      </c>
      <c r="J1547" s="35">
        <v>33.948</v>
      </c>
    </row>
    <row r="1548" spans="1:10">
      <c r="A1548" s="35">
        <v>250</v>
      </c>
      <c r="B1548" s="35">
        <v>88</v>
      </c>
      <c r="C1548" s="35">
        <v>36</v>
      </c>
      <c r="D1548" s="35">
        <v>3</v>
      </c>
      <c r="E1548" s="35">
        <v>64.680000000000007</v>
      </c>
      <c r="F1548" s="35">
        <v>194.04</v>
      </c>
      <c r="H1548" s="35">
        <v>0</v>
      </c>
      <c r="I1548" s="35">
        <v>194.04</v>
      </c>
      <c r="J1548" s="35">
        <v>34.927199999999999</v>
      </c>
    </row>
    <row r="1549" spans="1:10">
      <c r="A1549" s="35">
        <v>19</v>
      </c>
      <c r="B1549" s="35">
        <v>82</v>
      </c>
      <c r="C1549" s="35">
        <v>6</v>
      </c>
      <c r="D1549" s="35">
        <v>1</v>
      </c>
      <c r="E1549" s="35">
        <v>708</v>
      </c>
      <c r="F1549" s="35">
        <v>708</v>
      </c>
      <c r="H1549" s="35">
        <v>56.64</v>
      </c>
      <c r="I1549" s="35">
        <v>651.36</v>
      </c>
      <c r="J1549" s="35">
        <v>117.2448</v>
      </c>
    </row>
    <row r="1550" spans="1:10">
      <c r="A1550" s="35">
        <v>264</v>
      </c>
      <c r="B1550" s="35">
        <v>131</v>
      </c>
      <c r="C1550" s="35">
        <v>40</v>
      </c>
      <c r="D1550" s="35">
        <v>1</v>
      </c>
      <c r="E1550" s="35">
        <v>248.71</v>
      </c>
      <c r="F1550" s="35">
        <v>248.71</v>
      </c>
      <c r="H1550" s="35">
        <v>37.3065</v>
      </c>
      <c r="I1550" s="35">
        <v>211.40350000000001</v>
      </c>
      <c r="J1550" s="35">
        <v>38.052630000000001</v>
      </c>
    </row>
    <row r="1551" spans="1:10">
      <c r="A1551" s="35">
        <v>157</v>
      </c>
      <c r="B1551" s="35">
        <v>103</v>
      </c>
      <c r="C1551" s="35">
        <v>6</v>
      </c>
      <c r="D1551" s="35">
        <v>8</v>
      </c>
      <c r="E1551" s="35">
        <v>700.92</v>
      </c>
      <c r="F1551" s="35">
        <v>5607.36</v>
      </c>
      <c r="H1551" s="35">
        <v>0</v>
      </c>
      <c r="I1551" s="35">
        <v>5607.36</v>
      </c>
      <c r="J1551" s="35">
        <v>1009.3248</v>
      </c>
    </row>
    <row r="1552" spans="1:10">
      <c r="A1552" s="35">
        <v>112</v>
      </c>
      <c r="B1552" s="35">
        <v>328</v>
      </c>
      <c r="C1552" s="35">
        <v>17</v>
      </c>
      <c r="D1552" s="35">
        <v>6</v>
      </c>
      <c r="E1552" s="35">
        <v>51.8</v>
      </c>
      <c r="F1552" s="35">
        <v>310.8</v>
      </c>
      <c r="H1552" s="35">
        <v>31.08</v>
      </c>
      <c r="I1552" s="35">
        <v>279.72000000000003</v>
      </c>
      <c r="J1552" s="35">
        <v>50.349600000000002</v>
      </c>
    </row>
    <row r="1553" spans="1:10">
      <c r="A1553" s="35">
        <v>402</v>
      </c>
      <c r="B1553" s="35">
        <v>224</v>
      </c>
      <c r="C1553" s="35">
        <v>24</v>
      </c>
      <c r="D1553" s="35">
        <v>1</v>
      </c>
      <c r="E1553" s="35">
        <v>39.6</v>
      </c>
      <c r="F1553" s="35">
        <v>39.6</v>
      </c>
      <c r="H1553" s="35">
        <v>0</v>
      </c>
      <c r="I1553" s="35">
        <v>39.6</v>
      </c>
      <c r="J1553" s="35">
        <v>7.1280000000000001</v>
      </c>
    </row>
    <row r="1554" spans="1:10">
      <c r="A1554" s="35">
        <v>108</v>
      </c>
      <c r="B1554" s="35">
        <v>341</v>
      </c>
      <c r="C1554" s="35">
        <v>40</v>
      </c>
      <c r="D1554" s="35">
        <v>1</v>
      </c>
      <c r="E1554" s="35">
        <v>210.14</v>
      </c>
      <c r="F1554" s="35">
        <v>210.14</v>
      </c>
      <c r="H1554" s="35">
        <v>0</v>
      </c>
      <c r="I1554" s="35">
        <v>210.14</v>
      </c>
      <c r="J1554" s="35">
        <v>37.825200000000002</v>
      </c>
    </row>
    <row r="1555" spans="1:10">
      <c r="A1555" s="35">
        <v>310</v>
      </c>
      <c r="B1555" s="35">
        <v>5</v>
      </c>
      <c r="C1555" s="35">
        <v>10</v>
      </c>
      <c r="D1555" s="35">
        <v>1</v>
      </c>
      <c r="E1555" s="35">
        <v>746.2</v>
      </c>
      <c r="F1555" s="35">
        <v>746.2</v>
      </c>
      <c r="H1555" s="35">
        <v>0</v>
      </c>
      <c r="I1555" s="35">
        <v>746.2</v>
      </c>
      <c r="J1555" s="35">
        <v>134.316</v>
      </c>
    </row>
    <row r="1556" spans="1:10">
      <c r="A1556" s="35">
        <v>144</v>
      </c>
      <c r="B1556" s="35">
        <v>67</v>
      </c>
      <c r="C1556" s="35">
        <v>14</v>
      </c>
      <c r="D1556" s="35">
        <v>1</v>
      </c>
      <c r="E1556" s="35">
        <v>248.71</v>
      </c>
      <c r="F1556" s="35">
        <v>248.71</v>
      </c>
      <c r="H1556" s="35">
        <v>0</v>
      </c>
      <c r="I1556" s="35">
        <v>248.71</v>
      </c>
      <c r="J1556" s="35">
        <v>44.767800000000001</v>
      </c>
    </row>
    <row r="1557" spans="1:10">
      <c r="A1557" s="35">
        <v>337</v>
      </c>
      <c r="B1557" s="35">
        <v>421</v>
      </c>
      <c r="C1557" s="35">
        <v>36</v>
      </c>
      <c r="D1557" s="35">
        <v>1</v>
      </c>
      <c r="E1557" s="35">
        <v>85.26</v>
      </c>
      <c r="F1557" s="35">
        <v>85.26</v>
      </c>
      <c r="H1557" s="35">
        <v>0</v>
      </c>
      <c r="I1557" s="35">
        <v>85.26</v>
      </c>
      <c r="J1557" s="35">
        <v>15.3468</v>
      </c>
    </row>
    <row r="1558" spans="1:10">
      <c r="A1558" s="35">
        <v>221</v>
      </c>
      <c r="B1558" s="35">
        <v>422</v>
      </c>
      <c r="C1558" s="35">
        <v>8</v>
      </c>
      <c r="D1558" s="35">
        <v>4</v>
      </c>
      <c r="E1558" s="35">
        <v>1242.48</v>
      </c>
      <c r="F1558" s="35">
        <v>4969.92</v>
      </c>
      <c r="H1558" s="35">
        <v>0</v>
      </c>
      <c r="I1558" s="35">
        <v>4969.92</v>
      </c>
      <c r="J1558" s="35">
        <v>894.5856</v>
      </c>
    </row>
    <row r="1559" spans="1:10">
      <c r="A1559" s="35">
        <v>219</v>
      </c>
      <c r="B1559" s="35">
        <v>328</v>
      </c>
      <c r="C1559" s="35">
        <v>23</v>
      </c>
      <c r="D1559" s="35">
        <v>2</v>
      </c>
      <c r="E1559" s="35">
        <v>34.5</v>
      </c>
      <c r="F1559" s="35">
        <v>69</v>
      </c>
      <c r="H1559" s="35">
        <v>0</v>
      </c>
      <c r="I1559" s="35">
        <v>69</v>
      </c>
      <c r="J1559" s="35">
        <v>12.42</v>
      </c>
    </row>
    <row r="1560" spans="1:10">
      <c r="A1560" s="35">
        <v>345</v>
      </c>
      <c r="B1560" s="35">
        <v>322</v>
      </c>
      <c r="C1560" s="35">
        <v>41</v>
      </c>
      <c r="D1560" s="35">
        <v>1</v>
      </c>
      <c r="E1560" s="35">
        <v>313.24</v>
      </c>
      <c r="F1560" s="35">
        <v>313.24</v>
      </c>
      <c r="H1560" s="35">
        <v>0</v>
      </c>
      <c r="I1560" s="35">
        <v>313.24</v>
      </c>
      <c r="J1560" s="35">
        <v>56.383200000000002</v>
      </c>
    </row>
    <row r="1561" spans="1:10">
      <c r="A1561" s="35">
        <v>161</v>
      </c>
      <c r="B1561" s="35">
        <v>361</v>
      </c>
      <c r="C1561" s="35">
        <v>18</v>
      </c>
      <c r="D1561" s="35">
        <v>6</v>
      </c>
      <c r="E1561" s="35">
        <v>91</v>
      </c>
      <c r="F1561" s="35">
        <v>546</v>
      </c>
      <c r="H1561" s="35">
        <v>0</v>
      </c>
      <c r="I1561" s="35">
        <v>546</v>
      </c>
      <c r="J1561" s="35">
        <v>98.28</v>
      </c>
    </row>
    <row r="1562" spans="1:10">
      <c r="A1562" s="35">
        <v>191</v>
      </c>
      <c r="B1562" s="35">
        <v>305</v>
      </c>
      <c r="C1562" s="35">
        <v>37</v>
      </c>
      <c r="D1562" s="35">
        <v>1</v>
      </c>
      <c r="E1562" s="35">
        <v>105.79</v>
      </c>
      <c r="F1562" s="35">
        <v>105.79</v>
      </c>
      <c r="H1562" s="35">
        <v>0</v>
      </c>
      <c r="I1562" s="35">
        <v>105.79</v>
      </c>
      <c r="J1562" s="35">
        <v>19.042200000000001</v>
      </c>
    </row>
    <row r="1563" spans="1:10">
      <c r="A1563" s="35">
        <v>329</v>
      </c>
      <c r="B1563" s="35">
        <v>8</v>
      </c>
      <c r="C1563" s="35">
        <v>43</v>
      </c>
      <c r="D1563" s="35">
        <v>7</v>
      </c>
      <c r="E1563" s="35">
        <v>102.12</v>
      </c>
      <c r="F1563" s="35">
        <v>714.84</v>
      </c>
      <c r="H1563" s="35">
        <v>0</v>
      </c>
      <c r="I1563" s="35">
        <v>714.84</v>
      </c>
      <c r="J1563" s="35">
        <v>128.6712</v>
      </c>
    </row>
    <row r="1564" spans="1:10">
      <c r="A1564" s="35">
        <v>346</v>
      </c>
      <c r="B1564" s="35">
        <v>279</v>
      </c>
      <c r="C1564" s="35">
        <v>35</v>
      </c>
      <c r="D1564" s="35">
        <v>1</v>
      </c>
      <c r="E1564" s="35">
        <v>96.25</v>
      </c>
      <c r="F1564" s="35">
        <v>96.25</v>
      </c>
      <c r="H1564" s="35">
        <v>0</v>
      </c>
      <c r="I1564" s="35">
        <v>96.25</v>
      </c>
      <c r="J1564" s="35">
        <v>17.324999999999999</v>
      </c>
    </row>
    <row r="1565" spans="1:10">
      <c r="A1565" s="35">
        <v>189</v>
      </c>
      <c r="B1565" s="35">
        <v>95</v>
      </c>
      <c r="C1565" s="35">
        <v>33</v>
      </c>
      <c r="D1565" s="35">
        <v>1</v>
      </c>
      <c r="E1565" s="35">
        <v>148.57</v>
      </c>
      <c r="F1565" s="35">
        <v>148.57</v>
      </c>
      <c r="H1565" s="35">
        <v>0</v>
      </c>
      <c r="I1565" s="35">
        <v>148.57</v>
      </c>
      <c r="J1565" s="35">
        <v>26.742599999999999</v>
      </c>
    </row>
    <row r="1566" spans="1:10">
      <c r="A1566" s="35">
        <v>333</v>
      </c>
      <c r="B1566" s="35">
        <v>92</v>
      </c>
      <c r="C1566" s="35">
        <v>44</v>
      </c>
      <c r="D1566" s="35">
        <v>8</v>
      </c>
      <c r="E1566" s="35">
        <v>141.36000000000001</v>
      </c>
      <c r="F1566" s="35">
        <v>1130.8800000000001</v>
      </c>
      <c r="H1566" s="35">
        <v>0</v>
      </c>
      <c r="I1566" s="35">
        <v>1130.8800000000001</v>
      </c>
      <c r="J1566" s="35">
        <v>203.55840000000001</v>
      </c>
    </row>
    <row r="1567" spans="1:10">
      <c r="A1567" s="35">
        <v>234</v>
      </c>
      <c r="B1567" s="35">
        <v>166</v>
      </c>
      <c r="C1567" s="35">
        <v>3</v>
      </c>
      <c r="D1567" s="35">
        <v>1</v>
      </c>
      <c r="E1567" s="35">
        <v>293</v>
      </c>
      <c r="F1567" s="35">
        <v>293</v>
      </c>
      <c r="H1567" s="35">
        <v>0</v>
      </c>
      <c r="I1567" s="35">
        <v>293</v>
      </c>
      <c r="J1567" s="35">
        <v>52.74</v>
      </c>
    </row>
    <row r="1568" spans="1:10">
      <c r="A1568" s="35">
        <v>259</v>
      </c>
      <c r="B1568" s="35">
        <v>436</v>
      </c>
      <c r="C1568" s="35">
        <v>32</v>
      </c>
      <c r="D1568" s="35">
        <v>1</v>
      </c>
      <c r="E1568" s="35">
        <v>89.79</v>
      </c>
      <c r="F1568" s="35">
        <v>89.79</v>
      </c>
      <c r="H1568" s="35">
        <v>0</v>
      </c>
      <c r="I1568" s="35">
        <v>89.79</v>
      </c>
      <c r="J1568" s="35">
        <v>16.162199999999999</v>
      </c>
    </row>
    <row r="1569" spans="1:10">
      <c r="A1569" s="35">
        <v>216</v>
      </c>
      <c r="B1569" s="35">
        <v>37</v>
      </c>
      <c r="C1569" s="35">
        <v>36</v>
      </c>
      <c r="D1569" s="35">
        <v>1</v>
      </c>
      <c r="E1569" s="35">
        <v>57.33</v>
      </c>
      <c r="F1569" s="35">
        <v>57.33</v>
      </c>
      <c r="H1569" s="35">
        <v>0</v>
      </c>
      <c r="I1569" s="35">
        <v>57.33</v>
      </c>
      <c r="J1569" s="35">
        <v>10.3194</v>
      </c>
    </row>
    <row r="1570" spans="1:10">
      <c r="A1570" s="35">
        <v>395</v>
      </c>
      <c r="B1570" s="35">
        <v>430</v>
      </c>
      <c r="C1570" s="35">
        <v>15</v>
      </c>
      <c r="D1570" s="35">
        <v>1</v>
      </c>
      <c r="E1570" s="35">
        <v>139.59</v>
      </c>
      <c r="F1570" s="35">
        <v>139.59</v>
      </c>
      <c r="H1570" s="35">
        <v>0</v>
      </c>
      <c r="I1570" s="35">
        <v>139.59</v>
      </c>
      <c r="J1570" s="35">
        <v>25.126200000000001</v>
      </c>
    </row>
    <row r="1571" spans="1:10">
      <c r="A1571" s="35">
        <v>45</v>
      </c>
      <c r="B1571" s="35">
        <v>170</v>
      </c>
      <c r="C1571" s="35">
        <v>29</v>
      </c>
      <c r="D1571" s="35">
        <v>1</v>
      </c>
      <c r="E1571" s="35">
        <v>104.96</v>
      </c>
      <c r="F1571" s="35">
        <v>104.96</v>
      </c>
      <c r="H1571" s="35">
        <v>0</v>
      </c>
      <c r="I1571" s="35">
        <v>104.96</v>
      </c>
      <c r="J1571" s="35">
        <v>18.892800000000001</v>
      </c>
    </row>
    <row r="1572" spans="1:10">
      <c r="A1572" s="35">
        <v>322</v>
      </c>
      <c r="B1572" s="35">
        <v>406</v>
      </c>
      <c r="C1572" s="35">
        <v>24</v>
      </c>
      <c r="D1572" s="35">
        <v>1</v>
      </c>
      <c r="E1572" s="35">
        <v>41.8</v>
      </c>
      <c r="F1572" s="35">
        <v>41.8</v>
      </c>
      <c r="H1572" s="35">
        <v>0</v>
      </c>
      <c r="I1572" s="35">
        <v>41.8</v>
      </c>
      <c r="J1572" s="35">
        <v>7.524</v>
      </c>
    </row>
    <row r="1573" spans="1:10">
      <c r="A1573" s="35">
        <v>76</v>
      </c>
      <c r="B1573" s="35">
        <v>151</v>
      </c>
      <c r="C1573" s="35">
        <v>27</v>
      </c>
      <c r="D1573" s="35">
        <v>1</v>
      </c>
      <c r="E1573" s="35">
        <v>61.18</v>
      </c>
      <c r="F1573" s="35">
        <v>61.18</v>
      </c>
      <c r="H1573" s="35">
        <v>0</v>
      </c>
      <c r="I1573" s="35">
        <v>61.18</v>
      </c>
      <c r="J1573" s="35">
        <v>11.0124</v>
      </c>
    </row>
    <row r="1574" spans="1:10">
      <c r="A1574" s="35">
        <v>68</v>
      </c>
      <c r="B1574" s="35">
        <v>24</v>
      </c>
      <c r="C1574" s="35">
        <v>14</v>
      </c>
      <c r="D1574" s="35">
        <v>1</v>
      </c>
      <c r="E1574" s="35">
        <v>207.48</v>
      </c>
      <c r="F1574" s="35">
        <v>207.48</v>
      </c>
      <c r="H1574" s="35">
        <v>0</v>
      </c>
      <c r="I1574" s="35">
        <v>207.48</v>
      </c>
      <c r="J1574" s="35">
        <v>37.346400000000003</v>
      </c>
    </row>
    <row r="1575" spans="1:10">
      <c r="A1575" s="35">
        <v>149</v>
      </c>
      <c r="B1575" s="35">
        <v>256</v>
      </c>
      <c r="C1575" s="35">
        <v>33</v>
      </c>
      <c r="D1575" s="35">
        <v>1</v>
      </c>
      <c r="E1575" s="35">
        <v>125.33</v>
      </c>
      <c r="F1575" s="35">
        <v>125.33</v>
      </c>
      <c r="H1575" s="35">
        <v>0</v>
      </c>
      <c r="I1575" s="35">
        <v>125.33</v>
      </c>
      <c r="J1575" s="35">
        <v>22.5594</v>
      </c>
    </row>
    <row r="1576" spans="1:10">
      <c r="A1576" s="35">
        <v>149</v>
      </c>
      <c r="B1576" s="35">
        <v>110</v>
      </c>
      <c r="C1576" s="35">
        <v>35</v>
      </c>
      <c r="D1576" s="35">
        <v>1</v>
      </c>
      <c r="E1576" s="35">
        <v>151.69</v>
      </c>
      <c r="F1576" s="35">
        <v>151.69</v>
      </c>
      <c r="H1576" s="35">
        <v>0</v>
      </c>
      <c r="I1576" s="35">
        <v>151.69</v>
      </c>
      <c r="J1576" s="35">
        <v>27.304200000000002</v>
      </c>
    </row>
    <row r="1577" spans="1:10">
      <c r="A1577" s="35">
        <v>327</v>
      </c>
      <c r="B1577" s="35">
        <v>357</v>
      </c>
      <c r="C1577" s="35">
        <v>43</v>
      </c>
      <c r="D1577" s="35">
        <v>1</v>
      </c>
      <c r="E1577" s="35">
        <v>104.88</v>
      </c>
      <c r="F1577" s="35">
        <v>104.88</v>
      </c>
      <c r="H1577" s="35">
        <v>0</v>
      </c>
      <c r="I1577" s="35">
        <v>104.88</v>
      </c>
      <c r="J1577" s="35">
        <v>18.878399999999999</v>
      </c>
    </row>
    <row r="1578" spans="1:10">
      <c r="A1578" s="35">
        <v>365</v>
      </c>
      <c r="B1578" s="35">
        <v>212</v>
      </c>
      <c r="C1578" s="35">
        <v>30</v>
      </c>
      <c r="D1578" s="35">
        <v>6</v>
      </c>
      <c r="E1578" s="35">
        <v>85.57</v>
      </c>
      <c r="F1578" s="35">
        <v>513.41999999999996</v>
      </c>
      <c r="H1578" s="35">
        <v>0</v>
      </c>
      <c r="I1578" s="35">
        <v>513.41999999999996</v>
      </c>
      <c r="J1578" s="35">
        <v>92.415599999999998</v>
      </c>
    </row>
    <row r="1579" spans="1:10">
      <c r="A1579" s="35">
        <v>1</v>
      </c>
      <c r="B1579" s="35">
        <v>146</v>
      </c>
      <c r="C1579" s="35">
        <v>5</v>
      </c>
      <c r="D1579" s="35">
        <v>1</v>
      </c>
      <c r="E1579" s="35">
        <v>619.20000000000005</v>
      </c>
      <c r="F1579" s="35">
        <v>619.20000000000005</v>
      </c>
      <c r="H1579" s="35">
        <v>0</v>
      </c>
      <c r="I1579" s="35">
        <v>619.20000000000005</v>
      </c>
      <c r="J1579" s="35">
        <v>111.456</v>
      </c>
    </row>
    <row r="1580" spans="1:10">
      <c r="A1580" s="35">
        <v>413</v>
      </c>
      <c r="B1580" s="35">
        <v>226</v>
      </c>
      <c r="C1580" s="35">
        <v>1</v>
      </c>
      <c r="D1580" s="35">
        <v>6</v>
      </c>
      <c r="E1580" s="35">
        <v>775.39</v>
      </c>
      <c r="F1580" s="35">
        <v>4652.34</v>
      </c>
      <c r="H1580" s="35">
        <v>0</v>
      </c>
      <c r="I1580" s="35">
        <v>4652.34</v>
      </c>
      <c r="J1580" s="35">
        <v>837.4212</v>
      </c>
    </row>
    <row r="1581" spans="1:10">
      <c r="A1581" s="35">
        <v>68</v>
      </c>
      <c r="B1581" s="35">
        <v>286</v>
      </c>
      <c r="C1581" s="35">
        <v>17</v>
      </c>
      <c r="D1581" s="35">
        <v>1</v>
      </c>
      <c r="E1581" s="35">
        <v>51.06</v>
      </c>
      <c r="F1581" s="35">
        <v>51.06</v>
      </c>
      <c r="H1581" s="35">
        <v>0.51060000000000005</v>
      </c>
      <c r="I1581" s="35">
        <v>50.549399999999999</v>
      </c>
      <c r="J1581" s="35">
        <v>9.0988919999999993</v>
      </c>
    </row>
    <row r="1582" spans="1:10">
      <c r="A1582" s="35">
        <v>312</v>
      </c>
      <c r="B1582" s="35">
        <v>280</v>
      </c>
      <c r="C1582" s="35">
        <v>13</v>
      </c>
      <c r="D1582" s="35">
        <v>1</v>
      </c>
      <c r="E1582" s="35">
        <v>107.36</v>
      </c>
      <c r="F1582" s="35">
        <v>107.36</v>
      </c>
      <c r="H1582" s="35">
        <v>0</v>
      </c>
      <c r="I1582" s="35">
        <v>107.36</v>
      </c>
      <c r="J1582" s="35">
        <v>19.3248</v>
      </c>
    </row>
    <row r="1583" spans="1:10">
      <c r="A1583" s="35">
        <v>289</v>
      </c>
      <c r="B1583" s="35">
        <v>419</v>
      </c>
      <c r="C1583" s="35">
        <v>21</v>
      </c>
      <c r="D1583" s="35">
        <v>7</v>
      </c>
      <c r="E1583" s="35">
        <v>70.489999999999995</v>
      </c>
      <c r="F1583" s="35">
        <v>493.43</v>
      </c>
      <c r="H1583" s="35">
        <v>0</v>
      </c>
      <c r="I1583" s="35">
        <v>493.43</v>
      </c>
      <c r="J1583" s="35">
        <v>88.817400000000006</v>
      </c>
    </row>
    <row r="1584" spans="1:10">
      <c r="A1584" s="35">
        <v>335</v>
      </c>
      <c r="B1584" s="35">
        <v>400</v>
      </c>
      <c r="C1584" s="35">
        <v>42</v>
      </c>
      <c r="D1584" s="35">
        <v>7</v>
      </c>
      <c r="E1584" s="35">
        <v>129.94999999999999</v>
      </c>
      <c r="F1584" s="35">
        <v>909.65</v>
      </c>
      <c r="H1584" s="35">
        <v>0</v>
      </c>
      <c r="I1584" s="35">
        <v>909.65</v>
      </c>
      <c r="J1584" s="35">
        <v>163.73699999999999</v>
      </c>
    </row>
    <row r="1585" spans="1:10">
      <c r="A1585" s="35">
        <v>389</v>
      </c>
      <c r="B1585" s="35">
        <v>208</v>
      </c>
      <c r="C1585" s="35">
        <v>14</v>
      </c>
      <c r="D1585" s="35">
        <v>1</v>
      </c>
      <c r="E1585" s="35">
        <v>264.67</v>
      </c>
      <c r="F1585" s="35">
        <v>264.67</v>
      </c>
      <c r="H1585" s="35">
        <v>0</v>
      </c>
      <c r="I1585" s="35">
        <v>264.67</v>
      </c>
      <c r="J1585" s="35">
        <v>47.640599999999999</v>
      </c>
    </row>
    <row r="1586" spans="1:10">
      <c r="A1586" s="35">
        <v>240</v>
      </c>
      <c r="B1586" s="35">
        <v>167</v>
      </c>
      <c r="C1586" s="35">
        <v>25</v>
      </c>
      <c r="D1586" s="35">
        <v>2</v>
      </c>
      <c r="E1586" s="35">
        <v>58.28</v>
      </c>
      <c r="F1586" s="35">
        <v>116.56</v>
      </c>
      <c r="H1586" s="35">
        <v>0</v>
      </c>
      <c r="I1586" s="35">
        <v>116.56</v>
      </c>
      <c r="J1586" s="35">
        <v>20.980799999999999</v>
      </c>
    </row>
    <row r="1587" spans="1:10">
      <c r="A1587" s="35">
        <v>311</v>
      </c>
      <c r="B1587" s="35">
        <v>254</v>
      </c>
      <c r="C1587" s="35">
        <v>22</v>
      </c>
      <c r="D1587" s="35">
        <v>7</v>
      </c>
      <c r="E1587" s="35">
        <v>35.020000000000003</v>
      </c>
      <c r="F1587" s="35">
        <v>245.14</v>
      </c>
      <c r="H1587" s="35">
        <v>0</v>
      </c>
      <c r="I1587" s="35">
        <v>245.14</v>
      </c>
      <c r="J1587" s="35">
        <v>44.1252</v>
      </c>
    </row>
    <row r="1588" spans="1:10">
      <c r="A1588" s="35">
        <v>376</v>
      </c>
      <c r="B1588" s="35">
        <v>35</v>
      </c>
      <c r="C1588" s="35">
        <v>38</v>
      </c>
      <c r="D1588" s="35">
        <v>1</v>
      </c>
      <c r="E1588" s="35">
        <v>50.44</v>
      </c>
      <c r="F1588" s="35">
        <v>50.44</v>
      </c>
      <c r="H1588" s="35">
        <v>0</v>
      </c>
      <c r="I1588" s="35">
        <v>50.44</v>
      </c>
      <c r="J1588" s="35">
        <v>9.0792000000000002</v>
      </c>
    </row>
    <row r="1589" spans="1:10">
      <c r="A1589" s="35">
        <v>422</v>
      </c>
      <c r="B1589" s="35">
        <v>430</v>
      </c>
      <c r="C1589" s="35">
        <v>42</v>
      </c>
      <c r="D1589" s="35">
        <v>9</v>
      </c>
      <c r="E1589" s="35">
        <v>117.3</v>
      </c>
      <c r="F1589" s="35">
        <v>1055.7</v>
      </c>
      <c r="H1589" s="35">
        <v>0</v>
      </c>
      <c r="I1589" s="35">
        <v>1055.7</v>
      </c>
      <c r="J1589" s="35">
        <v>190.02600000000001</v>
      </c>
    </row>
    <row r="1590" spans="1:10">
      <c r="A1590" s="35">
        <v>221</v>
      </c>
      <c r="B1590" s="35">
        <v>72</v>
      </c>
      <c r="C1590" s="35">
        <v>10</v>
      </c>
      <c r="D1590" s="35">
        <v>1</v>
      </c>
      <c r="E1590" s="35">
        <v>714.35</v>
      </c>
      <c r="F1590" s="35">
        <v>714.35</v>
      </c>
      <c r="H1590" s="35">
        <v>0</v>
      </c>
      <c r="I1590" s="35">
        <v>714.35</v>
      </c>
      <c r="J1590" s="35">
        <v>128.583</v>
      </c>
    </row>
    <row r="1591" spans="1:10">
      <c r="A1591" s="35">
        <v>181</v>
      </c>
      <c r="B1591" s="35">
        <v>135</v>
      </c>
      <c r="C1591" s="35">
        <v>11</v>
      </c>
      <c r="D1591" s="35">
        <v>9</v>
      </c>
      <c r="E1591" s="35">
        <v>612.38</v>
      </c>
      <c r="F1591" s="35">
        <v>5511.42</v>
      </c>
      <c r="H1591" s="35">
        <v>0</v>
      </c>
      <c r="I1591" s="35">
        <v>5511.42</v>
      </c>
      <c r="J1591" s="35">
        <v>992.05560000000003</v>
      </c>
    </row>
    <row r="1592" spans="1:10">
      <c r="A1592" s="35">
        <v>304</v>
      </c>
      <c r="B1592" s="35">
        <v>237</v>
      </c>
      <c r="C1592" s="35">
        <v>2</v>
      </c>
      <c r="D1592" s="35">
        <v>1</v>
      </c>
      <c r="E1592" s="35">
        <v>638.32000000000005</v>
      </c>
      <c r="F1592" s="35">
        <v>638.32000000000005</v>
      </c>
      <c r="H1592" s="35">
        <v>0</v>
      </c>
      <c r="I1592" s="35">
        <v>638.32000000000005</v>
      </c>
      <c r="J1592" s="35">
        <v>114.8976</v>
      </c>
    </row>
    <row r="1593" spans="1:10">
      <c r="A1593" s="35">
        <v>319</v>
      </c>
      <c r="B1593" s="35">
        <v>91</v>
      </c>
      <c r="C1593" s="35">
        <v>34</v>
      </c>
      <c r="D1593" s="35">
        <v>6</v>
      </c>
      <c r="E1593" s="35">
        <v>79.8</v>
      </c>
      <c r="F1593" s="35">
        <v>478.8</v>
      </c>
      <c r="H1593" s="35">
        <v>0</v>
      </c>
      <c r="I1593" s="35">
        <v>478.8</v>
      </c>
      <c r="J1593" s="35">
        <v>86.183999999999997</v>
      </c>
    </row>
    <row r="1594" spans="1:10">
      <c r="A1594" s="35">
        <v>299</v>
      </c>
      <c r="B1594" s="35">
        <v>407</v>
      </c>
      <c r="C1594" s="35">
        <v>30</v>
      </c>
      <c r="D1594" s="35">
        <v>2</v>
      </c>
      <c r="E1594" s="35">
        <v>52.46</v>
      </c>
      <c r="F1594" s="35">
        <v>104.92</v>
      </c>
      <c r="H1594" s="35">
        <v>0</v>
      </c>
      <c r="I1594" s="35">
        <v>104.92</v>
      </c>
      <c r="J1594" s="35">
        <v>18.8856</v>
      </c>
    </row>
    <row r="1595" spans="1:10">
      <c r="A1595" s="35">
        <v>206</v>
      </c>
      <c r="B1595" s="35">
        <v>31</v>
      </c>
      <c r="C1595" s="35">
        <v>19</v>
      </c>
      <c r="D1595" s="35">
        <v>1</v>
      </c>
      <c r="E1595" s="35">
        <v>116.22</v>
      </c>
      <c r="F1595" s="35">
        <v>116.22</v>
      </c>
      <c r="H1595" s="35">
        <v>0</v>
      </c>
      <c r="I1595" s="35">
        <v>116.22</v>
      </c>
      <c r="J1595" s="35">
        <v>20.919599999999999</v>
      </c>
    </row>
    <row r="1596" spans="1:10">
      <c r="A1596" s="35">
        <v>131</v>
      </c>
      <c r="B1596" s="35">
        <v>100</v>
      </c>
      <c r="C1596" s="35">
        <v>1</v>
      </c>
      <c r="D1596" s="35">
        <v>1</v>
      </c>
      <c r="E1596" s="35">
        <v>932.8</v>
      </c>
      <c r="F1596" s="35">
        <v>932.8</v>
      </c>
      <c r="H1596" s="35">
        <v>0</v>
      </c>
      <c r="I1596" s="35">
        <v>932.8</v>
      </c>
      <c r="J1596" s="35">
        <v>167.904</v>
      </c>
    </row>
    <row r="1597" spans="1:10">
      <c r="A1597" s="35">
        <v>231</v>
      </c>
      <c r="B1597" s="35">
        <v>33</v>
      </c>
      <c r="C1597" s="35">
        <v>33</v>
      </c>
      <c r="D1597" s="35">
        <v>7</v>
      </c>
      <c r="E1597" s="35">
        <v>87.15</v>
      </c>
      <c r="F1597" s="35">
        <v>610.04999999999995</v>
      </c>
      <c r="H1597" s="35">
        <v>0</v>
      </c>
      <c r="I1597" s="35">
        <v>610.04999999999995</v>
      </c>
      <c r="J1597" s="35">
        <v>109.809</v>
      </c>
    </row>
    <row r="1598" spans="1:10">
      <c r="A1598" s="35">
        <v>307</v>
      </c>
      <c r="B1598" s="35">
        <v>430</v>
      </c>
      <c r="C1598" s="35">
        <v>38</v>
      </c>
      <c r="D1598" s="35">
        <v>7</v>
      </c>
      <c r="E1598" s="35">
        <v>51.22</v>
      </c>
      <c r="F1598" s="35">
        <v>358.54</v>
      </c>
      <c r="H1598" s="35">
        <v>0</v>
      </c>
      <c r="I1598" s="35">
        <v>358.54</v>
      </c>
      <c r="J1598" s="35">
        <v>64.537199999999999</v>
      </c>
    </row>
    <row r="1599" spans="1:10">
      <c r="A1599" s="35">
        <v>356</v>
      </c>
      <c r="B1599" s="35">
        <v>393</v>
      </c>
      <c r="C1599" s="35">
        <v>23</v>
      </c>
      <c r="D1599" s="35">
        <v>6</v>
      </c>
      <c r="E1599" s="35">
        <v>36.75</v>
      </c>
      <c r="F1599" s="35">
        <v>220.5</v>
      </c>
      <c r="H1599" s="35">
        <v>0</v>
      </c>
      <c r="I1599" s="35">
        <v>220.5</v>
      </c>
      <c r="J1599" s="35">
        <v>39.69</v>
      </c>
    </row>
    <row r="1600" spans="1:10">
      <c r="A1600" s="35">
        <v>131</v>
      </c>
      <c r="B1600" s="35">
        <v>212</v>
      </c>
      <c r="C1600" s="35">
        <v>14</v>
      </c>
      <c r="D1600" s="35">
        <v>1</v>
      </c>
      <c r="E1600" s="35">
        <v>184.87</v>
      </c>
      <c r="F1600" s="35">
        <v>184.87</v>
      </c>
      <c r="H1600" s="35">
        <v>0</v>
      </c>
      <c r="I1600" s="35">
        <v>184.87</v>
      </c>
      <c r="J1600" s="35">
        <v>33.276600000000002</v>
      </c>
    </row>
    <row r="1601" spans="1:10">
      <c r="A1601" s="35">
        <v>407</v>
      </c>
      <c r="B1601" s="35">
        <v>61</v>
      </c>
      <c r="C1601" s="35">
        <v>18</v>
      </c>
      <c r="D1601" s="35">
        <v>7</v>
      </c>
      <c r="E1601" s="35">
        <v>53.04</v>
      </c>
      <c r="F1601" s="35">
        <v>371.28</v>
      </c>
      <c r="H1601" s="35">
        <v>0</v>
      </c>
      <c r="I1601" s="35">
        <v>371.28</v>
      </c>
      <c r="J1601" s="35">
        <v>66.830399999999997</v>
      </c>
    </row>
    <row r="1602" spans="1:10">
      <c r="A1602" s="35">
        <v>268</v>
      </c>
      <c r="B1602" s="35">
        <v>318</v>
      </c>
      <c r="C1602" s="35">
        <v>39</v>
      </c>
      <c r="D1602" s="35">
        <v>1</v>
      </c>
      <c r="E1602" s="35">
        <v>65.34</v>
      </c>
      <c r="F1602" s="35">
        <v>65.34</v>
      </c>
      <c r="H1602" s="35">
        <v>0</v>
      </c>
      <c r="I1602" s="35">
        <v>65.34</v>
      </c>
      <c r="J1602" s="35">
        <v>11.761200000000001</v>
      </c>
    </row>
    <row r="1603" spans="1:10">
      <c r="A1603" s="35">
        <v>249</v>
      </c>
      <c r="B1603" s="35">
        <v>42</v>
      </c>
      <c r="C1603" s="35">
        <v>19</v>
      </c>
      <c r="D1603" s="35">
        <v>1</v>
      </c>
      <c r="E1603" s="35">
        <v>120.12</v>
      </c>
      <c r="F1603" s="35">
        <v>120.12</v>
      </c>
      <c r="H1603" s="35">
        <v>10.8108</v>
      </c>
      <c r="I1603" s="35">
        <v>109.3092</v>
      </c>
      <c r="J1603" s="35">
        <v>19.675656</v>
      </c>
    </row>
    <row r="1604" spans="1:10">
      <c r="A1604" s="35">
        <v>150</v>
      </c>
      <c r="B1604" s="35">
        <v>206</v>
      </c>
      <c r="C1604" s="35">
        <v>26</v>
      </c>
      <c r="D1604" s="35">
        <v>1</v>
      </c>
      <c r="E1604" s="35">
        <v>120.96</v>
      </c>
      <c r="F1604" s="35">
        <v>120.96</v>
      </c>
      <c r="H1604" s="35">
        <v>0</v>
      </c>
      <c r="I1604" s="35">
        <v>120.96</v>
      </c>
      <c r="J1604" s="35">
        <v>21.7728</v>
      </c>
    </row>
    <row r="1605" spans="1:10">
      <c r="A1605" s="35">
        <v>302</v>
      </c>
      <c r="B1605" s="35">
        <v>49</v>
      </c>
      <c r="C1605" s="35">
        <v>42</v>
      </c>
      <c r="D1605" s="35">
        <v>5</v>
      </c>
      <c r="E1605" s="35">
        <v>132.25</v>
      </c>
      <c r="F1605" s="35">
        <v>661.25</v>
      </c>
      <c r="H1605" s="35">
        <v>0</v>
      </c>
      <c r="I1605" s="35">
        <v>661.25</v>
      </c>
      <c r="J1605" s="35">
        <v>119.02500000000001</v>
      </c>
    </row>
    <row r="1606" spans="1:10">
      <c r="A1606" s="35">
        <v>389</v>
      </c>
      <c r="B1606" s="35">
        <v>371</v>
      </c>
      <c r="C1606" s="35">
        <v>46</v>
      </c>
      <c r="D1606" s="35">
        <v>3</v>
      </c>
      <c r="E1606" s="35">
        <v>19.649999999999999</v>
      </c>
      <c r="F1606" s="35">
        <v>58.95</v>
      </c>
      <c r="H1606" s="35">
        <v>0</v>
      </c>
      <c r="I1606" s="35">
        <v>58.95</v>
      </c>
      <c r="J1606" s="35">
        <v>10.611000000000001</v>
      </c>
    </row>
    <row r="1607" spans="1:10">
      <c r="A1607" s="35">
        <v>229</v>
      </c>
      <c r="B1607" s="35">
        <v>120</v>
      </c>
      <c r="C1607" s="35">
        <v>30</v>
      </c>
      <c r="D1607" s="35">
        <v>1</v>
      </c>
      <c r="E1607" s="35">
        <v>67.510000000000005</v>
      </c>
      <c r="F1607" s="35">
        <v>67.510000000000005</v>
      </c>
      <c r="H1607" s="35">
        <v>0</v>
      </c>
      <c r="I1607" s="35">
        <v>67.510000000000005</v>
      </c>
      <c r="J1607" s="35">
        <v>12.1518</v>
      </c>
    </row>
    <row r="1608" spans="1:10">
      <c r="A1608" s="35">
        <v>200</v>
      </c>
      <c r="B1608" s="35">
        <v>182</v>
      </c>
      <c r="C1608" s="35">
        <v>42</v>
      </c>
      <c r="D1608" s="35">
        <v>3</v>
      </c>
      <c r="E1608" s="35">
        <v>205.85</v>
      </c>
      <c r="F1608" s="35">
        <v>617.54999999999995</v>
      </c>
      <c r="H1608" s="35">
        <v>0</v>
      </c>
      <c r="I1608" s="35">
        <v>617.54999999999995</v>
      </c>
      <c r="J1608" s="35">
        <v>111.15900000000001</v>
      </c>
    </row>
    <row r="1609" spans="1:10">
      <c r="A1609" s="35">
        <v>240</v>
      </c>
      <c r="B1609" s="35">
        <v>5</v>
      </c>
      <c r="C1609" s="35">
        <v>9</v>
      </c>
      <c r="D1609" s="35">
        <v>1</v>
      </c>
      <c r="E1609" s="35">
        <v>1045.5</v>
      </c>
      <c r="F1609" s="35">
        <v>1045.5</v>
      </c>
      <c r="H1609" s="35">
        <v>0</v>
      </c>
      <c r="I1609" s="35">
        <v>1045.5</v>
      </c>
      <c r="J1609" s="35">
        <v>188.19</v>
      </c>
    </row>
    <row r="1610" spans="1:10">
      <c r="A1610" s="35">
        <v>302</v>
      </c>
      <c r="B1610" s="35">
        <v>58</v>
      </c>
      <c r="C1610" s="35">
        <v>46</v>
      </c>
      <c r="D1610" s="35">
        <v>1</v>
      </c>
      <c r="E1610" s="35">
        <v>14.55</v>
      </c>
      <c r="F1610" s="35">
        <v>14.55</v>
      </c>
      <c r="H1610" s="35">
        <v>0</v>
      </c>
      <c r="I1610" s="35">
        <v>14.55</v>
      </c>
      <c r="J1610" s="35">
        <v>2.6190000000000002</v>
      </c>
    </row>
    <row r="1611" spans="1:10">
      <c r="A1611" s="35">
        <v>239</v>
      </c>
      <c r="B1611" s="35">
        <v>268</v>
      </c>
      <c r="C1611" s="35">
        <v>46</v>
      </c>
      <c r="D1611" s="35">
        <v>1</v>
      </c>
      <c r="E1611" s="35">
        <v>17.399999999999999</v>
      </c>
      <c r="F1611" s="35">
        <v>17.399999999999999</v>
      </c>
      <c r="H1611" s="35">
        <v>0</v>
      </c>
      <c r="I1611" s="35">
        <v>17.399999999999999</v>
      </c>
      <c r="J1611" s="35">
        <v>3.1320000000000001</v>
      </c>
    </row>
    <row r="1612" spans="1:10">
      <c r="A1612" s="35">
        <v>99</v>
      </c>
      <c r="B1612" s="35">
        <v>89</v>
      </c>
      <c r="C1612" s="35">
        <v>4</v>
      </c>
      <c r="D1612" s="35">
        <v>3</v>
      </c>
      <c r="E1612" s="35">
        <v>499.7</v>
      </c>
      <c r="F1612" s="35">
        <v>1499.1</v>
      </c>
      <c r="H1612" s="35">
        <v>0</v>
      </c>
      <c r="I1612" s="35">
        <v>1499.1</v>
      </c>
      <c r="J1612" s="35">
        <v>269.83800000000002</v>
      </c>
    </row>
    <row r="1613" spans="1:10">
      <c r="A1613" s="35">
        <v>380</v>
      </c>
      <c r="B1613" s="35">
        <v>284</v>
      </c>
      <c r="C1613" s="35">
        <v>18</v>
      </c>
      <c r="D1613" s="35">
        <v>1</v>
      </c>
      <c r="E1613" s="35">
        <v>90.48</v>
      </c>
      <c r="F1613" s="35">
        <v>90.48</v>
      </c>
      <c r="H1613" s="35">
        <v>0</v>
      </c>
      <c r="I1613" s="35">
        <v>90.48</v>
      </c>
      <c r="J1613" s="35">
        <v>16.2864</v>
      </c>
    </row>
    <row r="1614" spans="1:10">
      <c r="A1614" s="35">
        <v>263</v>
      </c>
      <c r="B1614" s="35">
        <v>412</v>
      </c>
      <c r="C1614" s="35">
        <v>18</v>
      </c>
      <c r="D1614" s="35">
        <v>1</v>
      </c>
      <c r="E1614" s="35">
        <v>104</v>
      </c>
      <c r="F1614" s="35">
        <v>104</v>
      </c>
      <c r="H1614" s="35">
        <v>0</v>
      </c>
      <c r="I1614" s="35">
        <v>104</v>
      </c>
      <c r="J1614" s="35">
        <v>18.72</v>
      </c>
    </row>
    <row r="1615" spans="1:10">
      <c r="A1615" s="35">
        <v>247</v>
      </c>
      <c r="B1615" s="35">
        <v>319</v>
      </c>
      <c r="C1615" s="35">
        <v>24</v>
      </c>
      <c r="D1615" s="35">
        <v>1</v>
      </c>
      <c r="E1615" s="35">
        <v>39.159999999999997</v>
      </c>
      <c r="F1615" s="35">
        <v>39.159999999999997</v>
      </c>
      <c r="H1615" s="35">
        <v>0</v>
      </c>
      <c r="I1615" s="35">
        <v>39.159999999999997</v>
      </c>
      <c r="J1615" s="35">
        <v>7.0488</v>
      </c>
    </row>
    <row r="1616" spans="1:10">
      <c r="A1616" s="35">
        <v>21</v>
      </c>
      <c r="B1616" s="35">
        <v>353</v>
      </c>
      <c r="C1616" s="35">
        <v>24</v>
      </c>
      <c r="D1616" s="35">
        <v>6</v>
      </c>
      <c r="E1616" s="35">
        <v>31.68</v>
      </c>
      <c r="F1616" s="35">
        <v>190.08</v>
      </c>
      <c r="H1616" s="35">
        <v>0</v>
      </c>
      <c r="I1616" s="35">
        <v>190.08</v>
      </c>
      <c r="J1616" s="35">
        <v>34.214399999999998</v>
      </c>
    </row>
    <row r="1617" spans="1:10">
      <c r="A1617" s="35">
        <v>427</v>
      </c>
      <c r="B1617" s="35">
        <v>191</v>
      </c>
      <c r="C1617" s="35">
        <v>42</v>
      </c>
      <c r="D1617" s="35">
        <v>1</v>
      </c>
      <c r="E1617" s="35">
        <v>190.9</v>
      </c>
      <c r="F1617" s="35">
        <v>190.9</v>
      </c>
      <c r="H1617" s="35">
        <v>0</v>
      </c>
      <c r="I1617" s="35">
        <v>190.9</v>
      </c>
      <c r="J1617" s="35">
        <v>34.362000000000002</v>
      </c>
    </row>
    <row r="1618" spans="1:10">
      <c r="A1618" s="35">
        <v>209</v>
      </c>
      <c r="B1618" s="35">
        <v>238</v>
      </c>
      <c r="C1618" s="35">
        <v>45</v>
      </c>
      <c r="D1618" s="35">
        <v>6</v>
      </c>
      <c r="E1618" s="35">
        <v>12.48</v>
      </c>
      <c r="F1618" s="35">
        <v>74.88</v>
      </c>
      <c r="H1618" s="35">
        <v>0</v>
      </c>
      <c r="I1618" s="35">
        <v>74.88</v>
      </c>
      <c r="J1618" s="35">
        <v>13.478400000000001</v>
      </c>
    </row>
    <row r="1619" spans="1:10">
      <c r="A1619" s="35">
        <v>328</v>
      </c>
      <c r="B1619" s="35">
        <v>150</v>
      </c>
      <c r="C1619" s="35">
        <v>14</v>
      </c>
      <c r="D1619" s="35">
        <v>1</v>
      </c>
      <c r="E1619" s="35">
        <v>232.75</v>
      </c>
      <c r="F1619" s="35">
        <v>232.75</v>
      </c>
      <c r="H1619" s="35">
        <v>0</v>
      </c>
      <c r="I1619" s="35">
        <v>232.75</v>
      </c>
      <c r="J1619" s="35">
        <v>41.895000000000003</v>
      </c>
    </row>
    <row r="1620" spans="1:10">
      <c r="A1620" s="35">
        <v>5</v>
      </c>
      <c r="B1620" s="35">
        <v>219</v>
      </c>
      <c r="C1620" s="35">
        <v>33</v>
      </c>
      <c r="D1620" s="35">
        <v>1</v>
      </c>
      <c r="E1620" s="35">
        <v>113.71</v>
      </c>
      <c r="F1620" s="35">
        <v>113.71</v>
      </c>
      <c r="H1620" s="35">
        <v>3.4113000000000002</v>
      </c>
      <c r="I1620" s="35">
        <v>110.2987</v>
      </c>
      <c r="J1620" s="35">
        <v>19.853766</v>
      </c>
    </row>
    <row r="1621" spans="1:10">
      <c r="A1621" s="35">
        <v>71</v>
      </c>
      <c r="B1621" s="35">
        <v>400</v>
      </c>
      <c r="C1621" s="35">
        <v>32</v>
      </c>
      <c r="D1621" s="35">
        <v>6</v>
      </c>
      <c r="E1621" s="35">
        <v>96.36</v>
      </c>
      <c r="F1621" s="35">
        <v>578.16</v>
      </c>
      <c r="H1621" s="35">
        <v>28.908000000000001</v>
      </c>
      <c r="I1621" s="35">
        <v>549.25199999999995</v>
      </c>
      <c r="J1621" s="35">
        <v>98.865359999999995</v>
      </c>
    </row>
    <row r="1622" spans="1:10">
      <c r="A1622" s="35">
        <v>330</v>
      </c>
      <c r="B1622" s="35">
        <v>316</v>
      </c>
      <c r="C1622" s="35">
        <v>24</v>
      </c>
      <c r="D1622" s="35">
        <v>1</v>
      </c>
      <c r="E1622" s="35">
        <v>31.02</v>
      </c>
      <c r="F1622" s="35">
        <v>31.02</v>
      </c>
      <c r="H1622" s="35">
        <v>0</v>
      </c>
      <c r="I1622" s="35">
        <v>31.02</v>
      </c>
      <c r="J1622" s="35">
        <v>5.5835999999999997</v>
      </c>
    </row>
    <row r="1623" spans="1:10">
      <c r="A1623" s="35">
        <v>420</v>
      </c>
      <c r="B1623" s="35">
        <v>223</v>
      </c>
      <c r="C1623" s="35">
        <v>23</v>
      </c>
      <c r="D1623" s="35">
        <v>2</v>
      </c>
      <c r="E1623" s="35">
        <v>40.75</v>
      </c>
      <c r="F1623" s="35">
        <v>81.5</v>
      </c>
      <c r="H1623" s="35">
        <v>0</v>
      </c>
      <c r="I1623" s="35">
        <v>81.5</v>
      </c>
      <c r="J1623" s="35">
        <v>14.67</v>
      </c>
    </row>
    <row r="1624" spans="1:10">
      <c r="A1624" s="35">
        <v>426</v>
      </c>
      <c r="B1624" s="35">
        <v>162</v>
      </c>
      <c r="C1624" s="35">
        <v>19</v>
      </c>
      <c r="D1624" s="35">
        <v>1</v>
      </c>
      <c r="E1624" s="35">
        <v>131.04</v>
      </c>
      <c r="F1624" s="35">
        <v>131.04</v>
      </c>
      <c r="H1624" s="35">
        <v>0</v>
      </c>
      <c r="I1624" s="35">
        <v>131.04</v>
      </c>
      <c r="J1624" s="35">
        <v>23.587199999999999</v>
      </c>
    </row>
    <row r="1625" spans="1:10">
      <c r="A1625" s="35">
        <v>123</v>
      </c>
      <c r="B1625" s="35">
        <v>4</v>
      </c>
      <c r="C1625" s="35">
        <v>27</v>
      </c>
      <c r="D1625" s="35">
        <v>1</v>
      </c>
      <c r="E1625" s="35">
        <v>44.46</v>
      </c>
      <c r="F1625" s="35">
        <v>44.46</v>
      </c>
      <c r="H1625" s="35">
        <v>0</v>
      </c>
      <c r="I1625" s="35">
        <v>44.46</v>
      </c>
      <c r="J1625" s="35">
        <v>8.0028000000000006</v>
      </c>
    </row>
    <row r="1626" spans="1:10">
      <c r="A1626" s="35">
        <v>390</v>
      </c>
      <c r="B1626" s="35">
        <v>312</v>
      </c>
      <c r="C1626" s="35">
        <v>42</v>
      </c>
      <c r="D1626" s="35">
        <v>3</v>
      </c>
      <c r="E1626" s="35">
        <v>128.80000000000001</v>
      </c>
      <c r="F1626" s="35">
        <v>386.4</v>
      </c>
      <c r="H1626" s="35">
        <v>0</v>
      </c>
      <c r="I1626" s="35">
        <v>386.4</v>
      </c>
      <c r="J1626" s="35">
        <v>69.552000000000007</v>
      </c>
    </row>
    <row r="1627" spans="1:10">
      <c r="A1627" s="35">
        <v>207</v>
      </c>
      <c r="B1627" s="35">
        <v>398</v>
      </c>
      <c r="C1627" s="35">
        <v>18</v>
      </c>
      <c r="D1627" s="35">
        <v>1</v>
      </c>
      <c r="E1627" s="35">
        <v>76.959999999999994</v>
      </c>
      <c r="F1627" s="35">
        <v>76.959999999999994</v>
      </c>
      <c r="H1627" s="35">
        <v>2.3088000000000002</v>
      </c>
      <c r="I1627" s="35">
        <v>74.651200000000003</v>
      </c>
      <c r="J1627" s="35">
        <v>13.437215999999999</v>
      </c>
    </row>
    <row r="1628" spans="1:10">
      <c r="A1628" s="35">
        <v>185</v>
      </c>
      <c r="B1628" s="35">
        <v>187</v>
      </c>
      <c r="C1628" s="35">
        <v>5</v>
      </c>
      <c r="D1628" s="35">
        <v>2</v>
      </c>
      <c r="E1628" s="35">
        <v>550.79999999999995</v>
      </c>
      <c r="F1628" s="35">
        <v>1101.5999999999999</v>
      </c>
      <c r="H1628" s="35">
        <v>0</v>
      </c>
      <c r="I1628" s="35">
        <v>1101.5999999999999</v>
      </c>
      <c r="J1628" s="35">
        <v>198.28800000000001</v>
      </c>
    </row>
    <row r="1629" spans="1:10">
      <c r="A1629" s="35">
        <v>202</v>
      </c>
      <c r="B1629" s="35">
        <v>231</v>
      </c>
      <c r="C1629" s="35">
        <v>14</v>
      </c>
      <c r="D1629" s="35">
        <v>5</v>
      </c>
      <c r="E1629" s="35">
        <v>156.94</v>
      </c>
      <c r="F1629" s="35">
        <v>784.7</v>
      </c>
      <c r="H1629" s="35">
        <v>0</v>
      </c>
      <c r="I1629" s="35">
        <v>784.7</v>
      </c>
      <c r="J1629" s="35">
        <v>141.24600000000001</v>
      </c>
    </row>
    <row r="1630" spans="1:10">
      <c r="A1630" s="35">
        <v>126</v>
      </c>
      <c r="B1630" s="35">
        <v>4</v>
      </c>
      <c r="C1630" s="35">
        <v>37</v>
      </c>
      <c r="D1630" s="35">
        <v>5</v>
      </c>
      <c r="E1630" s="35">
        <v>69.58</v>
      </c>
      <c r="F1630" s="35">
        <v>347.9</v>
      </c>
      <c r="H1630" s="35">
        <v>31.311</v>
      </c>
      <c r="I1630" s="35">
        <v>316.589</v>
      </c>
      <c r="J1630" s="35">
        <v>56.986020000000003</v>
      </c>
    </row>
    <row r="1631" spans="1:10">
      <c r="A1631" s="35">
        <v>393</v>
      </c>
      <c r="B1631" s="35">
        <v>1</v>
      </c>
      <c r="C1631" s="35">
        <v>5</v>
      </c>
      <c r="D1631" s="35">
        <v>8</v>
      </c>
      <c r="E1631" s="35">
        <v>640.79999999999995</v>
      </c>
      <c r="F1631" s="35">
        <v>5126.3999999999996</v>
      </c>
      <c r="H1631" s="35">
        <v>0</v>
      </c>
      <c r="I1631" s="35">
        <v>5126.3999999999996</v>
      </c>
      <c r="J1631" s="35">
        <v>922.75199999999995</v>
      </c>
    </row>
    <row r="1632" spans="1:10">
      <c r="A1632" s="35">
        <v>98</v>
      </c>
      <c r="B1632" s="35">
        <v>2</v>
      </c>
      <c r="C1632" s="35">
        <v>18</v>
      </c>
      <c r="D1632" s="35">
        <v>1</v>
      </c>
      <c r="E1632" s="35">
        <v>67.599999999999994</v>
      </c>
      <c r="F1632" s="35">
        <v>67.599999999999994</v>
      </c>
      <c r="H1632" s="35">
        <v>0</v>
      </c>
      <c r="I1632" s="35">
        <v>67.599999999999994</v>
      </c>
      <c r="J1632" s="35">
        <v>12.167999999999999</v>
      </c>
    </row>
    <row r="1633" spans="1:10">
      <c r="A1633" s="35">
        <v>427</v>
      </c>
      <c r="B1633" s="35">
        <v>87</v>
      </c>
      <c r="C1633" s="35">
        <v>7</v>
      </c>
      <c r="D1633" s="35">
        <v>1</v>
      </c>
      <c r="E1633" s="35">
        <v>759.99</v>
      </c>
      <c r="F1633" s="35">
        <v>759.99</v>
      </c>
      <c r="H1633" s="35">
        <v>0</v>
      </c>
      <c r="I1633" s="35">
        <v>759.99</v>
      </c>
      <c r="J1633" s="35">
        <v>136.79820000000001</v>
      </c>
    </row>
    <row r="1634" spans="1:10">
      <c r="A1634" s="35">
        <v>373</v>
      </c>
      <c r="B1634" s="35">
        <v>279</v>
      </c>
      <c r="C1634" s="35">
        <v>19</v>
      </c>
      <c r="D1634" s="35">
        <v>1</v>
      </c>
      <c r="E1634" s="35">
        <v>80.34</v>
      </c>
      <c r="F1634" s="35">
        <v>80.34</v>
      </c>
      <c r="H1634" s="35">
        <v>0</v>
      </c>
      <c r="I1634" s="35">
        <v>80.34</v>
      </c>
      <c r="J1634" s="35">
        <v>14.4612</v>
      </c>
    </row>
    <row r="1635" spans="1:10">
      <c r="A1635" s="35">
        <v>97</v>
      </c>
      <c r="B1635" s="35">
        <v>290</v>
      </c>
      <c r="C1635" s="35">
        <v>44</v>
      </c>
      <c r="D1635" s="35">
        <v>1</v>
      </c>
      <c r="E1635" s="35">
        <v>109.74</v>
      </c>
      <c r="F1635" s="35">
        <v>109.74</v>
      </c>
      <c r="H1635" s="35">
        <v>18.655799999999999</v>
      </c>
      <c r="I1635" s="35">
        <v>91.084199999999996</v>
      </c>
      <c r="J1635" s="35">
        <v>16.395156</v>
      </c>
    </row>
    <row r="1636" spans="1:10">
      <c r="A1636" s="35">
        <v>272</v>
      </c>
      <c r="B1636" s="35">
        <v>413</v>
      </c>
      <c r="C1636" s="35">
        <v>11</v>
      </c>
      <c r="D1636" s="35">
        <v>1</v>
      </c>
      <c r="E1636" s="35">
        <v>612.38</v>
      </c>
      <c r="F1636" s="35">
        <v>612.38</v>
      </c>
      <c r="H1636" s="35">
        <v>0</v>
      </c>
      <c r="I1636" s="35">
        <v>612.38</v>
      </c>
      <c r="J1636" s="35">
        <v>110.22839999999999</v>
      </c>
    </row>
    <row r="1637" spans="1:10">
      <c r="A1637" s="35">
        <v>87</v>
      </c>
      <c r="B1637" s="35">
        <v>237</v>
      </c>
      <c r="C1637" s="35">
        <v>1</v>
      </c>
      <c r="D1637" s="35">
        <v>7</v>
      </c>
      <c r="E1637" s="35">
        <v>915.31</v>
      </c>
      <c r="F1637" s="35">
        <v>6407.17</v>
      </c>
      <c r="H1637" s="35">
        <v>0</v>
      </c>
      <c r="I1637" s="35">
        <v>6407.17</v>
      </c>
      <c r="J1637" s="35">
        <v>1153.2906</v>
      </c>
    </row>
    <row r="1638" spans="1:10">
      <c r="A1638" s="35">
        <v>400</v>
      </c>
      <c r="B1638" s="35">
        <v>17</v>
      </c>
      <c r="C1638" s="35">
        <v>45</v>
      </c>
      <c r="D1638" s="35">
        <v>1</v>
      </c>
      <c r="E1638" s="35">
        <v>17.16</v>
      </c>
      <c r="F1638" s="35">
        <v>17.16</v>
      </c>
      <c r="H1638" s="35">
        <v>0</v>
      </c>
      <c r="I1638" s="35">
        <v>17.16</v>
      </c>
      <c r="J1638" s="35">
        <v>3.0888</v>
      </c>
    </row>
    <row r="1639" spans="1:10">
      <c r="A1639" s="35">
        <v>160</v>
      </c>
      <c r="B1639" s="35">
        <v>362</v>
      </c>
      <c r="C1639" s="35">
        <v>19</v>
      </c>
      <c r="D1639" s="35">
        <v>1</v>
      </c>
      <c r="E1639" s="35">
        <v>155.22</v>
      </c>
      <c r="F1639" s="35">
        <v>155.22</v>
      </c>
      <c r="H1639" s="35">
        <v>9.3132000000000001</v>
      </c>
      <c r="I1639" s="35">
        <v>145.9068</v>
      </c>
      <c r="J1639" s="35">
        <v>26.263224000000001</v>
      </c>
    </row>
    <row r="1640" spans="1:10">
      <c r="A1640" s="35">
        <v>34</v>
      </c>
      <c r="B1640" s="35">
        <v>290</v>
      </c>
      <c r="C1640" s="35">
        <v>45</v>
      </c>
      <c r="D1640" s="35">
        <v>9</v>
      </c>
      <c r="E1640" s="35">
        <v>25.87</v>
      </c>
      <c r="F1640" s="35">
        <v>232.83</v>
      </c>
      <c r="H1640" s="35">
        <v>0</v>
      </c>
      <c r="I1640" s="35">
        <v>232.83</v>
      </c>
      <c r="J1640" s="35">
        <v>41.909399999999998</v>
      </c>
    </row>
    <row r="1641" spans="1:10">
      <c r="A1641" s="35">
        <v>85</v>
      </c>
      <c r="B1641" s="35">
        <v>175</v>
      </c>
      <c r="C1641" s="35">
        <v>40</v>
      </c>
      <c r="D1641" s="35">
        <v>1</v>
      </c>
      <c r="E1641" s="35">
        <v>216.79</v>
      </c>
      <c r="F1641" s="35">
        <v>216.79</v>
      </c>
      <c r="H1641" s="35">
        <v>30.3506</v>
      </c>
      <c r="I1641" s="35">
        <v>186.43940000000001</v>
      </c>
      <c r="J1641" s="35">
        <v>33.559092</v>
      </c>
    </row>
    <row r="1642" spans="1:10">
      <c r="A1642" s="35">
        <v>256</v>
      </c>
      <c r="B1642" s="35">
        <v>7</v>
      </c>
      <c r="C1642" s="35">
        <v>16</v>
      </c>
      <c r="D1642" s="35">
        <v>6</v>
      </c>
      <c r="E1642" s="35">
        <v>96.53</v>
      </c>
      <c r="F1642" s="35">
        <v>579.17999999999995</v>
      </c>
      <c r="H1642" s="35">
        <v>0</v>
      </c>
      <c r="I1642" s="35">
        <v>579.17999999999995</v>
      </c>
      <c r="J1642" s="35">
        <v>104.25239999999999</v>
      </c>
    </row>
    <row r="1643" spans="1:10">
      <c r="A1643" s="35">
        <v>87</v>
      </c>
      <c r="B1643" s="35">
        <v>14</v>
      </c>
      <c r="C1643" s="35">
        <v>16</v>
      </c>
      <c r="D1643" s="35">
        <v>4</v>
      </c>
      <c r="E1643" s="35">
        <v>61.74</v>
      </c>
      <c r="F1643" s="35">
        <v>246.96</v>
      </c>
      <c r="H1643" s="35">
        <v>0</v>
      </c>
      <c r="I1643" s="35">
        <v>246.96</v>
      </c>
      <c r="J1643" s="35">
        <v>44.452800000000003</v>
      </c>
    </row>
    <row r="1644" spans="1:10">
      <c r="A1644" s="35">
        <v>114</v>
      </c>
      <c r="B1644" s="35">
        <v>405</v>
      </c>
      <c r="C1644" s="35">
        <v>19</v>
      </c>
      <c r="D1644" s="35">
        <v>1</v>
      </c>
      <c r="E1644" s="35">
        <v>111.54</v>
      </c>
      <c r="F1644" s="35">
        <v>111.54</v>
      </c>
      <c r="H1644" s="35">
        <v>0</v>
      </c>
      <c r="I1644" s="35">
        <v>111.54</v>
      </c>
      <c r="J1644" s="35">
        <v>20.077200000000001</v>
      </c>
    </row>
    <row r="1645" spans="1:10">
      <c r="A1645" s="35">
        <v>346</v>
      </c>
      <c r="B1645" s="35">
        <v>47</v>
      </c>
      <c r="C1645" s="35">
        <v>24</v>
      </c>
      <c r="D1645" s="35">
        <v>1</v>
      </c>
      <c r="E1645" s="35">
        <v>31.68</v>
      </c>
      <c r="F1645" s="35">
        <v>31.68</v>
      </c>
      <c r="H1645" s="35">
        <v>0</v>
      </c>
      <c r="I1645" s="35">
        <v>31.68</v>
      </c>
      <c r="J1645" s="35">
        <v>5.7023999999999999</v>
      </c>
    </row>
    <row r="1646" spans="1:10">
      <c r="A1646" s="35">
        <v>141</v>
      </c>
      <c r="B1646" s="35">
        <v>190</v>
      </c>
      <c r="C1646" s="35">
        <v>30</v>
      </c>
      <c r="D1646" s="35">
        <v>7</v>
      </c>
      <c r="E1646" s="35">
        <v>78.260000000000005</v>
      </c>
      <c r="F1646" s="35">
        <v>547.82000000000005</v>
      </c>
      <c r="H1646" s="35">
        <v>0</v>
      </c>
      <c r="I1646" s="35">
        <v>547.82000000000005</v>
      </c>
      <c r="J1646" s="35">
        <v>98.607600000000005</v>
      </c>
    </row>
    <row r="1647" spans="1:10">
      <c r="A1647" s="35">
        <v>183</v>
      </c>
      <c r="B1647" s="35">
        <v>316</v>
      </c>
      <c r="C1647" s="35">
        <v>35</v>
      </c>
      <c r="D1647" s="35">
        <v>1</v>
      </c>
      <c r="E1647" s="35">
        <v>130.9</v>
      </c>
      <c r="F1647" s="35">
        <v>130.9</v>
      </c>
      <c r="H1647" s="35">
        <v>2.6179999999999999</v>
      </c>
      <c r="I1647" s="35">
        <v>128.28200000000001</v>
      </c>
      <c r="J1647" s="35">
        <v>23.09076</v>
      </c>
    </row>
    <row r="1648" spans="1:10">
      <c r="A1648" s="35">
        <v>397</v>
      </c>
      <c r="B1648" s="35">
        <v>369</v>
      </c>
      <c r="C1648" s="35">
        <v>10</v>
      </c>
      <c r="D1648" s="35">
        <v>1</v>
      </c>
      <c r="E1648" s="35">
        <v>555.1</v>
      </c>
      <c r="F1648" s="35">
        <v>555.1</v>
      </c>
      <c r="H1648" s="35">
        <v>0</v>
      </c>
      <c r="I1648" s="35">
        <v>555.1</v>
      </c>
      <c r="J1648" s="35">
        <v>99.918000000000006</v>
      </c>
    </row>
    <row r="1649" spans="1:10">
      <c r="A1649" s="35">
        <v>238</v>
      </c>
      <c r="B1649" s="35">
        <v>103</v>
      </c>
      <c r="C1649" s="35">
        <v>27</v>
      </c>
      <c r="D1649" s="35">
        <v>2</v>
      </c>
      <c r="E1649" s="35">
        <v>61.94</v>
      </c>
      <c r="F1649" s="35">
        <v>123.88</v>
      </c>
      <c r="H1649" s="35">
        <v>0</v>
      </c>
      <c r="I1649" s="35">
        <v>123.88</v>
      </c>
      <c r="J1649" s="35">
        <v>22.298400000000001</v>
      </c>
    </row>
    <row r="1650" spans="1:10">
      <c r="A1650" s="35">
        <v>108</v>
      </c>
      <c r="B1650" s="35">
        <v>159</v>
      </c>
      <c r="C1650" s="35">
        <v>4</v>
      </c>
      <c r="D1650" s="35">
        <v>1</v>
      </c>
      <c r="E1650" s="35">
        <v>431.32</v>
      </c>
      <c r="F1650" s="35">
        <v>431.32</v>
      </c>
      <c r="H1650" s="35">
        <v>0</v>
      </c>
      <c r="I1650" s="35">
        <v>431.32</v>
      </c>
      <c r="J1650" s="35">
        <v>77.637600000000006</v>
      </c>
    </row>
    <row r="1651" spans="1:10">
      <c r="A1651" s="35">
        <v>77</v>
      </c>
      <c r="B1651" s="35">
        <v>378</v>
      </c>
      <c r="C1651" s="35">
        <v>16</v>
      </c>
      <c r="D1651" s="35">
        <v>6</v>
      </c>
      <c r="E1651" s="35">
        <v>95.06</v>
      </c>
      <c r="F1651" s="35">
        <v>570.36</v>
      </c>
      <c r="H1651" s="35">
        <v>0</v>
      </c>
      <c r="I1651" s="35">
        <v>570.36</v>
      </c>
      <c r="J1651" s="35">
        <v>102.6648</v>
      </c>
    </row>
    <row r="1652" spans="1:10">
      <c r="A1652" s="35">
        <v>67</v>
      </c>
      <c r="B1652" s="35">
        <v>68</v>
      </c>
      <c r="C1652" s="35">
        <v>28</v>
      </c>
      <c r="D1652" s="35">
        <v>7</v>
      </c>
      <c r="E1652" s="35">
        <v>29.6</v>
      </c>
      <c r="F1652" s="35">
        <v>207.2</v>
      </c>
      <c r="H1652" s="35">
        <v>0</v>
      </c>
      <c r="I1652" s="35">
        <v>207.2</v>
      </c>
      <c r="J1652" s="35">
        <v>37.295999999999999</v>
      </c>
    </row>
    <row r="1653" spans="1:10">
      <c r="A1653" s="35">
        <v>65</v>
      </c>
      <c r="B1653" s="35">
        <v>51</v>
      </c>
      <c r="C1653" s="35">
        <v>25</v>
      </c>
      <c r="D1653" s="35">
        <v>8</v>
      </c>
      <c r="E1653" s="35">
        <v>54.52</v>
      </c>
      <c r="F1653" s="35">
        <v>436.16</v>
      </c>
      <c r="H1653" s="35">
        <v>0</v>
      </c>
      <c r="I1653" s="35">
        <v>436.16</v>
      </c>
      <c r="J1653" s="35">
        <v>78.508799999999994</v>
      </c>
    </row>
    <row r="1654" spans="1:10">
      <c r="A1654" s="35">
        <v>98</v>
      </c>
      <c r="B1654" s="35">
        <v>67</v>
      </c>
      <c r="C1654" s="35">
        <v>22</v>
      </c>
      <c r="D1654" s="35">
        <v>3</v>
      </c>
      <c r="E1654" s="35">
        <v>57.8</v>
      </c>
      <c r="F1654" s="35">
        <v>173.4</v>
      </c>
      <c r="H1654" s="35">
        <v>19.074000000000002</v>
      </c>
      <c r="I1654" s="35">
        <v>154.32599999999999</v>
      </c>
      <c r="J1654" s="35">
        <v>27.778680000000001</v>
      </c>
    </row>
    <row r="1655" spans="1:10">
      <c r="A1655" s="35">
        <v>283</v>
      </c>
      <c r="B1655" s="35">
        <v>368</v>
      </c>
      <c r="C1655" s="35">
        <v>40</v>
      </c>
      <c r="D1655" s="35">
        <v>8</v>
      </c>
      <c r="E1655" s="35">
        <v>252.7</v>
      </c>
      <c r="F1655" s="35">
        <v>2021.6</v>
      </c>
      <c r="H1655" s="35">
        <v>0</v>
      </c>
      <c r="I1655" s="35">
        <v>2021.6</v>
      </c>
      <c r="J1655" s="35">
        <v>363.88799999999998</v>
      </c>
    </row>
    <row r="1656" spans="1:10">
      <c r="A1656" s="35">
        <v>310</v>
      </c>
      <c r="B1656" s="35">
        <v>154</v>
      </c>
      <c r="C1656" s="35">
        <v>11</v>
      </c>
      <c r="D1656" s="35">
        <v>1</v>
      </c>
      <c r="E1656" s="35">
        <v>616.95000000000005</v>
      </c>
      <c r="F1656" s="35">
        <v>616.95000000000005</v>
      </c>
      <c r="H1656" s="35">
        <v>0</v>
      </c>
      <c r="I1656" s="35">
        <v>616.95000000000005</v>
      </c>
      <c r="J1656" s="35">
        <v>111.051</v>
      </c>
    </row>
    <row r="1657" spans="1:10">
      <c r="A1657" s="35">
        <v>72</v>
      </c>
      <c r="B1657" s="35">
        <v>57</v>
      </c>
      <c r="C1657" s="35">
        <v>43</v>
      </c>
      <c r="D1657" s="35">
        <v>1</v>
      </c>
      <c r="E1657" s="35">
        <v>126.96</v>
      </c>
      <c r="F1657" s="35">
        <v>126.96</v>
      </c>
      <c r="H1657" s="35">
        <v>5.0784000000000002</v>
      </c>
      <c r="I1657" s="35">
        <v>121.88160000000001</v>
      </c>
      <c r="J1657" s="35">
        <v>21.938687999999999</v>
      </c>
    </row>
    <row r="1658" spans="1:10">
      <c r="A1658" s="35">
        <v>205</v>
      </c>
      <c r="B1658" s="35">
        <v>271</v>
      </c>
      <c r="C1658" s="35">
        <v>25</v>
      </c>
      <c r="D1658" s="35">
        <v>4</v>
      </c>
      <c r="E1658" s="35">
        <v>71.91</v>
      </c>
      <c r="F1658" s="35">
        <v>287.64</v>
      </c>
      <c r="H1658" s="35">
        <v>20.134799999999998</v>
      </c>
      <c r="I1658" s="35">
        <v>267.5052</v>
      </c>
      <c r="J1658" s="35">
        <v>48.150936000000002</v>
      </c>
    </row>
    <row r="1659" spans="1:10">
      <c r="A1659" s="35">
        <v>62</v>
      </c>
      <c r="B1659" s="35">
        <v>264</v>
      </c>
      <c r="C1659" s="35">
        <v>30</v>
      </c>
      <c r="D1659" s="35">
        <v>1</v>
      </c>
      <c r="E1659" s="35">
        <v>84.28</v>
      </c>
      <c r="F1659" s="35">
        <v>84.28</v>
      </c>
      <c r="H1659" s="35">
        <v>0</v>
      </c>
      <c r="I1659" s="35">
        <v>84.28</v>
      </c>
      <c r="J1659" s="35">
        <v>15.170400000000001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D034-F1BF-41BF-BA8C-165A68838A34}">
  <dimension ref="A1:H81"/>
  <sheetViews>
    <sheetView workbookViewId="0">
      <selection activeCell="B2" sqref="B2"/>
    </sheetView>
  </sheetViews>
  <sheetFormatPr defaultColWidth="8.73046875" defaultRowHeight="14.25"/>
  <cols>
    <col min="1" max="1" width="13.53125" style="35" bestFit="1" customWidth="1"/>
    <col min="2" max="2" width="24.53125" style="35" bestFit="1" customWidth="1"/>
    <col min="3" max="3" width="20.06640625" style="35" customWidth="1"/>
    <col min="4" max="4" width="18.33203125" style="35" customWidth="1"/>
    <col min="5" max="6" width="20.53125" style="35" customWidth="1"/>
    <col min="7" max="7" width="25.33203125" style="35" customWidth="1"/>
    <col min="8" max="8" width="67.796875" style="35" bestFit="1" customWidth="1"/>
    <col min="9" max="9" width="8.73046875" style="35" customWidth="1"/>
    <col min="10" max="16384" width="8.73046875" style="35"/>
  </cols>
  <sheetData>
    <row r="1" spans="1:8">
      <c r="A1" s="40" t="s">
        <v>121</v>
      </c>
      <c r="B1" s="35" t="s">
        <v>122</v>
      </c>
      <c r="C1" s="35" t="s">
        <v>123</v>
      </c>
      <c r="D1" s="35" t="s">
        <v>124</v>
      </c>
      <c r="E1" s="35" t="s">
        <v>125</v>
      </c>
      <c r="F1" s="35" t="s">
        <v>126</v>
      </c>
      <c r="G1" s="35" t="s">
        <v>119</v>
      </c>
      <c r="H1" s="35" t="s">
        <v>4884</v>
      </c>
    </row>
    <row r="2" spans="1:8">
      <c r="A2" s="35">
        <v>1</v>
      </c>
      <c r="B2" s="35" t="s">
        <v>4885</v>
      </c>
      <c r="C2" s="35" t="s">
        <v>3038</v>
      </c>
      <c r="D2" s="35" t="s">
        <v>4886</v>
      </c>
      <c r="E2" s="35" t="s">
        <v>4887</v>
      </c>
      <c r="F2" s="35">
        <v>34</v>
      </c>
      <c r="G2" s="35" t="s">
        <v>19</v>
      </c>
      <c r="H2" s="35" t="s">
        <v>4888</v>
      </c>
    </row>
    <row r="3" spans="1:8">
      <c r="A3" s="35">
        <v>2</v>
      </c>
      <c r="B3" s="35" t="s">
        <v>4889</v>
      </c>
      <c r="C3" s="35" t="s">
        <v>127</v>
      </c>
      <c r="D3" s="35" t="s">
        <v>4886</v>
      </c>
      <c r="E3" s="35" t="s">
        <v>4887</v>
      </c>
      <c r="F3" s="35">
        <v>34</v>
      </c>
      <c r="G3" s="35" t="s">
        <v>19</v>
      </c>
      <c r="H3" s="35" t="s">
        <v>4890</v>
      </c>
    </row>
    <row r="4" spans="1:8">
      <c r="A4" s="35">
        <v>3</v>
      </c>
      <c r="B4" s="35" t="s">
        <v>4891</v>
      </c>
      <c r="C4" s="35" t="s">
        <v>128</v>
      </c>
      <c r="D4" s="35" t="s">
        <v>4886</v>
      </c>
      <c r="E4" s="35" t="s">
        <v>4887</v>
      </c>
      <c r="F4" s="35">
        <v>1</v>
      </c>
      <c r="G4" s="35" t="s">
        <v>1</v>
      </c>
      <c r="H4" s="35" t="s">
        <v>4892</v>
      </c>
    </row>
    <row r="5" spans="1:8">
      <c r="A5" s="35">
        <v>4</v>
      </c>
      <c r="B5" s="35" t="s">
        <v>4893</v>
      </c>
      <c r="C5" s="35" t="s">
        <v>129</v>
      </c>
      <c r="D5" s="35" t="s">
        <v>4886</v>
      </c>
      <c r="E5" s="35" t="s">
        <v>4887</v>
      </c>
      <c r="F5" s="35">
        <v>2</v>
      </c>
      <c r="G5" s="35" t="s">
        <v>9</v>
      </c>
      <c r="H5" s="35" t="s">
        <v>4894</v>
      </c>
    </row>
    <row r="6" spans="1:8">
      <c r="A6" s="35">
        <v>5</v>
      </c>
      <c r="B6" s="35" t="s">
        <v>4895</v>
      </c>
      <c r="C6" s="35" t="s">
        <v>130</v>
      </c>
      <c r="D6" s="35" t="s">
        <v>4886</v>
      </c>
      <c r="E6" s="35" t="s">
        <v>4887</v>
      </c>
      <c r="F6" s="35">
        <v>35</v>
      </c>
      <c r="G6" s="35" t="s">
        <v>7</v>
      </c>
      <c r="H6" s="35" t="s">
        <v>4896</v>
      </c>
    </row>
    <row r="7" spans="1:8">
      <c r="A7" s="35">
        <v>6</v>
      </c>
      <c r="B7" s="35" t="s">
        <v>4897</v>
      </c>
      <c r="C7" s="35" t="s">
        <v>4898</v>
      </c>
      <c r="D7" s="35" t="s">
        <v>4886</v>
      </c>
      <c r="E7" s="35" t="s">
        <v>4887</v>
      </c>
      <c r="F7" s="35">
        <v>44</v>
      </c>
      <c r="G7" s="35" t="s">
        <v>4</v>
      </c>
      <c r="H7" s="35" t="s">
        <v>4899</v>
      </c>
    </row>
    <row r="8" spans="1:8">
      <c r="A8" s="35">
        <v>7</v>
      </c>
      <c r="B8" s="35" t="s">
        <v>4900</v>
      </c>
      <c r="C8" s="35" t="s">
        <v>131</v>
      </c>
      <c r="D8" s="35" t="s">
        <v>4886</v>
      </c>
      <c r="E8" s="35" t="s">
        <v>4887</v>
      </c>
      <c r="F8" s="35">
        <v>6</v>
      </c>
      <c r="G8" s="35" t="s">
        <v>4883</v>
      </c>
      <c r="H8" s="35" t="s">
        <v>4901</v>
      </c>
    </row>
    <row r="9" spans="1:8">
      <c r="A9" s="35">
        <v>8</v>
      </c>
      <c r="B9" s="35" t="s">
        <v>4902</v>
      </c>
      <c r="C9" s="35" t="s">
        <v>132</v>
      </c>
      <c r="D9" s="35" t="s">
        <v>4886</v>
      </c>
      <c r="E9" s="35" t="s">
        <v>4887</v>
      </c>
      <c r="F9" s="35">
        <v>60</v>
      </c>
      <c r="G9" s="35" t="s">
        <v>12</v>
      </c>
      <c r="H9" s="35" t="s">
        <v>4903</v>
      </c>
    </row>
    <row r="10" spans="1:8">
      <c r="A10" s="35">
        <v>9</v>
      </c>
      <c r="B10" s="35" t="s">
        <v>4904</v>
      </c>
      <c r="C10" s="35" t="s">
        <v>133</v>
      </c>
      <c r="D10" s="35" t="s">
        <v>4886</v>
      </c>
      <c r="E10" s="35" t="s">
        <v>4887</v>
      </c>
      <c r="F10" s="35">
        <v>34</v>
      </c>
      <c r="G10" s="35" t="s">
        <v>19</v>
      </c>
      <c r="H10" s="35" t="s">
        <v>4905</v>
      </c>
    </row>
    <row r="11" spans="1:8">
      <c r="A11" s="35">
        <v>10</v>
      </c>
      <c r="B11" s="35" t="s">
        <v>4906</v>
      </c>
      <c r="C11" s="35" t="s">
        <v>134</v>
      </c>
      <c r="D11" s="35" t="s">
        <v>4886</v>
      </c>
      <c r="E11" s="35" t="s">
        <v>4887</v>
      </c>
      <c r="F11" s="35">
        <v>35</v>
      </c>
      <c r="G11" s="35" t="s">
        <v>7</v>
      </c>
      <c r="H11" s="35" t="s">
        <v>4907</v>
      </c>
    </row>
    <row r="12" spans="1:8">
      <c r="A12" s="35">
        <v>11</v>
      </c>
      <c r="D12" s="35" t="s">
        <v>4908</v>
      </c>
      <c r="G12" s="35" t="s">
        <v>4909</v>
      </c>
      <c r="H12" s="35" t="s">
        <v>4910</v>
      </c>
    </row>
    <row r="13" spans="1:8">
      <c r="A13" s="35">
        <v>12</v>
      </c>
      <c r="D13" s="35" t="s">
        <v>4908</v>
      </c>
      <c r="G13" s="35" t="s">
        <v>4911</v>
      </c>
      <c r="H13" s="35" t="s">
        <v>4912</v>
      </c>
    </row>
    <row r="14" spans="1:8">
      <c r="A14" s="35">
        <v>13</v>
      </c>
      <c r="D14" s="35" t="s">
        <v>4908</v>
      </c>
      <c r="G14" s="35" t="s">
        <v>4911</v>
      </c>
      <c r="H14" s="35" t="s">
        <v>4913</v>
      </c>
    </row>
    <row r="15" spans="1:8">
      <c r="A15" s="35">
        <v>14</v>
      </c>
      <c r="D15" s="35" t="s">
        <v>4908</v>
      </c>
      <c r="G15" s="35" t="s">
        <v>4911</v>
      </c>
      <c r="H15" s="35" t="s">
        <v>4914</v>
      </c>
    </row>
    <row r="16" spans="1:8">
      <c r="A16" s="35">
        <v>15</v>
      </c>
      <c r="D16" s="35" t="s">
        <v>4908</v>
      </c>
      <c r="G16" s="35" t="s">
        <v>4915</v>
      </c>
      <c r="H16" s="35" t="s">
        <v>4916</v>
      </c>
    </row>
    <row r="17" spans="1:8">
      <c r="A17" s="35">
        <v>16</v>
      </c>
      <c r="D17" s="35" t="s">
        <v>4908</v>
      </c>
      <c r="G17" s="35" t="s">
        <v>4915</v>
      </c>
      <c r="H17" s="35" t="s">
        <v>4917</v>
      </c>
    </row>
    <row r="18" spans="1:8">
      <c r="A18" s="35">
        <v>17</v>
      </c>
      <c r="D18" s="35" t="s">
        <v>4908</v>
      </c>
      <c r="G18" s="35" t="s">
        <v>4918</v>
      </c>
      <c r="H18" s="35" t="s">
        <v>4919</v>
      </c>
    </row>
    <row r="19" spans="1:8">
      <c r="A19" s="35">
        <v>18</v>
      </c>
      <c r="D19" s="35" t="s">
        <v>4920</v>
      </c>
      <c r="G19" s="35" t="s">
        <v>4921</v>
      </c>
      <c r="H19" s="35" t="s">
        <v>4922</v>
      </c>
    </row>
    <row r="20" spans="1:8">
      <c r="A20" s="35">
        <v>19</v>
      </c>
      <c r="D20" s="35" t="s">
        <v>4920</v>
      </c>
      <c r="G20" s="35" t="s">
        <v>4909</v>
      </c>
      <c r="H20" s="35" t="s">
        <v>4923</v>
      </c>
    </row>
    <row r="21" spans="1:8">
      <c r="A21" s="35">
        <v>20</v>
      </c>
      <c r="D21" s="35" t="s">
        <v>4920</v>
      </c>
      <c r="G21" s="35" t="s">
        <v>4911</v>
      </c>
      <c r="H21" s="35" t="s">
        <v>4924</v>
      </c>
    </row>
    <row r="22" spans="1:8">
      <c r="A22" s="35">
        <v>21</v>
      </c>
      <c r="D22" s="35" t="s">
        <v>4920</v>
      </c>
      <c r="G22" s="35" t="s">
        <v>4911</v>
      </c>
      <c r="H22" s="35" t="s">
        <v>4925</v>
      </c>
    </row>
    <row r="23" spans="1:8">
      <c r="A23" s="35">
        <v>22</v>
      </c>
      <c r="D23" s="35" t="s">
        <v>4920</v>
      </c>
      <c r="G23" s="35" t="s">
        <v>4911</v>
      </c>
      <c r="H23" s="35" t="s">
        <v>4926</v>
      </c>
    </row>
    <row r="24" spans="1:8">
      <c r="A24" s="35">
        <v>23</v>
      </c>
      <c r="D24" s="35" t="s">
        <v>4927</v>
      </c>
      <c r="G24" s="35" t="s">
        <v>4915</v>
      </c>
      <c r="H24" s="35" t="s">
        <v>4928</v>
      </c>
    </row>
    <row r="25" spans="1:8">
      <c r="A25" s="35">
        <v>24</v>
      </c>
      <c r="D25" s="35" t="s">
        <v>4927</v>
      </c>
      <c r="G25" s="35" t="s">
        <v>4915</v>
      </c>
      <c r="H25" s="35" t="s">
        <v>4929</v>
      </c>
    </row>
    <row r="26" spans="1:8">
      <c r="A26" s="35">
        <v>25</v>
      </c>
      <c r="D26" s="35" t="s">
        <v>4927</v>
      </c>
      <c r="G26" s="35" t="s">
        <v>4918</v>
      </c>
      <c r="H26" s="35" t="s">
        <v>4930</v>
      </c>
    </row>
    <row r="27" spans="1:8">
      <c r="A27" s="35">
        <v>26</v>
      </c>
      <c r="D27" s="35" t="s">
        <v>4927</v>
      </c>
      <c r="G27" s="35" t="s">
        <v>4921</v>
      </c>
      <c r="H27" s="35" t="s">
        <v>4931</v>
      </c>
    </row>
    <row r="28" spans="1:8">
      <c r="A28" s="35">
        <v>27</v>
      </c>
      <c r="D28" s="35" t="s">
        <v>4927</v>
      </c>
      <c r="G28" s="35" t="s">
        <v>4909</v>
      </c>
      <c r="H28" s="35" t="s">
        <v>4932</v>
      </c>
    </row>
    <row r="29" spans="1:8">
      <c r="A29" s="35">
        <v>28</v>
      </c>
      <c r="D29" s="35" t="s">
        <v>4927</v>
      </c>
      <c r="G29" s="35" t="s">
        <v>4911</v>
      </c>
      <c r="H29" s="35" t="s">
        <v>4933</v>
      </c>
    </row>
    <row r="30" spans="1:8">
      <c r="A30" s="35">
        <v>29</v>
      </c>
      <c r="D30" s="35" t="s">
        <v>4927</v>
      </c>
      <c r="G30" s="35" t="s">
        <v>4911</v>
      </c>
      <c r="H30" s="35" t="s">
        <v>4934</v>
      </c>
    </row>
    <row r="31" spans="1:8">
      <c r="A31" s="35">
        <v>30</v>
      </c>
      <c r="D31" s="35" t="s">
        <v>4935</v>
      </c>
      <c r="G31" s="35" t="s">
        <v>4911</v>
      </c>
      <c r="H31" s="35" t="s">
        <v>4936</v>
      </c>
    </row>
    <row r="32" spans="1:8">
      <c r="A32" s="35">
        <v>31</v>
      </c>
      <c r="D32" s="35" t="s">
        <v>4935</v>
      </c>
      <c r="G32" s="35" t="s">
        <v>4915</v>
      </c>
      <c r="H32" s="35" t="s">
        <v>4937</v>
      </c>
    </row>
    <row r="33" spans="1:8">
      <c r="A33" s="35">
        <v>32</v>
      </c>
      <c r="D33" s="35" t="s">
        <v>4935</v>
      </c>
      <c r="G33" s="35" t="s">
        <v>4915</v>
      </c>
      <c r="H33" s="35" t="s">
        <v>4938</v>
      </c>
    </row>
    <row r="34" spans="1:8">
      <c r="A34" s="35">
        <v>33</v>
      </c>
      <c r="D34" s="35" t="s">
        <v>4935</v>
      </c>
      <c r="G34" s="35" t="s">
        <v>4918</v>
      </c>
      <c r="H34" s="35" t="s">
        <v>4939</v>
      </c>
    </row>
    <row r="35" spans="1:8">
      <c r="A35" s="35">
        <v>34</v>
      </c>
      <c r="D35" s="35" t="s">
        <v>4935</v>
      </c>
      <c r="G35" s="35" t="s">
        <v>4921</v>
      </c>
      <c r="H35" s="35" t="s">
        <v>4940</v>
      </c>
    </row>
    <row r="36" spans="1:8">
      <c r="A36" s="35">
        <v>35</v>
      </c>
      <c r="D36" s="35" t="s">
        <v>4935</v>
      </c>
      <c r="G36" s="35" t="s">
        <v>4909</v>
      </c>
      <c r="H36" s="35" t="s">
        <v>4941</v>
      </c>
    </row>
    <row r="37" spans="1:8">
      <c r="A37" s="35">
        <v>36</v>
      </c>
      <c r="D37" s="35" t="s">
        <v>4935</v>
      </c>
      <c r="G37" s="35" t="s">
        <v>4911</v>
      </c>
      <c r="H37" s="35" t="s">
        <v>4942</v>
      </c>
    </row>
    <row r="38" spans="1:8">
      <c r="A38" s="35">
        <v>37</v>
      </c>
      <c r="D38" s="35" t="s">
        <v>4935</v>
      </c>
      <c r="G38" s="35" t="s">
        <v>4911</v>
      </c>
      <c r="H38" s="35" t="s">
        <v>4943</v>
      </c>
    </row>
    <row r="39" spans="1:8">
      <c r="A39" s="35">
        <v>38</v>
      </c>
      <c r="D39" s="35" t="s">
        <v>4935</v>
      </c>
      <c r="G39" s="35" t="s">
        <v>4911</v>
      </c>
      <c r="H39" s="35" t="s">
        <v>4944</v>
      </c>
    </row>
    <row r="40" spans="1:8">
      <c r="A40" s="35">
        <v>39</v>
      </c>
      <c r="D40" s="35" t="s">
        <v>4945</v>
      </c>
      <c r="G40" s="35" t="s">
        <v>4915</v>
      </c>
      <c r="H40" s="35" t="s">
        <v>4946</v>
      </c>
    </row>
    <row r="41" spans="1:8">
      <c r="A41" s="35">
        <v>40</v>
      </c>
      <c r="D41" s="35" t="s">
        <v>4945</v>
      </c>
      <c r="G41" s="35" t="s">
        <v>4915</v>
      </c>
      <c r="H41" s="35" t="s">
        <v>4947</v>
      </c>
    </row>
    <row r="42" spans="1:8">
      <c r="A42" s="35">
        <v>41</v>
      </c>
      <c r="D42" s="35" t="s">
        <v>4945</v>
      </c>
      <c r="G42" s="35" t="s">
        <v>4918</v>
      </c>
      <c r="H42" s="35" t="s">
        <v>4948</v>
      </c>
    </row>
    <row r="43" spans="1:8">
      <c r="A43" s="35">
        <v>42</v>
      </c>
      <c r="D43" s="35" t="s">
        <v>4945</v>
      </c>
      <c r="G43" s="35" t="s">
        <v>4921</v>
      </c>
      <c r="H43" s="35" t="s">
        <v>4949</v>
      </c>
    </row>
    <row r="44" spans="1:8">
      <c r="A44" s="35">
        <v>43</v>
      </c>
      <c r="D44" s="35" t="s">
        <v>4945</v>
      </c>
      <c r="G44" s="35" t="s">
        <v>4909</v>
      </c>
      <c r="H44" s="35" t="s">
        <v>4950</v>
      </c>
    </row>
    <row r="45" spans="1:8">
      <c r="A45" s="35">
        <v>44</v>
      </c>
      <c r="D45" s="35" t="s">
        <v>4945</v>
      </c>
      <c r="G45" s="35" t="s">
        <v>4911</v>
      </c>
      <c r="H45" s="35" t="s">
        <v>4951</v>
      </c>
    </row>
    <row r="46" spans="1:8">
      <c r="A46" s="35">
        <v>45</v>
      </c>
      <c r="D46" s="35" t="s">
        <v>4945</v>
      </c>
      <c r="G46" s="35" t="s">
        <v>4911</v>
      </c>
      <c r="H46" s="35" t="s">
        <v>4952</v>
      </c>
    </row>
    <row r="47" spans="1:8">
      <c r="A47" s="35">
        <v>46</v>
      </c>
      <c r="D47" s="35" t="s">
        <v>4945</v>
      </c>
      <c r="G47" s="35" t="s">
        <v>4911</v>
      </c>
      <c r="H47" s="35" t="s">
        <v>4953</v>
      </c>
    </row>
    <row r="48" spans="1:8">
      <c r="A48" s="35">
        <v>47</v>
      </c>
      <c r="D48" s="35" t="s">
        <v>4945</v>
      </c>
      <c r="G48" s="35" t="s">
        <v>4915</v>
      </c>
      <c r="H48" s="35" t="s">
        <v>4954</v>
      </c>
    </row>
    <row r="49" spans="1:8">
      <c r="A49" s="35">
        <v>48</v>
      </c>
      <c r="D49" s="35" t="s">
        <v>4945</v>
      </c>
      <c r="G49" s="35" t="s">
        <v>4915</v>
      </c>
      <c r="H49" s="35" t="s">
        <v>4955</v>
      </c>
    </row>
    <row r="50" spans="1:8">
      <c r="A50" s="35">
        <v>49</v>
      </c>
      <c r="D50" s="35" t="s">
        <v>4945</v>
      </c>
      <c r="G50" s="35" t="s">
        <v>4918</v>
      </c>
      <c r="H50" s="35" t="s">
        <v>4956</v>
      </c>
    </row>
    <row r="51" spans="1:8">
      <c r="A51" s="35">
        <v>50</v>
      </c>
      <c r="D51" s="35" t="s">
        <v>4957</v>
      </c>
      <c r="G51" s="35" t="s">
        <v>4921</v>
      </c>
      <c r="H51" s="35" t="s">
        <v>4958</v>
      </c>
    </row>
    <row r="52" spans="1:8">
      <c r="A52" s="35">
        <v>51</v>
      </c>
      <c r="D52" s="35" t="s">
        <v>4957</v>
      </c>
      <c r="G52" s="35" t="s">
        <v>4909</v>
      </c>
      <c r="H52" s="35" t="s">
        <v>4959</v>
      </c>
    </row>
    <row r="53" spans="1:8">
      <c r="A53" s="35">
        <v>52</v>
      </c>
      <c r="D53" s="35" t="s">
        <v>4957</v>
      </c>
      <c r="G53" s="35" t="s">
        <v>4911</v>
      </c>
      <c r="H53" s="35" t="s">
        <v>4960</v>
      </c>
    </row>
    <row r="54" spans="1:8">
      <c r="A54" s="35">
        <v>53</v>
      </c>
      <c r="D54" s="35" t="s">
        <v>4957</v>
      </c>
      <c r="G54" s="35" t="s">
        <v>4911</v>
      </c>
      <c r="H54" s="35" t="s">
        <v>4961</v>
      </c>
    </row>
    <row r="55" spans="1:8">
      <c r="A55" s="35">
        <v>54</v>
      </c>
      <c r="D55" s="35" t="s">
        <v>4957</v>
      </c>
      <c r="G55" s="35" t="s">
        <v>4911</v>
      </c>
      <c r="H55" s="35" t="s">
        <v>4962</v>
      </c>
    </row>
    <row r="56" spans="1:8">
      <c r="A56" s="35">
        <v>55</v>
      </c>
      <c r="D56" s="35" t="s">
        <v>4957</v>
      </c>
      <c r="G56" s="35" t="s">
        <v>4915</v>
      </c>
      <c r="H56" s="35" t="s">
        <v>4963</v>
      </c>
    </row>
    <row r="57" spans="1:8">
      <c r="A57" s="35">
        <v>56</v>
      </c>
      <c r="D57" s="35" t="s">
        <v>4957</v>
      </c>
      <c r="G57" s="35" t="s">
        <v>4915</v>
      </c>
      <c r="H57" s="35" t="s">
        <v>4964</v>
      </c>
    </row>
    <row r="58" spans="1:8">
      <c r="A58" s="35">
        <v>57</v>
      </c>
      <c r="D58" s="35" t="s">
        <v>4957</v>
      </c>
      <c r="G58" s="35" t="s">
        <v>4918</v>
      </c>
      <c r="H58" s="35" t="s">
        <v>4965</v>
      </c>
    </row>
    <row r="59" spans="1:8">
      <c r="A59" s="35">
        <v>58</v>
      </c>
      <c r="D59" s="35" t="s">
        <v>4957</v>
      </c>
      <c r="G59" s="35" t="s">
        <v>4921</v>
      </c>
      <c r="H59" s="35" t="s">
        <v>4966</v>
      </c>
    </row>
    <row r="60" spans="1:8">
      <c r="A60" s="35">
        <v>59</v>
      </c>
      <c r="D60" s="35" t="s">
        <v>4957</v>
      </c>
      <c r="G60" s="35" t="s">
        <v>4909</v>
      </c>
      <c r="H60" s="35" t="s">
        <v>4967</v>
      </c>
    </row>
    <row r="61" spans="1:8">
      <c r="A61" s="35">
        <v>60</v>
      </c>
      <c r="D61" s="35" t="s">
        <v>4957</v>
      </c>
      <c r="G61" s="35" t="s">
        <v>4911</v>
      </c>
      <c r="H61" s="35" t="s">
        <v>4968</v>
      </c>
    </row>
    <row r="62" spans="1:8">
      <c r="A62" s="35">
        <v>61</v>
      </c>
      <c r="D62" s="35" t="s">
        <v>4957</v>
      </c>
      <c r="G62" s="35" t="s">
        <v>4911</v>
      </c>
      <c r="H62" s="35" t="s">
        <v>4969</v>
      </c>
    </row>
    <row r="63" spans="1:8">
      <c r="A63" s="35">
        <v>62</v>
      </c>
      <c r="D63" s="35" t="s">
        <v>4957</v>
      </c>
      <c r="G63" s="35" t="s">
        <v>4911</v>
      </c>
      <c r="H63" s="35" t="s">
        <v>4970</v>
      </c>
    </row>
    <row r="64" spans="1:8">
      <c r="A64" s="35">
        <v>63</v>
      </c>
      <c r="D64" s="35" t="s">
        <v>4957</v>
      </c>
      <c r="G64" s="35" t="s">
        <v>4915</v>
      </c>
      <c r="H64" s="35" t="s">
        <v>4971</v>
      </c>
    </row>
    <row r="65" spans="1:8">
      <c r="A65" s="35">
        <v>64</v>
      </c>
      <c r="D65" s="35" t="s">
        <v>4957</v>
      </c>
      <c r="G65" s="35" t="s">
        <v>4915</v>
      </c>
      <c r="H65" s="35" t="s">
        <v>4972</v>
      </c>
    </row>
    <row r="66" spans="1:8">
      <c r="A66" s="35">
        <v>65</v>
      </c>
      <c r="D66" s="35" t="s">
        <v>4957</v>
      </c>
      <c r="G66" s="35" t="s">
        <v>4918</v>
      </c>
      <c r="H66" s="35" t="s">
        <v>4973</v>
      </c>
    </row>
    <row r="67" spans="1:8">
      <c r="A67" s="35">
        <v>66</v>
      </c>
      <c r="D67" s="35" t="s">
        <v>4974</v>
      </c>
      <c r="G67" s="35" t="s">
        <v>4921</v>
      </c>
      <c r="H67" s="35" t="s">
        <v>4975</v>
      </c>
    </row>
    <row r="68" spans="1:8">
      <c r="A68" s="35">
        <v>67</v>
      </c>
      <c r="D68" s="35" t="s">
        <v>4974</v>
      </c>
      <c r="G68" s="35" t="s">
        <v>4909</v>
      </c>
      <c r="H68" s="35" t="s">
        <v>4976</v>
      </c>
    </row>
    <row r="69" spans="1:8">
      <c r="A69" s="35">
        <v>68</v>
      </c>
      <c r="D69" s="35" t="s">
        <v>4974</v>
      </c>
      <c r="G69" s="35" t="s">
        <v>4911</v>
      </c>
      <c r="H69" s="35" t="s">
        <v>4977</v>
      </c>
    </row>
    <row r="70" spans="1:8">
      <c r="A70" s="35">
        <v>69</v>
      </c>
      <c r="D70" s="35" t="s">
        <v>4974</v>
      </c>
      <c r="G70" s="35" t="s">
        <v>4911</v>
      </c>
      <c r="H70" s="35" t="s">
        <v>4978</v>
      </c>
    </row>
    <row r="71" spans="1:8">
      <c r="A71" s="35">
        <v>70</v>
      </c>
      <c r="D71" s="35" t="s">
        <v>4974</v>
      </c>
      <c r="G71" s="35" t="s">
        <v>4911</v>
      </c>
      <c r="H71" s="35" t="s">
        <v>4979</v>
      </c>
    </row>
    <row r="72" spans="1:8">
      <c r="A72" s="35">
        <v>71</v>
      </c>
      <c r="D72" s="35" t="s">
        <v>4974</v>
      </c>
      <c r="G72" s="35" t="s">
        <v>4915</v>
      </c>
      <c r="H72" s="35" t="s">
        <v>4980</v>
      </c>
    </row>
    <row r="73" spans="1:8">
      <c r="A73" s="35">
        <v>72</v>
      </c>
      <c r="D73" s="35" t="s">
        <v>4974</v>
      </c>
      <c r="G73" s="35" t="s">
        <v>4915</v>
      </c>
      <c r="H73" s="35" t="s">
        <v>4981</v>
      </c>
    </row>
    <row r="74" spans="1:8">
      <c r="A74" s="35">
        <v>73</v>
      </c>
      <c r="D74" s="35" t="s">
        <v>4974</v>
      </c>
      <c r="G74" s="35" t="s">
        <v>4918</v>
      </c>
      <c r="H74" s="35" t="s">
        <v>4982</v>
      </c>
    </row>
    <row r="75" spans="1:8">
      <c r="A75" s="35">
        <v>74</v>
      </c>
      <c r="D75" s="35" t="s">
        <v>4974</v>
      </c>
      <c r="G75" s="35" t="s">
        <v>4921</v>
      </c>
      <c r="H75" s="35" t="s">
        <v>4983</v>
      </c>
    </row>
    <row r="76" spans="1:8">
      <c r="A76" s="35">
        <v>75</v>
      </c>
      <c r="D76" s="35" t="s">
        <v>4974</v>
      </c>
      <c r="G76" s="35" t="s">
        <v>4909</v>
      </c>
      <c r="H76" s="35" t="s">
        <v>4984</v>
      </c>
    </row>
    <row r="77" spans="1:8">
      <c r="A77" s="35">
        <v>76</v>
      </c>
      <c r="D77" s="35" t="s">
        <v>4974</v>
      </c>
      <c r="G77" s="35" t="s">
        <v>4911</v>
      </c>
      <c r="H77" s="35" t="s">
        <v>4985</v>
      </c>
    </row>
    <row r="78" spans="1:8">
      <c r="A78" s="35">
        <v>77</v>
      </c>
      <c r="D78" s="35" t="s">
        <v>4974</v>
      </c>
      <c r="G78" s="35" t="s">
        <v>4911</v>
      </c>
      <c r="H78" s="35" t="s">
        <v>4986</v>
      </c>
    </row>
    <row r="79" spans="1:8">
      <c r="A79" s="35">
        <v>78</v>
      </c>
      <c r="D79" s="35" t="s">
        <v>4974</v>
      </c>
      <c r="G79" s="35" t="s">
        <v>4911</v>
      </c>
      <c r="H79" s="35" t="s">
        <v>4987</v>
      </c>
    </row>
    <row r="80" spans="1:8">
      <c r="A80" s="35">
        <v>79</v>
      </c>
      <c r="D80" s="35" t="s">
        <v>4974</v>
      </c>
      <c r="G80" s="35" t="s">
        <v>4915</v>
      </c>
      <c r="H80" s="35" t="s">
        <v>4988</v>
      </c>
    </row>
    <row r="81" spans="1:8">
      <c r="A81" s="35">
        <v>80</v>
      </c>
      <c r="D81" s="35" t="s">
        <v>4974</v>
      </c>
      <c r="G81" s="35" t="s">
        <v>4915</v>
      </c>
      <c r="H81" s="35" t="s">
        <v>4989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F9D27-4212-447C-85D1-8E73B3772E3F}">
  <dimension ref="A1:I437"/>
  <sheetViews>
    <sheetView workbookViewId="0"/>
  </sheetViews>
  <sheetFormatPr defaultColWidth="8.73046875" defaultRowHeight="14.25"/>
  <cols>
    <col min="1" max="1" width="14" style="35" bestFit="1" customWidth="1"/>
    <col min="2" max="2" width="12.19921875" style="35" bestFit="1" customWidth="1"/>
    <col min="3" max="3" width="14.9296875" style="35" bestFit="1" customWidth="1"/>
    <col min="4" max="5" width="19.19921875" style="35" customWidth="1"/>
    <col min="6" max="6" width="16.53125" style="35" bestFit="1" customWidth="1"/>
    <col min="7" max="8" width="23.265625" style="35" customWidth="1"/>
    <col min="9" max="9" width="39.9296875" style="35" customWidth="1"/>
    <col min="10" max="10" width="8.73046875" style="35" customWidth="1"/>
    <col min="11" max="16384" width="8.73046875" style="35"/>
  </cols>
  <sheetData>
    <row r="1" spans="1:9">
      <c r="A1" s="33" t="s">
        <v>4199</v>
      </c>
      <c r="B1" s="34" t="s">
        <v>4200</v>
      </c>
      <c r="C1" s="34" t="s">
        <v>4201</v>
      </c>
      <c r="D1" s="34" t="s">
        <v>4202</v>
      </c>
      <c r="E1" s="34" t="s">
        <v>4203</v>
      </c>
      <c r="F1" s="34" t="s">
        <v>4204</v>
      </c>
      <c r="G1" s="33" t="s">
        <v>4205</v>
      </c>
      <c r="H1" s="33" t="s">
        <v>4206</v>
      </c>
    </row>
    <row r="2" spans="1:9">
      <c r="A2" s="36">
        <v>1</v>
      </c>
      <c r="B2" s="36">
        <v>71</v>
      </c>
      <c r="C2" s="37">
        <v>42686</v>
      </c>
      <c r="D2" s="36" t="s">
        <v>4207</v>
      </c>
      <c r="E2" s="36" t="s">
        <v>4208</v>
      </c>
      <c r="F2" s="36" t="s">
        <v>4209</v>
      </c>
      <c r="G2" s="38">
        <v>34</v>
      </c>
      <c r="H2" s="38">
        <v>1</v>
      </c>
      <c r="I2" s="37"/>
    </row>
    <row r="3" spans="1:9">
      <c r="A3" s="36">
        <v>2</v>
      </c>
      <c r="B3" s="36">
        <v>94</v>
      </c>
      <c r="C3" s="37">
        <v>42601</v>
      </c>
      <c r="D3" s="36" t="s">
        <v>4207</v>
      </c>
      <c r="E3" s="36" t="s">
        <v>4210</v>
      </c>
      <c r="F3" s="36" t="s">
        <v>4211</v>
      </c>
      <c r="G3" s="38">
        <v>34</v>
      </c>
      <c r="H3" s="35">
        <v>10</v>
      </c>
    </row>
    <row r="4" spans="1:9">
      <c r="A4" s="36">
        <v>3</v>
      </c>
      <c r="B4" s="36">
        <v>3</v>
      </c>
      <c r="C4" s="37">
        <v>42822</v>
      </c>
      <c r="D4" s="36" t="s">
        <v>4212</v>
      </c>
      <c r="E4" s="36" t="s">
        <v>4213</v>
      </c>
      <c r="F4" s="36" t="s">
        <v>4214</v>
      </c>
      <c r="G4" s="38">
        <v>56</v>
      </c>
      <c r="H4" s="35">
        <v>2</v>
      </c>
    </row>
    <row r="5" spans="1:9">
      <c r="A5" s="36">
        <v>4</v>
      </c>
      <c r="B5" s="36">
        <v>44</v>
      </c>
      <c r="C5" s="37">
        <v>42755</v>
      </c>
      <c r="D5" s="36" t="s">
        <v>4207</v>
      </c>
      <c r="E5" s="36" t="s">
        <v>4215</v>
      </c>
      <c r="F5" s="36" t="s">
        <v>4211</v>
      </c>
      <c r="G5" s="38">
        <v>35</v>
      </c>
      <c r="H5" s="35">
        <v>2</v>
      </c>
    </row>
    <row r="6" spans="1:9">
      <c r="A6" s="36">
        <v>5</v>
      </c>
      <c r="B6" s="36">
        <v>55</v>
      </c>
      <c r="C6" s="37">
        <v>42410</v>
      </c>
      <c r="D6" s="36" t="s">
        <v>4212</v>
      </c>
      <c r="E6" s="36" t="s">
        <v>4216</v>
      </c>
      <c r="F6" s="36" t="s">
        <v>4211</v>
      </c>
      <c r="G6" s="38">
        <v>35</v>
      </c>
      <c r="H6" s="35">
        <v>1</v>
      </c>
    </row>
    <row r="7" spans="1:9">
      <c r="A7" s="36">
        <v>6</v>
      </c>
      <c r="B7" s="36">
        <v>77</v>
      </c>
      <c r="C7" s="37">
        <v>42392</v>
      </c>
      <c r="D7" s="36" t="s">
        <v>4212</v>
      </c>
      <c r="E7" s="36" t="s">
        <v>4217</v>
      </c>
      <c r="F7" s="36" t="s">
        <v>4211</v>
      </c>
      <c r="G7" s="38">
        <v>34</v>
      </c>
      <c r="H7" s="35">
        <v>3</v>
      </c>
    </row>
    <row r="8" spans="1:9">
      <c r="A8" s="36">
        <v>7</v>
      </c>
      <c r="B8" s="36">
        <v>45</v>
      </c>
      <c r="C8" s="37">
        <v>42687</v>
      </c>
      <c r="D8" s="36" t="s">
        <v>4212</v>
      </c>
      <c r="E8" s="36" t="s">
        <v>4218</v>
      </c>
      <c r="F8" s="36" t="s">
        <v>4211</v>
      </c>
      <c r="G8" s="38">
        <v>34</v>
      </c>
      <c r="H8" s="35">
        <v>6</v>
      </c>
    </row>
    <row r="9" spans="1:9">
      <c r="A9" s="36">
        <v>8</v>
      </c>
      <c r="B9" s="36">
        <v>9</v>
      </c>
      <c r="C9" s="37">
        <v>42792</v>
      </c>
      <c r="D9" s="36" t="s">
        <v>4207</v>
      </c>
      <c r="E9" s="36" t="s">
        <v>4219</v>
      </c>
      <c r="F9" s="36" t="s">
        <v>4214</v>
      </c>
      <c r="G9" s="38">
        <v>45</v>
      </c>
      <c r="H9" s="35">
        <v>10</v>
      </c>
    </row>
    <row r="10" spans="1:9">
      <c r="A10" s="36">
        <v>9</v>
      </c>
      <c r="B10" s="36">
        <v>82</v>
      </c>
      <c r="C10" s="37">
        <v>42398</v>
      </c>
      <c r="D10" s="36" t="s">
        <v>4207</v>
      </c>
      <c r="E10" s="36" t="s">
        <v>4220</v>
      </c>
      <c r="F10" s="36" t="s">
        <v>4214</v>
      </c>
      <c r="G10" s="38">
        <v>6</v>
      </c>
      <c r="H10" s="35">
        <v>10</v>
      </c>
    </row>
    <row r="11" spans="1:9">
      <c r="A11" s="36">
        <v>10</v>
      </c>
      <c r="B11" s="36">
        <v>10</v>
      </c>
      <c r="C11" s="37">
        <v>43001</v>
      </c>
      <c r="D11" s="36" t="s">
        <v>4212</v>
      </c>
      <c r="E11" s="36" t="s">
        <v>4221</v>
      </c>
      <c r="F11" s="36" t="s">
        <v>4214</v>
      </c>
      <c r="G11" s="38">
        <v>19</v>
      </c>
      <c r="H11" s="35">
        <v>3</v>
      </c>
    </row>
    <row r="12" spans="1:9">
      <c r="A12" s="36">
        <v>11</v>
      </c>
      <c r="B12" s="36">
        <v>29</v>
      </c>
      <c r="C12" s="37">
        <v>43118</v>
      </c>
      <c r="D12" s="36" t="s">
        <v>4212</v>
      </c>
      <c r="E12" s="36" t="s">
        <v>4222</v>
      </c>
      <c r="F12" s="36" t="s">
        <v>4214</v>
      </c>
      <c r="G12" s="38">
        <v>34</v>
      </c>
      <c r="H12" s="35">
        <v>7</v>
      </c>
    </row>
    <row r="13" spans="1:9">
      <c r="A13" s="36">
        <v>12</v>
      </c>
      <c r="B13" s="36">
        <v>75</v>
      </c>
      <c r="C13" s="37">
        <v>42717</v>
      </c>
      <c r="D13" s="36" t="s">
        <v>4207</v>
      </c>
      <c r="E13" s="36" t="s">
        <v>4223</v>
      </c>
      <c r="F13" s="36" t="s">
        <v>4211</v>
      </c>
      <c r="G13" s="38">
        <v>17</v>
      </c>
      <c r="H13" s="35">
        <v>2</v>
      </c>
    </row>
    <row r="14" spans="1:9">
      <c r="A14" s="36">
        <v>13</v>
      </c>
      <c r="B14" s="36">
        <v>24</v>
      </c>
      <c r="C14" s="37">
        <v>42965</v>
      </c>
      <c r="D14" s="36" t="s">
        <v>4212</v>
      </c>
      <c r="E14" s="36" t="s">
        <v>4224</v>
      </c>
      <c r="F14" s="36" t="s">
        <v>4214</v>
      </c>
      <c r="G14" s="38">
        <v>34</v>
      </c>
      <c r="H14" s="35">
        <v>4</v>
      </c>
    </row>
    <row r="15" spans="1:9">
      <c r="A15" s="36">
        <v>14</v>
      </c>
      <c r="B15" s="36">
        <v>9</v>
      </c>
      <c r="C15" s="37">
        <v>42670</v>
      </c>
      <c r="D15" s="36" t="s">
        <v>4212</v>
      </c>
      <c r="E15" s="36" t="s">
        <v>4225</v>
      </c>
      <c r="F15" s="36" t="s">
        <v>4209</v>
      </c>
      <c r="G15" s="38">
        <v>16</v>
      </c>
      <c r="H15" s="35">
        <v>2</v>
      </c>
    </row>
    <row r="16" spans="1:9">
      <c r="A16" s="36">
        <v>15</v>
      </c>
      <c r="B16" s="36">
        <v>83</v>
      </c>
      <c r="C16" s="37">
        <v>42846</v>
      </c>
      <c r="D16" s="36" t="s">
        <v>4212</v>
      </c>
      <c r="E16" s="36" t="s">
        <v>4226</v>
      </c>
      <c r="F16" s="36" t="s">
        <v>4211</v>
      </c>
      <c r="G16" s="38">
        <v>62</v>
      </c>
      <c r="H16" s="35">
        <v>8</v>
      </c>
    </row>
    <row r="17" spans="1:8">
      <c r="A17" s="36">
        <v>16</v>
      </c>
      <c r="B17" s="36">
        <v>49</v>
      </c>
      <c r="C17" s="37">
        <v>42648</v>
      </c>
      <c r="D17" s="36" t="s">
        <v>4207</v>
      </c>
      <c r="E17" s="36" t="s">
        <v>4227</v>
      </c>
      <c r="F17" s="36" t="s">
        <v>4209</v>
      </c>
      <c r="G17" s="38">
        <v>34</v>
      </c>
      <c r="H17" s="35">
        <v>4</v>
      </c>
    </row>
    <row r="18" spans="1:8">
      <c r="A18" s="36">
        <v>17</v>
      </c>
      <c r="B18" s="36">
        <v>42</v>
      </c>
      <c r="C18" s="37">
        <v>42579</v>
      </c>
      <c r="D18" s="36" t="s">
        <v>4207</v>
      </c>
      <c r="E18" s="36" t="s">
        <v>4228</v>
      </c>
      <c r="F18" s="36" t="s">
        <v>4214</v>
      </c>
      <c r="G18" s="38">
        <v>34</v>
      </c>
      <c r="H18" s="35">
        <v>5</v>
      </c>
    </row>
    <row r="19" spans="1:8">
      <c r="A19" s="36">
        <v>18</v>
      </c>
      <c r="B19" s="36">
        <v>39</v>
      </c>
      <c r="C19" s="37">
        <v>42751</v>
      </c>
      <c r="D19" s="36" t="s">
        <v>4212</v>
      </c>
      <c r="E19" s="36" t="s">
        <v>4229</v>
      </c>
      <c r="F19" s="36" t="s">
        <v>4211</v>
      </c>
      <c r="G19" s="38">
        <v>34</v>
      </c>
      <c r="H19" s="35">
        <v>4</v>
      </c>
    </row>
    <row r="20" spans="1:8">
      <c r="A20" s="36">
        <v>19</v>
      </c>
      <c r="B20" s="36">
        <v>25</v>
      </c>
      <c r="C20" s="37">
        <v>42641</v>
      </c>
      <c r="D20" s="36" t="s">
        <v>4207</v>
      </c>
      <c r="E20" s="36" t="s">
        <v>4230</v>
      </c>
      <c r="F20" s="36" t="s">
        <v>4211</v>
      </c>
      <c r="G20" s="38">
        <v>34</v>
      </c>
      <c r="H20" s="35">
        <v>7</v>
      </c>
    </row>
    <row r="21" spans="1:8">
      <c r="A21" s="36">
        <v>20</v>
      </c>
      <c r="B21" s="36">
        <v>17</v>
      </c>
      <c r="C21" s="37">
        <v>42880</v>
      </c>
      <c r="D21" s="36" t="s">
        <v>4207</v>
      </c>
      <c r="E21" s="36" t="s">
        <v>4231</v>
      </c>
      <c r="F21" s="36" t="s">
        <v>4214</v>
      </c>
      <c r="G21" s="38">
        <v>35</v>
      </c>
      <c r="H21" s="35">
        <v>7</v>
      </c>
    </row>
    <row r="22" spans="1:8">
      <c r="A22" s="36">
        <v>21</v>
      </c>
      <c r="B22" s="36">
        <v>1</v>
      </c>
      <c r="C22" s="37">
        <v>42668</v>
      </c>
      <c r="D22" s="36" t="s">
        <v>4207</v>
      </c>
      <c r="E22" s="36" t="s">
        <v>4232</v>
      </c>
      <c r="F22" s="36" t="s">
        <v>4209</v>
      </c>
      <c r="G22" s="38">
        <v>34</v>
      </c>
      <c r="H22" s="35">
        <v>5</v>
      </c>
    </row>
    <row r="23" spans="1:8">
      <c r="A23" s="36">
        <v>22</v>
      </c>
      <c r="B23" s="36">
        <v>100</v>
      </c>
      <c r="C23" s="37">
        <v>42578</v>
      </c>
      <c r="D23" s="36" t="s">
        <v>4212</v>
      </c>
      <c r="E23" s="36" t="s">
        <v>4233</v>
      </c>
      <c r="F23" s="36" t="s">
        <v>4214</v>
      </c>
      <c r="G23" s="38">
        <v>6</v>
      </c>
      <c r="H23" s="35">
        <v>7</v>
      </c>
    </row>
    <row r="24" spans="1:8">
      <c r="A24" s="36">
        <v>23</v>
      </c>
      <c r="B24" s="36">
        <v>68</v>
      </c>
      <c r="C24" s="37">
        <v>42520</v>
      </c>
      <c r="D24" s="36" t="s">
        <v>4207</v>
      </c>
      <c r="E24" s="36" t="s">
        <v>4234</v>
      </c>
      <c r="F24" s="36" t="s">
        <v>4211</v>
      </c>
      <c r="G24" s="38">
        <v>35</v>
      </c>
      <c r="H24" s="35">
        <v>5</v>
      </c>
    </row>
    <row r="25" spans="1:8">
      <c r="A25" s="36">
        <v>24</v>
      </c>
      <c r="B25" s="36">
        <v>89</v>
      </c>
      <c r="C25" s="37">
        <v>43017</v>
      </c>
      <c r="D25" s="36" t="s">
        <v>4207</v>
      </c>
      <c r="E25" s="36" t="s">
        <v>4235</v>
      </c>
      <c r="F25" s="36" t="s">
        <v>4214</v>
      </c>
      <c r="G25" s="38">
        <v>6</v>
      </c>
      <c r="H25" s="35">
        <v>1</v>
      </c>
    </row>
    <row r="26" spans="1:8">
      <c r="A26" s="36">
        <v>25</v>
      </c>
      <c r="B26" s="36">
        <v>10</v>
      </c>
      <c r="C26" s="37">
        <v>42684</v>
      </c>
      <c r="D26" s="36" t="s">
        <v>4212</v>
      </c>
      <c r="E26" s="36" t="s">
        <v>4236</v>
      </c>
      <c r="F26" s="36" t="s">
        <v>4214</v>
      </c>
      <c r="G26" s="38">
        <v>30</v>
      </c>
      <c r="H26" s="35">
        <v>4</v>
      </c>
    </row>
    <row r="27" spans="1:8">
      <c r="A27" s="36">
        <v>26</v>
      </c>
      <c r="B27" s="36">
        <v>29</v>
      </c>
      <c r="C27" s="37">
        <v>42974</v>
      </c>
      <c r="D27" s="36" t="s">
        <v>4212</v>
      </c>
      <c r="E27" s="36" t="s">
        <v>4237</v>
      </c>
      <c r="F27" s="36" t="s">
        <v>4209</v>
      </c>
      <c r="G27" s="38">
        <v>71</v>
      </c>
      <c r="H27" s="35">
        <v>4</v>
      </c>
    </row>
    <row r="28" spans="1:8">
      <c r="A28" s="36">
        <v>27</v>
      </c>
      <c r="B28" s="36">
        <v>85</v>
      </c>
      <c r="C28" s="37">
        <v>42621</v>
      </c>
      <c r="D28" s="36" t="s">
        <v>4212</v>
      </c>
      <c r="E28" s="36" t="s">
        <v>4238</v>
      </c>
      <c r="F28" s="36" t="s">
        <v>4214</v>
      </c>
      <c r="G28" s="38">
        <v>6</v>
      </c>
      <c r="H28" s="35">
        <v>1</v>
      </c>
    </row>
    <row r="29" spans="1:8">
      <c r="A29" s="36">
        <v>28</v>
      </c>
      <c r="B29" s="36">
        <v>87</v>
      </c>
      <c r="C29" s="37">
        <v>42496</v>
      </c>
      <c r="D29" s="36" t="s">
        <v>4212</v>
      </c>
      <c r="E29" s="36" t="s">
        <v>4239</v>
      </c>
      <c r="F29" s="36" t="s">
        <v>4214</v>
      </c>
      <c r="G29" s="38">
        <v>6</v>
      </c>
      <c r="H29" s="35">
        <v>2</v>
      </c>
    </row>
    <row r="30" spans="1:8">
      <c r="A30" s="36">
        <v>29</v>
      </c>
      <c r="B30" s="36">
        <v>88</v>
      </c>
      <c r="C30" s="37">
        <v>43045</v>
      </c>
      <c r="D30" s="36" t="s">
        <v>4212</v>
      </c>
      <c r="E30" s="36" t="s">
        <v>4240</v>
      </c>
      <c r="F30" s="36" t="s">
        <v>4209</v>
      </c>
      <c r="G30" s="38">
        <v>34</v>
      </c>
      <c r="H30" s="35">
        <v>3</v>
      </c>
    </row>
    <row r="31" spans="1:8">
      <c r="A31" s="36">
        <v>30</v>
      </c>
      <c r="B31" s="36">
        <v>71</v>
      </c>
      <c r="C31" s="37">
        <v>42762</v>
      </c>
      <c r="D31" s="36" t="s">
        <v>4212</v>
      </c>
      <c r="E31" s="39" t="s">
        <v>4241</v>
      </c>
      <c r="F31" s="39" t="s">
        <v>4211</v>
      </c>
      <c r="G31" s="38">
        <v>34</v>
      </c>
      <c r="H31" s="35">
        <v>9</v>
      </c>
    </row>
    <row r="32" spans="1:8">
      <c r="A32" s="36">
        <v>31</v>
      </c>
      <c r="B32" s="36">
        <v>23</v>
      </c>
      <c r="C32" s="37">
        <v>42792</v>
      </c>
      <c r="D32" s="36" t="s">
        <v>4207</v>
      </c>
      <c r="E32" s="36" t="s">
        <v>4242</v>
      </c>
      <c r="F32" s="36" t="s">
        <v>4214</v>
      </c>
      <c r="G32" s="38">
        <v>36</v>
      </c>
      <c r="H32" s="35">
        <v>10</v>
      </c>
    </row>
    <row r="33" spans="1:8">
      <c r="A33" s="36">
        <v>32</v>
      </c>
      <c r="B33" s="36">
        <v>23</v>
      </c>
      <c r="C33" s="37">
        <v>42606</v>
      </c>
      <c r="D33" s="36" t="s">
        <v>4212</v>
      </c>
      <c r="E33" s="36" t="s">
        <v>4243</v>
      </c>
      <c r="F33" s="36" t="s">
        <v>4211</v>
      </c>
      <c r="G33" s="38">
        <v>34</v>
      </c>
      <c r="H33" s="35">
        <v>9</v>
      </c>
    </row>
    <row r="34" spans="1:8">
      <c r="A34" s="36">
        <v>33</v>
      </c>
      <c r="B34" s="36">
        <v>56</v>
      </c>
      <c r="C34" s="37">
        <v>42635</v>
      </c>
      <c r="D34" s="36" t="s">
        <v>4212</v>
      </c>
      <c r="E34" s="36" t="s">
        <v>4244</v>
      </c>
      <c r="F34" s="36" t="s">
        <v>4214</v>
      </c>
      <c r="G34" s="38">
        <v>16</v>
      </c>
      <c r="H34" s="35">
        <v>3</v>
      </c>
    </row>
    <row r="35" spans="1:8">
      <c r="A35" s="36">
        <v>34</v>
      </c>
      <c r="B35" s="36">
        <v>22</v>
      </c>
      <c r="C35" s="37">
        <v>43113</v>
      </c>
      <c r="D35" s="36" t="s">
        <v>4212</v>
      </c>
      <c r="E35" s="36" t="s">
        <v>4245</v>
      </c>
      <c r="F35" s="36" t="s">
        <v>4214</v>
      </c>
      <c r="G35" s="38">
        <v>34</v>
      </c>
      <c r="H35" s="35">
        <v>3</v>
      </c>
    </row>
    <row r="36" spans="1:8">
      <c r="A36" s="36">
        <v>35</v>
      </c>
      <c r="B36" s="36">
        <v>92</v>
      </c>
      <c r="C36" s="37">
        <v>43053</v>
      </c>
      <c r="D36" s="36" t="s">
        <v>4207</v>
      </c>
      <c r="E36" s="36" t="s">
        <v>4246</v>
      </c>
      <c r="F36" s="36" t="s">
        <v>4211</v>
      </c>
      <c r="G36" s="38">
        <v>34</v>
      </c>
      <c r="H36" s="35">
        <v>2</v>
      </c>
    </row>
    <row r="37" spans="1:8">
      <c r="A37" s="36">
        <v>36</v>
      </c>
      <c r="B37" s="36">
        <v>79</v>
      </c>
      <c r="C37" s="37">
        <v>43124</v>
      </c>
      <c r="D37" s="36" t="s">
        <v>4207</v>
      </c>
      <c r="E37" s="36" t="s">
        <v>4247</v>
      </c>
      <c r="F37" s="36" t="s">
        <v>4211</v>
      </c>
      <c r="G37" s="38">
        <v>35</v>
      </c>
      <c r="H37" s="35">
        <v>3</v>
      </c>
    </row>
    <row r="38" spans="1:8">
      <c r="A38" s="36">
        <v>37</v>
      </c>
      <c r="B38" s="36">
        <v>94</v>
      </c>
      <c r="C38" s="37">
        <v>42544</v>
      </c>
      <c r="D38" s="36" t="s">
        <v>4207</v>
      </c>
      <c r="E38" s="36" t="s">
        <v>4248</v>
      </c>
      <c r="F38" s="36" t="s">
        <v>4214</v>
      </c>
      <c r="G38" s="38">
        <v>59</v>
      </c>
      <c r="H38" s="35">
        <v>7</v>
      </c>
    </row>
    <row r="39" spans="1:8">
      <c r="A39" s="36">
        <v>38</v>
      </c>
      <c r="B39" s="36">
        <v>32</v>
      </c>
      <c r="C39" s="37">
        <v>43068</v>
      </c>
      <c r="D39" s="36" t="s">
        <v>4207</v>
      </c>
      <c r="E39" s="36" t="s">
        <v>4249</v>
      </c>
      <c r="F39" s="36" t="s">
        <v>4209</v>
      </c>
      <c r="G39" s="38">
        <v>6</v>
      </c>
      <c r="H39" s="35">
        <v>8</v>
      </c>
    </row>
    <row r="40" spans="1:8">
      <c r="A40" s="36">
        <v>39</v>
      </c>
      <c r="B40" s="36">
        <v>97</v>
      </c>
      <c r="C40" s="37">
        <v>42895</v>
      </c>
      <c r="D40" s="36" t="s">
        <v>4207</v>
      </c>
      <c r="E40" s="36" t="s">
        <v>4250</v>
      </c>
      <c r="F40" s="36" t="s">
        <v>4211</v>
      </c>
      <c r="G40" s="38">
        <v>34</v>
      </c>
      <c r="H40" s="35">
        <v>5</v>
      </c>
    </row>
    <row r="41" spans="1:8">
      <c r="A41" s="36">
        <v>40</v>
      </c>
      <c r="B41" s="36">
        <v>38</v>
      </c>
      <c r="C41" s="37">
        <v>43067</v>
      </c>
      <c r="D41" s="36" t="s">
        <v>4207</v>
      </c>
      <c r="E41" s="36" t="s">
        <v>4251</v>
      </c>
      <c r="F41" s="36" t="s">
        <v>4209</v>
      </c>
      <c r="G41" s="38">
        <v>6</v>
      </c>
      <c r="H41" s="35">
        <v>8</v>
      </c>
    </row>
    <row r="42" spans="1:8">
      <c r="A42" s="36">
        <v>41</v>
      </c>
      <c r="B42" s="36">
        <v>48</v>
      </c>
      <c r="C42" s="37">
        <v>43049</v>
      </c>
      <c r="D42" s="36" t="s">
        <v>4207</v>
      </c>
      <c r="E42" s="36" t="s">
        <v>4252</v>
      </c>
      <c r="F42" s="36" t="s">
        <v>4211</v>
      </c>
      <c r="G42" s="38">
        <v>34</v>
      </c>
      <c r="H42" s="35">
        <v>8</v>
      </c>
    </row>
    <row r="43" spans="1:8">
      <c r="A43" s="36">
        <v>42</v>
      </c>
      <c r="B43" s="36">
        <v>11</v>
      </c>
      <c r="C43" s="37">
        <v>43071</v>
      </c>
      <c r="D43" s="36" t="s">
        <v>4207</v>
      </c>
      <c r="E43" s="36" t="s">
        <v>4253</v>
      </c>
      <c r="F43" s="36" t="s">
        <v>4214</v>
      </c>
      <c r="G43" s="38">
        <v>28</v>
      </c>
      <c r="H43" s="35">
        <v>6</v>
      </c>
    </row>
    <row r="44" spans="1:8">
      <c r="A44" s="36">
        <v>43</v>
      </c>
      <c r="B44" s="36">
        <v>5</v>
      </c>
      <c r="C44" s="37">
        <v>42437</v>
      </c>
      <c r="D44" s="36" t="s">
        <v>4212</v>
      </c>
      <c r="E44" s="36" t="s">
        <v>4254</v>
      </c>
      <c r="F44" s="36" t="s">
        <v>4209</v>
      </c>
      <c r="G44" s="38">
        <v>35</v>
      </c>
      <c r="H44" s="35">
        <v>4</v>
      </c>
    </row>
    <row r="45" spans="1:8">
      <c r="A45" s="36">
        <v>44</v>
      </c>
      <c r="B45" s="36">
        <v>56</v>
      </c>
      <c r="C45" s="37">
        <v>42934</v>
      </c>
      <c r="D45" s="36" t="s">
        <v>4212</v>
      </c>
      <c r="E45" s="36" t="s">
        <v>4255</v>
      </c>
      <c r="F45" s="36" t="s">
        <v>4209</v>
      </c>
      <c r="G45" s="38">
        <v>34</v>
      </c>
      <c r="H45" s="35">
        <v>6</v>
      </c>
    </row>
    <row r="46" spans="1:8">
      <c r="A46" s="36">
        <v>45</v>
      </c>
      <c r="B46" s="36">
        <v>53</v>
      </c>
      <c r="C46" s="37">
        <v>42614</v>
      </c>
      <c r="D46" s="36" t="s">
        <v>4207</v>
      </c>
      <c r="E46" s="36" t="s">
        <v>4256</v>
      </c>
      <c r="F46" s="36" t="s">
        <v>4211</v>
      </c>
      <c r="G46" s="38">
        <v>34</v>
      </c>
      <c r="H46" s="35">
        <v>6</v>
      </c>
    </row>
    <row r="47" spans="1:8">
      <c r="A47" s="36">
        <v>46</v>
      </c>
      <c r="B47" s="36">
        <v>31</v>
      </c>
      <c r="C47" s="37">
        <v>42695</v>
      </c>
      <c r="D47" s="36" t="s">
        <v>4207</v>
      </c>
      <c r="E47" s="36" t="s">
        <v>4257</v>
      </c>
      <c r="F47" s="36" t="s">
        <v>4209</v>
      </c>
      <c r="G47" s="38">
        <v>69</v>
      </c>
      <c r="H47" s="35">
        <v>10</v>
      </c>
    </row>
    <row r="48" spans="1:8">
      <c r="A48" s="36">
        <v>47</v>
      </c>
      <c r="B48" s="36">
        <v>50</v>
      </c>
      <c r="C48" s="37">
        <v>42750</v>
      </c>
      <c r="D48" s="36" t="s">
        <v>4212</v>
      </c>
      <c r="E48" s="36" t="s">
        <v>4258</v>
      </c>
      <c r="F48" s="36" t="s">
        <v>4214</v>
      </c>
      <c r="G48" s="38">
        <v>34</v>
      </c>
      <c r="H48" s="35">
        <v>6</v>
      </c>
    </row>
    <row r="49" spans="1:8">
      <c r="A49" s="36">
        <v>48</v>
      </c>
      <c r="B49" s="36">
        <v>62</v>
      </c>
      <c r="C49" s="37">
        <v>42909</v>
      </c>
      <c r="D49" s="36" t="s">
        <v>4212</v>
      </c>
      <c r="E49" s="36" t="s">
        <v>4259</v>
      </c>
      <c r="F49" s="36" t="s">
        <v>4209</v>
      </c>
      <c r="G49" s="38">
        <v>72</v>
      </c>
      <c r="H49" s="35">
        <v>4</v>
      </c>
    </row>
    <row r="50" spans="1:8">
      <c r="A50" s="36">
        <v>49</v>
      </c>
      <c r="B50" s="36">
        <v>42</v>
      </c>
      <c r="C50" s="37">
        <v>42413</v>
      </c>
      <c r="D50" s="36" t="s">
        <v>4212</v>
      </c>
      <c r="E50" s="36" t="s">
        <v>4260</v>
      </c>
      <c r="F50" s="36" t="s">
        <v>4211</v>
      </c>
      <c r="G50" s="38">
        <v>35</v>
      </c>
      <c r="H50" s="35">
        <v>1</v>
      </c>
    </row>
    <row r="51" spans="1:8">
      <c r="A51" s="36">
        <v>50</v>
      </c>
      <c r="B51" s="36">
        <v>97</v>
      </c>
      <c r="C51" s="37">
        <v>42396</v>
      </c>
      <c r="D51" s="36" t="s">
        <v>4212</v>
      </c>
      <c r="E51" s="36" t="s">
        <v>4261</v>
      </c>
      <c r="F51" s="36" t="s">
        <v>4214</v>
      </c>
      <c r="G51" s="38">
        <v>34</v>
      </c>
      <c r="H51" s="35">
        <v>7</v>
      </c>
    </row>
    <row r="52" spans="1:8">
      <c r="A52" s="36">
        <v>51</v>
      </c>
      <c r="B52" s="36">
        <v>62</v>
      </c>
      <c r="C52" s="37">
        <v>42627</v>
      </c>
      <c r="D52" s="36" t="s">
        <v>4207</v>
      </c>
      <c r="E52" s="36" t="s">
        <v>4262</v>
      </c>
      <c r="F52" s="36" t="s">
        <v>4209</v>
      </c>
      <c r="G52" s="38">
        <v>51</v>
      </c>
      <c r="H52" s="35">
        <v>9</v>
      </c>
    </row>
    <row r="53" spans="1:8">
      <c r="A53" s="36">
        <v>52</v>
      </c>
      <c r="B53" s="36">
        <v>44</v>
      </c>
      <c r="C53" s="37">
        <v>42853</v>
      </c>
      <c r="D53" s="36" t="s">
        <v>4212</v>
      </c>
      <c r="E53" s="36" t="s">
        <v>4263</v>
      </c>
      <c r="F53" s="36" t="s">
        <v>4209</v>
      </c>
      <c r="G53" s="38">
        <v>6</v>
      </c>
      <c r="H53" s="35">
        <v>10</v>
      </c>
    </row>
    <row r="54" spans="1:8">
      <c r="A54" s="36">
        <v>53</v>
      </c>
      <c r="B54" s="36">
        <v>98</v>
      </c>
      <c r="C54" s="37">
        <v>42750</v>
      </c>
      <c r="D54" s="36" t="s">
        <v>4207</v>
      </c>
      <c r="E54" s="36" t="s">
        <v>4264</v>
      </c>
      <c r="F54" s="36" t="s">
        <v>4209</v>
      </c>
      <c r="G54" s="38">
        <v>80</v>
      </c>
      <c r="H54" s="35">
        <v>7</v>
      </c>
    </row>
    <row r="55" spans="1:8">
      <c r="A55" s="36">
        <v>54</v>
      </c>
      <c r="B55" s="36">
        <v>90</v>
      </c>
      <c r="C55" s="37">
        <v>42412</v>
      </c>
      <c r="D55" s="36" t="s">
        <v>4207</v>
      </c>
      <c r="E55" s="36" t="s">
        <v>4265</v>
      </c>
      <c r="F55" s="36" t="s">
        <v>4211</v>
      </c>
      <c r="G55" s="38">
        <v>6</v>
      </c>
      <c r="H55" s="35">
        <v>3</v>
      </c>
    </row>
    <row r="56" spans="1:8">
      <c r="A56" s="36">
        <v>55</v>
      </c>
      <c r="B56" s="36">
        <v>21</v>
      </c>
      <c r="C56" s="37">
        <v>42778</v>
      </c>
      <c r="D56" s="36" t="s">
        <v>4212</v>
      </c>
      <c r="E56" s="36" t="s">
        <v>4266</v>
      </c>
      <c r="F56" s="36" t="s">
        <v>4209</v>
      </c>
      <c r="G56" s="38">
        <v>34</v>
      </c>
      <c r="H56" s="35">
        <v>5</v>
      </c>
    </row>
    <row r="57" spans="1:8">
      <c r="A57" s="36">
        <v>56</v>
      </c>
      <c r="B57" s="36">
        <v>6</v>
      </c>
      <c r="C57" s="37">
        <v>42513</v>
      </c>
      <c r="D57" s="36" t="s">
        <v>4212</v>
      </c>
      <c r="E57" s="36" t="s">
        <v>4267</v>
      </c>
      <c r="F57" s="36" t="s">
        <v>4214</v>
      </c>
      <c r="G57" s="38">
        <v>27</v>
      </c>
      <c r="H57" s="35">
        <v>10</v>
      </c>
    </row>
    <row r="58" spans="1:8">
      <c r="A58" s="36">
        <v>57</v>
      </c>
      <c r="B58" s="36">
        <v>100</v>
      </c>
      <c r="C58" s="37">
        <v>42396</v>
      </c>
      <c r="D58" s="36" t="s">
        <v>4212</v>
      </c>
      <c r="E58" s="36" t="s">
        <v>4268</v>
      </c>
      <c r="F58" s="36" t="s">
        <v>4214</v>
      </c>
      <c r="G58" s="38">
        <v>35</v>
      </c>
      <c r="H58" s="35">
        <v>4</v>
      </c>
    </row>
    <row r="59" spans="1:8">
      <c r="A59" s="36">
        <v>58</v>
      </c>
      <c r="B59" s="36">
        <v>27</v>
      </c>
      <c r="C59" s="37">
        <v>42955</v>
      </c>
      <c r="D59" s="36" t="s">
        <v>4212</v>
      </c>
      <c r="E59" s="36" t="s">
        <v>4269</v>
      </c>
      <c r="F59" s="36" t="s">
        <v>4214</v>
      </c>
      <c r="G59" s="38">
        <v>34</v>
      </c>
      <c r="H59" s="35">
        <v>5</v>
      </c>
    </row>
    <row r="60" spans="1:8">
      <c r="A60" s="36">
        <v>59</v>
      </c>
      <c r="B60" s="36">
        <v>28</v>
      </c>
      <c r="C60" s="37">
        <v>43048</v>
      </c>
      <c r="D60" s="36" t="s">
        <v>4207</v>
      </c>
      <c r="E60" s="36" t="s">
        <v>4270</v>
      </c>
      <c r="F60" s="36" t="s">
        <v>4209</v>
      </c>
      <c r="G60" s="38">
        <v>34</v>
      </c>
      <c r="H60" s="35">
        <v>2</v>
      </c>
    </row>
    <row r="61" spans="1:8">
      <c r="A61" s="36">
        <v>60</v>
      </c>
      <c r="B61" s="36">
        <v>11</v>
      </c>
      <c r="C61" s="37">
        <v>43065</v>
      </c>
      <c r="D61" s="36" t="s">
        <v>4207</v>
      </c>
      <c r="E61" s="36" t="s">
        <v>4271</v>
      </c>
      <c r="F61" s="36" t="s">
        <v>4211</v>
      </c>
      <c r="G61" s="38">
        <v>18</v>
      </c>
      <c r="H61" s="35">
        <v>4</v>
      </c>
    </row>
    <row r="62" spans="1:8">
      <c r="A62" s="36">
        <v>61</v>
      </c>
      <c r="B62" s="36">
        <v>40</v>
      </c>
      <c r="C62" s="37">
        <v>43037</v>
      </c>
      <c r="D62" s="36" t="s">
        <v>4212</v>
      </c>
      <c r="E62" s="36" t="s">
        <v>4272</v>
      </c>
      <c r="F62" s="36" t="s">
        <v>4211</v>
      </c>
      <c r="G62" s="38">
        <v>34</v>
      </c>
      <c r="H62" s="35">
        <v>7</v>
      </c>
    </row>
    <row r="63" spans="1:8">
      <c r="A63" s="36">
        <v>62</v>
      </c>
      <c r="B63" s="36">
        <v>5</v>
      </c>
      <c r="C63" s="37">
        <v>42399</v>
      </c>
      <c r="D63" s="36" t="s">
        <v>4207</v>
      </c>
      <c r="E63" s="36" t="s">
        <v>4273</v>
      </c>
      <c r="F63" s="36" t="s">
        <v>4209</v>
      </c>
      <c r="G63" s="38">
        <v>4</v>
      </c>
      <c r="H63" s="35">
        <v>6</v>
      </c>
    </row>
    <row r="64" spans="1:8">
      <c r="A64" s="36">
        <v>63</v>
      </c>
      <c r="B64" s="36">
        <v>2</v>
      </c>
      <c r="C64" s="37">
        <v>43012</v>
      </c>
      <c r="D64" s="36" t="s">
        <v>4212</v>
      </c>
      <c r="E64" s="36" t="s">
        <v>4274</v>
      </c>
      <c r="F64" s="36" t="s">
        <v>4214</v>
      </c>
      <c r="G64" s="38">
        <v>34</v>
      </c>
      <c r="H64" s="35">
        <v>9</v>
      </c>
    </row>
    <row r="65" spans="1:8">
      <c r="A65" s="36">
        <v>64</v>
      </c>
      <c r="B65" s="36">
        <v>52</v>
      </c>
      <c r="C65" s="37">
        <v>42835</v>
      </c>
      <c r="D65" s="36" t="s">
        <v>4212</v>
      </c>
      <c r="E65" s="36" t="s">
        <v>4275</v>
      </c>
      <c r="F65" s="36" t="s">
        <v>4214</v>
      </c>
      <c r="G65" s="38">
        <v>11</v>
      </c>
      <c r="H65" s="35">
        <v>1</v>
      </c>
    </row>
    <row r="66" spans="1:8">
      <c r="A66" s="36">
        <v>65</v>
      </c>
      <c r="B66" s="36">
        <v>60</v>
      </c>
      <c r="C66" s="37">
        <v>42754</v>
      </c>
      <c r="D66" s="36" t="s">
        <v>4207</v>
      </c>
      <c r="E66" s="36" t="s">
        <v>4276</v>
      </c>
      <c r="F66" s="36" t="s">
        <v>4209</v>
      </c>
      <c r="G66" s="38">
        <v>34</v>
      </c>
      <c r="H66" s="35">
        <v>8</v>
      </c>
    </row>
    <row r="67" spans="1:8">
      <c r="A67" s="36">
        <v>66</v>
      </c>
      <c r="B67" s="39">
        <v>70</v>
      </c>
      <c r="C67" s="37">
        <v>42807</v>
      </c>
      <c r="D67" s="36" t="s">
        <v>4207</v>
      </c>
      <c r="E67" s="39" t="s">
        <v>4277</v>
      </c>
      <c r="F67" s="39" t="s">
        <v>4209</v>
      </c>
      <c r="G67" s="38">
        <v>33</v>
      </c>
      <c r="H67" s="35">
        <v>6</v>
      </c>
    </row>
    <row r="68" spans="1:8">
      <c r="A68" s="36">
        <v>67</v>
      </c>
      <c r="B68" s="36">
        <v>70</v>
      </c>
      <c r="C68" s="37">
        <v>42858</v>
      </c>
      <c r="D68" s="36" t="s">
        <v>4212</v>
      </c>
      <c r="E68" s="36" t="s">
        <v>4278</v>
      </c>
      <c r="F68" s="36" t="s">
        <v>4214</v>
      </c>
      <c r="G68" s="38">
        <v>78</v>
      </c>
      <c r="H68" s="35">
        <v>5</v>
      </c>
    </row>
    <row r="69" spans="1:8">
      <c r="A69" s="36">
        <v>68</v>
      </c>
      <c r="B69" s="36">
        <v>92</v>
      </c>
      <c r="C69" s="37">
        <v>42791</v>
      </c>
      <c r="D69" s="36" t="s">
        <v>4212</v>
      </c>
      <c r="E69" s="36" t="s">
        <v>4279</v>
      </c>
      <c r="F69" s="36" t="s">
        <v>4211</v>
      </c>
      <c r="G69" s="38">
        <v>25</v>
      </c>
      <c r="H69" s="35">
        <v>9</v>
      </c>
    </row>
    <row r="70" spans="1:8">
      <c r="A70" s="36">
        <v>69</v>
      </c>
      <c r="B70" s="36">
        <v>45</v>
      </c>
      <c r="C70" s="37">
        <v>42492</v>
      </c>
      <c r="D70" s="36" t="s">
        <v>4212</v>
      </c>
      <c r="E70" s="36" t="s">
        <v>4280</v>
      </c>
      <c r="F70" s="36" t="s">
        <v>4214</v>
      </c>
      <c r="G70" s="38">
        <v>79</v>
      </c>
      <c r="H70" s="35">
        <v>6</v>
      </c>
    </row>
    <row r="71" spans="1:8">
      <c r="A71" s="36">
        <v>70</v>
      </c>
      <c r="B71" s="36">
        <v>67</v>
      </c>
      <c r="C71" s="37">
        <v>42959</v>
      </c>
      <c r="D71" s="36" t="s">
        <v>4207</v>
      </c>
      <c r="E71" s="36" t="s">
        <v>4281</v>
      </c>
      <c r="F71" s="36" t="s">
        <v>4214</v>
      </c>
      <c r="G71" s="38">
        <v>2</v>
      </c>
      <c r="H71" s="35">
        <v>3</v>
      </c>
    </row>
    <row r="72" spans="1:8">
      <c r="A72" s="36">
        <v>71</v>
      </c>
      <c r="B72" s="36">
        <v>74</v>
      </c>
      <c r="C72" s="37">
        <v>43098</v>
      </c>
      <c r="D72" s="36" t="s">
        <v>4212</v>
      </c>
      <c r="E72" s="36" t="s">
        <v>4282</v>
      </c>
      <c r="F72" s="36" t="s">
        <v>4211</v>
      </c>
      <c r="G72" s="38">
        <v>75</v>
      </c>
      <c r="H72" s="35">
        <v>2</v>
      </c>
    </row>
    <row r="73" spans="1:8">
      <c r="A73" s="36">
        <v>72</v>
      </c>
      <c r="B73" s="36">
        <v>86</v>
      </c>
      <c r="C73" s="37">
        <v>42864</v>
      </c>
      <c r="D73" s="36" t="s">
        <v>4212</v>
      </c>
      <c r="E73" s="36" t="s">
        <v>4283</v>
      </c>
      <c r="F73" s="36" t="s">
        <v>4214</v>
      </c>
      <c r="G73" s="38">
        <v>34</v>
      </c>
      <c r="H73" s="35">
        <v>2</v>
      </c>
    </row>
    <row r="74" spans="1:8">
      <c r="A74" s="36">
        <v>73</v>
      </c>
      <c r="B74" s="36">
        <v>96</v>
      </c>
      <c r="C74" s="37">
        <v>42795</v>
      </c>
      <c r="D74" s="36" t="s">
        <v>4212</v>
      </c>
      <c r="E74" s="36" t="s">
        <v>4284</v>
      </c>
      <c r="F74" s="36" t="s">
        <v>4209</v>
      </c>
      <c r="G74" s="38">
        <v>34</v>
      </c>
      <c r="H74" s="35">
        <v>8</v>
      </c>
    </row>
    <row r="75" spans="1:8">
      <c r="A75" s="36">
        <v>74</v>
      </c>
      <c r="B75" s="36">
        <v>30</v>
      </c>
      <c r="C75" s="37">
        <v>42592</v>
      </c>
      <c r="D75" s="36" t="s">
        <v>4212</v>
      </c>
      <c r="E75" s="36" t="s">
        <v>4285</v>
      </c>
      <c r="F75" s="36" t="s">
        <v>4211</v>
      </c>
      <c r="G75" s="38">
        <v>50</v>
      </c>
      <c r="H75" s="35">
        <v>6</v>
      </c>
    </row>
    <row r="76" spans="1:8">
      <c r="A76" s="36">
        <v>75</v>
      </c>
      <c r="B76" s="36">
        <v>6</v>
      </c>
      <c r="C76" s="37">
        <v>42886</v>
      </c>
      <c r="D76" s="36" t="s">
        <v>4207</v>
      </c>
      <c r="E76" s="36" t="s">
        <v>4286</v>
      </c>
      <c r="F76" s="36" t="s">
        <v>4214</v>
      </c>
      <c r="G76" s="38">
        <v>34</v>
      </c>
      <c r="H76" s="35">
        <v>4</v>
      </c>
    </row>
    <row r="77" spans="1:8">
      <c r="A77" s="36">
        <v>76</v>
      </c>
      <c r="B77" s="36">
        <v>40</v>
      </c>
      <c r="C77" s="37">
        <v>42418</v>
      </c>
      <c r="D77" s="36" t="s">
        <v>4212</v>
      </c>
      <c r="E77" s="36" t="s">
        <v>4287</v>
      </c>
      <c r="F77" s="36" t="s">
        <v>4211</v>
      </c>
      <c r="G77" s="38">
        <v>51</v>
      </c>
      <c r="H77" s="35">
        <v>3</v>
      </c>
    </row>
    <row r="78" spans="1:8">
      <c r="A78" s="36">
        <v>77</v>
      </c>
      <c r="B78" s="36">
        <v>28</v>
      </c>
      <c r="C78" s="37">
        <v>43017</v>
      </c>
      <c r="D78" s="36" t="s">
        <v>4212</v>
      </c>
      <c r="E78" s="36" t="s">
        <v>4288</v>
      </c>
      <c r="F78" s="36" t="s">
        <v>4209</v>
      </c>
      <c r="G78" s="38">
        <v>34</v>
      </c>
      <c r="H78" s="35">
        <v>2</v>
      </c>
    </row>
    <row r="79" spans="1:8">
      <c r="A79" s="36">
        <v>78</v>
      </c>
      <c r="B79" s="36">
        <v>61</v>
      </c>
      <c r="C79" s="37">
        <v>42986</v>
      </c>
      <c r="D79" s="36" t="s">
        <v>4212</v>
      </c>
      <c r="E79" s="36" t="s">
        <v>4289</v>
      </c>
      <c r="F79" s="36" t="s">
        <v>4211</v>
      </c>
      <c r="G79" s="38">
        <v>35</v>
      </c>
      <c r="H79" s="35">
        <v>8</v>
      </c>
    </row>
    <row r="80" spans="1:8">
      <c r="A80" s="36">
        <v>79</v>
      </c>
      <c r="B80" s="36">
        <v>55</v>
      </c>
      <c r="C80" s="37">
        <v>42740</v>
      </c>
      <c r="D80" s="36" t="s">
        <v>4207</v>
      </c>
      <c r="E80" s="36" t="s">
        <v>4290</v>
      </c>
      <c r="F80" s="36" t="s">
        <v>4214</v>
      </c>
      <c r="G80" s="38">
        <v>35</v>
      </c>
      <c r="H80" s="35">
        <v>5</v>
      </c>
    </row>
    <row r="81" spans="1:8">
      <c r="A81" s="36">
        <v>80</v>
      </c>
      <c r="B81" s="36">
        <v>74</v>
      </c>
      <c r="C81" s="37">
        <v>42796</v>
      </c>
      <c r="D81" s="36" t="s">
        <v>4207</v>
      </c>
      <c r="E81" s="36" t="s">
        <v>4291</v>
      </c>
      <c r="F81" s="36" t="s">
        <v>4214</v>
      </c>
      <c r="G81" s="38">
        <v>36</v>
      </c>
      <c r="H81" s="35">
        <v>6</v>
      </c>
    </row>
    <row r="82" spans="1:8">
      <c r="A82" s="36">
        <v>81</v>
      </c>
      <c r="B82" s="36">
        <v>22</v>
      </c>
      <c r="C82" s="37">
        <v>42883</v>
      </c>
      <c r="D82" s="36" t="s">
        <v>4212</v>
      </c>
      <c r="E82" s="36" t="s">
        <v>4292</v>
      </c>
      <c r="F82" s="36" t="s">
        <v>4209</v>
      </c>
      <c r="G82" s="38">
        <v>9</v>
      </c>
      <c r="H82" s="35">
        <v>9</v>
      </c>
    </row>
    <row r="83" spans="1:8">
      <c r="A83" s="36">
        <v>82</v>
      </c>
      <c r="B83" s="36">
        <v>55</v>
      </c>
      <c r="C83" s="37">
        <v>42987</v>
      </c>
      <c r="D83" s="36" t="s">
        <v>4207</v>
      </c>
      <c r="E83" s="36" t="s">
        <v>4293</v>
      </c>
      <c r="F83" s="36" t="s">
        <v>4209</v>
      </c>
      <c r="G83" s="38">
        <v>6</v>
      </c>
      <c r="H83" s="35">
        <v>1</v>
      </c>
    </row>
    <row r="84" spans="1:8">
      <c r="A84" s="36">
        <v>83</v>
      </c>
      <c r="B84" s="36">
        <v>30</v>
      </c>
      <c r="C84" s="37">
        <v>42376</v>
      </c>
      <c r="D84" s="36" t="s">
        <v>4207</v>
      </c>
      <c r="E84" s="36" t="s">
        <v>4294</v>
      </c>
      <c r="F84" s="36" t="s">
        <v>4209</v>
      </c>
      <c r="G84" s="38">
        <v>34</v>
      </c>
      <c r="H84" s="35">
        <v>10</v>
      </c>
    </row>
    <row r="85" spans="1:8">
      <c r="A85" s="36">
        <v>84</v>
      </c>
      <c r="B85" s="36">
        <v>80</v>
      </c>
      <c r="C85" s="37">
        <v>42549</v>
      </c>
      <c r="D85" s="36" t="s">
        <v>4207</v>
      </c>
      <c r="E85" s="36" t="s">
        <v>4295</v>
      </c>
      <c r="F85" s="36" t="s">
        <v>4209</v>
      </c>
      <c r="G85" s="38">
        <v>34</v>
      </c>
      <c r="H85" s="35">
        <v>7</v>
      </c>
    </row>
    <row r="86" spans="1:8">
      <c r="A86" s="36">
        <v>85</v>
      </c>
      <c r="B86" s="36">
        <v>18</v>
      </c>
      <c r="C86" s="37">
        <v>43018</v>
      </c>
      <c r="D86" s="36" t="s">
        <v>4212</v>
      </c>
      <c r="E86" s="36" t="s">
        <v>4296</v>
      </c>
      <c r="F86" s="36" t="s">
        <v>4209</v>
      </c>
      <c r="G86" s="38">
        <v>34</v>
      </c>
      <c r="H86" s="35">
        <v>4</v>
      </c>
    </row>
    <row r="87" spans="1:8">
      <c r="A87" s="36">
        <v>86</v>
      </c>
      <c r="B87" s="36">
        <v>76</v>
      </c>
      <c r="C87" s="37">
        <v>42594</v>
      </c>
      <c r="D87" s="36" t="s">
        <v>4212</v>
      </c>
      <c r="E87" s="36" t="s">
        <v>4297</v>
      </c>
      <c r="F87" s="36" t="s">
        <v>4209</v>
      </c>
      <c r="G87" s="38">
        <v>34</v>
      </c>
      <c r="H87" s="35">
        <v>8</v>
      </c>
    </row>
    <row r="88" spans="1:8">
      <c r="A88" s="36">
        <v>87</v>
      </c>
      <c r="B88" s="36">
        <v>4</v>
      </c>
      <c r="C88" s="37">
        <v>42425</v>
      </c>
      <c r="D88" s="36" t="s">
        <v>4207</v>
      </c>
      <c r="E88" s="36" t="s">
        <v>4298</v>
      </c>
      <c r="F88" s="36" t="s">
        <v>4209</v>
      </c>
      <c r="G88" s="38">
        <v>81</v>
      </c>
      <c r="H88" s="35">
        <v>7</v>
      </c>
    </row>
    <row r="89" spans="1:8">
      <c r="A89" s="36">
        <v>88</v>
      </c>
      <c r="B89" s="36">
        <v>91</v>
      </c>
      <c r="C89" s="37">
        <v>42970</v>
      </c>
      <c r="D89" s="36" t="s">
        <v>4212</v>
      </c>
      <c r="E89" s="36" t="s">
        <v>4299</v>
      </c>
      <c r="F89" s="36" t="s">
        <v>4209</v>
      </c>
      <c r="G89" s="38">
        <v>6</v>
      </c>
      <c r="H89" s="35">
        <v>4</v>
      </c>
    </row>
    <row r="90" spans="1:8">
      <c r="A90" s="36">
        <v>89</v>
      </c>
      <c r="B90" s="36">
        <v>40</v>
      </c>
      <c r="C90" s="37">
        <v>42690</v>
      </c>
      <c r="D90" s="36" t="s">
        <v>4207</v>
      </c>
      <c r="E90" s="36" t="s">
        <v>4300</v>
      </c>
      <c r="F90" s="36" t="s">
        <v>4214</v>
      </c>
      <c r="G90" s="38">
        <v>34</v>
      </c>
      <c r="H90" s="35">
        <v>6</v>
      </c>
    </row>
    <row r="91" spans="1:8">
      <c r="A91" s="36">
        <v>90</v>
      </c>
      <c r="B91" s="36">
        <v>23</v>
      </c>
      <c r="C91" s="37">
        <v>43079</v>
      </c>
      <c r="D91" s="36" t="s">
        <v>4212</v>
      </c>
      <c r="E91" s="36" t="s">
        <v>4301</v>
      </c>
      <c r="F91" s="36" t="s">
        <v>4209</v>
      </c>
      <c r="G91" s="38">
        <v>54</v>
      </c>
      <c r="H91" s="35">
        <v>5</v>
      </c>
    </row>
    <row r="92" spans="1:8">
      <c r="A92" s="36">
        <v>91</v>
      </c>
      <c r="B92" s="36">
        <v>62</v>
      </c>
      <c r="C92" s="37">
        <v>42531</v>
      </c>
      <c r="D92" s="36" t="s">
        <v>4207</v>
      </c>
      <c r="E92" s="36" t="s">
        <v>4302</v>
      </c>
      <c r="F92" s="36" t="s">
        <v>4209</v>
      </c>
      <c r="G92" s="38">
        <v>34</v>
      </c>
      <c r="H92" s="35">
        <v>4</v>
      </c>
    </row>
    <row r="93" spans="1:8">
      <c r="A93" s="36">
        <v>92</v>
      </c>
      <c r="B93" s="36">
        <v>17</v>
      </c>
      <c r="C93" s="37">
        <v>42694</v>
      </c>
      <c r="D93" s="36" t="s">
        <v>4207</v>
      </c>
      <c r="E93" s="36" t="s">
        <v>4303</v>
      </c>
      <c r="F93" s="36" t="s">
        <v>4209</v>
      </c>
      <c r="G93" s="38">
        <v>6</v>
      </c>
      <c r="H93" s="35">
        <v>9</v>
      </c>
    </row>
    <row r="94" spans="1:8">
      <c r="A94" s="36">
        <v>93</v>
      </c>
      <c r="B94" s="36">
        <v>28</v>
      </c>
      <c r="C94" s="37">
        <v>42674</v>
      </c>
      <c r="D94" s="36" t="s">
        <v>4207</v>
      </c>
      <c r="E94" s="36" t="s">
        <v>4304</v>
      </c>
      <c r="F94" s="36" t="s">
        <v>4211</v>
      </c>
      <c r="G94" s="38">
        <v>31</v>
      </c>
      <c r="H94" s="35">
        <v>9</v>
      </c>
    </row>
    <row r="95" spans="1:8">
      <c r="A95" s="36">
        <v>94</v>
      </c>
      <c r="B95" s="36">
        <v>88</v>
      </c>
      <c r="C95" s="37">
        <v>42773</v>
      </c>
      <c r="D95" s="36" t="s">
        <v>4207</v>
      </c>
      <c r="E95" s="36" t="s">
        <v>4305</v>
      </c>
      <c r="F95" s="36" t="s">
        <v>4214</v>
      </c>
      <c r="G95" s="38">
        <v>38</v>
      </c>
      <c r="H95" s="35">
        <v>10</v>
      </c>
    </row>
    <row r="96" spans="1:8">
      <c r="A96" s="36">
        <v>95</v>
      </c>
      <c r="B96" s="36">
        <v>38</v>
      </c>
      <c r="C96" s="37">
        <v>43050</v>
      </c>
      <c r="D96" s="36" t="s">
        <v>4212</v>
      </c>
      <c r="E96" s="36" t="s">
        <v>4306</v>
      </c>
      <c r="F96" s="36" t="s">
        <v>4211</v>
      </c>
      <c r="G96" s="38">
        <v>34</v>
      </c>
      <c r="H96" s="35">
        <v>1</v>
      </c>
    </row>
    <row r="97" spans="1:8">
      <c r="A97" s="36">
        <v>96</v>
      </c>
      <c r="B97" s="36">
        <v>78</v>
      </c>
      <c r="C97" s="37">
        <v>42647</v>
      </c>
      <c r="D97" s="36" t="s">
        <v>4212</v>
      </c>
      <c r="E97" s="36" t="s">
        <v>4307</v>
      </c>
      <c r="F97" s="36" t="s">
        <v>4211</v>
      </c>
      <c r="G97" s="38">
        <v>34</v>
      </c>
      <c r="H97" s="35">
        <v>6</v>
      </c>
    </row>
    <row r="98" spans="1:8">
      <c r="A98" s="36">
        <v>97</v>
      </c>
      <c r="B98" s="36">
        <v>40</v>
      </c>
      <c r="C98" s="37">
        <v>42586</v>
      </c>
      <c r="D98" s="36" t="s">
        <v>4212</v>
      </c>
      <c r="E98" s="36" t="s">
        <v>4308</v>
      </c>
      <c r="F98" s="36" t="s">
        <v>4214</v>
      </c>
      <c r="G98" s="38">
        <v>6</v>
      </c>
      <c r="H98" s="35">
        <v>2</v>
      </c>
    </row>
    <row r="99" spans="1:8">
      <c r="A99" s="36">
        <v>98</v>
      </c>
      <c r="B99" s="36">
        <v>10</v>
      </c>
      <c r="C99" s="37">
        <v>42482</v>
      </c>
      <c r="D99" s="36" t="s">
        <v>4207</v>
      </c>
      <c r="E99" s="36" t="s">
        <v>4309</v>
      </c>
      <c r="F99" s="36" t="s">
        <v>4211</v>
      </c>
      <c r="G99" s="38">
        <v>34</v>
      </c>
      <c r="H99" s="35">
        <v>6</v>
      </c>
    </row>
    <row r="100" spans="1:8">
      <c r="A100" s="36">
        <v>99</v>
      </c>
      <c r="B100" s="39">
        <v>60</v>
      </c>
      <c r="C100" s="37">
        <v>42917</v>
      </c>
      <c r="D100" s="36" t="s">
        <v>4212</v>
      </c>
      <c r="E100" s="39" t="s">
        <v>4310</v>
      </c>
      <c r="F100" s="39" t="s">
        <v>4209</v>
      </c>
      <c r="G100" s="38">
        <v>34</v>
      </c>
      <c r="H100" s="35">
        <v>1</v>
      </c>
    </row>
    <row r="101" spans="1:8">
      <c r="A101" s="36">
        <v>100</v>
      </c>
      <c r="B101" s="36">
        <v>91</v>
      </c>
      <c r="C101" s="37">
        <v>42433</v>
      </c>
      <c r="D101" s="36" t="s">
        <v>4212</v>
      </c>
      <c r="E101" s="36" t="s">
        <v>4311</v>
      </c>
      <c r="F101" s="36" t="s">
        <v>4209</v>
      </c>
      <c r="G101" s="38">
        <v>34</v>
      </c>
      <c r="H101" s="35">
        <v>4</v>
      </c>
    </row>
    <row r="102" spans="1:8">
      <c r="A102" s="36">
        <v>101</v>
      </c>
      <c r="B102" s="36">
        <v>68</v>
      </c>
      <c r="C102" s="37">
        <v>42965</v>
      </c>
      <c r="D102" s="36" t="s">
        <v>4212</v>
      </c>
      <c r="E102" s="36" t="s">
        <v>4312</v>
      </c>
      <c r="F102" s="36" t="s">
        <v>4211</v>
      </c>
      <c r="G102" s="38">
        <v>6</v>
      </c>
      <c r="H102" s="35">
        <v>6</v>
      </c>
    </row>
    <row r="103" spans="1:8">
      <c r="A103" s="36">
        <v>102</v>
      </c>
      <c r="B103" s="36">
        <v>73</v>
      </c>
      <c r="C103" s="37">
        <v>43119</v>
      </c>
      <c r="D103" s="36" t="s">
        <v>4207</v>
      </c>
      <c r="E103" s="36" t="s">
        <v>4313</v>
      </c>
      <c r="F103" s="36" t="s">
        <v>4211</v>
      </c>
      <c r="G103" s="38">
        <v>34</v>
      </c>
      <c r="H103" s="35">
        <v>3</v>
      </c>
    </row>
    <row r="104" spans="1:8">
      <c r="A104" s="36">
        <v>103</v>
      </c>
      <c r="B104" s="36">
        <v>84</v>
      </c>
      <c r="C104" s="37">
        <v>42992</v>
      </c>
      <c r="D104" s="36" t="s">
        <v>4207</v>
      </c>
      <c r="E104" s="36" t="s">
        <v>4314</v>
      </c>
      <c r="F104" s="36" t="s">
        <v>4211</v>
      </c>
      <c r="G104" s="38">
        <v>34</v>
      </c>
      <c r="H104" s="35">
        <v>1</v>
      </c>
    </row>
    <row r="105" spans="1:8">
      <c r="A105" s="36">
        <v>104</v>
      </c>
      <c r="B105" s="36">
        <v>100</v>
      </c>
      <c r="C105" s="37">
        <v>42543</v>
      </c>
      <c r="D105" s="36" t="s">
        <v>4207</v>
      </c>
      <c r="E105" s="36" t="s">
        <v>4315</v>
      </c>
      <c r="F105" s="36" t="s">
        <v>4209</v>
      </c>
      <c r="G105" s="38">
        <v>35</v>
      </c>
      <c r="H105" s="35">
        <v>2</v>
      </c>
    </row>
    <row r="106" spans="1:8">
      <c r="A106" s="36">
        <v>105</v>
      </c>
      <c r="B106" s="36">
        <v>35</v>
      </c>
      <c r="C106" s="37">
        <v>42815</v>
      </c>
      <c r="D106" s="36" t="s">
        <v>4212</v>
      </c>
      <c r="E106" s="36" t="s">
        <v>4316</v>
      </c>
      <c r="F106" s="36" t="s">
        <v>4211</v>
      </c>
      <c r="G106" s="38">
        <v>35</v>
      </c>
      <c r="H106" s="35">
        <v>8</v>
      </c>
    </row>
    <row r="107" spans="1:8">
      <c r="A107" s="36">
        <v>106</v>
      </c>
      <c r="B107" s="36">
        <v>28</v>
      </c>
      <c r="C107" s="37">
        <v>42581</v>
      </c>
      <c r="D107" s="36" t="s">
        <v>4207</v>
      </c>
      <c r="E107" s="36" t="s">
        <v>4317</v>
      </c>
      <c r="F107" s="36" t="s">
        <v>4214</v>
      </c>
      <c r="G107" s="38">
        <v>34</v>
      </c>
      <c r="H107" s="35">
        <v>10</v>
      </c>
    </row>
    <row r="108" spans="1:8">
      <c r="A108" s="36">
        <v>107</v>
      </c>
      <c r="B108" s="36">
        <v>75</v>
      </c>
      <c r="C108" s="37">
        <v>43004</v>
      </c>
      <c r="D108" s="36" t="s">
        <v>4207</v>
      </c>
      <c r="E108" s="36" t="s">
        <v>4318</v>
      </c>
      <c r="F108" s="36" t="s">
        <v>4209</v>
      </c>
      <c r="G108" s="38">
        <v>34</v>
      </c>
      <c r="H108" s="35">
        <v>7</v>
      </c>
    </row>
    <row r="109" spans="1:8">
      <c r="A109" s="36">
        <v>108</v>
      </c>
      <c r="B109" s="36">
        <v>65</v>
      </c>
      <c r="C109" s="37">
        <v>42785</v>
      </c>
      <c r="D109" s="36" t="s">
        <v>4212</v>
      </c>
      <c r="E109" s="36" t="s">
        <v>4319</v>
      </c>
      <c r="F109" s="36" t="s">
        <v>4209</v>
      </c>
      <c r="G109" s="38">
        <v>37</v>
      </c>
      <c r="H109" s="35">
        <v>8</v>
      </c>
    </row>
    <row r="110" spans="1:8">
      <c r="A110" s="36">
        <v>109</v>
      </c>
      <c r="B110" s="36">
        <v>62</v>
      </c>
      <c r="C110" s="37">
        <v>42564</v>
      </c>
      <c r="D110" s="36" t="s">
        <v>4207</v>
      </c>
      <c r="E110" s="36" t="s">
        <v>4320</v>
      </c>
      <c r="F110" s="36" t="s">
        <v>4211</v>
      </c>
      <c r="G110" s="38">
        <v>34</v>
      </c>
      <c r="H110" s="35">
        <v>7</v>
      </c>
    </row>
    <row r="111" spans="1:8">
      <c r="A111" s="36">
        <v>110</v>
      </c>
      <c r="B111" s="36">
        <v>78</v>
      </c>
      <c r="C111" s="37">
        <v>42666</v>
      </c>
      <c r="D111" s="36" t="s">
        <v>4212</v>
      </c>
      <c r="E111" s="36" t="s">
        <v>4321</v>
      </c>
      <c r="F111" s="36" t="s">
        <v>4214</v>
      </c>
      <c r="G111" s="38">
        <v>34</v>
      </c>
      <c r="H111" s="35">
        <v>8</v>
      </c>
    </row>
    <row r="112" spans="1:8">
      <c r="A112" s="36">
        <v>111</v>
      </c>
      <c r="B112" s="36">
        <v>39</v>
      </c>
      <c r="C112" s="37">
        <v>42493</v>
      </c>
      <c r="D112" s="36" t="s">
        <v>4207</v>
      </c>
      <c r="E112" s="36" t="s">
        <v>4322</v>
      </c>
      <c r="F112" s="36" t="s">
        <v>4214</v>
      </c>
      <c r="G112" s="38">
        <v>34</v>
      </c>
      <c r="H112" s="35">
        <v>9</v>
      </c>
    </row>
    <row r="113" spans="1:8">
      <c r="A113" s="36">
        <v>112</v>
      </c>
      <c r="B113" s="36">
        <v>44</v>
      </c>
      <c r="C113" s="37">
        <v>42835</v>
      </c>
      <c r="D113" s="36" t="s">
        <v>4212</v>
      </c>
      <c r="E113" s="36" t="s">
        <v>4323</v>
      </c>
      <c r="F113" s="36" t="s">
        <v>4209</v>
      </c>
      <c r="G113" s="38">
        <v>34</v>
      </c>
      <c r="H113" s="35">
        <v>8</v>
      </c>
    </row>
    <row r="114" spans="1:8">
      <c r="A114" s="36">
        <v>113</v>
      </c>
      <c r="B114" s="36">
        <v>78</v>
      </c>
      <c r="C114" s="37">
        <v>42576</v>
      </c>
      <c r="D114" s="36" t="s">
        <v>4212</v>
      </c>
      <c r="E114" s="36" t="s">
        <v>4324</v>
      </c>
      <c r="F114" s="36" t="s">
        <v>4209</v>
      </c>
      <c r="G114" s="38">
        <v>34</v>
      </c>
      <c r="H114" s="35">
        <v>7</v>
      </c>
    </row>
    <row r="115" spans="1:8">
      <c r="A115" s="36">
        <v>114</v>
      </c>
      <c r="B115" s="36">
        <v>33</v>
      </c>
      <c r="C115" s="37">
        <v>42706</v>
      </c>
      <c r="D115" s="36" t="s">
        <v>4207</v>
      </c>
      <c r="E115" s="36" t="s">
        <v>4325</v>
      </c>
      <c r="F115" s="36" t="s">
        <v>4211</v>
      </c>
      <c r="G115" s="38">
        <v>35</v>
      </c>
      <c r="H115" s="35">
        <v>7</v>
      </c>
    </row>
    <row r="116" spans="1:8">
      <c r="A116" s="36">
        <v>115</v>
      </c>
      <c r="B116" s="36">
        <v>64</v>
      </c>
      <c r="C116" s="37">
        <v>42424</v>
      </c>
      <c r="D116" s="36" t="s">
        <v>4207</v>
      </c>
      <c r="E116" s="36" t="s">
        <v>4326</v>
      </c>
      <c r="F116" s="36" t="s">
        <v>4209</v>
      </c>
      <c r="G116" s="38">
        <v>34</v>
      </c>
      <c r="H116" s="35">
        <v>6</v>
      </c>
    </row>
    <row r="117" spans="1:8">
      <c r="A117" s="36">
        <v>116</v>
      </c>
      <c r="B117" s="36">
        <v>69</v>
      </c>
      <c r="C117" s="37">
        <v>42850</v>
      </c>
      <c r="D117" s="36" t="s">
        <v>4207</v>
      </c>
      <c r="E117" s="36" t="s">
        <v>4327</v>
      </c>
      <c r="F117" s="36" t="s">
        <v>4214</v>
      </c>
      <c r="G117" s="38">
        <v>6</v>
      </c>
      <c r="H117" s="35">
        <v>1</v>
      </c>
    </row>
    <row r="118" spans="1:8">
      <c r="A118" s="36">
        <v>117</v>
      </c>
      <c r="B118" s="36">
        <v>62</v>
      </c>
      <c r="C118" s="37">
        <v>42384</v>
      </c>
      <c r="D118" s="36" t="s">
        <v>4212</v>
      </c>
      <c r="E118" s="36" t="s">
        <v>4328</v>
      </c>
      <c r="F118" s="36" t="s">
        <v>4211</v>
      </c>
      <c r="G118" s="38">
        <v>34</v>
      </c>
      <c r="H118" s="35">
        <v>9</v>
      </c>
    </row>
    <row r="119" spans="1:8">
      <c r="A119" s="36">
        <v>118</v>
      </c>
      <c r="B119" s="36">
        <v>11</v>
      </c>
      <c r="C119" s="37">
        <v>42709</v>
      </c>
      <c r="D119" s="36" t="s">
        <v>4207</v>
      </c>
      <c r="E119" s="36" t="s">
        <v>4329</v>
      </c>
      <c r="F119" s="36" t="s">
        <v>4211</v>
      </c>
      <c r="G119" s="38">
        <v>76</v>
      </c>
      <c r="H119" s="35">
        <v>2</v>
      </c>
    </row>
    <row r="120" spans="1:8">
      <c r="A120" s="36">
        <v>119</v>
      </c>
      <c r="B120" s="36">
        <v>13</v>
      </c>
      <c r="C120" s="37">
        <v>42461</v>
      </c>
      <c r="D120" s="36" t="s">
        <v>4207</v>
      </c>
      <c r="E120" s="36" t="s">
        <v>4330</v>
      </c>
      <c r="F120" s="36" t="s">
        <v>4214</v>
      </c>
      <c r="G120" s="38">
        <v>34</v>
      </c>
      <c r="H120" s="35">
        <v>3</v>
      </c>
    </row>
    <row r="121" spans="1:8">
      <c r="A121" s="36">
        <v>120</v>
      </c>
      <c r="B121" s="36">
        <v>70</v>
      </c>
      <c r="C121" s="37">
        <v>42893</v>
      </c>
      <c r="D121" s="36" t="s">
        <v>4207</v>
      </c>
      <c r="E121" s="36" t="s">
        <v>4331</v>
      </c>
      <c r="F121" s="36" t="s">
        <v>4211</v>
      </c>
      <c r="G121" s="38">
        <v>6</v>
      </c>
      <c r="H121" s="35">
        <v>2</v>
      </c>
    </row>
    <row r="122" spans="1:8">
      <c r="A122" s="36">
        <v>121</v>
      </c>
      <c r="B122" s="36">
        <v>74</v>
      </c>
      <c r="C122" s="37">
        <v>43000</v>
      </c>
      <c r="D122" s="36" t="s">
        <v>4212</v>
      </c>
      <c r="E122" s="36" t="s">
        <v>4332</v>
      </c>
      <c r="F122" s="36" t="s">
        <v>4211</v>
      </c>
      <c r="G122" s="38">
        <v>6</v>
      </c>
      <c r="H122" s="35">
        <v>8</v>
      </c>
    </row>
    <row r="123" spans="1:8">
      <c r="A123" s="36">
        <v>122</v>
      </c>
      <c r="B123" s="36">
        <v>25</v>
      </c>
      <c r="C123" s="37">
        <v>42626</v>
      </c>
      <c r="D123" s="36" t="s">
        <v>4207</v>
      </c>
      <c r="E123" s="36" t="s">
        <v>4333</v>
      </c>
      <c r="F123" s="36" t="s">
        <v>4211</v>
      </c>
      <c r="G123" s="38">
        <v>35</v>
      </c>
      <c r="H123" s="35">
        <v>4</v>
      </c>
    </row>
    <row r="124" spans="1:8">
      <c r="A124" s="36">
        <v>123</v>
      </c>
      <c r="B124" s="36">
        <v>78</v>
      </c>
      <c r="C124" s="37">
        <v>42565</v>
      </c>
      <c r="D124" s="36" t="s">
        <v>4212</v>
      </c>
      <c r="E124" s="36" t="s">
        <v>4334</v>
      </c>
      <c r="F124" s="36" t="s">
        <v>4214</v>
      </c>
      <c r="G124" s="38">
        <v>34</v>
      </c>
      <c r="H124" s="35">
        <v>2</v>
      </c>
    </row>
    <row r="125" spans="1:8">
      <c r="A125" s="36">
        <v>124</v>
      </c>
      <c r="B125" s="36">
        <v>20</v>
      </c>
      <c r="C125" s="37">
        <v>42518</v>
      </c>
      <c r="D125" s="36" t="s">
        <v>4207</v>
      </c>
      <c r="E125" s="36" t="s">
        <v>4335</v>
      </c>
      <c r="F125" s="36" t="s">
        <v>4211</v>
      </c>
      <c r="G125" s="38">
        <v>52</v>
      </c>
      <c r="H125" s="35">
        <v>2</v>
      </c>
    </row>
    <row r="126" spans="1:8">
      <c r="A126" s="36">
        <v>125</v>
      </c>
      <c r="B126" s="36">
        <v>67</v>
      </c>
      <c r="C126" s="37">
        <v>42634</v>
      </c>
      <c r="D126" s="36" t="s">
        <v>4212</v>
      </c>
      <c r="E126" s="36" t="s">
        <v>4336</v>
      </c>
      <c r="F126" s="36" t="s">
        <v>4209</v>
      </c>
      <c r="G126" s="38">
        <v>6</v>
      </c>
      <c r="H126" s="35">
        <v>9</v>
      </c>
    </row>
    <row r="127" spans="1:8">
      <c r="A127" s="36">
        <v>126</v>
      </c>
      <c r="B127" s="36">
        <v>79</v>
      </c>
      <c r="C127" s="37">
        <v>42995</v>
      </c>
      <c r="D127" s="36" t="s">
        <v>4212</v>
      </c>
      <c r="E127" s="36" t="s">
        <v>4337</v>
      </c>
      <c r="F127" s="36" t="s">
        <v>4211</v>
      </c>
      <c r="G127" s="38">
        <v>6</v>
      </c>
      <c r="H127" s="35">
        <v>7</v>
      </c>
    </row>
    <row r="128" spans="1:8">
      <c r="A128" s="36">
        <v>127</v>
      </c>
      <c r="B128" s="36">
        <v>41</v>
      </c>
      <c r="C128" s="37">
        <v>42399</v>
      </c>
      <c r="D128" s="36" t="s">
        <v>4207</v>
      </c>
      <c r="E128" s="36" t="s">
        <v>4338</v>
      </c>
      <c r="F128" s="36" t="s">
        <v>4209</v>
      </c>
      <c r="G128" s="38">
        <v>46</v>
      </c>
      <c r="H128" s="35">
        <v>8</v>
      </c>
    </row>
    <row r="129" spans="1:8">
      <c r="A129" s="36">
        <v>128</v>
      </c>
      <c r="B129" s="36">
        <v>18</v>
      </c>
      <c r="C129" s="37">
        <v>42946</v>
      </c>
      <c r="D129" s="36" t="s">
        <v>4212</v>
      </c>
      <c r="E129" s="36" t="s">
        <v>4339</v>
      </c>
      <c r="F129" s="36" t="s">
        <v>4211</v>
      </c>
      <c r="G129" s="38">
        <v>34</v>
      </c>
      <c r="H129" s="35">
        <v>4</v>
      </c>
    </row>
    <row r="130" spans="1:8">
      <c r="A130" s="36">
        <v>129</v>
      </c>
      <c r="B130" s="36">
        <v>33</v>
      </c>
      <c r="C130" s="37">
        <v>42980</v>
      </c>
      <c r="D130" s="36" t="s">
        <v>4207</v>
      </c>
      <c r="E130" s="36" t="s">
        <v>4340</v>
      </c>
      <c r="F130" s="36" t="s">
        <v>4211</v>
      </c>
      <c r="G130" s="38">
        <v>34</v>
      </c>
      <c r="H130" s="35">
        <v>3</v>
      </c>
    </row>
    <row r="131" spans="1:8">
      <c r="A131" s="36">
        <v>130</v>
      </c>
      <c r="B131" s="36">
        <v>65</v>
      </c>
      <c r="C131" s="37">
        <v>42662</v>
      </c>
      <c r="D131" s="36" t="s">
        <v>4207</v>
      </c>
      <c r="E131" s="36" t="s">
        <v>4341</v>
      </c>
      <c r="F131" s="36" t="s">
        <v>4214</v>
      </c>
      <c r="G131" s="38">
        <v>68</v>
      </c>
      <c r="H131" s="35">
        <v>10</v>
      </c>
    </row>
    <row r="132" spans="1:8">
      <c r="A132" s="36">
        <v>131</v>
      </c>
      <c r="B132" s="36">
        <v>84</v>
      </c>
      <c r="C132" s="37">
        <v>42543</v>
      </c>
      <c r="D132" s="36" t="s">
        <v>4207</v>
      </c>
      <c r="E132" s="36" t="s">
        <v>4342</v>
      </c>
      <c r="F132" s="36" t="s">
        <v>4214</v>
      </c>
      <c r="G132" s="38">
        <v>34</v>
      </c>
      <c r="H132" s="35">
        <v>8</v>
      </c>
    </row>
    <row r="133" spans="1:8">
      <c r="A133" s="36">
        <v>132</v>
      </c>
      <c r="B133" s="36">
        <v>26</v>
      </c>
      <c r="C133" s="37">
        <v>42699</v>
      </c>
      <c r="D133" s="36" t="s">
        <v>4207</v>
      </c>
      <c r="E133" s="36" t="s">
        <v>4343</v>
      </c>
      <c r="F133" s="36" t="s">
        <v>4214</v>
      </c>
      <c r="G133" s="38">
        <v>33</v>
      </c>
      <c r="H133" s="35">
        <v>3</v>
      </c>
    </row>
    <row r="134" spans="1:8">
      <c r="A134" s="36">
        <v>133</v>
      </c>
      <c r="B134" s="36">
        <v>54</v>
      </c>
      <c r="C134" s="37">
        <v>43050</v>
      </c>
      <c r="D134" s="36" t="s">
        <v>4212</v>
      </c>
      <c r="E134" s="36" t="s">
        <v>4344</v>
      </c>
      <c r="F134" s="36" t="s">
        <v>4211</v>
      </c>
      <c r="G134" s="38">
        <v>34</v>
      </c>
      <c r="H134" s="35">
        <v>4</v>
      </c>
    </row>
    <row r="135" spans="1:8">
      <c r="A135" s="36">
        <v>134</v>
      </c>
      <c r="B135" s="36">
        <v>90</v>
      </c>
      <c r="C135" s="37">
        <v>43074</v>
      </c>
      <c r="D135" s="36" t="s">
        <v>4207</v>
      </c>
      <c r="E135" s="36" t="s">
        <v>4345</v>
      </c>
      <c r="F135" s="36" t="s">
        <v>4211</v>
      </c>
      <c r="G135" s="38">
        <v>21</v>
      </c>
      <c r="H135" s="35">
        <v>6</v>
      </c>
    </row>
    <row r="136" spans="1:8">
      <c r="A136" s="36">
        <v>135</v>
      </c>
      <c r="B136" s="36">
        <v>66</v>
      </c>
      <c r="C136" s="37">
        <v>42770</v>
      </c>
      <c r="D136" s="36" t="s">
        <v>4207</v>
      </c>
      <c r="E136" s="36" t="s">
        <v>4346</v>
      </c>
      <c r="F136" s="36" t="s">
        <v>4209</v>
      </c>
      <c r="G136" s="38">
        <v>35</v>
      </c>
      <c r="H136" s="35">
        <v>2</v>
      </c>
    </row>
    <row r="137" spans="1:8">
      <c r="A137" s="36">
        <v>136</v>
      </c>
      <c r="B137" s="36">
        <v>14</v>
      </c>
      <c r="C137" s="37">
        <v>42586</v>
      </c>
      <c r="D137" s="36" t="s">
        <v>4212</v>
      </c>
      <c r="E137" s="36" t="s">
        <v>4347</v>
      </c>
      <c r="F137" s="36" t="s">
        <v>4211</v>
      </c>
      <c r="G137" s="38">
        <v>6</v>
      </c>
      <c r="H137" s="35">
        <v>9</v>
      </c>
    </row>
    <row r="138" spans="1:8">
      <c r="A138" s="36">
        <v>137</v>
      </c>
      <c r="B138" s="36">
        <v>78</v>
      </c>
      <c r="C138" s="37">
        <v>42545</v>
      </c>
      <c r="D138" s="36" t="s">
        <v>4212</v>
      </c>
      <c r="E138" s="36" t="s">
        <v>4348</v>
      </c>
      <c r="F138" s="36" t="s">
        <v>4214</v>
      </c>
      <c r="G138" s="38">
        <v>14</v>
      </c>
      <c r="H138" s="35">
        <v>6</v>
      </c>
    </row>
    <row r="139" spans="1:8">
      <c r="A139" s="36">
        <v>138</v>
      </c>
      <c r="B139" s="36">
        <v>9</v>
      </c>
      <c r="C139" s="37">
        <v>42406</v>
      </c>
      <c r="D139" s="36" t="s">
        <v>4212</v>
      </c>
      <c r="E139" s="36" t="s">
        <v>4349</v>
      </c>
      <c r="F139" s="36" t="s">
        <v>4209</v>
      </c>
      <c r="G139" s="38">
        <v>34</v>
      </c>
      <c r="H139" s="35">
        <v>2</v>
      </c>
    </row>
    <row r="140" spans="1:8">
      <c r="A140" s="36">
        <v>139</v>
      </c>
      <c r="B140" s="36">
        <v>83</v>
      </c>
      <c r="C140" s="37">
        <v>42903</v>
      </c>
      <c r="D140" s="36" t="s">
        <v>4212</v>
      </c>
      <c r="E140" s="36" t="s">
        <v>4350</v>
      </c>
      <c r="F140" s="36" t="s">
        <v>4214</v>
      </c>
      <c r="G140" s="38">
        <v>34</v>
      </c>
      <c r="H140" s="35">
        <v>3</v>
      </c>
    </row>
    <row r="141" spans="1:8">
      <c r="A141" s="36">
        <v>140</v>
      </c>
      <c r="B141" s="36">
        <v>16</v>
      </c>
      <c r="C141" s="37">
        <v>42520</v>
      </c>
      <c r="D141" s="36" t="s">
        <v>4207</v>
      </c>
      <c r="E141" s="36" t="s">
        <v>4351</v>
      </c>
      <c r="F141" s="36" t="s">
        <v>4214</v>
      </c>
      <c r="G141" s="38">
        <v>35</v>
      </c>
      <c r="H141" s="35">
        <v>8</v>
      </c>
    </row>
    <row r="142" spans="1:8">
      <c r="A142" s="36">
        <v>141</v>
      </c>
      <c r="B142" s="36">
        <v>69</v>
      </c>
      <c r="C142" s="37">
        <v>42441</v>
      </c>
      <c r="D142" s="36" t="s">
        <v>4207</v>
      </c>
      <c r="E142" s="36" t="s">
        <v>4352</v>
      </c>
      <c r="F142" s="36" t="s">
        <v>4209</v>
      </c>
      <c r="G142" s="38">
        <v>79</v>
      </c>
      <c r="H142" s="35">
        <v>8</v>
      </c>
    </row>
    <row r="143" spans="1:8">
      <c r="A143" s="36">
        <v>142</v>
      </c>
      <c r="B143" s="36">
        <v>82</v>
      </c>
      <c r="C143" s="37">
        <v>42553</v>
      </c>
      <c r="D143" s="36" t="s">
        <v>4207</v>
      </c>
      <c r="E143" s="36" t="s">
        <v>4353</v>
      </c>
      <c r="F143" s="36" t="s">
        <v>4214</v>
      </c>
      <c r="G143" s="38">
        <v>34</v>
      </c>
      <c r="H143" s="35">
        <v>6</v>
      </c>
    </row>
    <row r="144" spans="1:8">
      <c r="A144" s="36">
        <v>143</v>
      </c>
      <c r="B144" s="36">
        <v>37</v>
      </c>
      <c r="C144" s="37">
        <v>42624</v>
      </c>
      <c r="D144" s="36" t="s">
        <v>4212</v>
      </c>
      <c r="E144" s="36" t="s">
        <v>4354</v>
      </c>
      <c r="F144" s="36" t="s">
        <v>4209</v>
      </c>
      <c r="G144" s="38">
        <v>34</v>
      </c>
      <c r="H144" s="35">
        <v>4</v>
      </c>
    </row>
    <row r="145" spans="1:8">
      <c r="A145" s="36">
        <v>144</v>
      </c>
      <c r="B145" s="36">
        <v>21</v>
      </c>
      <c r="C145" s="37">
        <v>42540</v>
      </c>
      <c r="D145" s="36" t="s">
        <v>4212</v>
      </c>
      <c r="E145" s="36" t="s">
        <v>4355</v>
      </c>
      <c r="F145" s="36" t="s">
        <v>4214</v>
      </c>
      <c r="G145" s="38">
        <v>24</v>
      </c>
      <c r="H145" s="35">
        <v>8</v>
      </c>
    </row>
    <row r="146" spans="1:8">
      <c r="A146" s="36">
        <v>145</v>
      </c>
      <c r="B146" s="36">
        <v>63</v>
      </c>
      <c r="C146" s="37">
        <v>42941</v>
      </c>
      <c r="D146" s="36" t="s">
        <v>4207</v>
      </c>
      <c r="E146" s="36" t="s">
        <v>4356</v>
      </c>
      <c r="F146" s="36" t="s">
        <v>4209</v>
      </c>
      <c r="G146" s="38">
        <v>73</v>
      </c>
      <c r="H146" s="35">
        <v>9</v>
      </c>
    </row>
    <row r="147" spans="1:8">
      <c r="A147" s="36">
        <v>146</v>
      </c>
      <c r="B147" s="36">
        <v>81</v>
      </c>
      <c r="C147" s="37">
        <v>42372</v>
      </c>
      <c r="D147" s="36" t="s">
        <v>4212</v>
      </c>
      <c r="E147" s="36" t="s">
        <v>4357</v>
      </c>
      <c r="F147" s="36" t="s">
        <v>4211</v>
      </c>
      <c r="G147" s="38">
        <v>55</v>
      </c>
      <c r="H147" s="35">
        <v>1</v>
      </c>
    </row>
    <row r="148" spans="1:8">
      <c r="A148" s="36">
        <v>147</v>
      </c>
      <c r="B148" s="36">
        <v>21</v>
      </c>
      <c r="C148" s="37">
        <v>42428</v>
      </c>
      <c r="D148" s="36" t="s">
        <v>4212</v>
      </c>
      <c r="E148" s="36" t="s">
        <v>4358</v>
      </c>
      <c r="F148" s="36" t="s">
        <v>4211</v>
      </c>
      <c r="G148" s="38">
        <v>35</v>
      </c>
      <c r="H148" s="35">
        <v>9</v>
      </c>
    </row>
    <row r="149" spans="1:8">
      <c r="A149" s="36">
        <v>148</v>
      </c>
      <c r="B149" s="36">
        <v>8</v>
      </c>
      <c r="C149" s="37">
        <v>42522</v>
      </c>
      <c r="D149" s="36" t="s">
        <v>4212</v>
      </c>
      <c r="E149" s="36" t="s">
        <v>4359</v>
      </c>
      <c r="F149" s="36" t="s">
        <v>4211</v>
      </c>
      <c r="G149" s="38">
        <v>34</v>
      </c>
      <c r="H149" s="35">
        <v>8</v>
      </c>
    </row>
    <row r="150" spans="1:8">
      <c r="A150" s="36">
        <v>149</v>
      </c>
      <c r="B150" s="36">
        <v>12</v>
      </c>
      <c r="C150" s="37">
        <v>42950</v>
      </c>
      <c r="D150" s="36" t="s">
        <v>4212</v>
      </c>
      <c r="E150" s="36" t="s">
        <v>4360</v>
      </c>
      <c r="F150" s="36" t="s">
        <v>4214</v>
      </c>
      <c r="G150" s="38">
        <v>34</v>
      </c>
      <c r="H150" s="35">
        <v>5</v>
      </c>
    </row>
    <row r="151" spans="1:8">
      <c r="A151" s="36">
        <v>150</v>
      </c>
      <c r="B151" s="36">
        <v>42</v>
      </c>
      <c r="C151" s="37">
        <v>42452</v>
      </c>
      <c r="D151" s="36" t="s">
        <v>4212</v>
      </c>
      <c r="E151" s="36" t="s">
        <v>4361</v>
      </c>
      <c r="F151" s="36" t="s">
        <v>4211</v>
      </c>
      <c r="G151" s="38">
        <v>21</v>
      </c>
      <c r="H151" s="35">
        <v>2</v>
      </c>
    </row>
    <row r="152" spans="1:8">
      <c r="A152" s="36">
        <v>151</v>
      </c>
      <c r="B152" s="36">
        <v>26</v>
      </c>
      <c r="C152" s="37">
        <v>42911</v>
      </c>
      <c r="D152" s="36" t="s">
        <v>4212</v>
      </c>
      <c r="E152" s="36" t="s">
        <v>4362</v>
      </c>
      <c r="F152" s="36" t="s">
        <v>4214</v>
      </c>
      <c r="G152" s="38">
        <v>34</v>
      </c>
      <c r="H152" s="35">
        <v>2</v>
      </c>
    </row>
    <row r="153" spans="1:8">
      <c r="A153" s="36">
        <v>152</v>
      </c>
      <c r="B153" s="36">
        <v>73</v>
      </c>
      <c r="C153" s="37">
        <v>42595</v>
      </c>
      <c r="D153" s="36" t="s">
        <v>4212</v>
      </c>
      <c r="E153" s="36" t="s">
        <v>4363</v>
      </c>
      <c r="F153" s="36" t="s">
        <v>4209</v>
      </c>
      <c r="G153" s="38">
        <v>34</v>
      </c>
      <c r="H153" s="35">
        <v>9</v>
      </c>
    </row>
    <row r="154" spans="1:8">
      <c r="A154" s="36">
        <v>153</v>
      </c>
      <c r="B154" s="36">
        <v>34</v>
      </c>
      <c r="C154" s="37">
        <v>42763</v>
      </c>
      <c r="D154" s="36" t="s">
        <v>4207</v>
      </c>
      <c r="E154" s="36" t="s">
        <v>4364</v>
      </c>
      <c r="F154" s="36" t="s">
        <v>4211</v>
      </c>
      <c r="G154" s="38">
        <v>27</v>
      </c>
      <c r="H154" s="35">
        <v>2</v>
      </c>
    </row>
    <row r="155" spans="1:8">
      <c r="A155" s="36">
        <v>154</v>
      </c>
      <c r="B155" s="36">
        <v>50</v>
      </c>
      <c r="C155" s="37">
        <v>43123</v>
      </c>
      <c r="D155" s="36" t="s">
        <v>4212</v>
      </c>
      <c r="E155" s="36" t="s">
        <v>4365</v>
      </c>
      <c r="F155" s="36" t="s">
        <v>4209</v>
      </c>
      <c r="G155" s="38">
        <v>34</v>
      </c>
      <c r="H155" s="35">
        <v>5</v>
      </c>
    </row>
    <row r="156" spans="1:8">
      <c r="A156" s="36">
        <v>155</v>
      </c>
      <c r="B156" s="36">
        <v>31</v>
      </c>
      <c r="C156" s="37">
        <v>42943</v>
      </c>
      <c r="D156" s="36" t="s">
        <v>4212</v>
      </c>
      <c r="E156" s="36" t="s">
        <v>4366</v>
      </c>
      <c r="F156" s="36" t="s">
        <v>4209</v>
      </c>
      <c r="G156" s="38">
        <v>34</v>
      </c>
      <c r="H156" s="35">
        <v>7</v>
      </c>
    </row>
    <row r="157" spans="1:8">
      <c r="A157" s="36">
        <v>156</v>
      </c>
      <c r="B157" s="36">
        <v>34</v>
      </c>
      <c r="C157" s="37">
        <v>42542</v>
      </c>
      <c r="D157" s="36" t="s">
        <v>4212</v>
      </c>
      <c r="E157" s="36" t="s">
        <v>4367</v>
      </c>
      <c r="F157" s="36" t="s">
        <v>4211</v>
      </c>
      <c r="G157" s="38">
        <v>34</v>
      </c>
      <c r="H157" s="35">
        <v>6</v>
      </c>
    </row>
    <row r="158" spans="1:8">
      <c r="A158" s="36">
        <v>157</v>
      </c>
      <c r="B158" s="36">
        <v>72</v>
      </c>
      <c r="C158" s="37">
        <v>42445</v>
      </c>
      <c r="D158" s="36" t="s">
        <v>4207</v>
      </c>
      <c r="E158" s="36" t="s">
        <v>4368</v>
      </c>
      <c r="F158" s="36" t="s">
        <v>4211</v>
      </c>
      <c r="G158" s="38">
        <v>34</v>
      </c>
      <c r="H158" s="35">
        <v>1</v>
      </c>
    </row>
    <row r="159" spans="1:8">
      <c r="A159" s="36">
        <v>158</v>
      </c>
      <c r="B159" s="36">
        <v>91</v>
      </c>
      <c r="C159" s="37">
        <v>42564</v>
      </c>
      <c r="D159" s="36" t="s">
        <v>4212</v>
      </c>
      <c r="E159" s="36" t="s">
        <v>4369</v>
      </c>
      <c r="F159" s="36" t="s">
        <v>4214</v>
      </c>
      <c r="G159" s="38">
        <v>73</v>
      </c>
      <c r="H159" s="35">
        <v>5</v>
      </c>
    </row>
    <row r="160" spans="1:8">
      <c r="A160" s="36">
        <v>159</v>
      </c>
      <c r="B160" s="36">
        <v>95</v>
      </c>
      <c r="C160" s="37">
        <v>43107</v>
      </c>
      <c r="D160" s="36" t="s">
        <v>4212</v>
      </c>
      <c r="E160" s="36" t="s">
        <v>4370</v>
      </c>
      <c r="F160" s="36" t="s">
        <v>4209</v>
      </c>
      <c r="G160" s="38">
        <v>34</v>
      </c>
      <c r="H160" s="35">
        <v>1</v>
      </c>
    </row>
    <row r="161" spans="1:8">
      <c r="A161" s="36">
        <v>160</v>
      </c>
      <c r="B161" s="36">
        <v>52</v>
      </c>
      <c r="C161" s="37">
        <v>42516</v>
      </c>
      <c r="D161" s="36" t="s">
        <v>4212</v>
      </c>
      <c r="E161" s="36" t="s">
        <v>4371</v>
      </c>
      <c r="F161" s="36" t="s">
        <v>4211</v>
      </c>
      <c r="G161" s="38">
        <v>34</v>
      </c>
      <c r="H161" s="35">
        <v>7</v>
      </c>
    </row>
    <row r="162" spans="1:8">
      <c r="A162" s="36">
        <v>161</v>
      </c>
      <c r="B162" s="36">
        <v>75</v>
      </c>
      <c r="C162" s="37">
        <v>42950</v>
      </c>
      <c r="D162" s="36" t="s">
        <v>4212</v>
      </c>
      <c r="E162" s="36" t="s">
        <v>4372</v>
      </c>
      <c r="F162" s="36" t="s">
        <v>4214</v>
      </c>
      <c r="G162" s="38">
        <v>32</v>
      </c>
      <c r="H162" s="35">
        <v>7</v>
      </c>
    </row>
    <row r="163" spans="1:8">
      <c r="A163" s="36">
        <v>162</v>
      </c>
      <c r="B163" s="36">
        <v>4</v>
      </c>
      <c r="C163" s="37">
        <v>42866</v>
      </c>
      <c r="D163" s="36" t="s">
        <v>4207</v>
      </c>
      <c r="E163" s="36" t="s">
        <v>4373</v>
      </c>
      <c r="F163" s="36" t="s">
        <v>4211</v>
      </c>
      <c r="G163" s="38">
        <v>35</v>
      </c>
      <c r="H163" s="35">
        <v>1</v>
      </c>
    </row>
    <row r="164" spans="1:8">
      <c r="A164" s="36">
        <v>163</v>
      </c>
      <c r="B164" s="36">
        <v>60</v>
      </c>
      <c r="C164" s="37">
        <v>42993</v>
      </c>
      <c r="D164" s="36" t="s">
        <v>4207</v>
      </c>
      <c r="E164" s="36" t="s">
        <v>4374</v>
      </c>
      <c r="F164" s="36" t="s">
        <v>4214</v>
      </c>
      <c r="G164" s="38">
        <v>34</v>
      </c>
      <c r="H164" s="35">
        <v>7</v>
      </c>
    </row>
    <row r="165" spans="1:8">
      <c r="A165" s="36">
        <v>164</v>
      </c>
      <c r="B165" s="36">
        <v>41</v>
      </c>
      <c r="C165" s="37">
        <v>42379</v>
      </c>
      <c r="D165" s="36" t="s">
        <v>4207</v>
      </c>
      <c r="E165" s="36" t="s">
        <v>4375</v>
      </c>
      <c r="F165" s="36" t="s">
        <v>4211</v>
      </c>
      <c r="G165" s="38">
        <v>6</v>
      </c>
      <c r="H165" s="35">
        <v>6</v>
      </c>
    </row>
    <row r="166" spans="1:8">
      <c r="A166" s="36">
        <v>165</v>
      </c>
      <c r="B166" s="36">
        <v>69</v>
      </c>
      <c r="C166" s="37">
        <v>42538</v>
      </c>
      <c r="D166" s="36" t="s">
        <v>4212</v>
      </c>
      <c r="E166" s="36" t="s">
        <v>4376</v>
      </c>
      <c r="F166" s="36" t="s">
        <v>4209</v>
      </c>
      <c r="G166" s="38">
        <v>15</v>
      </c>
      <c r="H166" s="35">
        <v>2</v>
      </c>
    </row>
    <row r="167" spans="1:8">
      <c r="A167" s="36">
        <v>166</v>
      </c>
      <c r="B167" s="36">
        <v>99</v>
      </c>
      <c r="C167" s="37">
        <v>42810</v>
      </c>
      <c r="D167" s="36" t="s">
        <v>4207</v>
      </c>
      <c r="E167" s="36" t="s">
        <v>4377</v>
      </c>
      <c r="F167" s="36" t="s">
        <v>4211</v>
      </c>
      <c r="G167" s="38">
        <v>34</v>
      </c>
      <c r="H167" s="35">
        <v>3</v>
      </c>
    </row>
    <row r="168" spans="1:8">
      <c r="A168" s="36">
        <v>167</v>
      </c>
      <c r="B168" s="36">
        <v>86</v>
      </c>
      <c r="C168" s="37">
        <v>42801</v>
      </c>
      <c r="D168" s="36" t="s">
        <v>4207</v>
      </c>
      <c r="E168" s="36" t="s">
        <v>4378</v>
      </c>
      <c r="F168" s="36" t="s">
        <v>4214</v>
      </c>
      <c r="G168" s="38">
        <v>34</v>
      </c>
      <c r="H168" s="35">
        <v>8</v>
      </c>
    </row>
    <row r="169" spans="1:8">
      <c r="A169" s="36">
        <v>168</v>
      </c>
      <c r="B169" s="36">
        <v>71</v>
      </c>
      <c r="C169" s="37">
        <v>42671</v>
      </c>
      <c r="D169" s="36" t="s">
        <v>4207</v>
      </c>
      <c r="E169" s="36" t="s">
        <v>4379</v>
      </c>
      <c r="F169" s="36" t="s">
        <v>4214</v>
      </c>
      <c r="G169" s="38">
        <v>38</v>
      </c>
      <c r="H169" s="35">
        <v>7</v>
      </c>
    </row>
    <row r="170" spans="1:8">
      <c r="A170" s="36">
        <v>169</v>
      </c>
      <c r="B170" s="36">
        <v>98</v>
      </c>
      <c r="C170" s="37">
        <v>42898</v>
      </c>
      <c r="D170" s="36" t="s">
        <v>4212</v>
      </c>
      <c r="E170" s="36" t="s">
        <v>4380</v>
      </c>
      <c r="F170" s="36" t="s">
        <v>4214</v>
      </c>
      <c r="G170" s="38">
        <v>6</v>
      </c>
      <c r="H170" s="35">
        <v>10</v>
      </c>
    </row>
    <row r="171" spans="1:8">
      <c r="A171" s="36">
        <v>170</v>
      </c>
      <c r="B171" s="36">
        <v>23</v>
      </c>
      <c r="C171" s="37">
        <v>43022</v>
      </c>
      <c r="D171" s="36" t="s">
        <v>4207</v>
      </c>
      <c r="E171" s="36" t="s">
        <v>4381</v>
      </c>
      <c r="F171" s="36" t="s">
        <v>4211</v>
      </c>
      <c r="G171" s="38">
        <v>13</v>
      </c>
      <c r="H171" s="35">
        <v>3</v>
      </c>
    </row>
    <row r="172" spans="1:8">
      <c r="A172" s="36">
        <v>171</v>
      </c>
      <c r="B172" s="36">
        <v>63</v>
      </c>
      <c r="C172" s="37">
        <v>42673</v>
      </c>
      <c r="D172" s="36" t="s">
        <v>4212</v>
      </c>
      <c r="E172" s="36" t="s">
        <v>4382</v>
      </c>
      <c r="F172" s="36" t="s">
        <v>4214</v>
      </c>
      <c r="G172" s="38">
        <v>35</v>
      </c>
      <c r="H172" s="35">
        <v>8</v>
      </c>
    </row>
    <row r="173" spans="1:8">
      <c r="A173" s="36">
        <v>172</v>
      </c>
      <c r="B173" s="36">
        <v>90</v>
      </c>
      <c r="C173" s="37">
        <v>42734</v>
      </c>
      <c r="D173" s="36" t="s">
        <v>4212</v>
      </c>
      <c r="E173" s="36" t="s">
        <v>4383</v>
      </c>
      <c r="F173" s="36" t="s">
        <v>4211</v>
      </c>
      <c r="G173" s="38">
        <v>6</v>
      </c>
      <c r="H173" s="35">
        <v>6</v>
      </c>
    </row>
    <row r="174" spans="1:8">
      <c r="A174" s="36">
        <v>173</v>
      </c>
      <c r="B174" s="36">
        <v>8</v>
      </c>
      <c r="C174" s="37">
        <v>42769</v>
      </c>
      <c r="D174" s="36" t="s">
        <v>4207</v>
      </c>
      <c r="E174" s="36" t="s">
        <v>4384</v>
      </c>
      <c r="F174" s="36" t="s">
        <v>4214</v>
      </c>
      <c r="G174" s="38">
        <v>34</v>
      </c>
      <c r="H174" s="35">
        <v>1</v>
      </c>
    </row>
    <row r="175" spans="1:8">
      <c r="A175" s="36">
        <v>174</v>
      </c>
      <c r="B175" s="36">
        <v>29</v>
      </c>
      <c r="C175" s="37">
        <v>42469</v>
      </c>
      <c r="D175" s="36" t="s">
        <v>4207</v>
      </c>
      <c r="E175" s="36" t="s">
        <v>4385</v>
      </c>
      <c r="F175" s="36" t="s">
        <v>4209</v>
      </c>
      <c r="G175" s="38">
        <v>2</v>
      </c>
      <c r="H175" s="35">
        <v>1</v>
      </c>
    </row>
    <row r="176" spans="1:8">
      <c r="A176" s="36">
        <v>175</v>
      </c>
      <c r="B176" s="36">
        <v>72</v>
      </c>
      <c r="C176" s="37">
        <v>43123</v>
      </c>
      <c r="D176" s="36" t="s">
        <v>4207</v>
      </c>
      <c r="E176" s="36" t="s">
        <v>4386</v>
      </c>
      <c r="F176" s="36" t="s">
        <v>4209</v>
      </c>
      <c r="G176" s="38">
        <v>34</v>
      </c>
      <c r="H176" s="35">
        <v>8</v>
      </c>
    </row>
    <row r="177" spans="1:8">
      <c r="A177" s="36">
        <v>176</v>
      </c>
      <c r="B177" s="36">
        <v>62</v>
      </c>
      <c r="C177" s="37">
        <v>42664</v>
      </c>
      <c r="D177" s="36" t="s">
        <v>4207</v>
      </c>
      <c r="E177" s="36" t="s">
        <v>4387</v>
      </c>
      <c r="F177" s="36" t="s">
        <v>4211</v>
      </c>
      <c r="G177" s="38">
        <v>34</v>
      </c>
      <c r="H177" s="35">
        <v>10</v>
      </c>
    </row>
    <row r="178" spans="1:8">
      <c r="A178" s="36">
        <v>177</v>
      </c>
      <c r="B178" s="36">
        <v>9</v>
      </c>
      <c r="C178" s="37">
        <v>42923</v>
      </c>
      <c r="D178" s="36" t="s">
        <v>4212</v>
      </c>
      <c r="E178" s="36" t="s">
        <v>4388</v>
      </c>
      <c r="F178" s="36" t="s">
        <v>4214</v>
      </c>
      <c r="G178" s="38">
        <v>34</v>
      </c>
      <c r="H178" s="35">
        <v>10</v>
      </c>
    </row>
    <row r="179" spans="1:8">
      <c r="A179" s="36">
        <v>178</v>
      </c>
      <c r="B179" s="36">
        <v>72</v>
      </c>
      <c r="C179" s="37">
        <v>43108</v>
      </c>
      <c r="D179" s="36" t="s">
        <v>4207</v>
      </c>
      <c r="E179" s="36" t="s">
        <v>4389</v>
      </c>
      <c r="F179" s="36" t="s">
        <v>4211</v>
      </c>
      <c r="G179" s="38">
        <v>19</v>
      </c>
      <c r="H179" s="35">
        <v>9</v>
      </c>
    </row>
    <row r="180" spans="1:8">
      <c r="A180" s="36">
        <v>179</v>
      </c>
      <c r="B180" s="36">
        <v>87</v>
      </c>
      <c r="C180" s="37">
        <v>42723</v>
      </c>
      <c r="D180" s="36" t="s">
        <v>4212</v>
      </c>
      <c r="E180" s="36" t="s">
        <v>4390</v>
      </c>
      <c r="F180" s="36" t="s">
        <v>4214</v>
      </c>
      <c r="G180" s="38">
        <v>34</v>
      </c>
      <c r="H180" s="35">
        <v>6</v>
      </c>
    </row>
    <row r="181" spans="1:8">
      <c r="A181" s="36">
        <v>180</v>
      </c>
      <c r="B181" s="36">
        <v>51</v>
      </c>
      <c r="C181" s="37">
        <v>43003</v>
      </c>
      <c r="D181" s="36" t="s">
        <v>4207</v>
      </c>
      <c r="E181" s="36" t="s">
        <v>4391</v>
      </c>
      <c r="F181" s="36" t="s">
        <v>4211</v>
      </c>
      <c r="G181" s="38">
        <v>35</v>
      </c>
      <c r="H181" s="35">
        <v>5</v>
      </c>
    </row>
    <row r="182" spans="1:8">
      <c r="A182" s="36">
        <v>181</v>
      </c>
      <c r="B182" s="36">
        <v>33</v>
      </c>
      <c r="C182" s="37">
        <v>42786</v>
      </c>
      <c r="D182" s="36" t="s">
        <v>4207</v>
      </c>
      <c r="E182" s="36" t="s">
        <v>4392</v>
      </c>
      <c r="F182" s="36" t="s">
        <v>4209</v>
      </c>
      <c r="G182" s="38">
        <v>37</v>
      </c>
      <c r="H182" s="35">
        <v>5</v>
      </c>
    </row>
    <row r="183" spans="1:8">
      <c r="A183" s="36">
        <v>182</v>
      </c>
      <c r="B183" s="36">
        <v>87</v>
      </c>
      <c r="C183" s="37">
        <v>43090</v>
      </c>
      <c r="D183" s="36" t="s">
        <v>4207</v>
      </c>
      <c r="E183" s="36" t="s">
        <v>4393</v>
      </c>
      <c r="F183" s="36" t="s">
        <v>4209</v>
      </c>
      <c r="G183" s="38">
        <v>34</v>
      </c>
      <c r="H183" s="35">
        <v>4</v>
      </c>
    </row>
    <row r="184" spans="1:8">
      <c r="A184" s="36">
        <v>183</v>
      </c>
      <c r="B184" s="36">
        <v>84</v>
      </c>
      <c r="C184" s="37">
        <v>42709</v>
      </c>
      <c r="D184" s="36" t="s">
        <v>4212</v>
      </c>
      <c r="E184" s="36" t="s">
        <v>4394</v>
      </c>
      <c r="F184" s="36" t="s">
        <v>4209</v>
      </c>
      <c r="G184" s="38">
        <v>34</v>
      </c>
      <c r="H184" s="35">
        <v>2</v>
      </c>
    </row>
    <row r="185" spans="1:8">
      <c r="A185" s="36">
        <v>184</v>
      </c>
      <c r="B185" s="36">
        <v>61</v>
      </c>
      <c r="C185" s="37">
        <v>42453</v>
      </c>
      <c r="D185" s="36" t="s">
        <v>4212</v>
      </c>
      <c r="E185" s="36" t="s">
        <v>4395</v>
      </c>
      <c r="F185" s="36" t="s">
        <v>4209</v>
      </c>
      <c r="G185" s="38">
        <v>34</v>
      </c>
      <c r="H185" s="35">
        <v>8</v>
      </c>
    </row>
    <row r="186" spans="1:8">
      <c r="A186" s="36">
        <v>185</v>
      </c>
      <c r="B186" s="36">
        <v>12</v>
      </c>
      <c r="C186" s="37">
        <v>42758</v>
      </c>
      <c r="D186" s="36" t="s">
        <v>4207</v>
      </c>
      <c r="E186" s="36" t="s">
        <v>4396</v>
      </c>
      <c r="F186" s="36" t="s">
        <v>4211</v>
      </c>
      <c r="G186" s="38">
        <v>18</v>
      </c>
      <c r="H186" s="35">
        <v>6</v>
      </c>
    </row>
    <row r="187" spans="1:8">
      <c r="A187" s="36">
        <v>186</v>
      </c>
      <c r="B187" s="36">
        <v>68</v>
      </c>
      <c r="C187" s="37">
        <v>42944</v>
      </c>
      <c r="D187" s="36" t="s">
        <v>4212</v>
      </c>
      <c r="E187" s="36" t="s">
        <v>4397</v>
      </c>
      <c r="F187" s="36" t="s">
        <v>4214</v>
      </c>
      <c r="G187" s="38">
        <v>35</v>
      </c>
      <c r="H187" s="35">
        <v>6</v>
      </c>
    </row>
    <row r="188" spans="1:8">
      <c r="A188" s="36">
        <v>187</v>
      </c>
      <c r="B188" s="36">
        <v>97</v>
      </c>
      <c r="C188" s="37">
        <v>42962</v>
      </c>
      <c r="D188" s="36" t="s">
        <v>4207</v>
      </c>
      <c r="E188" s="36" t="s">
        <v>4398</v>
      </c>
      <c r="F188" s="36" t="s">
        <v>4209</v>
      </c>
      <c r="G188" s="38">
        <v>6</v>
      </c>
      <c r="H188" s="35">
        <v>8</v>
      </c>
    </row>
    <row r="189" spans="1:8">
      <c r="A189" s="36">
        <v>188</v>
      </c>
      <c r="B189" s="36">
        <v>85</v>
      </c>
      <c r="C189" s="37">
        <v>43063</v>
      </c>
      <c r="D189" s="36" t="s">
        <v>4207</v>
      </c>
      <c r="E189" s="36" t="s">
        <v>4399</v>
      </c>
      <c r="F189" s="36" t="s">
        <v>4211</v>
      </c>
      <c r="G189" s="38">
        <v>34</v>
      </c>
      <c r="H189" s="35">
        <v>7</v>
      </c>
    </row>
    <row r="190" spans="1:8">
      <c r="A190" s="36">
        <v>189</v>
      </c>
      <c r="B190" s="36">
        <v>76</v>
      </c>
      <c r="C190" s="37">
        <v>42664</v>
      </c>
      <c r="D190" s="36" t="s">
        <v>4212</v>
      </c>
      <c r="E190" s="36" t="s">
        <v>4400</v>
      </c>
      <c r="F190" s="36" t="s">
        <v>4211</v>
      </c>
      <c r="G190" s="38">
        <v>34</v>
      </c>
      <c r="H190" s="35">
        <v>7</v>
      </c>
    </row>
    <row r="191" spans="1:8">
      <c r="A191" s="36">
        <v>190</v>
      </c>
      <c r="B191" s="36">
        <v>22</v>
      </c>
      <c r="C191" s="37">
        <v>42473</v>
      </c>
      <c r="D191" s="36" t="s">
        <v>4212</v>
      </c>
      <c r="E191" s="36" t="s">
        <v>4401</v>
      </c>
      <c r="F191" s="36" t="s">
        <v>4214</v>
      </c>
      <c r="G191" s="38">
        <v>6</v>
      </c>
      <c r="H191" s="35">
        <v>4</v>
      </c>
    </row>
    <row r="192" spans="1:8">
      <c r="A192" s="36">
        <v>191</v>
      </c>
      <c r="B192" s="36">
        <v>72</v>
      </c>
      <c r="C192" s="37">
        <v>42777</v>
      </c>
      <c r="D192" s="36" t="s">
        <v>4207</v>
      </c>
      <c r="E192" s="36" t="s">
        <v>4402</v>
      </c>
      <c r="F192" s="36" t="s">
        <v>4214</v>
      </c>
      <c r="G192" s="38">
        <v>34</v>
      </c>
      <c r="H192" s="35">
        <v>3</v>
      </c>
    </row>
    <row r="193" spans="1:8">
      <c r="A193" s="36">
        <v>192</v>
      </c>
      <c r="B193" s="36">
        <v>91</v>
      </c>
      <c r="C193" s="37">
        <v>42674</v>
      </c>
      <c r="D193" s="36" t="s">
        <v>4212</v>
      </c>
      <c r="E193" s="36" t="s">
        <v>4403</v>
      </c>
      <c r="F193" s="36" t="s">
        <v>4211</v>
      </c>
      <c r="G193" s="38">
        <v>12</v>
      </c>
      <c r="H193" s="35">
        <v>10</v>
      </c>
    </row>
    <row r="194" spans="1:8">
      <c r="A194" s="36">
        <v>193</v>
      </c>
      <c r="B194" s="36">
        <v>99</v>
      </c>
      <c r="C194" s="37">
        <v>42388</v>
      </c>
      <c r="D194" s="36" t="s">
        <v>4207</v>
      </c>
      <c r="E194" s="36" t="s">
        <v>4404</v>
      </c>
      <c r="F194" s="36" t="s">
        <v>4211</v>
      </c>
      <c r="G194" s="38">
        <v>34</v>
      </c>
      <c r="H194" s="35">
        <v>4</v>
      </c>
    </row>
    <row r="195" spans="1:8">
      <c r="A195" s="36">
        <v>194</v>
      </c>
      <c r="B195" s="36">
        <v>57</v>
      </c>
      <c r="C195" s="37">
        <v>42748</v>
      </c>
      <c r="D195" s="36" t="s">
        <v>4207</v>
      </c>
      <c r="E195" s="36" t="s">
        <v>4405</v>
      </c>
      <c r="F195" s="36" t="s">
        <v>4214</v>
      </c>
      <c r="G195" s="38">
        <v>59</v>
      </c>
      <c r="H195" s="35">
        <v>10</v>
      </c>
    </row>
    <row r="196" spans="1:8">
      <c r="A196" s="36">
        <v>195</v>
      </c>
      <c r="B196" s="36">
        <v>3</v>
      </c>
      <c r="C196" s="37">
        <v>43111</v>
      </c>
      <c r="D196" s="36" t="s">
        <v>4207</v>
      </c>
      <c r="E196" s="36" t="s">
        <v>4406</v>
      </c>
      <c r="F196" s="36" t="s">
        <v>4209</v>
      </c>
      <c r="G196" s="38">
        <v>4</v>
      </c>
      <c r="H196" s="35">
        <v>7</v>
      </c>
    </row>
    <row r="197" spans="1:8">
      <c r="A197" s="36">
        <v>196</v>
      </c>
      <c r="B197" s="36">
        <v>96</v>
      </c>
      <c r="C197" s="37">
        <v>43002</v>
      </c>
      <c r="D197" s="36" t="s">
        <v>4207</v>
      </c>
      <c r="E197" s="36" t="s">
        <v>4407</v>
      </c>
      <c r="F197" s="36" t="s">
        <v>4209</v>
      </c>
      <c r="G197" s="38">
        <v>6</v>
      </c>
      <c r="H197" s="35">
        <v>2</v>
      </c>
    </row>
    <row r="198" spans="1:8">
      <c r="A198" s="36">
        <v>197</v>
      </c>
      <c r="B198" s="36">
        <v>39</v>
      </c>
      <c r="C198" s="37">
        <v>43122</v>
      </c>
      <c r="D198" s="36" t="s">
        <v>4207</v>
      </c>
      <c r="E198" s="36" t="s">
        <v>4408</v>
      </c>
      <c r="F198" s="36" t="s">
        <v>4214</v>
      </c>
      <c r="G198" s="38">
        <v>6</v>
      </c>
      <c r="H198" s="35">
        <v>6</v>
      </c>
    </row>
    <row r="199" spans="1:8">
      <c r="A199" s="36">
        <v>198</v>
      </c>
      <c r="B199" s="36">
        <v>83</v>
      </c>
      <c r="C199" s="37">
        <v>43065</v>
      </c>
      <c r="D199" s="36" t="s">
        <v>4212</v>
      </c>
      <c r="E199" s="36" t="s">
        <v>4409</v>
      </c>
      <c r="F199" s="36" t="s">
        <v>4211</v>
      </c>
      <c r="G199" s="38">
        <v>34</v>
      </c>
      <c r="H199" s="35">
        <v>3</v>
      </c>
    </row>
    <row r="200" spans="1:8">
      <c r="A200" s="36">
        <v>199</v>
      </c>
      <c r="B200" s="36">
        <v>3</v>
      </c>
      <c r="C200" s="37">
        <v>42626</v>
      </c>
      <c r="D200" s="36" t="s">
        <v>4212</v>
      </c>
      <c r="E200" s="36" t="s">
        <v>4410</v>
      </c>
      <c r="F200" s="36" t="s">
        <v>4214</v>
      </c>
      <c r="G200" s="38">
        <v>6</v>
      </c>
      <c r="H200" s="35">
        <v>8</v>
      </c>
    </row>
    <row r="201" spans="1:8">
      <c r="A201" s="36">
        <v>200</v>
      </c>
      <c r="B201" s="36">
        <v>98</v>
      </c>
      <c r="C201" s="37">
        <v>42961</v>
      </c>
      <c r="D201" s="36" t="s">
        <v>4207</v>
      </c>
      <c r="E201" s="36" t="s">
        <v>4411</v>
      </c>
      <c r="F201" s="36" t="s">
        <v>4211</v>
      </c>
      <c r="G201" s="38">
        <v>35</v>
      </c>
      <c r="H201" s="35">
        <v>9</v>
      </c>
    </row>
    <row r="202" spans="1:8">
      <c r="A202" s="36">
        <v>201</v>
      </c>
      <c r="B202" s="36">
        <v>83</v>
      </c>
      <c r="C202" s="37">
        <v>42825</v>
      </c>
      <c r="D202" s="36" t="s">
        <v>4212</v>
      </c>
      <c r="E202" s="36" t="s">
        <v>4412</v>
      </c>
      <c r="F202" s="36" t="s">
        <v>4211</v>
      </c>
      <c r="G202" s="38">
        <v>6</v>
      </c>
      <c r="H202" s="35">
        <v>1</v>
      </c>
    </row>
    <row r="203" spans="1:8">
      <c r="A203" s="36">
        <v>202</v>
      </c>
      <c r="B203" s="36">
        <v>80</v>
      </c>
      <c r="C203" s="37">
        <v>42634</v>
      </c>
      <c r="D203" s="36" t="s">
        <v>4207</v>
      </c>
      <c r="E203" s="36" t="s">
        <v>4413</v>
      </c>
      <c r="F203" s="36" t="s">
        <v>4211</v>
      </c>
      <c r="G203" s="38">
        <v>34</v>
      </c>
      <c r="H203" s="35">
        <v>1</v>
      </c>
    </row>
    <row r="204" spans="1:8">
      <c r="A204" s="36">
        <v>203</v>
      </c>
      <c r="B204" s="36">
        <v>9</v>
      </c>
      <c r="C204" s="37">
        <v>42493</v>
      </c>
      <c r="D204" s="36" t="s">
        <v>4212</v>
      </c>
      <c r="E204" s="36" t="s">
        <v>4414</v>
      </c>
      <c r="F204" s="36" t="s">
        <v>4209</v>
      </c>
      <c r="G204" s="38">
        <v>34</v>
      </c>
      <c r="H204" s="35">
        <v>5</v>
      </c>
    </row>
    <row r="205" spans="1:8">
      <c r="A205" s="36">
        <v>204</v>
      </c>
      <c r="B205" s="36">
        <v>49</v>
      </c>
      <c r="C205" s="37">
        <v>42509</v>
      </c>
      <c r="D205" s="36" t="s">
        <v>4212</v>
      </c>
      <c r="E205" s="36" t="s">
        <v>4415</v>
      </c>
      <c r="F205" s="36" t="s">
        <v>4211</v>
      </c>
      <c r="G205" s="38">
        <v>6</v>
      </c>
      <c r="H205" s="35">
        <v>8</v>
      </c>
    </row>
    <row r="206" spans="1:8">
      <c r="A206" s="36">
        <v>205</v>
      </c>
      <c r="B206" s="36">
        <v>3</v>
      </c>
      <c r="C206" s="37">
        <v>42869</v>
      </c>
      <c r="D206" s="36" t="s">
        <v>4207</v>
      </c>
      <c r="E206" s="36" t="s">
        <v>4416</v>
      </c>
      <c r="F206" s="36" t="s">
        <v>4214</v>
      </c>
      <c r="G206" s="38">
        <v>34</v>
      </c>
      <c r="H206" s="35">
        <v>9</v>
      </c>
    </row>
    <row r="207" spans="1:8">
      <c r="A207" s="36">
        <v>206</v>
      </c>
      <c r="B207" s="36">
        <v>95</v>
      </c>
      <c r="C207" s="37">
        <v>42463</v>
      </c>
      <c r="D207" s="36" t="s">
        <v>4212</v>
      </c>
      <c r="E207" s="36" t="s">
        <v>4417</v>
      </c>
      <c r="F207" s="36" t="s">
        <v>4209</v>
      </c>
      <c r="G207" s="38">
        <v>73</v>
      </c>
      <c r="H207" s="35">
        <v>2</v>
      </c>
    </row>
    <row r="208" spans="1:8">
      <c r="A208" s="36">
        <v>207</v>
      </c>
      <c r="B208" s="36">
        <v>29</v>
      </c>
      <c r="C208" s="37">
        <v>42867</v>
      </c>
      <c r="D208" s="36" t="s">
        <v>4207</v>
      </c>
      <c r="E208" s="36" t="s">
        <v>4418</v>
      </c>
      <c r="F208" s="36" t="s">
        <v>4211</v>
      </c>
      <c r="G208" s="38">
        <v>6</v>
      </c>
      <c r="H208" s="35">
        <v>10</v>
      </c>
    </row>
    <row r="209" spans="1:8">
      <c r="A209" s="36">
        <v>208</v>
      </c>
      <c r="B209" s="36">
        <v>42</v>
      </c>
      <c r="C209" s="37">
        <v>42760</v>
      </c>
      <c r="D209" s="36" t="s">
        <v>4207</v>
      </c>
      <c r="E209" s="36" t="s">
        <v>4419</v>
      </c>
      <c r="F209" s="36" t="s">
        <v>4214</v>
      </c>
      <c r="G209" s="38">
        <v>44</v>
      </c>
      <c r="H209" s="35">
        <v>2</v>
      </c>
    </row>
    <row r="210" spans="1:8">
      <c r="A210" s="36">
        <v>209</v>
      </c>
      <c r="B210" s="36">
        <v>34</v>
      </c>
      <c r="C210" s="37">
        <v>43003</v>
      </c>
      <c r="D210" s="36" t="s">
        <v>4207</v>
      </c>
      <c r="E210" s="36" t="s">
        <v>4420</v>
      </c>
      <c r="F210" s="36" t="s">
        <v>4211</v>
      </c>
      <c r="G210" s="38">
        <v>6</v>
      </c>
      <c r="H210" s="35">
        <v>4</v>
      </c>
    </row>
    <row r="211" spans="1:8">
      <c r="A211" s="36">
        <v>210</v>
      </c>
      <c r="B211" s="36">
        <v>79</v>
      </c>
      <c r="C211" s="37">
        <v>42886</v>
      </c>
      <c r="D211" s="36" t="s">
        <v>4212</v>
      </c>
      <c r="E211" s="36" t="s">
        <v>4421</v>
      </c>
      <c r="F211" s="36" t="s">
        <v>4211</v>
      </c>
      <c r="G211" s="38">
        <v>35</v>
      </c>
      <c r="H211" s="35">
        <v>3</v>
      </c>
    </row>
    <row r="212" spans="1:8">
      <c r="A212" s="36">
        <v>211</v>
      </c>
      <c r="B212" s="36">
        <v>18</v>
      </c>
      <c r="C212" s="37">
        <v>42615</v>
      </c>
      <c r="D212" s="36" t="s">
        <v>4207</v>
      </c>
      <c r="E212" s="36" t="s">
        <v>4422</v>
      </c>
      <c r="F212" s="36" t="s">
        <v>4214</v>
      </c>
      <c r="G212" s="38">
        <v>81</v>
      </c>
      <c r="H212" s="35">
        <v>9</v>
      </c>
    </row>
    <row r="213" spans="1:8">
      <c r="A213" s="36">
        <v>212</v>
      </c>
      <c r="B213" s="36">
        <v>48</v>
      </c>
      <c r="C213" s="37">
        <v>42518</v>
      </c>
      <c r="D213" s="36" t="s">
        <v>4212</v>
      </c>
      <c r="E213" s="36" t="s">
        <v>4423</v>
      </c>
      <c r="F213" s="36" t="s">
        <v>4209</v>
      </c>
      <c r="G213" s="38">
        <v>34</v>
      </c>
      <c r="H213" s="35">
        <v>10</v>
      </c>
    </row>
    <row r="214" spans="1:8">
      <c r="A214" s="36">
        <v>213</v>
      </c>
      <c r="B214" s="36">
        <v>12</v>
      </c>
      <c r="C214" s="37">
        <v>42385</v>
      </c>
      <c r="D214" s="36" t="s">
        <v>4207</v>
      </c>
      <c r="E214" s="36" t="s">
        <v>4424</v>
      </c>
      <c r="F214" s="36" t="s">
        <v>4214</v>
      </c>
      <c r="G214" s="38">
        <v>9</v>
      </c>
      <c r="H214" s="35">
        <v>1</v>
      </c>
    </row>
    <row r="215" spans="1:8">
      <c r="A215" s="36">
        <v>214</v>
      </c>
      <c r="B215" s="36">
        <v>27</v>
      </c>
      <c r="C215" s="37">
        <v>43051</v>
      </c>
      <c r="D215" s="36" t="s">
        <v>4212</v>
      </c>
      <c r="E215" s="36" t="s">
        <v>4425</v>
      </c>
      <c r="F215" s="36" t="s">
        <v>4214</v>
      </c>
      <c r="G215" s="38">
        <v>79</v>
      </c>
      <c r="H215" s="35">
        <v>8</v>
      </c>
    </row>
    <row r="216" spans="1:8">
      <c r="A216" s="36">
        <v>215</v>
      </c>
      <c r="B216" s="36">
        <v>15</v>
      </c>
      <c r="C216" s="37">
        <v>42573</v>
      </c>
      <c r="D216" s="36" t="s">
        <v>4212</v>
      </c>
      <c r="E216" s="36" t="s">
        <v>4426</v>
      </c>
      <c r="F216" s="36" t="s">
        <v>4214</v>
      </c>
      <c r="G216" s="38">
        <v>34</v>
      </c>
      <c r="H216" s="35">
        <v>2</v>
      </c>
    </row>
    <row r="217" spans="1:8">
      <c r="A217" s="36">
        <v>216</v>
      </c>
      <c r="B217" s="36">
        <v>3</v>
      </c>
      <c r="C217" s="37">
        <v>42466</v>
      </c>
      <c r="D217" s="36" t="s">
        <v>4207</v>
      </c>
      <c r="E217" s="36" t="s">
        <v>4427</v>
      </c>
      <c r="F217" s="36" t="s">
        <v>4211</v>
      </c>
      <c r="G217" s="38">
        <v>78</v>
      </c>
      <c r="H217" s="35">
        <v>7</v>
      </c>
    </row>
    <row r="218" spans="1:8">
      <c r="A218" s="36">
        <v>217</v>
      </c>
      <c r="B218" s="36">
        <v>79</v>
      </c>
      <c r="C218" s="37">
        <v>42897</v>
      </c>
      <c r="D218" s="36" t="s">
        <v>4207</v>
      </c>
      <c r="E218" s="36" t="s">
        <v>4428</v>
      </c>
      <c r="F218" s="36" t="s">
        <v>4214</v>
      </c>
      <c r="G218" s="38">
        <v>26</v>
      </c>
      <c r="H218" s="35">
        <v>9</v>
      </c>
    </row>
    <row r="219" spans="1:8">
      <c r="A219" s="36">
        <v>218</v>
      </c>
      <c r="B219" s="39">
        <v>85</v>
      </c>
      <c r="C219" s="37">
        <v>42503</v>
      </c>
      <c r="D219" s="36" t="s">
        <v>4212</v>
      </c>
      <c r="E219" s="39" t="s">
        <v>4429</v>
      </c>
      <c r="F219" s="39" t="s">
        <v>4211</v>
      </c>
      <c r="G219" s="38">
        <v>21</v>
      </c>
      <c r="H219" s="35">
        <v>2</v>
      </c>
    </row>
    <row r="220" spans="1:8">
      <c r="A220" s="36">
        <v>219</v>
      </c>
      <c r="B220" s="36">
        <v>24</v>
      </c>
      <c r="C220" s="37">
        <v>42914</v>
      </c>
      <c r="D220" s="36" t="s">
        <v>4212</v>
      </c>
      <c r="E220" s="36" t="s">
        <v>4430</v>
      </c>
      <c r="F220" s="36" t="s">
        <v>4214</v>
      </c>
      <c r="G220" s="38">
        <v>6</v>
      </c>
      <c r="H220" s="35">
        <v>6</v>
      </c>
    </row>
    <row r="221" spans="1:8">
      <c r="A221" s="36">
        <v>220</v>
      </c>
      <c r="B221" s="36">
        <v>86</v>
      </c>
      <c r="C221" s="37">
        <v>42970</v>
      </c>
      <c r="D221" s="36" t="s">
        <v>4212</v>
      </c>
      <c r="E221" s="36" t="s">
        <v>4431</v>
      </c>
      <c r="F221" s="36" t="s">
        <v>4214</v>
      </c>
      <c r="G221" s="38">
        <v>6</v>
      </c>
      <c r="H221" s="35">
        <v>2</v>
      </c>
    </row>
    <row r="222" spans="1:8">
      <c r="A222" s="36">
        <v>221</v>
      </c>
      <c r="B222" s="36">
        <v>23</v>
      </c>
      <c r="C222" s="37">
        <v>42637</v>
      </c>
      <c r="D222" s="36" t="s">
        <v>4207</v>
      </c>
      <c r="E222" s="36" t="s">
        <v>4432</v>
      </c>
      <c r="F222" s="36" t="s">
        <v>4214</v>
      </c>
      <c r="G222" s="38">
        <v>35</v>
      </c>
      <c r="H222" s="35">
        <v>4</v>
      </c>
    </row>
    <row r="223" spans="1:8">
      <c r="A223" s="36">
        <v>222</v>
      </c>
      <c r="B223" s="36">
        <v>68</v>
      </c>
      <c r="C223" s="37">
        <v>42707</v>
      </c>
      <c r="D223" s="36" t="s">
        <v>4212</v>
      </c>
      <c r="E223" s="36" t="s">
        <v>4433</v>
      </c>
      <c r="F223" s="36" t="s">
        <v>4214</v>
      </c>
      <c r="G223" s="38">
        <v>34</v>
      </c>
      <c r="H223" s="35">
        <v>8</v>
      </c>
    </row>
    <row r="224" spans="1:8">
      <c r="A224" s="36">
        <v>223</v>
      </c>
      <c r="B224" s="36">
        <v>92</v>
      </c>
      <c r="C224" s="37">
        <v>42919</v>
      </c>
      <c r="D224" s="36" t="s">
        <v>4212</v>
      </c>
      <c r="E224" s="36" t="s">
        <v>4434</v>
      </c>
      <c r="F224" s="36" t="s">
        <v>4214</v>
      </c>
      <c r="G224" s="38">
        <v>34</v>
      </c>
      <c r="H224" s="35">
        <v>3</v>
      </c>
    </row>
    <row r="225" spans="1:8">
      <c r="A225" s="36">
        <v>224</v>
      </c>
      <c r="B225" s="36">
        <v>46</v>
      </c>
      <c r="C225" s="37">
        <v>43121</v>
      </c>
      <c r="D225" s="36" t="s">
        <v>4207</v>
      </c>
      <c r="E225" s="36" t="s">
        <v>4435</v>
      </c>
      <c r="F225" s="36" t="s">
        <v>4211</v>
      </c>
      <c r="G225" s="38">
        <v>34</v>
      </c>
      <c r="H225" s="35">
        <v>6</v>
      </c>
    </row>
    <row r="226" spans="1:8">
      <c r="A226" s="36">
        <v>225</v>
      </c>
      <c r="B226" s="36">
        <v>63</v>
      </c>
      <c r="C226" s="37">
        <v>42739</v>
      </c>
      <c r="D226" s="36" t="s">
        <v>4212</v>
      </c>
      <c r="E226" s="36" t="s">
        <v>4436</v>
      </c>
      <c r="F226" s="36" t="s">
        <v>4214</v>
      </c>
      <c r="G226" s="38">
        <v>34</v>
      </c>
      <c r="H226" s="35">
        <v>8</v>
      </c>
    </row>
    <row r="227" spans="1:8">
      <c r="A227" s="36">
        <v>226</v>
      </c>
      <c r="B227" s="36">
        <v>91</v>
      </c>
      <c r="C227" s="37">
        <v>42679</v>
      </c>
      <c r="D227" s="36" t="s">
        <v>4207</v>
      </c>
      <c r="E227" s="36" t="s">
        <v>4437</v>
      </c>
      <c r="F227" s="36" t="s">
        <v>4211</v>
      </c>
      <c r="G227" s="38">
        <v>34</v>
      </c>
      <c r="H227" s="35">
        <v>3</v>
      </c>
    </row>
    <row r="228" spans="1:8">
      <c r="A228" s="36">
        <v>227</v>
      </c>
      <c r="B228" s="36">
        <v>85</v>
      </c>
      <c r="C228" s="37">
        <v>42508</v>
      </c>
      <c r="D228" s="36" t="s">
        <v>4212</v>
      </c>
      <c r="E228" s="36" t="s">
        <v>4438</v>
      </c>
      <c r="F228" s="36" t="s">
        <v>4211</v>
      </c>
      <c r="G228" s="38">
        <v>80</v>
      </c>
      <c r="H228" s="35">
        <v>6</v>
      </c>
    </row>
    <row r="229" spans="1:8">
      <c r="A229" s="36">
        <v>228</v>
      </c>
      <c r="B229" s="36">
        <v>41</v>
      </c>
      <c r="C229" s="37">
        <v>42692</v>
      </c>
      <c r="D229" s="36" t="s">
        <v>4207</v>
      </c>
      <c r="E229" s="36" t="s">
        <v>4439</v>
      </c>
      <c r="F229" s="36" t="s">
        <v>4209</v>
      </c>
      <c r="G229" s="38">
        <v>12</v>
      </c>
      <c r="H229" s="35">
        <v>6</v>
      </c>
    </row>
    <row r="230" spans="1:8">
      <c r="A230" s="36">
        <v>229</v>
      </c>
      <c r="B230" s="36">
        <v>14</v>
      </c>
      <c r="C230" s="37">
        <v>42792</v>
      </c>
      <c r="D230" s="36" t="s">
        <v>4207</v>
      </c>
      <c r="E230" s="36" t="s">
        <v>4440</v>
      </c>
      <c r="F230" s="36" t="s">
        <v>4211</v>
      </c>
      <c r="G230" s="38">
        <v>12</v>
      </c>
      <c r="H230" s="35">
        <v>1</v>
      </c>
    </row>
    <row r="231" spans="1:8">
      <c r="A231" s="36">
        <v>230</v>
      </c>
      <c r="B231" s="36">
        <v>57</v>
      </c>
      <c r="C231" s="37">
        <v>42922</v>
      </c>
      <c r="D231" s="36" t="s">
        <v>4212</v>
      </c>
      <c r="E231" s="36" t="s">
        <v>4441</v>
      </c>
      <c r="F231" s="36" t="s">
        <v>4209</v>
      </c>
      <c r="G231" s="38">
        <v>34</v>
      </c>
      <c r="H231" s="35">
        <v>10</v>
      </c>
    </row>
    <row r="232" spans="1:8">
      <c r="A232" s="36">
        <v>231</v>
      </c>
      <c r="B232" s="36">
        <v>7</v>
      </c>
      <c r="C232" s="37">
        <v>43032</v>
      </c>
      <c r="D232" s="36" t="s">
        <v>4207</v>
      </c>
      <c r="E232" s="36" t="s">
        <v>4442</v>
      </c>
      <c r="F232" s="36" t="s">
        <v>4209</v>
      </c>
      <c r="G232" s="38">
        <v>34</v>
      </c>
      <c r="H232" s="35">
        <v>6</v>
      </c>
    </row>
    <row r="233" spans="1:8">
      <c r="A233" s="36">
        <v>232</v>
      </c>
      <c r="B233" s="36">
        <v>51</v>
      </c>
      <c r="C233" s="37">
        <v>42835</v>
      </c>
      <c r="D233" s="36" t="s">
        <v>4212</v>
      </c>
      <c r="E233" s="36" t="s">
        <v>4443</v>
      </c>
      <c r="F233" s="36" t="s">
        <v>4209</v>
      </c>
      <c r="G233" s="38">
        <v>34</v>
      </c>
      <c r="H233" s="35">
        <v>8</v>
      </c>
    </row>
    <row r="234" spans="1:8">
      <c r="A234" s="36">
        <v>233</v>
      </c>
      <c r="B234" s="36">
        <v>16</v>
      </c>
      <c r="C234" s="37">
        <v>42883</v>
      </c>
      <c r="D234" s="36" t="s">
        <v>4207</v>
      </c>
      <c r="E234" s="36" t="s">
        <v>4444</v>
      </c>
      <c r="F234" s="36" t="s">
        <v>4209</v>
      </c>
      <c r="G234" s="38">
        <v>16</v>
      </c>
      <c r="H234" s="35">
        <v>7</v>
      </c>
    </row>
    <row r="235" spans="1:8">
      <c r="A235" s="36">
        <v>234</v>
      </c>
      <c r="B235" s="36">
        <v>93</v>
      </c>
      <c r="C235" s="37">
        <v>42858</v>
      </c>
      <c r="D235" s="36" t="s">
        <v>4212</v>
      </c>
      <c r="E235" s="36" t="s">
        <v>4445</v>
      </c>
      <c r="F235" s="36" t="s">
        <v>4209</v>
      </c>
      <c r="G235" s="38">
        <v>35</v>
      </c>
      <c r="H235" s="35">
        <v>5</v>
      </c>
    </row>
    <row r="236" spans="1:8">
      <c r="A236" s="36">
        <v>235</v>
      </c>
      <c r="B236" s="36">
        <v>11</v>
      </c>
      <c r="C236" s="37">
        <v>42473</v>
      </c>
      <c r="D236" s="36" t="s">
        <v>4212</v>
      </c>
      <c r="E236" s="36" t="s">
        <v>4446</v>
      </c>
      <c r="F236" s="36" t="s">
        <v>4214</v>
      </c>
      <c r="G236" s="38">
        <v>58</v>
      </c>
      <c r="H236" s="35">
        <v>9</v>
      </c>
    </row>
    <row r="237" spans="1:8">
      <c r="A237" s="36">
        <v>236</v>
      </c>
      <c r="B237" s="36">
        <v>36</v>
      </c>
      <c r="C237" s="37">
        <v>42500</v>
      </c>
      <c r="D237" s="36" t="s">
        <v>4212</v>
      </c>
      <c r="E237" s="36" t="s">
        <v>4447</v>
      </c>
      <c r="F237" s="36" t="s">
        <v>4211</v>
      </c>
      <c r="G237" s="38">
        <v>34</v>
      </c>
      <c r="H237" s="35">
        <v>10</v>
      </c>
    </row>
    <row r="238" spans="1:8">
      <c r="A238" s="36">
        <v>237</v>
      </c>
      <c r="B238" s="36">
        <v>90</v>
      </c>
      <c r="C238" s="37">
        <v>42936</v>
      </c>
      <c r="D238" s="36" t="s">
        <v>4207</v>
      </c>
      <c r="E238" s="36" t="s">
        <v>4448</v>
      </c>
      <c r="F238" s="36" t="s">
        <v>4211</v>
      </c>
      <c r="G238" s="38">
        <v>59</v>
      </c>
      <c r="H238" s="35">
        <v>8</v>
      </c>
    </row>
    <row r="239" spans="1:8">
      <c r="A239" s="36">
        <v>238</v>
      </c>
      <c r="B239" s="36">
        <v>79</v>
      </c>
      <c r="C239" s="37">
        <v>42751</v>
      </c>
      <c r="D239" s="36" t="s">
        <v>4207</v>
      </c>
      <c r="E239" s="36" t="s">
        <v>4449</v>
      </c>
      <c r="F239" s="36" t="s">
        <v>4209</v>
      </c>
      <c r="G239" s="38">
        <v>34</v>
      </c>
      <c r="H239" s="35">
        <v>5</v>
      </c>
    </row>
    <row r="240" spans="1:8">
      <c r="A240" s="36">
        <v>239</v>
      </c>
      <c r="B240" s="36">
        <v>14</v>
      </c>
      <c r="C240" s="37">
        <v>42457</v>
      </c>
      <c r="D240" s="36" t="s">
        <v>4212</v>
      </c>
      <c r="E240" s="36" t="s">
        <v>4450</v>
      </c>
      <c r="F240" s="36" t="s">
        <v>4214</v>
      </c>
      <c r="G240" s="38">
        <v>34</v>
      </c>
      <c r="H240" s="35">
        <v>4</v>
      </c>
    </row>
    <row r="241" spans="1:8">
      <c r="A241" s="36">
        <v>240</v>
      </c>
      <c r="B241" s="36">
        <v>5</v>
      </c>
      <c r="C241" s="37">
        <v>42842</v>
      </c>
      <c r="D241" s="36" t="s">
        <v>4207</v>
      </c>
      <c r="E241" s="36" t="s">
        <v>4451</v>
      </c>
      <c r="F241" s="36" t="s">
        <v>4209</v>
      </c>
      <c r="G241" s="38">
        <v>34</v>
      </c>
      <c r="H241" s="35">
        <v>5</v>
      </c>
    </row>
    <row r="242" spans="1:8">
      <c r="A242" s="36">
        <v>241</v>
      </c>
      <c r="B242" s="36">
        <v>49</v>
      </c>
      <c r="C242" s="37">
        <v>42654</v>
      </c>
      <c r="D242" s="36" t="s">
        <v>4207</v>
      </c>
      <c r="E242" s="36" t="s">
        <v>4452</v>
      </c>
      <c r="F242" s="36" t="s">
        <v>4214</v>
      </c>
      <c r="G242" s="38">
        <v>35</v>
      </c>
      <c r="H242" s="35">
        <v>4</v>
      </c>
    </row>
    <row r="243" spans="1:8">
      <c r="A243" s="36">
        <v>242</v>
      </c>
      <c r="B243" s="36">
        <v>19</v>
      </c>
      <c r="C243" s="37">
        <v>43086</v>
      </c>
      <c r="D243" s="36" t="s">
        <v>4207</v>
      </c>
      <c r="E243" s="36" t="s">
        <v>4453</v>
      </c>
      <c r="F243" s="36" t="s">
        <v>4211</v>
      </c>
      <c r="G243" s="38">
        <v>34</v>
      </c>
      <c r="H243" s="35">
        <v>10</v>
      </c>
    </row>
    <row r="244" spans="1:8">
      <c r="A244" s="36">
        <v>243</v>
      </c>
      <c r="B244" s="36">
        <v>55</v>
      </c>
      <c r="C244" s="37">
        <v>42714</v>
      </c>
      <c r="D244" s="36" t="s">
        <v>4207</v>
      </c>
      <c r="E244" s="36" t="s">
        <v>4454</v>
      </c>
      <c r="F244" s="36" t="s">
        <v>4214</v>
      </c>
      <c r="G244" s="38">
        <v>34</v>
      </c>
      <c r="H244" s="35">
        <v>6</v>
      </c>
    </row>
    <row r="245" spans="1:8">
      <c r="A245" s="36">
        <v>244</v>
      </c>
      <c r="B245" s="36">
        <v>94</v>
      </c>
      <c r="C245" s="37">
        <v>42935</v>
      </c>
      <c r="D245" s="36" t="s">
        <v>4207</v>
      </c>
      <c r="E245" s="36" t="s">
        <v>4455</v>
      </c>
      <c r="F245" s="36" t="s">
        <v>4214</v>
      </c>
      <c r="G245" s="38">
        <v>35</v>
      </c>
      <c r="H245" s="35">
        <v>8</v>
      </c>
    </row>
    <row r="246" spans="1:8">
      <c r="A246" s="36">
        <v>245</v>
      </c>
      <c r="B246" s="36">
        <v>64</v>
      </c>
      <c r="C246" s="37">
        <v>43032</v>
      </c>
      <c r="D246" s="36" t="s">
        <v>4212</v>
      </c>
      <c r="E246" s="36" t="s">
        <v>4456</v>
      </c>
      <c r="F246" s="36" t="s">
        <v>4209</v>
      </c>
      <c r="G246" s="38">
        <v>74</v>
      </c>
      <c r="H246" s="35">
        <v>4</v>
      </c>
    </row>
    <row r="247" spans="1:8">
      <c r="A247" s="36">
        <v>246</v>
      </c>
      <c r="B247" s="36">
        <v>81</v>
      </c>
      <c r="C247" s="37">
        <v>42790</v>
      </c>
      <c r="D247" s="36" t="s">
        <v>4207</v>
      </c>
      <c r="E247" s="36" t="s">
        <v>4457</v>
      </c>
      <c r="F247" s="36" t="s">
        <v>4214</v>
      </c>
      <c r="G247" s="38">
        <v>35</v>
      </c>
      <c r="H247" s="35">
        <v>7</v>
      </c>
    </row>
    <row r="248" spans="1:8">
      <c r="A248" s="36">
        <v>247</v>
      </c>
      <c r="B248" s="36">
        <v>35</v>
      </c>
      <c r="C248" s="37">
        <v>43061</v>
      </c>
      <c r="D248" s="36" t="s">
        <v>4212</v>
      </c>
      <c r="E248" s="36" t="s">
        <v>4458</v>
      </c>
      <c r="F248" s="36" t="s">
        <v>4209</v>
      </c>
      <c r="G248" s="38">
        <v>6</v>
      </c>
      <c r="H248" s="35">
        <v>2</v>
      </c>
    </row>
    <row r="249" spans="1:8">
      <c r="A249" s="36">
        <v>248</v>
      </c>
      <c r="B249" s="36">
        <v>96</v>
      </c>
      <c r="C249" s="37">
        <v>42769</v>
      </c>
      <c r="D249" s="36" t="s">
        <v>4207</v>
      </c>
      <c r="E249" s="36" t="s">
        <v>4459</v>
      </c>
      <c r="F249" s="36" t="s">
        <v>4209</v>
      </c>
      <c r="G249" s="38">
        <v>34</v>
      </c>
      <c r="H249" s="35">
        <v>8</v>
      </c>
    </row>
    <row r="250" spans="1:8">
      <c r="A250" s="36">
        <v>249</v>
      </c>
      <c r="B250" s="36">
        <v>11</v>
      </c>
      <c r="C250" s="37">
        <v>42947</v>
      </c>
      <c r="D250" s="36" t="s">
        <v>4207</v>
      </c>
      <c r="E250" s="36" t="s">
        <v>4460</v>
      </c>
      <c r="F250" s="36" t="s">
        <v>4211</v>
      </c>
      <c r="G250" s="38">
        <v>35</v>
      </c>
      <c r="H250" s="35">
        <v>7</v>
      </c>
    </row>
    <row r="251" spans="1:8">
      <c r="A251" s="36">
        <v>250</v>
      </c>
      <c r="B251" s="36">
        <v>98</v>
      </c>
      <c r="C251" s="37">
        <v>42660</v>
      </c>
      <c r="D251" s="36" t="s">
        <v>4207</v>
      </c>
      <c r="E251" s="36" t="s">
        <v>4461</v>
      </c>
      <c r="F251" s="36" t="s">
        <v>4214</v>
      </c>
      <c r="G251" s="38">
        <v>48</v>
      </c>
      <c r="H251" s="35">
        <v>6</v>
      </c>
    </row>
    <row r="252" spans="1:8">
      <c r="A252" s="36">
        <v>251</v>
      </c>
      <c r="B252" s="36">
        <v>67</v>
      </c>
      <c r="C252" s="37">
        <v>42875</v>
      </c>
      <c r="D252" s="36" t="s">
        <v>4207</v>
      </c>
      <c r="E252" s="36" t="s">
        <v>4462</v>
      </c>
      <c r="F252" s="36" t="s">
        <v>4211</v>
      </c>
      <c r="G252" s="38">
        <v>34</v>
      </c>
      <c r="H252" s="35">
        <v>1</v>
      </c>
    </row>
    <row r="253" spans="1:8">
      <c r="A253" s="36">
        <v>252</v>
      </c>
      <c r="B253" s="36">
        <v>8</v>
      </c>
      <c r="C253" s="37">
        <v>42652</v>
      </c>
      <c r="D253" s="36" t="s">
        <v>4207</v>
      </c>
      <c r="E253" s="36" t="s">
        <v>4463</v>
      </c>
      <c r="F253" s="36" t="s">
        <v>4211</v>
      </c>
      <c r="G253" s="38">
        <v>52</v>
      </c>
      <c r="H253" s="35">
        <v>6</v>
      </c>
    </row>
    <row r="254" spans="1:8">
      <c r="A254" s="36">
        <v>253</v>
      </c>
      <c r="B254" s="36">
        <v>87</v>
      </c>
      <c r="C254" s="37">
        <v>42377</v>
      </c>
      <c r="D254" s="36" t="s">
        <v>4207</v>
      </c>
      <c r="E254" s="36" t="s">
        <v>4464</v>
      </c>
      <c r="F254" s="36" t="s">
        <v>4209</v>
      </c>
      <c r="G254" s="38">
        <v>34</v>
      </c>
      <c r="H254" s="35">
        <v>2</v>
      </c>
    </row>
    <row r="255" spans="1:8">
      <c r="A255" s="36">
        <v>254</v>
      </c>
      <c r="B255" s="36">
        <v>16</v>
      </c>
      <c r="C255" s="37">
        <v>42791</v>
      </c>
      <c r="D255" s="36" t="s">
        <v>4207</v>
      </c>
      <c r="E255" s="36" t="s">
        <v>4465</v>
      </c>
      <c r="F255" s="36" t="s">
        <v>4214</v>
      </c>
      <c r="G255" s="38">
        <v>34</v>
      </c>
      <c r="H255" s="35">
        <v>7</v>
      </c>
    </row>
    <row r="256" spans="1:8">
      <c r="A256" s="36">
        <v>255</v>
      </c>
      <c r="B256" s="36">
        <v>68</v>
      </c>
      <c r="C256" s="37">
        <v>42464</v>
      </c>
      <c r="D256" s="36" t="s">
        <v>4212</v>
      </c>
      <c r="E256" s="36" t="s">
        <v>4466</v>
      </c>
      <c r="F256" s="36" t="s">
        <v>4209</v>
      </c>
      <c r="G256" s="38">
        <v>54</v>
      </c>
      <c r="H256" s="35">
        <v>9</v>
      </c>
    </row>
    <row r="257" spans="1:8">
      <c r="A257" s="36">
        <v>256</v>
      </c>
      <c r="B257" s="36">
        <v>3</v>
      </c>
      <c r="C257" s="37">
        <v>42743</v>
      </c>
      <c r="D257" s="36" t="s">
        <v>4207</v>
      </c>
      <c r="E257" s="36" t="s">
        <v>4467</v>
      </c>
      <c r="F257" s="36" t="s">
        <v>4209</v>
      </c>
      <c r="G257" s="38">
        <v>1</v>
      </c>
      <c r="H257" s="35">
        <v>9</v>
      </c>
    </row>
    <row r="258" spans="1:8">
      <c r="A258" s="36">
        <v>257</v>
      </c>
      <c r="B258" s="36">
        <v>19</v>
      </c>
      <c r="C258" s="37">
        <v>42810</v>
      </c>
      <c r="D258" s="36" t="s">
        <v>4212</v>
      </c>
      <c r="E258" s="36" t="s">
        <v>4468</v>
      </c>
      <c r="F258" s="36" t="s">
        <v>4209</v>
      </c>
      <c r="G258" s="38">
        <v>34</v>
      </c>
      <c r="H258" s="35">
        <v>3</v>
      </c>
    </row>
    <row r="259" spans="1:8">
      <c r="A259" s="36">
        <v>258</v>
      </c>
      <c r="B259" s="36">
        <v>30</v>
      </c>
      <c r="C259" s="37">
        <v>42576</v>
      </c>
      <c r="D259" s="36" t="s">
        <v>4207</v>
      </c>
      <c r="E259" s="36" t="s">
        <v>4469</v>
      </c>
      <c r="F259" s="36" t="s">
        <v>4211</v>
      </c>
      <c r="G259" s="38">
        <v>34</v>
      </c>
      <c r="H259" s="35">
        <v>5</v>
      </c>
    </row>
    <row r="260" spans="1:8">
      <c r="A260" s="36">
        <v>259</v>
      </c>
      <c r="B260" s="36">
        <v>39</v>
      </c>
      <c r="C260" s="37">
        <v>43104</v>
      </c>
      <c r="D260" s="36" t="s">
        <v>4212</v>
      </c>
      <c r="E260" s="36" t="s">
        <v>4470</v>
      </c>
      <c r="F260" s="36" t="s">
        <v>4214</v>
      </c>
      <c r="G260" s="38">
        <v>35</v>
      </c>
      <c r="H260" s="35">
        <v>9</v>
      </c>
    </row>
    <row r="261" spans="1:8">
      <c r="A261" s="36">
        <v>260</v>
      </c>
      <c r="B261" s="36">
        <v>67</v>
      </c>
      <c r="C261" s="37">
        <v>42385</v>
      </c>
      <c r="D261" s="36" t="s">
        <v>4207</v>
      </c>
      <c r="E261" s="36" t="s">
        <v>4471</v>
      </c>
      <c r="F261" s="36" t="s">
        <v>4214</v>
      </c>
      <c r="G261" s="38">
        <v>43</v>
      </c>
      <c r="H261" s="35">
        <v>9</v>
      </c>
    </row>
    <row r="262" spans="1:8">
      <c r="A262" s="36">
        <v>261</v>
      </c>
      <c r="B262" s="36">
        <v>99</v>
      </c>
      <c r="C262" s="37">
        <v>42428</v>
      </c>
      <c r="D262" s="36" t="s">
        <v>4212</v>
      </c>
      <c r="E262" s="36" t="s">
        <v>4472</v>
      </c>
      <c r="F262" s="36" t="s">
        <v>4211</v>
      </c>
      <c r="G262" s="38">
        <v>34</v>
      </c>
      <c r="H262" s="35">
        <v>3</v>
      </c>
    </row>
    <row r="263" spans="1:8">
      <c r="A263" s="36">
        <v>262</v>
      </c>
      <c r="B263" s="36">
        <v>59</v>
      </c>
      <c r="C263" s="37">
        <v>42646</v>
      </c>
      <c r="D263" s="36" t="s">
        <v>4212</v>
      </c>
      <c r="E263" s="36" t="s">
        <v>4473</v>
      </c>
      <c r="F263" s="36" t="s">
        <v>4214</v>
      </c>
      <c r="G263" s="38">
        <v>34</v>
      </c>
      <c r="H263" s="35">
        <v>2</v>
      </c>
    </row>
    <row r="264" spans="1:8">
      <c r="A264" s="36">
        <v>263</v>
      </c>
      <c r="B264" s="36">
        <v>78</v>
      </c>
      <c r="C264" s="37">
        <v>42708</v>
      </c>
      <c r="D264" s="36" t="s">
        <v>4212</v>
      </c>
      <c r="E264" s="36" t="s">
        <v>4474</v>
      </c>
      <c r="F264" s="36" t="s">
        <v>4209</v>
      </c>
      <c r="G264" s="38">
        <v>77</v>
      </c>
      <c r="H264" s="35">
        <v>2</v>
      </c>
    </row>
    <row r="265" spans="1:8">
      <c r="A265" s="36">
        <v>264</v>
      </c>
      <c r="B265" s="36">
        <v>14</v>
      </c>
      <c r="C265" s="37">
        <v>42434</v>
      </c>
      <c r="D265" s="36" t="s">
        <v>4212</v>
      </c>
      <c r="E265" s="36" t="s">
        <v>4475</v>
      </c>
      <c r="F265" s="36" t="s">
        <v>4209</v>
      </c>
      <c r="G265" s="38">
        <v>72</v>
      </c>
      <c r="H265" s="35">
        <v>1</v>
      </c>
    </row>
    <row r="266" spans="1:8">
      <c r="A266" s="36">
        <v>265</v>
      </c>
      <c r="B266" s="36">
        <v>41</v>
      </c>
      <c r="C266" s="37">
        <v>42569</v>
      </c>
      <c r="D266" s="36" t="s">
        <v>4212</v>
      </c>
      <c r="E266" s="36" t="s">
        <v>4476</v>
      </c>
      <c r="F266" s="36" t="s">
        <v>4214</v>
      </c>
      <c r="G266" s="38">
        <v>34</v>
      </c>
      <c r="H266" s="35">
        <v>4</v>
      </c>
    </row>
    <row r="267" spans="1:8">
      <c r="A267" s="36">
        <v>266</v>
      </c>
      <c r="B267" s="36">
        <v>35</v>
      </c>
      <c r="C267" s="37">
        <v>42373</v>
      </c>
      <c r="D267" s="36" t="s">
        <v>4207</v>
      </c>
      <c r="E267" s="36" t="s">
        <v>4477</v>
      </c>
      <c r="F267" s="36" t="s">
        <v>4211</v>
      </c>
      <c r="G267" s="38">
        <v>34</v>
      </c>
      <c r="H267" s="35">
        <v>1</v>
      </c>
    </row>
    <row r="268" spans="1:8">
      <c r="A268" s="36">
        <v>267</v>
      </c>
      <c r="B268" s="36">
        <v>83</v>
      </c>
      <c r="C268" s="37">
        <v>43106</v>
      </c>
      <c r="D268" s="36" t="s">
        <v>4207</v>
      </c>
      <c r="E268" s="36" t="s">
        <v>4478</v>
      </c>
      <c r="F268" s="36" t="s">
        <v>4211</v>
      </c>
      <c r="G268" s="38">
        <v>34</v>
      </c>
      <c r="H268" s="35">
        <v>4</v>
      </c>
    </row>
    <row r="269" spans="1:8">
      <c r="A269" s="36">
        <v>268</v>
      </c>
      <c r="B269" s="36">
        <v>19</v>
      </c>
      <c r="C269" s="37">
        <v>42678</v>
      </c>
      <c r="D269" s="36" t="s">
        <v>4212</v>
      </c>
      <c r="E269" s="36" t="s">
        <v>4479</v>
      </c>
      <c r="F269" s="36" t="s">
        <v>4209</v>
      </c>
      <c r="G269" s="38">
        <v>35</v>
      </c>
      <c r="H269" s="35">
        <v>10</v>
      </c>
    </row>
    <row r="270" spans="1:8">
      <c r="A270" s="36">
        <v>269</v>
      </c>
      <c r="B270" s="36">
        <v>24</v>
      </c>
      <c r="C270" s="37">
        <v>42440</v>
      </c>
      <c r="D270" s="36" t="s">
        <v>4207</v>
      </c>
      <c r="E270" s="36" t="s">
        <v>4480</v>
      </c>
      <c r="F270" s="36" t="s">
        <v>4209</v>
      </c>
      <c r="G270" s="38">
        <v>54</v>
      </c>
      <c r="H270" s="35">
        <v>1</v>
      </c>
    </row>
    <row r="271" spans="1:8">
      <c r="A271" s="36">
        <v>270</v>
      </c>
      <c r="B271" s="36">
        <v>53</v>
      </c>
      <c r="C271" s="37">
        <v>42705</v>
      </c>
      <c r="D271" s="36" t="s">
        <v>4207</v>
      </c>
      <c r="E271" s="36" t="s">
        <v>4481</v>
      </c>
      <c r="F271" s="36" t="s">
        <v>4209</v>
      </c>
      <c r="G271" s="38">
        <v>27</v>
      </c>
      <c r="H271" s="35">
        <v>8</v>
      </c>
    </row>
    <row r="272" spans="1:8">
      <c r="A272" s="36">
        <v>271</v>
      </c>
      <c r="B272" s="36">
        <v>56</v>
      </c>
      <c r="C272" s="37">
        <v>43118</v>
      </c>
      <c r="D272" s="36" t="s">
        <v>4207</v>
      </c>
      <c r="E272" s="36" t="s">
        <v>4482</v>
      </c>
      <c r="F272" s="36" t="s">
        <v>4214</v>
      </c>
      <c r="G272" s="38">
        <v>35</v>
      </c>
      <c r="H272" s="35">
        <v>5</v>
      </c>
    </row>
    <row r="273" spans="1:8">
      <c r="A273" s="36">
        <v>272</v>
      </c>
      <c r="B273" s="36">
        <v>77</v>
      </c>
      <c r="C273" s="37">
        <v>42905</v>
      </c>
      <c r="D273" s="36" t="s">
        <v>4212</v>
      </c>
      <c r="E273" s="36" t="s">
        <v>4483</v>
      </c>
      <c r="F273" s="36" t="s">
        <v>4214</v>
      </c>
      <c r="G273" s="38">
        <v>34</v>
      </c>
      <c r="H273" s="35">
        <v>9</v>
      </c>
    </row>
    <row r="274" spans="1:8">
      <c r="A274" s="36">
        <v>273</v>
      </c>
      <c r="B274" s="36">
        <v>9</v>
      </c>
      <c r="C274" s="37">
        <v>43064</v>
      </c>
      <c r="D274" s="36" t="s">
        <v>4207</v>
      </c>
      <c r="E274" s="36" t="s">
        <v>4484</v>
      </c>
      <c r="F274" s="36" t="s">
        <v>4214</v>
      </c>
      <c r="G274" s="38">
        <v>18</v>
      </c>
      <c r="H274" s="35">
        <v>6</v>
      </c>
    </row>
    <row r="275" spans="1:8">
      <c r="A275" s="36">
        <v>274</v>
      </c>
      <c r="B275" s="36">
        <v>50</v>
      </c>
      <c r="C275" s="37">
        <v>42477</v>
      </c>
      <c r="D275" s="36" t="s">
        <v>4212</v>
      </c>
      <c r="E275" s="36" t="s">
        <v>4485</v>
      </c>
      <c r="F275" s="36" t="s">
        <v>4209</v>
      </c>
      <c r="G275" s="38">
        <v>50</v>
      </c>
      <c r="H275" s="35">
        <v>1</v>
      </c>
    </row>
    <row r="276" spans="1:8">
      <c r="A276" s="36">
        <v>275</v>
      </c>
      <c r="B276" s="36">
        <v>20</v>
      </c>
      <c r="C276" s="37">
        <v>42389</v>
      </c>
      <c r="D276" s="36" t="s">
        <v>4212</v>
      </c>
      <c r="E276" s="36" t="s">
        <v>4486</v>
      </c>
      <c r="F276" s="36" t="s">
        <v>4214</v>
      </c>
      <c r="G276" s="38">
        <v>23</v>
      </c>
      <c r="H276" s="35">
        <v>2</v>
      </c>
    </row>
    <row r="277" spans="1:8">
      <c r="A277" s="36">
        <v>276</v>
      </c>
      <c r="B277" s="36">
        <v>12</v>
      </c>
      <c r="C277" s="37">
        <v>42932</v>
      </c>
      <c r="D277" s="36" t="s">
        <v>4212</v>
      </c>
      <c r="E277" s="36" t="s">
        <v>4487</v>
      </c>
      <c r="F277" s="36" t="s">
        <v>4209</v>
      </c>
      <c r="G277" s="38">
        <v>34</v>
      </c>
      <c r="H277" s="35">
        <v>5</v>
      </c>
    </row>
    <row r="278" spans="1:8">
      <c r="A278" s="36">
        <v>277</v>
      </c>
      <c r="B278" s="36">
        <v>57</v>
      </c>
      <c r="C278" s="37">
        <v>43122</v>
      </c>
      <c r="D278" s="36" t="s">
        <v>4212</v>
      </c>
      <c r="E278" s="36" t="s">
        <v>4488</v>
      </c>
      <c r="F278" s="36" t="s">
        <v>4209</v>
      </c>
      <c r="G278" s="38">
        <v>35</v>
      </c>
      <c r="H278" s="35">
        <v>8</v>
      </c>
    </row>
    <row r="279" spans="1:8">
      <c r="A279" s="36">
        <v>278</v>
      </c>
      <c r="B279" s="36">
        <v>24</v>
      </c>
      <c r="C279" s="37">
        <v>43079</v>
      </c>
      <c r="D279" s="36" t="s">
        <v>4207</v>
      </c>
      <c r="E279" s="36" t="s">
        <v>4489</v>
      </c>
      <c r="F279" s="36" t="s">
        <v>4209</v>
      </c>
      <c r="G279" s="38">
        <v>35</v>
      </c>
      <c r="H279" s="35">
        <v>1</v>
      </c>
    </row>
    <row r="280" spans="1:8">
      <c r="A280" s="36">
        <v>279</v>
      </c>
      <c r="B280" s="36">
        <v>62</v>
      </c>
      <c r="C280" s="37">
        <v>42391</v>
      </c>
      <c r="D280" s="36" t="s">
        <v>4212</v>
      </c>
      <c r="E280" s="36" t="s">
        <v>4490</v>
      </c>
      <c r="F280" s="36" t="s">
        <v>4211</v>
      </c>
      <c r="G280" s="38">
        <v>4</v>
      </c>
      <c r="H280" s="35">
        <v>7</v>
      </c>
    </row>
    <row r="281" spans="1:8">
      <c r="A281" s="36">
        <v>280</v>
      </c>
      <c r="B281" s="36">
        <v>45</v>
      </c>
      <c r="C281" s="37">
        <v>42395</v>
      </c>
      <c r="D281" s="36" t="s">
        <v>4207</v>
      </c>
      <c r="E281" s="36" t="s">
        <v>4491</v>
      </c>
      <c r="F281" s="36" t="s">
        <v>4211</v>
      </c>
      <c r="G281" s="38">
        <v>35</v>
      </c>
      <c r="H281" s="35">
        <v>7</v>
      </c>
    </row>
    <row r="282" spans="1:8">
      <c r="A282" s="36">
        <v>281</v>
      </c>
      <c r="B282" s="36">
        <v>67</v>
      </c>
      <c r="C282" s="37">
        <v>42931</v>
      </c>
      <c r="D282" s="36" t="s">
        <v>4212</v>
      </c>
      <c r="E282" s="36" t="s">
        <v>4492</v>
      </c>
      <c r="F282" s="36" t="s">
        <v>4214</v>
      </c>
      <c r="G282" s="38">
        <v>34</v>
      </c>
      <c r="H282" s="35">
        <v>6</v>
      </c>
    </row>
    <row r="283" spans="1:8">
      <c r="A283" s="36">
        <v>282</v>
      </c>
      <c r="B283" s="36">
        <v>85</v>
      </c>
      <c r="C283" s="37">
        <v>42733</v>
      </c>
      <c r="D283" s="36" t="s">
        <v>4212</v>
      </c>
      <c r="E283" s="36" t="s">
        <v>4493</v>
      </c>
      <c r="F283" s="36" t="s">
        <v>4211</v>
      </c>
      <c r="G283" s="38">
        <v>35</v>
      </c>
      <c r="H283" s="35">
        <v>1</v>
      </c>
    </row>
    <row r="284" spans="1:8">
      <c r="A284" s="36">
        <v>283</v>
      </c>
      <c r="B284" s="36">
        <v>25</v>
      </c>
      <c r="C284" s="37">
        <v>42665</v>
      </c>
      <c r="D284" s="36" t="s">
        <v>4207</v>
      </c>
      <c r="E284" s="36" t="s">
        <v>4494</v>
      </c>
      <c r="F284" s="36" t="s">
        <v>4209</v>
      </c>
      <c r="G284" s="38">
        <v>34</v>
      </c>
      <c r="H284" s="35">
        <v>7</v>
      </c>
    </row>
    <row r="285" spans="1:8">
      <c r="A285" s="36">
        <v>284</v>
      </c>
      <c r="B285" s="36">
        <v>81</v>
      </c>
      <c r="C285" s="37">
        <v>43124</v>
      </c>
      <c r="D285" s="36" t="s">
        <v>4207</v>
      </c>
      <c r="E285" s="36" t="s">
        <v>4495</v>
      </c>
      <c r="F285" s="36" t="s">
        <v>4214</v>
      </c>
      <c r="G285" s="38">
        <v>63</v>
      </c>
      <c r="H285" s="35">
        <v>6</v>
      </c>
    </row>
    <row r="286" spans="1:8">
      <c r="A286" s="36">
        <v>285</v>
      </c>
      <c r="B286" s="36">
        <v>85</v>
      </c>
      <c r="C286" s="37">
        <v>42838</v>
      </c>
      <c r="D286" s="36" t="s">
        <v>4212</v>
      </c>
      <c r="E286" s="36" t="s">
        <v>4496</v>
      </c>
      <c r="F286" s="36" t="s">
        <v>4214</v>
      </c>
      <c r="G286" s="38">
        <v>6</v>
      </c>
      <c r="H286" s="35">
        <v>7</v>
      </c>
    </row>
    <row r="287" spans="1:8">
      <c r="A287" s="36">
        <v>286</v>
      </c>
      <c r="B287" s="36">
        <v>14</v>
      </c>
      <c r="C287" s="37">
        <v>42864</v>
      </c>
      <c r="D287" s="36" t="s">
        <v>4207</v>
      </c>
      <c r="E287" s="36" t="s">
        <v>4497</v>
      </c>
      <c r="F287" s="36" t="s">
        <v>4211</v>
      </c>
      <c r="G287" s="38">
        <v>6</v>
      </c>
      <c r="H287" s="35">
        <v>1</v>
      </c>
    </row>
    <row r="288" spans="1:8">
      <c r="A288" s="36">
        <v>287</v>
      </c>
      <c r="B288" s="36">
        <v>77</v>
      </c>
      <c r="C288" s="37">
        <v>42816</v>
      </c>
      <c r="D288" s="36" t="s">
        <v>4207</v>
      </c>
      <c r="E288" s="36" t="s">
        <v>4498</v>
      </c>
      <c r="F288" s="36" t="s">
        <v>4214</v>
      </c>
      <c r="G288" s="38">
        <v>34</v>
      </c>
      <c r="H288" s="35">
        <v>2</v>
      </c>
    </row>
    <row r="289" spans="1:8">
      <c r="A289" s="36">
        <v>288</v>
      </c>
      <c r="B289" s="36">
        <v>57</v>
      </c>
      <c r="C289" s="37">
        <v>42683</v>
      </c>
      <c r="D289" s="36" t="s">
        <v>4207</v>
      </c>
      <c r="E289" s="36" t="s">
        <v>4499</v>
      </c>
      <c r="F289" s="36" t="s">
        <v>4214</v>
      </c>
      <c r="G289" s="38">
        <v>6</v>
      </c>
      <c r="H289" s="35">
        <v>9</v>
      </c>
    </row>
    <row r="290" spans="1:8">
      <c r="A290" s="36">
        <v>289</v>
      </c>
      <c r="B290" s="36">
        <v>82</v>
      </c>
      <c r="C290" s="37">
        <v>42811</v>
      </c>
      <c r="D290" s="36" t="s">
        <v>4207</v>
      </c>
      <c r="E290" s="36" t="s">
        <v>4500</v>
      </c>
      <c r="F290" s="36" t="s">
        <v>4209</v>
      </c>
      <c r="G290" s="38">
        <v>34</v>
      </c>
      <c r="H290" s="35">
        <v>4</v>
      </c>
    </row>
    <row r="291" spans="1:8">
      <c r="A291" s="36">
        <v>290</v>
      </c>
      <c r="B291" s="36">
        <v>44</v>
      </c>
      <c r="C291" s="37">
        <v>42580</v>
      </c>
      <c r="D291" s="36" t="s">
        <v>4207</v>
      </c>
      <c r="E291" s="36" t="s">
        <v>4501</v>
      </c>
      <c r="F291" s="36" t="s">
        <v>4209</v>
      </c>
      <c r="G291" s="38">
        <v>15</v>
      </c>
      <c r="H291" s="35">
        <v>10</v>
      </c>
    </row>
    <row r="292" spans="1:8">
      <c r="A292" s="36">
        <v>291</v>
      </c>
      <c r="B292" s="36">
        <v>24</v>
      </c>
      <c r="C292" s="37">
        <v>42778</v>
      </c>
      <c r="D292" s="36" t="s">
        <v>4212</v>
      </c>
      <c r="E292" s="36" t="s">
        <v>4502</v>
      </c>
      <c r="F292" s="36" t="s">
        <v>4214</v>
      </c>
      <c r="G292" s="38">
        <v>59</v>
      </c>
      <c r="H292" s="35">
        <v>2</v>
      </c>
    </row>
    <row r="293" spans="1:8">
      <c r="A293" s="36">
        <v>292</v>
      </c>
      <c r="B293" s="36">
        <v>13</v>
      </c>
      <c r="C293" s="37">
        <v>43098</v>
      </c>
      <c r="D293" s="36" t="s">
        <v>4207</v>
      </c>
      <c r="E293" s="36" t="s">
        <v>4503</v>
      </c>
      <c r="F293" s="36" t="s">
        <v>4214</v>
      </c>
      <c r="G293" s="38">
        <v>34</v>
      </c>
      <c r="H293" s="35">
        <v>4</v>
      </c>
    </row>
    <row r="294" spans="1:8">
      <c r="A294" s="36">
        <v>293</v>
      </c>
      <c r="B294" s="36">
        <v>73</v>
      </c>
      <c r="C294" s="37">
        <v>42816</v>
      </c>
      <c r="D294" s="36" t="s">
        <v>4207</v>
      </c>
      <c r="E294" s="36" t="s">
        <v>4504</v>
      </c>
      <c r="F294" s="36" t="s">
        <v>4211</v>
      </c>
      <c r="G294" s="38">
        <v>37</v>
      </c>
      <c r="H294" s="35">
        <v>7</v>
      </c>
    </row>
    <row r="295" spans="1:8">
      <c r="A295" s="36">
        <v>294</v>
      </c>
      <c r="B295" s="36">
        <v>25</v>
      </c>
      <c r="C295" s="37">
        <v>43073</v>
      </c>
      <c r="D295" s="36" t="s">
        <v>4212</v>
      </c>
      <c r="E295" s="36" t="s">
        <v>4505</v>
      </c>
      <c r="F295" s="36" t="s">
        <v>4209</v>
      </c>
      <c r="G295" s="38">
        <v>34</v>
      </c>
      <c r="H295" s="35">
        <v>6</v>
      </c>
    </row>
    <row r="296" spans="1:8">
      <c r="A296" s="36">
        <v>295</v>
      </c>
      <c r="B296" s="36">
        <v>87</v>
      </c>
      <c r="C296" s="37">
        <v>42459</v>
      </c>
      <c r="D296" s="36" t="s">
        <v>4212</v>
      </c>
      <c r="E296" s="36" t="s">
        <v>4506</v>
      </c>
      <c r="F296" s="36" t="s">
        <v>4214</v>
      </c>
      <c r="G296" s="38">
        <v>6</v>
      </c>
      <c r="H296" s="35">
        <v>4</v>
      </c>
    </row>
    <row r="297" spans="1:8">
      <c r="A297" s="36">
        <v>296</v>
      </c>
      <c r="B297" s="36">
        <v>76</v>
      </c>
      <c r="C297" s="37">
        <v>42700</v>
      </c>
      <c r="D297" s="36" t="s">
        <v>4207</v>
      </c>
      <c r="E297" s="36" t="s">
        <v>4507</v>
      </c>
      <c r="F297" s="36" t="s">
        <v>4214</v>
      </c>
      <c r="G297" s="38">
        <v>73</v>
      </c>
      <c r="H297" s="35">
        <v>6</v>
      </c>
    </row>
    <row r="298" spans="1:8">
      <c r="A298" s="36">
        <v>297</v>
      </c>
      <c r="B298" s="36">
        <v>30</v>
      </c>
      <c r="C298" s="37">
        <v>42702</v>
      </c>
      <c r="D298" s="36" t="s">
        <v>4212</v>
      </c>
      <c r="E298" s="36" t="s">
        <v>4508</v>
      </c>
      <c r="F298" s="36" t="s">
        <v>4211</v>
      </c>
      <c r="G298" s="38">
        <v>35</v>
      </c>
      <c r="H298" s="35">
        <v>1</v>
      </c>
    </row>
    <row r="299" spans="1:8">
      <c r="A299" s="36">
        <v>298</v>
      </c>
      <c r="B299" s="36">
        <v>86</v>
      </c>
      <c r="C299" s="37">
        <v>42556</v>
      </c>
      <c r="D299" s="36" t="s">
        <v>4212</v>
      </c>
      <c r="E299" s="36" t="s">
        <v>4509</v>
      </c>
      <c r="F299" s="36" t="s">
        <v>4214</v>
      </c>
      <c r="G299" s="38">
        <v>43</v>
      </c>
      <c r="H299" s="35">
        <v>10</v>
      </c>
    </row>
    <row r="300" spans="1:8">
      <c r="A300" s="36">
        <v>299</v>
      </c>
      <c r="B300" s="36">
        <v>32</v>
      </c>
      <c r="C300" s="37">
        <v>43039</v>
      </c>
      <c r="D300" s="36" t="s">
        <v>4212</v>
      </c>
      <c r="E300" s="36" t="s">
        <v>4510</v>
      </c>
      <c r="F300" s="36" t="s">
        <v>4211</v>
      </c>
      <c r="G300" s="38">
        <v>34</v>
      </c>
      <c r="H300" s="35">
        <v>2</v>
      </c>
    </row>
    <row r="301" spans="1:8">
      <c r="A301" s="36">
        <v>300</v>
      </c>
      <c r="B301" s="36">
        <v>9</v>
      </c>
      <c r="C301" s="37">
        <v>42880</v>
      </c>
      <c r="D301" s="36" t="s">
        <v>4207</v>
      </c>
      <c r="E301" s="36" t="s">
        <v>4511</v>
      </c>
      <c r="F301" s="36" t="s">
        <v>4211</v>
      </c>
      <c r="G301" s="38">
        <v>34</v>
      </c>
      <c r="H301" s="35">
        <v>1</v>
      </c>
    </row>
    <row r="302" spans="1:8">
      <c r="A302" s="36">
        <v>301</v>
      </c>
      <c r="B302" s="36">
        <v>7</v>
      </c>
      <c r="C302" s="37">
        <v>42792</v>
      </c>
      <c r="D302" s="36" t="s">
        <v>4212</v>
      </c>
      <c r="E302" s="36" t="s">
        <v>4512</v>
      </c>
      <c r="F302" s="36" t="s">
        <v>4209</v>
      </c>
      <c r="G302" s="38">
        <v>34</v>
      </c>
      <c r="H302" s="35">
        <v>10</v>
      </c>
    </row>
    <row r="303" spans="1:8">
      <c r="A303" s="36">
        <v>302</v>
      </c>
      <c r="B303" s="36">
        <v>1</v>
      </c>
      <c r="C303" s="37">
        <v>42640</v>
      </c>
      <c r="D303" s="36" t="s">
        <v>4212</v>
      </c>
      <c r="E303" s="36" t="s">
        <v>4513</v>
      </c>
      <c r="F303" s="36" t="s">
        <v>4214</v>
      </c>
      <c r="G303" s="38">
        <v>34</v>
      </c>
      <c r="H303" s="35">
        <v>3</v>
      </c>
    </row>
    <row r="304" spans="1:8">
      <c r="A304" s="36">
        <v>303</v>
      </c>
      <c r="B304" s="36">
        <v>6</v>
      </c>
      <c r="C304" s="37">
        <v>42866</v>
      </c>
      <c r="D304" s="36" t="s">
        <v>4207</v>
      </c>
      <c r="E304" s="36" t="s">
        <v>4514</v>
      </c>
      <c r="F304" s="36" t="s">
        <v>4214</v>
      </c>
      <c r="G304" s="38">
        <v>9</v>
      </c>
      <c r="H304" s="35">
        <v>1</v>
      </c>
    </row>
    <row r="305" spans="1:8">
      <c r="A305" s="36">
        <v>304</v>
      </c>
      <c r="B305" s="36">
        <v>73</v>
      </c>
      <c r="C305" s="37">
        <v>42879</v>
      </c>
      <c r="D305" s="36" t="s">
        <v>4207</v>
      </c>
      <c r="E305" s="36" t="s">
        <v>4515</v>
      </c>
      <c r="F305" s="36" t="s">
        <v>4211</v>
      </c>
      <c r="G305" s="38">
        <v>6</v>
      </c>
      <c r="H305" s="35">
        <v>2</v>
      </c>
    </row>
    <row r="306" spans="1:8">
      <c r="A306" s="36">
        <v>305</v>
      </c>
      <c r="B306" s="36">
        <v>50</v>
      </c>
      <c r="C306" s="37">
        <v>42732</v>
      </c>
      <c r="D306" s="36" t="s">
        <v>4212</v>
      </c>
      <c r="E306" s="36" t="s">
        <v>4516</v>
      </c>
      <c r="F306" s="36" t="s">
        <v>4209</v>
      </c>
      <c r="G306" s="38">
        <v>34</v>
      </c>
      <c r="H306" s="35">
        <v>10</v>
      </c>
    </row>
    <row r="307" spans="1:8">
      <c r="A307" s="36">
        <v>306</v>
      </c>
      <c r="B307" s="36">
        <v>73</v>
      </c>
      <c r="C307" s="37">
        <v>42531</v>
      </c>
      <c r="D307" s="36" t="s">
        <v>4212</v>
      </c>
      <c r="E307" s="36" t="s">
        <v>4517</v>
      </c>
      <c r="F307" s="36" t="s">
        <v>4214</v>
      </c>
      <c r="G307" s="38">
        <v>34</v>
      </c>
      <c r="H307" s="35">
        <v>1</v>
      </c>
    </row>
    <row r="308" spans="1:8">
      <c r="A308" s="36">
        <v>307</v>
      </c>
      <c r="B308" s="36">
        <v>50</v>
      </c>
      <c r="C308" s="37">
        <v>42531</v>
      </c>
      <c r="D308" s="36" t="s">
        <v>4212</v>
      </c>
      <c r="E308" s="36" t="s">
        <v>4518</v>
      </c>
      <c r="F308" s="36" t="s">
        <v>4209</v>
      </c>
      <c r="G308" s="38">
        <v>75</v>
      </c>
      <c r="H308" s="35">
        <v>5</v>
      </c>
    </row>
    <row r="309" spans="1:8">
      <c r="A309" s="36">
        <v>308</v>
      </c>
      <c r="B309" s="36">
        <v>6</v>
      </c>
      <c r="C309" s="37">
        <v>42468</v>
      </c>
      <c r="D309" s="36" t="s">
        <v>4207</v>
      </c>
      <c r="E309" s="36" t="s">
        <v>4519</v>
      </c>
      <c r="F309" s="36" t="s">
        <v>4211</v>
      </c>
      <c r="G309" s="38">
        <v>34</v>
      </c>
      <c r="H309" s="35">
        <v>4</v>
      </c>
    </row>
    <row r="310" spans="1:8">
      <c r="A310" s="36">
        <v>309</v>
      </c>
      <c r="B310" s="36">
        <v>11</v>
      </c>
      <c r="C310" s="37">
        <v>42880</v>
      </c>
      <c r="D310" s="36" t="s">
        <v>4207</v>
      </c>
      <c r="E310" s="36" t="s">
        <v>4520</v>
      </c>
      <c r="F310" s="36" t="s">
        <v>4211</v>
      </c>
      <c r="G310" s="38">
        <v>70</v>
      </c>
      <c r="H310" s="35">
        <v>6</v>
      </c>
    </row>
    <row r="311" spans="1:8">
      <c r="A311" s="36">
        <v>310</v>
      </c>
      <c r="B311" s="36">
        <v>1</v>
      </c>
      <c r="C311" s="37">
        <v>42892</v>
      </c>
      <c r="D311" s="36" t="s">
        <v>4212</v>
      </c>
      <c r="E311" s="36" t="s">
        <v>4521</v>
      </c>
      <c r="F311" s="36" t="s">
        <v>4214</v>
      </c>
      <c r="G311" s="38">
        <v>34</v>
      </c>
      <c r="H311" s="35">
        <v>10</v>
      </c>
    </row>
    <row r="312" spans="1:8">
      <c r="A312" s="36">
        <v>311</v>
      </c>
      <c r="B312" s="36">
        <v>26</v>
      </c>
      <c r="C312" s="37">
        <v>43084</v>
      </c>
      <c r="D312" s="36" t="s">
        <v>4207</v>
      </c>
      <c r="E312" s="36" t="s">
        <v>4522</v>
      </c>
      <c r="F312" s="36" t="s">
        <v>4214</v>
      </c>
      <c r="G312" s="38">
        <v>34</v>
      </c>
      <c r="H312" s="35">
        <v>1</v>
      </c>
    </row>
    <row r="313" spans="1:8">
      <c r="A313" s="36">
        <v>312</v>
      </c>
      <c r="B313" s="36">
        <v>15</v>
      </c>
      <c r="C313" s="37">
        <v>42489</v>
      </c>
      <c r="D313" s="36" t="s">
        <v>4207</v>
      </c>
      <c r="E313" s="36" t="s">
        <v>4523</v>
      </c>
      <c r="F313" s="36" t="s">
        <v>4214</v>
      </c>
      <c r="G313" s="38">
        <v>34</v>
      </c>
      <c r="H313" s="35">
        <v>7</v>
      </c>
    </row>
    <row r="314" spans="1:8">
      <c r="A314" s="36">
        <v>313</v>
      </c>
      <c r="B314" s="36">
        <v>23</v>
      </c>
      <c r="C314" s="37">
        <v>42586</v>
      </c>
      <c r="D314" s="36" t="s">
        <v>4207</v>
      </c>
      <c r="E314" s="36" t="s">
        <v>4524</v>
      </c>
      <c r="F314" s="36" t="s">
        <v>4211</v>
      </c>
      <c r="G314" s="38">
        <v>74</v>
      </c>
      <c r="H314" s="35">
        <v>5</v>
      </c>
    </row>
    <row r="315" spans="1:8">
      <c r="A315" s="36">
        <v>314</v>
      </c>
      <c r="B315" s="36">
        <v>94</v>
      </c>
      <c r="C315" s="37">
        <v>42736</v>
      </c>
      <c r="D315" s="36" t="s">
        <v>4212</v>
      </c>
      <c r="E315" s="36" t="s">
        <v>4525</v>
      </c>
      <c r="F315" s="36" t="s">
        <v>4211</v>
      </c>
      <c r="G315" s="38">
        <v>6</v>
      </c>
      <c r="H315" s="35">
        <v>9</v>
      </c>
    </row>
    <row r="316" spans="1:8">
      <c r="A316" s="36">
        <v>315</v>
      </c>
      <c r="B316" s="36">
        <v>51</v>
      </c>
      <c r="C316" s="37">
        <v>42847</v>
      </c>
      <c r="D316" s="36" t="s">
        <v>4212</v>
      </c>
      <c r="E316" s="36" t="s">
        <v>4526</v>
      </c>
      <c r="F316" s="36" t="s">
        <v>4214</v>
      </c>
      <c r="G316" s="38">
        <v>62</v>
      </c>
      <c r="H316" s="35">
        <v>10</v>
      </c>
    </row>
    <row r="317" spans="1:8">
      <c r="A317" s="36">
        <v>316</v>
      </c>
      <c r="B317" s="36">
        <v>66</v>
      </c>
      <c r="C317" s="37">
        <v>42814</v>
      </c>
      <c r="D317" s="36" t="s">
        <v>4207</v>
      </c>
      <c r="E317" s="36" t="s">
        <v>4527</v>
      </c>
      <c r="F317" s="36" t="s">
        <v>4214</v>
      </c>
      <c r="G317" s="38">
        <v>34</v>
      </c>
      <c r="H317" s="35">
        <v>7</v>
      </c>
    </row>
    <row r="318" spans="1:8">
      <c r="A318" s="36">
        <v>317</v>
      </c>
      <c r="B318" s="36">
        <v>92</v>
      </c>
      <c r="C318" s="37">
        <v>42866</v>
      </c>
      <c r="D318" s="36" t="s">
        <v>4207</v>
      </c>
      <c r="E318" s="36" t="s">
        <v>4528</v>
      </c>
      <c r="F318" s="36" t="s">
        <v>4209</v>
      </c>
      <c r="G318" s="38">
        <v>35</v>
      </c>
      <c r="H318" s="35">
        <v>2</v>
      </c>
    </row>
    <row r="319" spans="1:8">
      <c r="A319" s="36">
        <v>318</v>
      </c>
      <c r="B319" s="36">
        <v>54</v>
      </c>
      <c r="C319" s="37">
        <v>43122</v>
      </c>
      <c r="D319" s="36" t="s">
        <v>4207</v>
      </c>
      <c r="E319" s="36" t="s">
        <v>4529</v>
      </c>
      <c r="F319" s="36" t="s">
        <v>4214</v>
      </c>
      <c r="G319" s="38">
        <v>6</v>
      </c>
      <c r="H319" s="35">
        <v>10</v>
      </c>
    </row>
    <row r="320" spans="1:8">
      <c r="A320" s="36">
        <v>319</v>
      </c>
      <c r="B320" s="36">
        <v>91</v>
      </c>
      <c r="C320" s="37">
        <v>42818</v>
      </c>
      <c r="D320" s="36" t="s">
        <v>4207</v>
      </c>
      <c r="E320" s="36" t="s">
        <v>4530</v>
      </c>
      <c r="F320" s="36" t="s">
        <v>4214</v>
      </c>
      <c r="G320" s="38">
        <v>53</v>
      </c>
      <c r="H320" s="35">
        <v>1</v>
      </c>
    </row>
    <row r="321" spans="1:8">
      <c r="A321" s="36">
        <v>320</v>
      </c>
      <c r="B321" s="36">
        <v>10</v>
      </c>
      <c r="C321" s="37">
        <v>43106</v>
      </c>
      <c r="D321" s="36" t="s">
        <v>4212</v>
      </c>
      <c r="E321" s="36" t="s">
        <v>4531</v>
      </c>
      <c r="F321" s="36" t="s">
        <v>4214</v>
      </c>
      <c r="G321" s="38">
        <v>34</v>
      </c>
      <c r="H321" s="35">
        <v>2</v>
      </c>
    </row>
    <row r="322" spans="1:8">
      <c r="A322" s="36">
        <v>321</v>
      </c>
      <c r="B322" s="36">
        <v>71</v>
      </c>
      <c r="C322" s="37">
        <v>42417</v>
      </c>
      <c r="D322" s="36" t="s">
        <v>4212</v>
      </c>
      <c r="E322" s="36" t="s">
        <v>4532</v>
      </c>
      <c r="F322" s="36" t="s">
        <v>4211</v>
      </c>
      <c r="G322" s="38">
        <v>35</v>
      </c>
      <c r="H322" s="35">
        <v>6</v>
      </c>
    </row>
    <row r="323" spans="1:8">
      <c r="A323" s="36">
        <v>322</v>
      </c>
      <c r="B323" s="36">
        <v>11</v>
      </c>
      <c r="C323" s="37">
        <v>42395</v>
      </c>
      <c r="D323" s="36" t="s">
        <v>4207</v>
      </c>
      <c r="E323" s="36" t="s">
        <v>4533</v>
      </c>
      <c r="F323" s="36" t="s">
        <v>4209</v>
      </c>
      <c r="G323" s="38">
        <v>38</v>
      </c>
      <c r="H323" s="35">
        <v>9</v>
      </c>
    </row>
    <row r="324" spans="1:8">
      <c r="A324" s="36">
        <v>323</v>
      </c>
      <c r="B324" s="36">
        <v>31</v>
      </c>
      <c r="C324" s="37">
        <v>42817</v>
      </c>
      <c r="D324" s="36" t="s">
        <v>4212</v>
      </c>
      <c r="E324" s="36" t="s">
        <v>4534</v>
      </c>
      <c r="F324" s="36" t="s">
        <v>4211</v>
      </c>
      <c r="G324" s="38">
        <v>6</v>
      </c>
      <c r="H324" s="35">
        <v>6</v>
      </c>
    </row>
    <row r="325" spans="1:8">
      <c r="A325" s="36">
        <v>324</v>
      </c>
      <c r="B325" s="36">
        <v>31</v>
      </c>
      <c r="C325" s="37">
        <v>42384</v>
      </c>
      <c r="D325" s="36" t="s">
        <v>4207</v>
      </c>
      <c r="E325" s="36" t="s">
        <v>4535</v>
      </c>
      <c r="F325" s="36" t="s">
        <v>4214</v>
      </c>
      <c r="G325" s="38">
        <v>34</v>
      </c>
      <c r="H325" s="35">
        <v>10</v>
      </c>
    </row>
    <row r="326" spans="1:8">
      <c r="A326" s="36">
        <v>325</v>
      </c>
      <c r="B326" s="36">
        <v>100</v>
      </c>
      <c r="C326" s="37">
        <v>42489</v>
      </c>
      <c r="D326" s="36" t="s">
        <v>4207</v>
      </c>
      <c r="E326" s="36" t="s">
        <v>4536</v>
      </c>
      <c r="F326" s="36" t="s">
        <v>4214</v>
      </c>
      <c r="G326" s="38">
        <v>10</v>
      </c>
      <c r="H326" s="35">
        <v>4</v>
      </c>
    </row>
    <row r="327" spans="1:8">
      <c r="A327" s="36">
        <v>326</v>
      </c>
      <c r="B327" s="36">
        <v>71</v>
      </c>
      <c r="C327" s="37">
        <v>42508</v>
      </c>
      <c r="D327" s="36" t="s">
        <v>4207</v>
      </c>
      <c r="E327" s="36" t="s">
        <v>4537</v>
      </c>
      <c r="F327" s="36" t="s">
        <v>4209</v>
      </c>
      <c r="G327" s="38">
        <v>34</v>
      </c>
      <c r="H327" s="35">
        <v>2</v>
      </c>
    </row>
    <row r="328" spans="1:8">
      <c r="A328" s="36">
        <v>327</v>
      </c>
      <c r="B328" s="39">
        <v>69</v>
      </c>
      <c r="C328" s="37">
        <v>42907</v>
      </c>
      <c r="D328" s="36" t="s">
        <v>4212</v>
      </c>
      <c r="E328" s="39" t="s">
        <v>4538</v>
      </c>
      <c r="F328" s="39" t="s">
        <v>4211</v>
      </c>
      <c r="G328" s="38">
        <v>35</v>
      </c>
      <c r="H328" s="35">
        <v>5</v>
      </c>
    </row>
    <row r="329" spans="1:8">
      <c r="A329" s="36">
        <v>328</v>
      </c>
      <c r="B329" s="36">
        <v>77</v>
      </c>
      <c r="C329" s="37">
        <v>42619</v>
      </c>
      <c r="D329" s="36" t="s">
        <v>4207</v>
      </c>
      <c r="E329" s="36" t="s">
        <v>4539</v>
      </c>
      <c r="F329" s="36" t="s">
        <v>4209</v>
      </c>
      <c r="G329" s="38">
        <v>20</v>
      </c>
      <c r="H329" s="35">
        <v>3</v>
      </c>
    </row>
    <row r="330" spans="1:8">
      <c r="A330" s="36">
        <v>329</v>
      </c>
      <c r="B330" s="36">
        <v>69</v>
      </c>
      <c r="C330" s="37">
        <v>42797</v>
      </c>
      <c r="D330" s="36" t="s">
        <v>4207</v>
      </c>
      <c r="E330" s="36" t="s">
        <v>4540</v>
      </c>
      <c r="F330" s="36" t="s">
        <v>4214</v>
      </c>
      <c r="G330" s="38">
        <v>77</v>
      </c>
      <c r="H330" s="35">
        <v>9</v>
      </c>
    </row>
    <row r="331" spans="1:8">
      <c r="A331" s="36">
        <v>330</v>
      </c>
      <c r="B331" s="36">
        <v>95</v>
      </c>
      <c r="C331" s="37">
        <v>42834</v>
      </c>
      <c r="D331" s="36" t="s">
        <v>4207</v>
      </c>
      <c r="E331" s="36" t="s">
        <v>4541</v>
      </c>
      <c r="F331" s="36" t="s">
        <v>4209</v>
      </c>
      <c r="G331" s="38">
        <v>24</v>
      </c>
      <c r="H331" s="35">
        <v>3</v>
      </c>
    </row>
    <row r="332" spans="1:8">
      <c r="A332" s="36">
        <v>331</v>
      </c>
      <c r="B332" s="36">
        <v>45</v>
      </c>
      <c r="C332" s="37">
        <v>43078</v>
      </c>
      <c r="D332" s="36" t="s">
        <v>4212</v>
      </c>
      <c r="E332" s="36" t="s">
        <v>4542</v>
      </c>
      <c r="F332" s="36" t="s">
        <v>4214</v>
      </c>
      <c r="G332" s="38">
        <v>34</v>
      </c>
      <c r="H332" s="35">
        <v>6</v>
      </c>
    </row>
    <row r="333" spans="1:8">
      <c r="A333" s="36">
        <v>332</v>
      </c>
      <c r="B333" s="36">
        <v>87</v>
      </c>
      <c r="C333" s="37">
        <v>42731</v>
      </c>
      <c r="D333" s="36" t="s">
        <v>4207</v>
      </c>
      <c r="E333" s="36" t="s">
        <v>4543</v>
      </c>
      <c r="F333" s="36" t="s">
        <v>4214</v>
      </c>
      <c r="G333" s="38">
        <v>34</v>
      </c>
      <c r="H333" s="35">
        <v>8</v>
      </c>
    </row>
    <row r="334" spans="1:8">
      <c r="A334" s="36">
        <v>333</v>
      </c>
      <c r="B334" s="36">
        <v>29</v>
      </c>
      <c r="C334" s="37">
        <v>42587</v>
      </c>
      <c r="D334" s="36" t="s">
        <v>4207</v>
      </c>
      <c r="E334" s="36" t="s">
        <v>4544</v>
      </c>
      <c r="F334" s="36" t="s">
        <v>4214</v>
      </c>
      <c r="G334" s="38">
        <v>63</v>
      </c>
      <c r="H334" s="35">
        <v>2</v>
      </c>
    </row>
    <row r="335" spans="1:8">
      <c r="A335" s="36">
        <v>334</v>
      </c>
      <c r="B335" s="36">
        <v>83</v>
      </c>
      <c r="C335" s="37">
        <v>42815</v>
      </c>
      <c r="D335" s="36" t="s">
        <v>4212</v>
      </c>
      <c r="E335" s="36" t="s">
        <v>4545</v>
      </c>
      <c r="F335" s="36" t="s">
        <v>4214</v>
      </c>
      <c r="G335" s="38">
        <v>34</v>
      </c>
      <c r="H335" s="35">
        <v>6</v>
      </c>
    </row>
    <row r="336" spans="1:8">
      <c r="A336" s="36">
        <v>335</v>
      </c>
      <c r="B336" s="36">
        <v>79</v>
      </c>
      <c r="C336" s="37">
        <v>42824</v>
      </c>
      <c r="D336" s="36" t="s">
        <v>4207</v>
      </c>
      <c r="E336" s="36" t="s">
        <v>4546</v>
      </c>
      <c r="F336" s="36" t="s">
        <v>4214</v>
      </c>
      <c r="G336" s="38">
        <v>6</v>
      </c>
      <c r="H336" s="35">
        <v>9</v>
      </c>
    </row>
    <row r="337" spans="1:8">
      <c r="A337" s="36">
        <v>336</v>
      </c>
      <c r="B337" s="36">
        <v>9</v>
      </c>
      <c r="C337" s="37">
        <v>42608</v>
      </c>
      <c r="D337" s="36" t="s">
        <v>4207</v>
      </c>
      <c r="E337" s="36" t="s">
        <v>4547</v>
      </c>
      <c r="F337" s="36" t="s">
        <v>4209</v>
      </c>
      <c r="G337" s="38">
        <v>51</v>
      </c>
      <c r="H337" s="35">
        <v>3</v>
      </c>
    </row>
    <row r="338" spans="1:8">
      <c r="A338" s="36">
        <v>337</v>
      </c>
      <c r="B338" s="36">
        <v>24</v>
      </c>
      <c r="C338" s="37">
        <v>42672</v>
      </c>
      <c r="D338" s="36" t="s">
        <v>4207</v>
      </c>
      <c r="E338" s="36" t="s">
        <v>4548</v>
      </c>
      <c r="F338" s="36" t="s">
        <v>4214</v>
      </c>
      <c r="G338" s="38">
        <v>29</v>
      </c>
      <c r="H338" s="35">
        <v>4</v>
      </c>
    </row>
    <row r="339" spans="1:8">
      <c r="A339" s="36">
        <v>338</v>
      </c>
      <c r="B339" s="36">
        <v>68</v>
      </c>
      <c r="C339" s="37">
        <v>42918</v>
      </c>
      <c r="D339" s="36" t="s">
        <v>4212</v>
      </c>
      <c r="E339" s="36" t="s">
        <v>4549</v>
      </c>
      <c r="F339" s="36" t="s">
        <v>4209</v>
      </c>
      <c r="G339" s="38">
        <v>7</v>
      </c>
      <c r="H339" s="35">
        <v>10</v>
      </c>
    </row>
    <row r="340" spans="1:8">
      <c r="A340" s="36">
        <v>339</v>
      </c>
      <c r="B340" s="36">
        <v>17</v>
      </c>
      <c r="C340" s="37">
        <v>42658</v>
      </c>
      <c r="D340" s="36" t="s">
        <v>4212</v>
      </c>
      <c r="E340" s="36" t="s">
        <v>4550</v>
      </c>
      <c r="F340" s="36" t="s">
        <v>4209</v>
      </c>
      <c r="G340" s="38">
        <v>70</v>
      </c>
      <c r="H340" s="35">
        <v>6</v>
      </c>
    </row>
    <row r="341" spans="1:8">
      <c r="A341" s="36">
        <v>340</v>
      </c>
      <c r="B341" s="36">
        <v>59</v>
      </c>
      <c r="C341" s="37">
        <v>42666</v>
      </c>
      <c r="D341" s="36" t="s">
        <v>4212</v>
      </c>
      <c r="E341" s="36" t="s">
        <v>4551</v>
      </c>
      <c r="F341" s="36" t="s">
        <v>4214</v>
      </c>
      <c r="G341" s="38">
        <v>6</v>
      </c>
      <c r="H341" s="35">
        <v>7</v>
      </c>
    </row>
    <row r="342" spans="1:8">
      <c r="A342" s="36">
        <v>341</v>
      </c>
      <c r="B342" s="36">
        <v>87</v>
      </c>
      <c r="C342" s="37">
        <v>42776</v>
      </c>
      <c r="D342" s="36" t="s">
        <v>4212</v>
      </c>
      <c r="E342" s="36" t="s">
        <v>4552</v>
      </c>
      <c r="F342" s="36" t="s">
        <v>4209</v>
      </c>
      <c r="G342" s="38">
        <v>34</v>
      </c>
      <c r="H342" s="35">
        <v>9</v>
      </c>
    </row>
    <row r="343" spans="1:8">
      <c r="A343" s="36">
        <v>342</v>
      </c>
      <c r="B343" s="36">
        <v>58</v>
      </c>
      <c r="C343" s="37">
        <v>42712</v>
      </c>
      <c r="D343" s="36" t="s">
        <v>4207</v>
      </c>
      <c r="E343" s="36" t="s">
        <v>4553</v>
      </c>
      <c r="F343" s="36" t="s">
        <v>4214</v>
      </c>
      <c r="G343" s="38">
        <v>34</v>
      </c>
      <c r="H343" s="35">
        <v>4</v>
      </c>
    </row>
    <row r="344" spans="1:8">
      <c r="A344" s="36">
        <v>343</v>
      </c>
      <c r="B344" s="36">
        <v>98</v>
      </c>
      <c r="C344" s="37">
        <v>42432</v>
      </c>
      <c r="D344" s="36" t="s">
        <v>4212</v>
      </c>
      <c r="E344" s="36" t="s">
        <v>4554</v>
      </c>
      <c r="F344" s="36" t="s">
        <v>4211</v>
      </c>
      <c r="G344" s="38">
        <v>6</v>
      </c>
      <c r="H344" s="35">
        <v>5</v>
      </c>
    </row>
    <row r="345" spans="1:8">
      <c r="A345" s="36">
        <v>344</v>
      </c>
      <c r="B345" s="36">
        <v>39</v>
      </c>
      <c r="C345" s="37">
        <v>42971</v>
      </c>
      <c r="D345" s="36" t="s">
        <v>4207</v>
      </c>
      <c r="E345" s="36" t="s">
        <v>4555</v>
      </c>
      <c r="F345" s="36" t="s">
        <v>4211</v>
      </c>
      <c r="G345" s="38">
        <v>16</v>
      </c>
      <c r="H345" s="35">
        <v>4</v>
      </c>
    </row>
    <row r="346" spans="1:8">
      <c r="A346" s="36">
        <v>345</v>
      </c>
      <c r="B346" s="36">
        <v>61</v>
      </c>
      <c r="C346" s="37">
        <v>42634</v>
      </c>
      <c r="D346" s="36" t="s">
        <v>4212</v>
      </c>
      <c r="E346" s="36" t="s">
        <v>4556</v>
      </c>
      <c r="F346" s="36" t="s">
        <v>4209</v>
      </c>
      <c r="G346" s="38">
        <v>34</v>
      </c>
      <c r="H346" s="35">
        <v>10</v>
      </c>
    </row>
    <row r="347" spans="1:8">
      <c r="A347" s="36">
        <v>346</v>
      </c>
      <c r="B347" s="36">
        <v>67</v>
      </c>
      <c r="C347" s="37">
        <v>42836</v>
      </c>
      <c r="D347" s="36" t="s">
        <v>4212</v>
      </c>
      <c r="E347" s="36" t="s">
        <v>4557</v>
      </c>
      <c r="F347" s="36" t="s">
        <v>4214</v>
      </c>
      <c r="G347" s="38">
        <v>6</v>
      </c>
      <c r="H347" s="35">
        <v>6</v>
      </c>
    </row>
    <row r="348" spans="1:8">
      <c r="A348" s="36">
        <v>347</v>
      </c>
      <c r="B348" s="36">
        <v>7</v>
      </c>
      <c r="C348" s="37">
        <v>43125</v>
      </c>
      <c r="D348" s="36" t="s">
        <v>4207</v>
      </c>
      <c r="E348" s="36" t="s">
        <v>4558</v>
      </c>
      <c r="F348" s="36" t="s">
        <v>4211</v>
      </c>
      <c r="G348" s="38">
        <v>49</v>
      </c>
      <c r="H348" s="35">
        <v>6</v>
      </c>
    </row>
    <row r="349" spans="1:8">
      <c r="A349" s="36">
        <v>348</v>
      </c>
      <c r="B349" s="36">
        <v>88</v>
      </c>
      <c r="C349" s="37">
        <v>43102</v>
      </c>
      <c r="D349" s="36" t="s">
        <v>4212</v>
      </c>
      <c r="E349" s="36" t="s">
        <v>4559</v>
      </c>
      <c r="F349" s="36" t="s">
        <v>4214</v>
      </c>
      <c r="G349" s="38">
        <v>34</v>
      </c>
      <c r="H349" s="35">
        <v>4</v>
      </c>
    </row>
    <row r="350" spans="1:8">
      <c r="A350" s="36">
        <v>349</v>
      </c>
      <c r="B350" s="36">
        <v>77</v>
      </c>
      <c r="C350" s="37">
        <v>42887</v>
      </c>
      <c r="D350" s="36" t="s">
        <v>4207</v>
      </c>
      <c r="E350" s="36" t="s">
        <v>4560</v>
      </c>
      <c r="F350" s="36" t="s">
        <v>4211</v>
      </c>
      <c r="G350" s="38">
        <v>35</v>
      </c>
      <c r="H350" s="35">
        <v>3</v>
      </c>
    </row>
    <row r="351" spans="1:8">
      <c r="A351" s="36">
        <v>350</v>
      </c>
      <c r="B351" s="36">
        <v>10</v>
      </c>
      <c r="C351" s="37">
        <v>42834</v>
      </c>
      <c r="D351" s="36" t="s">
        <v>4207</v>
      </c>
      <c r="E351" s="36" t="s">
        <v>4561</v>
      </c>
      <c r="F351" s="36" t="s">
        <v>4209</v>
      </c>
      <c r="G351" s="38">
        <v>34</v>
      </c>
      <c r="H351" s="35">
        <v>3</v>
      </c>
    </row>
    <row r="352" spans="1:8">
      <c r="A352" s="36">
        <v>351</v>
      </c>
      <c r="B352" s="36">
        <v>89</v>
      </c>
      <c r="C352" s="37">
        <v>43113</v>
      </c>
      <c r="D352" s="36" t="s">
        <v>4207</v>
      </c>
      <c r="E352" s="36" t="s">
        <v>4562</v>
      </c>
      <c r="F352" s="36" t="s">
        <v>4209</v>
      </c>
      <c r="G352" s="38">
        <v>34</v>
      </c>
      <c r="H352" s="35">
        <v>1</v>
      </c>
    </row>
    <row r="353" spans="1:8">
      <c r="A353" s="36">
        <v>352</v>
      </c>
      <c r="B353" s="36">
        <v>26</v>
      </c>
      <c r="C353" s="37">
        <v>42789</v>
      </c>
      <c r="D353" s="36" t="s">
        <v>4207</v>
      </c>
      <c r="E353" s="36" t="s">
        <v>4563</v>
      </c>
      <c r="F353" s="36" t="s">
        <v>4214</v>
      </c>
      <c r="G353" s="38">
        <v>34</v>
      </c>
      <c r="H353" s="35">
        <v>8</v>
      </c>
    </row>
    <row r="354" spans="1:8">
      <c r="A354" s="36">
        <v>353</v>
      </c>
      <c r="B354" s="36">
        <v>49</v>
      </c>
      <c r="C354" s="37">
        <v>42735</v>
      </c>
      <c r="D354" s="36" t="s">
        <v>4212</v>
      </c>
      <c r="E354" s="36" t="s">
        <v>4564</v>
      </c>
      <c r="F354" s="36" t="s">
        <v>4214</v>
      </c>
      <c r="G354" s="38">
        <v>34</v>
      </c>
      <c r="H354" s="35">
        <v>8</v>
      </c>
    </row>
    <row r="355" spans="1:8">
      <c r="A355" s="36">
        <v>354</v>
      </c>
      <c r="B355" s="36">
        <v>30</v>
      </c>
      <c r="C355" s="37">
        <v>42549</v>
      </c>
      <c r="D355" s="36" t="s">
        <v>4212</v>
      </c>
      <c r="E355" s="36" t="s">
        <v>4512</v>
      </c>
      <c r="F355" s="36" t="s">
        <v>4211</v>
      </c>
      <c r="G355" s="38">
        <v>34</v>
      </c>
      <c r="H355" s="35">
        <v>4</v>
      </c>
    </row>
    <row r="356" spans="1:8">
      <c r="A356" s="36">
        <v>355</v>
      </c>
      <c r="B356" s="36">
        <v>36</v>
      </c>
      <c r="C356" s="37">
        <v>42857</v>
      </c>
      <c r="D356" s="36" t="s">
        <v>4207</v>
      </c>
      <c r="E356" s="36" t="s">
        <v>4565</v>
      </c>
      <c r="F356" s="36" t="s">
        <v>4211</v>
      </c>
      <c r="G356" s="38">
        <v>35</v>
      </c>
      <c r="H356" s="35">
        <v>5</v>
      </c>
    </row>
    <row r="357" spans="1:8">
      <c r="A357" s="36">
        <v>356</v>
      </c>
      <c r="B357" s="36">
        <v>29</v>
      </c>
      <c r="C357" s="37">
        <v>42959</v>
      </c>
      <c r="D357" s="36" t="s">
        <v>4212</v>
      </c>
      <c r="E357" s="36" t="s">
        <v>4566</v>
      </c>
      <c r="F357" s="36" t="s">
        <v>4209</v>
      </c>
      <c r="G357" s="38">
        <v>34</v>
      </c>
      <c r="H357" s="35">
        <v>5</v>
      </c>
    </row>
    <row r="358" spans="1:8">
      <c r="A358" s="36">
        <v>357</v>
      </c>
      <c r="B358" s="36">
        <v>57</v>
      </c>
      <c r="C358" s="37">
        <v>42846</v>
      </c>
      <c r="D358" s="36" t="s">
        <v>4212</v>
      </c>
      <c r="E358" s="36" t="s">
        <v>4567</v>
      </c>
      <c r="F358" s="36" t="s">
        <v>4211</v>
      </c>
      <c r="G358" s="38">
        <v>80</v>
      </c>
      <c r="H358" s="35">
        <v>6</v>
      </c>
    </row>
    <row r="359" spans="1:8">
      <c r="A359" s="36">
        <v>358</v>
      </c>
      <c r="B359" s="36">
        <v>61</v>
      </c>
      <c r="C359" s="37">
        <v>42555</v>
      </c>
      <c r="D359" s="36" t="s">
        <v>4212</v>
      </c>
      <c r="E359" s="36" t="s">
        <v>4568</v>
      </c>
      <c r="F359" s="36" t="s">
        <v>4214</v>
      </c>
      <c r="G359" s="38">
        <v>34</v>
      </c>
      <c r="H359" s="35">
        <v>3</v>
      </c>
    </row>
    <row r="360" spans="1:8">
      <c r="A360" s="36">
        <v>359</v>
      </c>
      <c r="B360" s="36">
        <v>40</v>
      </c>
      <c r="C360" s="37">
        <v>42863</v>
      </c>
      <c r="D360" s="36" t="s">
        <v>4212</v>
      </c>
      <c r="E360" s="36" t="s">
        <v>4569</v>
      </c>
      <c r="F360" s="36" t="s">
        <v>4211</v>
      </c>
      <c r="G360" s="38">
        <v>42</v>
      </c>
      <c r="H360" s="35">
        <v>9</v>
      </c>
    </row>
    <row r="361" spans="1:8">
      <c r="A361" s="36">
        <v>360</v>
      </c>
      <c r="B361" s="36">
        <v>9</v>
      </c>
      <c r="C361" s="37">
        <v>42393</v>
      </c>
      <c r="D361" s="36" t="s">
        <v>4212</v>
      </c>
      <c r="E361" s="36" t="s">
        <v>4570</v>
      </c>
      <c r="F361" s="36" t="s">
        <v>4209</v>
      </c>
      <c r="G361" s="38">
        <v>34</v>
      </c>
      <c r="H361" s="35">
        <v>8</v>
      </c>
    </row>
    <row r="362" spans="1:8">
      <c r="A362" s="36">
        <v>361</v>
      </c>
      <c r="B362" s="36">
        <v>82</v>
      </c>
      <c r="C362" s="37">
        <v>42909</v>
      </c>
      <c r="D362" s="36" t="s">
        <v>4212</v>
      </c>
      <c r="E362" s="36" t="s">
        <v>4571</v>
      </c>
      <c r="F362" s="36" t="s">
        <v>4211</v>
      </c>
      <c r="G362" s="38">
        <v>34</v>
      </c>
      <c r="H362" s="35">
        <v>3</v>
      </c>
    </row>
    <row r="363" spans="1:8">
      <c r="A363" s="36">
        <v>362</v>
      </c>
      <c r="B363" s="36">
        <v>78</v>
      </c>
      <c r="C363" s="37">
        <v>42388</v>
      </c>
      <c r="D363" s="36" t="s">
        <v>4212</v>
      </c>
      <c r="E363" s="36" t="s">
        <v>4572</v>
      </c>
      <c r="F363" s="36" t="s">
        <v>4209</v>
      </c>
      <c r="G363" s="38">
        <v>6</v>
      </c>
      <c r="H363" s="35">
        <v>7</v>
      </c>
    </row>
    <row r="364" spans="1:8">
      <c r="A364" s="36">
        <v>363</v>
      </c>
      <c r="B364" s="36">
        <v>19</v>
      </c>
      <c r="C364" s="37">
        <v>42574</v>
      </c>
      <c r="D364" s="36" t="s">
        <v>4207</v>
      </c>
      <c r="E364" s="36" t="s">
        <v>4573</v>
      </c>
      <c r="F364" s="36" t="s">
        <v>4209</v>
      </c>
      <c r="G364" s="38">
        <v>35</v>
      </c>
      <c r="H364" s="35">
        <v>3</v>
      </c>
    </row>
    <row r="365" spans="1:8">
      <c r="A365" s="36">
        <v>364</v>
      </c>
      <c r="B365" s="36">
        <v>4</v>
      </c>
      <c r="C365" s="37">
        <v>42856</v>
      </c>
      <c r="D365" s="36" t="s">
        <v>4207</v>
      </c>
      <c r="E365" s="36" t="s">
        <v>4574</v>
      </c>
      <c r="F365" s="36" t="s">
        <v>4211</v>
      </c>
      <c r="G365" s="38">
        <v>34</v>
      </c>
      <c r="H365" s="35">
        <v>5</v>
      </c>
    </row>
    <row r="366" spans="1:8">
      <c r="A366" s="36">
        <v>365</v>
      </c>
      <c r="B366" s="36">
        <v>75</v>
      </c>
      <c r="C366" s="37">
        <v>43114</v>
      </c>
      <c r="D366" s="36" t="s">
        <v>4207</v>
      </c>
      <c r="E366" s="36" t="s">
        <v>4575</v>
      </c>
      <c r="F366" s="36" t="s">
        <v>4214</v>
      </c>
      <c r="G366" s="38">
        <v>6</v>
      </c>
      <c r="H366" s="35">
        <v>9</v>
      </c>
    </row>
    <row r="367" spans="1:8">
      <c r="A367" s="36">
        <v>366</v>
      </c>
      <c r="B367" s="36">
        <v>30</v>
      </c>
      <c r="C367" s="37">
        <v>43098</v>
      </c>
      <c r="D367" s="36" t="s">
        <v>4207</v>
      </c>
      <c r="E367" s="36" t="s">
        <v>4576</v>
      </c>
      <c r="F367" s="36" t="s">
        <v>4214</v>
      </c>
      <c r="G367" s="38">
        <v>35</v>
      </c>
      <c r="H367" s="35">
        <v>3</v>
      </c>
    </row>
    <row r="368" spans="1:8">
      <c r="A368" s="36">
        <v>367</v>
      </c>
      <c r="B368" s="36">
        <v>43</v>
      </c>
      <c r="C368" s="37">
        <v>42915</v>
      </c>
      <c r="D368" s="36" t="s">
        <v>4212</v>
      </c>
      <c r="E368" s="36" t="s">
        <v>4577</v>
      </c>
      <c r="F368" s="36" t="s">
        <v>4211</v>
      </c>
      <c r="G368" s="38">
        <v>34</v>
      </c>
      <c r="H368" s="35">
        <v>5</v>
      </c>
    </row>
    <row r="369" spans="1:8">
      <c r="A369" s="36">
        <v>368</v>
      </c>
      <c r="B369" s="36">
        <v>65</v>
      </c>
      <c r="C369" s="37">
        <v>43047</v>
      </c>
      <c r="D369" s="36" t="s">
        <v>4212</v>
      </c>
      <c r="E369" s="36" t="s">
        <v>4578</v>
      </c>
      <c r="F369" s="36" t="s">
        <v>4209</v>
      </c>
      <c r="G369" s="38">
        <v>9</v>
      </c>
      <c r="H369" s="35">
        <v>10</v>
      </c>
    </row>
    <row r="370" spans="1:8">
      <c r="A370" s="36">
        <v>369</v>
      </c>
      <c r="B370" s="36">
        <v>94</v>
      </c>
      <c r="C370" s="37">
        <v>42997</v>
      </c>
      <c r="D370" s="36" t="s">
        <v>4207</v>
      </c>
      <c r="E370" s="36" t="s">
        <v>4579</v>
      </c>
      <c r="F370" s="36" t="s">
        <v>4214</v>
      </c>
      <c r="G370" s="38">
        <v>34</v>
      </c>
      <c r="H370" s="35">
        <v>9</v>
      </c>
    </row>
    <row r="371" spans="1:8">
      <c r="A371" s="36">
        <v>370</v>
      </c>
      <c r="B371" s="36">
        <v>4</v>
      </c>
      <c r="C371" s="37">
        <v>42783</v>
      </c>
      <c r="D371" s="36" t="s">
        <v>4212</v>
      </c>
      <c r="E371" s="36" t="s">
        <v>4580</v>
      </c>
      <c r="F371" s="36" t="s">
        <v>4211</v>
      </c>
      <c r="G371" s="38">
        <v>35</v>
      </c>
      <c r="H371" s="35">
        <v>2</v>
      </c>
    </row>
    <row r="372" spans="1:8">
      <c r="A372" s="36">
        <v>371</v>
      </c>
      <c r="B372" s="36">
        <v>67</v>
      </c>
      <c r="C372" s="37">
        <v>42853</v>
      </c>
      <c r="D372" s="36" t="s">
        <v>4212</v>
      </c>
      <c r="E372" s="36" t="s">
        <v>4581</v>
      </c>
      <c r="F372" s="36" t="s">
        <v>4214</v>
      </c>
      <c r="G372" s="38">
        <v>34</v>
      </c>
      <c r="H372" s="35">
        <v>1</v>
      </c>
    </row>
    <row r="373" spans="1:8">
      <c r="A373" s="36">
        <v>372</v>
      </c>
      <c r="B373" s="36">
        <v>95</v>
      </c>
      <c r="C373" s="37">
        <v>43106</v>
      </c>
      <c r="D373" s="36" t="s">
        <v>4207</v>
      </c>
      <c r="E373" s="36" t="s">
        <v>4582</v>
      </c>
      <c r="F373" s="36" t="s">
        <v>4209</v>
      </c>
      <c r="G373" s="38">
        <v>34</v>
      </c>
      <c r="H373" s="35">
        <v>1</v>
      </c>
    </row>
    <row r="374" spans="1:8">
      <c r="A374" s="36">
        <v>373</v>
      </c>
      <c r="B374" s="36">
        <v>54</v>
      </c>
      <c r="C374" s="37">
        <v>43097</v>
      </c>
      <c r="D374" s="36" t="s">
        <v>4207</v>
      </c>
      <c r="E374" s="36" t="s">
        <v>4583</v>
      </c>
      <c r="F374" s="36" t="s">
        <v>4214</v>
      </c>
      <c r="G374" s="38">
        <v>34</v>
      </c>
      <c r="H374" s="35">
        <v>9</v>
      </c>
    </row>
    <row r="375" spans="1:8">
      <c r="A375" s="36">
        <v>374</v>
      </c>
      <c r="B375" s="36">
        <v>72</v>
      </c>
      <c r="C375" s="37">
        <v>42537</v>
      </c>
      <c r="D375" s="36" t="s">
        <v>4212</v>
      </c>
      <c r="E375" s="36" t="s">
        <v>4584</v>
      </c>
      <c r="F375" s="36" t="s">
        <v>4211</v>
      </c>
      <c r="G375" s="38">
        <v>59</v>
      </c>
      <c r="H375" s="35">
        <v>6</v>
      </c>
    </row>
    <row r="376" spans="1:8">
      <c r="A376" s="36">
        <v>375</v>
      </c>
      <c r="B376" s="36">
        <v>61</v>
      </c>
      <c r="C376" s="37">
        <v>42904</v>
      </c>
      <c r="D376" s="36" t="s">
        <v>4212</v>
      </c>
      <c r="E376" s="36" t="s">
        <v>4585</v>
      </c>
      <c r="F376" s="36" t="s">
        <v>4211</v>
      </c>
      <c r="G376" s="38">
        <v>34</v>
      </c>
      <c r="H376" s="35">
        <v>2</v>
      </c>
    </row>
    <row r="377" spans="1:8">
      <c r="A377" s="36">
        <v>376</v>
      </c>
      <c r="B377" s="36">
        <v>51</v>
      </c>
      <c r="C377" s="37">
        <v>42411</v>
      </c>
      <c r="D377" s="36" t="s">
        <v>4207</v>
      </c>
      <c r="E377" s="36" t="s">
        <v>4586</v>
      </c>
      <c r="F377" s="36" t="s">
        <v>4211</v>
      </c>
      <c r="G377" s="38">
        <v>34</v>
      </c>
      <c r="H377" s="35">
        <v>8</v>
      </c>
    </row>
    <row r="378" spans="1:8">
      <c r="A378" s="36">
        <v>377</v>
      </c>
      <c r="B378" s="36">
        <v>88</v>
      </c>
      <c r="C378" s="37">
        <v>42665</v>
      </c>
      <c r="D378" s="36" t="s">
        <v>4207</v>
      </c>
      <c r="E378" s="36" t="s">
        <v>4587</v>
      </c>
      <c r="F378" s="36" t="s">
        <v>4214</v>
      </c>
      <c r="G378" s="38">
        <v>42</v>
      </c>
      <c r="H378" s="35">
        <v>9</v>
      </c>
    </row>
    <row r="379" spans="1:8">
      <c r="A379" s="36">
        <v>378</v>
      </c>
      <c r="B379" s="36">
        <v>4</v>
      </c>
      <c r="C379" s="37">
        <v>43000</v>
      </c>
      <c r="D379" s="36" t="s">
        <v>4207</v>
      </c>
      <c r="E379" s="36" t="s">
        <v>4588</v>
      </c>
      <c r="F379" s="36" t="s">
        <v>4209</v>
      </c>
      <c r="G379" s="38">
        <v>34</v>
      </c>
      <c r="H379" s="35">
        <v>10</v>
      </c>
    </row>
    <row r="380" spans="1:8">
      <c r="A380" s="36">
        <v>379</v>
      </c>
      <c r="B380" s="36">
        <v>57</v>
      </c>
      <c r="C380" s="37">
        <v>42628</v>
      </c>
      <c r="D380" s="36" t="s">
        <v>4212</v>
      </c>
      <c r="E380" s="36" t="s">
        <v>4589</v>
      </c>
      <c r="F380" s="36" t="s">
        <v>4209</v>
      </c>
      <c r="G380" s="38">
        <v>6</v>
      </c>
      <c r="H380" s="35">
        <v>4</v>
      </c>
    </row>
    <row r="381" spans="1:8">
      <c r="A381" s="36">
        <v>380</v>
      </c>
      <c r="B381" s="36">
        <v>69</v>
      </c>
      <c r="C381" s="37">
        <v>42886</v>
      </c>
      <c r="D381" s="36" t="s">
        <v>4212</v>
      </c>
      <c r="E381" s="36" t="s">
        <v>4590</v>
      </c>
      <c r="F381" s="36" t="s">
        <v>4211</v>
      </c>
      <c r="G381" s="38">
        <v>6</v>
      </c>
      <c r="H381" s="35">
        <v>2</v>
      </c>
    </row>
    <row r="382" spans="1:8">
      <c r="A382" s="36">
        <v>381</v>
      </c>
      <c r="B382" s="36">
        <v>97</v>
      </c>
      <c r="C382" s="37">
        <v>42447</v>
      </c>
      <c r="D382" s="36" t="s">
        <v>4207</v>
      </c>
      <c r="E382" s="36" t="s">
        <v>4591</v>
      </c>
      <c r="F382" s="36" t="s">
        <v>4214</v>
      </c>
      <c r="G382" s="38">
        <v>35</v>
      </c>
      <c r="H382" s="35">
        <v>1</v>
      </c>
    </row>
    <row r="383" spans="1:8">
      <c r="A383" s="36">
        <v>382</v>
      </c>
      <c r="B383" s="36">
        <v>90</v>
      </c>
      <c r="C383" s="37">
        <v>42454</v>
      </c>
      <c r="D383" s="36" t="s">
        <v>4207</v>
      </c>
      <c r="E383" s="36" t="s">
        <v>4592</v>
      </c>
      <c r="F383" s="36" t="s">
        <v>4211</v>
      </c>
      <c r="G383" s="38">
        <v>34</v>
      </c>
      <c r="H383" s="35">
        <v>8</v>
      </c>
    </row>
    <row r="384" spans="1:8">
      <c r="A384" s="36">
        <v>383</v>
      </c>
      <c r="B384" s="36">
        <v>47</v>
      </c>
      <c r="C384" s="37">
        <v>42726</v>
      </c>
      <c r="D384" s="36" t="s">
        <v>4207</v>
      </c>
      <c r="E384" s="36" t="s">
        <v>4593</v>
      </c>
      <c r="F384" s="36" t="s">
        <v>4211</v>
      </c>
      <c r="G384" s="38">
        <v>66</v>
      </c>
      <c r="H384" s="35">
        <v>8</v>
      </c>
    </row>
    <row r="385" spans="1:8">
      <c r="A385" s="36">
        <v>384</v>
      </c>
      <c r="B385" s="36">
        <v>21</v>
      </c>
      <c r="C385" s="37">
        <v>42616</v>
      </c>
      <c r="D385" s="36" t="s">
        <v>4207</v>
      </c>
      <c r="E385" s="36" t="s">
        <v>4594</v>
      </c>
      <c r="F385" s="36" t="s">
        <v>4209</v>
      </c>
      <c r="G385" s="38">
        <v>34</v>
      </c>
      <c r="H385" s="35">
        <v>1</v>
      </c>
    </row>
    <row r="386" spans="1:8">
      <c r="A386" s="36">
        <v>385</v>
      </c>
      <c r="B386" s="36">
        <v>53</v>
      </c>
      <c r="C386" s="37">
        <v>42832</v>
      </c>
      <c r="D386" s="36" t="s">
        <v>4212</v>
      </c>
      <c r="E386" s="36" t="s">
        <v>4595</v>
      </c>
      <c r="F386" s="36" t="s">
        <v>4209</v>
      </c>
      <c r="G386" s="38">
        <v>62</v>
      </c>
      <c r="H386" s="35">
        <v>3</v>
      </c>
    </row>
    <row r="387" spans="1:8">
      <c r="A387" s="36">
        <v>386</v>
      </c>
      <c r="B387" s="36">
        <v>77</v>
      </c>
      <c r="C387" s="37">
        <v>43038</v>
      </c>
      <c r="D387" s="36" t="s">
        <v>4212</v>
      </c>
      <c r="E387" s="36" t="s">
        <v>4596</v>
      </c>
      <c r="F387" s="36" t="s">
        <v>4209</v>
      </c>
      <c r="G387" s="38">
        <v>34</v>
      </c>
      <c r="H387" s="35">
        <v>1</v>
      </c>
    </row>
    <row r="388" spans="1:8">
      <c r="A388" s="36">
        <v>387</v>
      </c>
      <c r="B388" s="36">
        <v>81</v>
      </c>
      <c r="C388" s="37">
        <v>42972</v>
      </c>
      <c r="D388" s="36" t="s">
        <v>4212</v>
      </c>
      <c r="E388" s="36" t="s">
        <v>4597</v>
      </c>
      <c r="F388" s="36" t="s">
        <v>4209</v>
      </c>
      <c r="G388" s="38">
        <v>73</v>
      </c>
      <c r="H388" s="35">
        <v>4</v>
      </c>
    </row>
    <row r="389" spans="1:8">
      <c r="A389" s="36">
        <v>388</v>
      </c>
      <c r="B389" s="36">
        <v>73</v>
      </c>
      <c r="C389" s="37">
        <v>43077</v>
      </c>
      <c r="D389" s="36" t="s">
        <v>4207</v>
      </c>
      <c r="E389" s="36" t="s">
        <v>4598</v>
      </c>
      <c r="F389" s="36" t="s">
        <v>4211</v>
      </c>
      <c r="G389" s="38">
        <v>34</v>
      </c>
      <c r="H389" s="35">
        <v>5</v>
      </c>
    </row>
    <row r="390" spans="1:8">
      <c r="A390" s="36">
        <v>389</v>
      </c>
      <c r="B390" s="36">
        <v>61</v>
      </c>
      <c r="C390" s="37">
        <v>42522</v>
      </c>
      <c r="D390" s="36" t="s">
        <v>4212</v>
      </c>
      <c r="E390" s="36" t="s">
        <v>4599</v>
      </c>
      <c r="F390" s="36" t="s">
        <v>4209</v>
      </c>
      <c r="G390" s="38">
        <v>6</v>
      </c>
      <c r="H390" s="35">
        <v>10</v>
      </c>
    </row>
    <row r="391" spans="1:8">
      <c r="A391" s="36">
        <v>390</v>
      </c>
      <c r="B391" s="36">
        <v>28</v>
      </c>
      <c r="C391" s="37">
        <v>42419</v>
      </c>
      <c r="D391" s="36" t="s">
        <v>4212</v>
      </c>
      <c r="E391" s="36" t="s">
        <v>4600</v>
      </c>
      <c r="F391" s="36" t="s">
        <v>4214</v>
      </c>
      <c r="G391" s="38">
        <v>21</v>
      </c>
      <c r="H391" s="35">
        <v>8</v>
      </c>
    </row>
    <row r="392" spans="1:8">
      <c r="A392" s="36">
        <v>391</v>
      </c>
      <c r="B392" s="36">
        <v>23</v>
      </c>
      <c r="C392" s="37">
        <v>42450</v>
      </c>
      <c r="D392" s="36" t="s">
        <v>4207</v>
      </c>
      <c r="E392" s="36" t="s">
        <v>4601</v>
      </c>
      <c r="F392" s="36" t="s">
        <v>4214</v>
      </c>
      <c r="G392" s="38">
        <v>52</v>
      </c>
      <c r="H392" s="35">
        <v>5</v>
      </c>
    </row>
    <row r="393" spans="1:8">
      <c r="A393" s="36">
        <v>392</v>
      </c>
      <c r="B393" s="36">
        <v>76</v>
      </c>
      <c r="C393" s="37">
        <v>42767</v>
      </c>
      <c r="D393" s="36" t="s">
        <v>4212</v>
      </c>
      <c r="E393" s="36" t="s">
        <v>4602</v>
      </c>
      <c r="F393" s="36" t="s">
        <v>4211</v>
      </c>
      <c r="G393" s="38">
        <v>34</v>
      </c>
      <c r="H393" s="35">
        <v>3</v>
      </c>
    </row>
    <row r="394" spans="1:8">
      <c r="A394" s="36">
        <v>393</v>
      </c>
      <c r="B394" s="36">
        <v>34</v>
      </c>
      <c r="C394" s="37">
        <v>42696</v>
      </c>
      <c r="D394" s="36" t="s">
        <v>4207</v>
      </c>
      <c r="E394" s="36" t="s">
        <v>4603</v>
      </c>
      <c r="F394" s="36" t="s">
        <v>4214</v>
      </c>
      <c r="G394" s="38">
        <v>34</v>
      </c>
      <c r="H394" s="35">
        <v>9</v>
      </c>
    </row>
    <row r="395" spans="1:8">
      <c r="A395" s="36">
        <v>394</v>
      </c>
      <c r="B395" s="36">
        <v>93</v>
      </c>
      <c r="C395" s="37">
        <v>42390</v>
      </c>
      <c r="D395" s="36" t="s">
        <v>4212</v>
      </c>
      <c r="E395" s="36" t="s">
        <v>4604</v>
      </c>
      <c r="F395" s="36" t="s">
        <v>4214</v>
      </c>
      <c r="G395" s="38">
        <v>34</v>
      </c>
      <c r="H395" s="35">
        <v>6</v>
      </c>
    </row>
    <row r="396" spans="1:8">
      <c r="A396" s="36">
        <v>395</v>
      </c>
      <c r="B396" s="36">
        <v>4</v>
      </c>
      <c r="C396" s="37">
        <v>42893</v>
      </c>
      <c r="D396" s="36" t="s">
        <v>4212</v>
      </c>
      <c r="E396" s="36" t="s">
        <v>4605</v>
      </c>
      <c r="F396" s="36" t="s">
        <v>4214</v>
      </c>
      <c r="G396" s="38">
        <v>57</v>
      </c>
      <c r="H396" s="35">
        <v>5</v>
      </c>
    </row>
    <row r="397" spans="1:8">
      <c r="A397" s="36">
        <v>396</v>
      </c>
      <c r="B397" s="36">
        <v>44</v>
      </c>
      <c r="C397" s="37">
        <v>42670</v>
      </c>
      <c r="D397" s="36" t="s">
        <v>4207</v>
      </c>
      <c r="E397" s="36" t="s">
        <v>4606</v>
      </c>
      <c r="F397" s="36" t="s">
        <v>4211</v>
      </c>
      <c r="G397" s="38">
        <v>34</v>
      </c>
      <c r="H397" s="35">
        <v>7</v>
      </c>
    </row>
    <row r="398" spans="1:8">
      <c r="A398" s="36">
        <v>397</v>
      </c>
      <c r="B398" s="36">
        <v>19</v>
      </c>
      <c r="C398" s="37">
        <v>42593</v>
      </c>
      <c r="D398" s="36" t="s">
        <v>4212</v>
      </c>
      <c r="E398" s="36" t="s">
        <v>4607</v>
      </c>
      <c r="F398" s="36" t="s">
        <v>4209</v>
      </c>
      <c r="G398" s="38">
        <v>34</v>
      </c>
      <c r="H398" s="35">
        <v>4</v>
      </c>
    </row>
    <row r="399" spans="1:8">
      <c r="A399" s="36">
        <v>398</v>
      </c>
      <c r="B399" s="36">
        <v>45</v>
      </c>
      <c r="C399" s="37">
        <v>42915</v>
      </c>
      <c r="D399" s="36" t="s">
        <v>4212</v>
      </c>
      <c r="E399" s="36" t="s">
        <v>4608</v>
      </c>
      <c r="F399" s="36" t="s">
        <v>4209</v>
      </c>
      <c r="G399" s="38">
        <v>42</v>
      </c>
      <c r="H399" s="35">
        <v>8</v>
      </c>
    </row>
    <row r="400" spans="1:8">
      <c r="A400" s="36">
        <v>399</v>
      </c>
      <c r="B400" s="36">
        <v>25</v>
      </c>
      <c r="C400" s="37">
        <v>42556</v>
      </c>
      <c r="D400" s="36" t="s">
        <v>4212</v>
      </c>
      <c r="E400" s="36" t="s">
        <v>4609</v>
      </c>
      <c r="F400" s="36" t="s">
        <v>4209</v>
      </c>
      <c r="G400" s="38">
        <v>6</v>
      </c>
      <c r="H400" s="35">
        <v>8</v>
      </c>
    </row>
    <row r="401" spans="1:8">
      <c r="A401" s="36">
        <v>400</v>
      </c>
      <c r="B401" s="36">
        <v>15</v>
      </c>
      <c r="C401" s="37">
        <v>43042</v>
      </c>
      <c r="D401" s="36" t="s">
        <v>4212</v>
      </c>
      <c r="E401" s="36" t="s">
        <v>4610</v>
      </c>
      <c r="F401" s="36" t="s">
        <v>4211</v>
      </c>
      <c r="G401" s="38">
        <v>34</v>
      </c>
      <c r="H401" s="35">
        <v>5</v>
      </c>
    </row>
    <row r="402" spans="1:8">
      <c r="A402" s="36">
        <v>401</v>
      </c>
      <c r="B402" s="36">
        <v>55</v>
      </c>
      <c r="C402" s="37">
        <v>43065</v>
      </c>
      <c r="D402" s="36" t="s">
        <v>4212</v>
      </c>
      <c r="E402" s="36" t="s">
        <v>4611</v>
      </c>
      <c r="F402" s="36" t="s">
        <v>4211</v>
      </c>
      <c r="G402" s="38">
        <v>13</v>
      </c>
      <c r="H402" s="35">
        <v>7</v>
      </c>
    </row>
    <row r="403" spans="1:8">
      <c r="A403" s="36">
        <v>402</v>
      </c>
      <c r="B403" s="36">
        <v>5</v>
      </c>
      <c r="C403" s="37">
        <v>42715</v>
      </c>
      <c r="D403" s="36" t="s">
        <v>4207</v>
      </c>
      <c r="E403" s="36" t="s">
        <v>4612</v>
      </c>
      <c r="F403" s="36" t="s">
        <v>4209</v>
      </c>
      <c r="G403" s="38">
        <v>34</v>
      </c>
      <c r="H403" s="35">
        <v>4</v>
      </c>
    </row>
    <row r="404" spans="1:8">
      <c r="A404" s="36">
        <v>403</v>
      </c>
      <c r="B404" s="36">
        <v>24</v>
      </c>
      <c r="C404" s="37">
        <v>42736</v>
      </c>
      <c r="D404" s="36" t="s">
        <v>4212</v>
      </c>
      <c r="E404" s="36" t="s">
        <v>4613</v>
      </c>
      <c r="F404" s="36" t="s">
        <v>4214</v>
      </c>
      <c r="G404" s="38">
        <v>35</v>
      </c>
      <c r="H404" s="35">
        <v>4</v>
      </c>
    </row>
    <row r="405" spans="1:8">
      <c r="A405" s="36">
        <v>404</v>
      </c>
      <c r="B405" s="36">
        <v>67</v>
      </c>
      <c r="C405" s="37">
        <v>42396</v>
      </c>
      <c r="D405" s="36" t="s">
        <v>4212</v>
      </c>
      <c r="E405" s="36" t="s">
        <v>4614</v>
      </c>
      <c r="F405" s="36" t="s">
        <v>4214</v>
      </c>
      <c r="G405" s="38">
        <v>28</v>
      </c>
      <c r="H405" s="35">
        <v>1</v>
      </c>
    </row>
    <row r="406" spans="1:8">
      <c r="A406" s="36">
        <v>405</v>
      </c>
      <c r="B406" s="36">
        <v>17</v>
      </c>
      <c r="C406" s="37">
        <v>43009</v>
      </c>
      <c r="D406" s="36" t="s">
        <v>4207</v>
      </c>
      <c r="E406" s="36" t="s">
        <v>4615</v>
      </c>
      <c r="F406" s="36" t="s">
        <v>4211</v>
      </c>
      <c r="G406" s="38">
        <v>46</v>
      </c>
      <c r="H406" s="35">
        <v>3</v>
      </c>
    </row>
    <row r="407" spans="1:8">
      <c r="A407" s="36">
        <v>406</v>
      </c>
      <c r="B407" s="36">
        <v>29</v>
      </c>
      <c r="C407" s="37">
        <v>42551</v>
      </c>
      <c r="D407" s="36" t="s">
        <v>4212</v>
      </c>
      <c r="E407" s="36" t="s">
        <v>4616</v>
      </c>
      <c r="F407" s="36" t="s">
        <v>4209</v>
      </c>
      <c r="G407" s="38">
        <v>34</v>
      </c>
      <c r="H407" s="35">
        <v>2</v>
      </c>
    </row>
    <row r="408" spans="1:8">
      <c r="A408" s="36">
        <v>407</v>
      </c>
      <c r="B408" s="36">
        <v>65</v>
      </c>
      <c r="C408" s="37">
        <v>42517</v>
      </c>
      <c r="D408" s="36" t="s">
        <v>4207</v>
      </c>
      <c r="E408" s="36" t="s">
        <v>4617</v>
      </c>
      <c r="F408" s="36" t="s">
        <v>4211</v>
      </c>
      <c r="G408" s="38">
        <v>6</v>
      </c>
      <c r="H408" s="35">
        <v>7</v>
      </c>
    </row>
    <row r="409" spans="1:8">
      <c r="A409" s="36">
        <v>408</v>
      </c>
      <c r="B409" s="36">
        <v>2</v>
      </c>
      <c r="C409" s="37">
        <v>42440</v>
      </c>
      <c r="D409" s="36" t="s">
        <v>4212</v>
      </c>
      <c r="E409" s="36" t="s">
        <v>4618</v>
      </c>
      <c r="F409" s="36" t="s">
        <v>4209</v>
      </c>
      <c r="G409" s="38">
        <v>35</v>
      </c>
      <c r="H409" s="35">
        <v>4</v>
      </c>
    </row>
    <row r="410" spans="1:8">
      <c r="A410" s="36">
        <v>409</v>
      </c>
      <c r="B410" s="36">
        <v>44</v>
      </c>
      <c r="C410" s="37">
        <v>42593</v>
      </c>
      <c r="D410" s="36" t="s">
        <v>4207</v>
      </c>
      <c r="E410" s="36" t="s">
        <v>4619</v>
      </c>
      <c r="F410" s="36" t="s">
        <v>4211</v>
      </c>
      <c r="G410" s="38">
        <v>49</v>
      </c>
      <c r="H410" s="35">
        <v>1</v>
      </c>
    </row>
    <row r="411" spans="1:8">
      <c r="A411" s="36">
        <v>410</v>
      </c>
      <c r="B411" s="36">
        <v>31</v>
      </c>
      <c r="C411" s="37">
        <v>42717</v>
      </c>
      <c r="D411" s="36" t="s">
        <v>4207</v>
      </c>
      <c r="E411" s="36" t="s">
        <v>4620</v>
      </c>
      <c r="F411" s="36" t="s">
        <v>4211</v>
      </c>
      <c r="G411" s="38">
        <v>34</v>
      </c>
      <c r="H411" s="35">
        <v>7</v>
      </c>
    </row>
    <row r="412" spans="1:8">
      <c r="A412" s="36">
        <v>411</v>
      </c>
      <c r="B412" s="36">
        <v>82</v>
      </c>
      <c r="C412" s="37">
        <v>43021</v>
      </c>
      <c r="D412" s="36" t="s">
        <v>4207</v>
      </c>
      <c r="E412" s="36" t="s">
        <v>4621</v>
      </c>
      <c r="F412" s="36" t="s">
        <v>4214</v>
      </c>
      <c r="G412" s="38">
        <v>8</v>
      </c>
      <c r="H412" s="35">
        <v>8</v>
      </c>
    </row>
    <row r="413" spans="1:8">
      <c r="A413" s="36">
        <v>412</v>
      </c>
      <c r="B413" s="36">
        <v>16</v>
      </c>
      <c r="C413" s="37">
        <v>43065</v>
      </c>
      <c r="D413" s="36" t="s">
        <v>4207</v>
      </c>
      <c r="E413" s="36" t="s">
        <v>4622</v>
      </c>
      <c r="F413" s="36" t="s">
        <v>4211</v>
      </c>
      <c r="G413" s="38">
        <v>34</v>
      </c>
      <c r="H413" s="35">
        <v>7</v>
      </c>
    </row>
    <row r="414" spans="1:8">
      <c r="A414" s="36">
        <v>413</v>
      </c>
      <c r="B414" s="36">
        <v>99</v>
      </c>
      <c r="C414" s="37">
        <v>42662</v>
      </c>
      <c r="D414" s="36" t="s">
        <v>4207</v>
      </c>
      <c r="E414" s="36" t="s">
        <v>4623</v>
      </c>
      <c r="F414" s="36" t="s">
        <v>4214</v>
      </c>
      <c r="G414" s="38">
        <v>6</v>
      </c>
      <c r="H414" s="35">
        <v>2</v>
      </c>
    </row>
    <row r="415" spans="1:8">
      <c r="A415" s="36">
        <v>414</v>
      </c>
      <c r="B415" s="36">
        <v>23</v>
      </c>
      <c r="C415" s="37">
        <v>42847</v>
      </c>
      <c r="D415" s="36" t="s">
        <v>4207</v>
      </c>
      <c r="E415" s="36" t="s">
        <v>4624</v>
      </c>
      <c r="F415" s="36" t="s">
        <v>4209</v>
      </c>
      <c r="G415" s="38">
        <v>35</v>
      </c>
      <c r="H415" s="35">
        <v>10</v>
      </c>
    </row>
    <row r="416" spans="1:8">
      <c r="A416" s="36">
        <v>415</v>
      </c>
      <c r="B416" s="36">
        <v>76</v>
      </c>
      <c r="C416" s="37">
        <v>43060</v>
      </c>
      <c r="D416" s="36" t="s">
        <v>4212</v>
      </c>
      <c r="E416" s="36" t="s">
        <v>4625</v>
      </c>
      <c r="F416" s="36" t="s">
        <v>4214</v>
      </c>
      <c r="G416" s="38">
        <v>34</v>
      </c>
      <c r="H416" s="35">
        <v>10</v>
      </c>
    </row>
    <row r="417" spans="1:8">
      <c r="A417" s="36">
        <v>416</v>
      </c>
      <c r="B417" s="36">
        <v>17</v>
      </c>
      <c r="C417" s="37">
        <v>42921</v>
      </c>
      <c r="D417" s="36" t="s">
        <v>4207</v>
      </c>
      <c r="E417" s="36" t="s">
        <v>4626</v>
      </c>
      <c r="F417" s="36" t="s">
        <v>4209</v>
      </c>
      <c r="G417" s="38">
        <v>62</v>
      </c>
      <c r="H417" s="35">
        <v>9</v>
      </c>
    </row>
    <row r="418" spans="1:8">
      <c r="A418" s="36">
        <v>417</v>
      </c>
      <c r="B418" s="36">
        <v>74</v>
      </c>
      <c r="C418" s="37">
        <v>43027</v>
      </c>
      <c r="D418" s="36" t="s">
        <v>4207</v>
      </c>
      <c r="E418" s="36" t="s">
        <v>4627</v>
      </c>
      <c r="F418" s="36" t="s">
        <v>4214</v>
      </c>
      <c r="G418" s="38">
        <v>46</v>
      </c>
      <c r="H418" s="35">
        <v>2</v>
      </c>
    </row>
    <row r="419" spans="1:8">
      <c r="A419" s="36">
        <v>418</v>
      </c>
      <c r="B419" s="36">
        <v>23</v>
      </c>
      <c r="C419" s="37">
        <v>43068</v>
      </c>
      <c r="D419" s="36" t="s">
        <v>4207</v>
      </c>
      <c r="E419" s="36" t="s">
        <v>4628</v>
      </c>
      <c r="F419" s="36" t="s">
        <v>4214</v>
      </c>
      <c r="G419" s="38">
        <v>11</v>
      </c>
      <c r="H419" s="35">
        <v>7</v>
      </c>
    </row>
    <row r="420" spans="1:8">
      <c r="A420" s="36">
        <v>419</v>
      </c>
      <c r="B420" s="36">
        <v>74</v>
      </c>
      <c r="C420" s="37">
        <v>42519</v>
      </c>
      <c r="D420" s="36" t="s">
        <v>4212</v>
      </c>
      <c r="E420" s="36" t="s">
        <v>4629</v>
      </c>
      <c r="F420" s="36" t="s">
        <v>4211</v>
      </c>
      <c r="G420" s="38">
        <v>35</v>
      </c>
      <c r="H420" s="35">
        <v>3</v>
      </c>
    </row>
    <row r="421" spans="1:8">
      <c r="A421" s="36">
        <v>420</v>
      </c>
      <c r="B421" s="36">
        <v>19</v>
      </c>
      <c r="C421" s="37">
        <v>42900</v>
      </c>
      <c r="D421" s="36" t="s">
        <v>4212</v>
      </c>
      <c r="E421" s="36" t="s">
        <v>4630</v>
      </c>
      <c r="F421" s="36" t="s">
        <v>4211</v>
      </c>
      <c r="G421" s="38">
        <v>6</v>
      </c>
      <c r="H421" s="35">
        <v>1</v>
      </c>
    </row>
    <row r="422" spans="1:8">
      <c r="A422" s="36">
        <v>421</v>
      </c>
      <c r="B422" s="36">
        <v>1</v>
      </c>
      <c r="C422" s="37">
        <v>42828</v>
      </c>
      <c r="D422" s="36" t="s">
        <v>4207</v>
      </c>
      <c r="E422" s="36" t="s">
        <v>4631</v>
      </c>
      <c r="F422" s="36" t="s">
        <v>4214</v>
      </c>
      <c r="G422" s="38">
        <v>35</v>
      </c>
      <c r="H422" s="35">
        <v>8</v>
      </c>
    </row>
    <row r="423" spans="1:8">
      <c r="A423" s="36">
        <v>422</v>
      </c>
      <c r="B423" s="36">
        <v>90</v>
      </c>
      <c r="C423" s="37">
        <v>43115</v>
      </c>
      <c r="D423" s="36" t="s">
        <v>4207</v>
      </c>
      <c r="E423" s="36" t="s">
        <v>4632</v>
      </c>
      <c r="F423" s="36" t="s">
        <v>4211</v>
      </c>
      <c r="G423" s="38">
        <v>34</v>
      </c>
      <c r="H423" s="35">
        <v>10</v>
      </c>
    </row>
    <row r="424" spans="1:8">
      <c r="A424" s="36">
        <v>423</v>
      </c>
      <c r="B424" s="36">
        <v>14</v>
      </c>
      <c r="C424" s="37">
        <v>42487</v>
      </c>
      <c r="D424" s="36" t="s">
        <v>4207</v>
      </c>
      <c r="E424" s="36" t="s">
        <v>4633</v>
      </c>
      <c r="F424" s="36" t="s">
        <v>4211</v>
      </c>
      <c r="G424" s="38">
        <v>35</v>
      </c>
      <c r="H424" s="35">
        <v>4</v>
      </c>
    </row>
    <row r="425" spans="1:8">
      <c r="A425" s="36">
        <v>424</v>
      </c>
      <c r="B425" s="36">
        <v>86</v>
      </c>
      <c r="C425" s="37">
        <v>42431</v>
      </c>
      <c r="D425" s="36" t="s">
        <v>4212</v>
      </c>
      <c r="E425" s="36" t="s">
        <v>4634</v>
      </c>
      <c r="F425" s="36" t="s">
        <v>4214</v>
      </c>
      <c r="G425" s="38">
        <v>34</v>
      </c>
      <c r="H425" s="35">
        <v>4</v>
      </c>
    </row>
    <row r="426" spans="1:8">
      <c r="A426" s="36">
        <v>425</v>
      </c>
      <c r="B426" s="36">
        <v>47</v>
      </c>
      <c r="C426" s="37">
        <v>43064</v>
      </c>
      <c r="D426" s="36" t="s">
        <v>4207</v>
      </c>
      <c r="E426" s="36" t="s">
        <v>4635</v>
      </c>
      <c r="F426" s="36" t="s">
        <v>4214</v>
      </c>
      <c r="G426" s="38">
        <v>34</v>
      </c>
      <c r="H426" s="35">
        <v>6</v>
      </c>
    </row>
    <row r="427" spans="1:8">
      <c r="A427" s="36">
        <v>426</v>
      </c>
      <c r="B427" s="36">
        <v>13</v>
      </c>
      <c r="C427" s="37">
        <v>42625</v>
      </c>
      <c r="D427" s="36" t="s">
        <v>4212</v>
      </c>
      <c r="E427" s="36" t="s">
        <v>4636</v>
      </c>
      <c r="F427" s="36" t="s">
        <v>4209</v>
      </c>
      <c r="G427" s="38">
        <v>34</v>
      </c>
      <c r="H427" s="35">
        <v>10</v>
      </c>
    </row>
    <row r="428" spans="1:8">
      <c r="A428" s="36">
        <v>427</v>
      </c>
      <c r="B428" s="36">
        <v>82</v>
      </c>
      <c r="C428" s="37">
        <v>42468</v>
      </c>
      <c r="D428" s="36" t="s">
        <v>4207</v>
      </c>
      <c r="E428" s="36" t="s">
        <v>4637</v>
      </c>
      <c r="F428" s="36" t="s">
        <v>4209</v>
      </c>
      <c r="G428" s="38">
        <v>34</v>
      </c>
      <c r="H428" s="35">
        <v>6</v>
      </c>
    </row>
    <row r="429" spans="1:8">
      <c r="A429" s="36">
        <v>428</v>
      </c>
      <c r="B429" s="36">
        <v>13</v>
      </c>
      <c r="C429" s="37">
        <v>43032</v>
      </c>
      <c r="D429" s="36" t="s">
        <v>4212</v>
      </c>
      <c r="E429" s="36" t="s">
        <v>4638</v>
      </c>
      <c r="F429" s="36" t="s">
        <v>4211</v>
      </c>
      <c r="G429" s="38">
        <v>6</v>
      </c>
      <c r="H429" s="35">
        <v>10</v>
      </c>
    </row>
    <row r="430" spans="1:8">
      <c r="A430" s="36">
        <v>429</v>
      </c>
      <c r="B430" s="36">
        <v>67</v>
      </c>
      <c r="C430" s="37">
        <v>42654</v>
      </c>
      <c r="D430" s="36" t="s">
        <v>4207</v>
      </c>
      <c r="E430" s="36" t="s">
        <v>4639</v>
      </c>
      <c r="F430" s="36" t="s">
        <v>4209</v>
      </c>
      <c r="G430" s="38">
        <v>56</v>
      </c>
      <c r="H430" s="35">
        <v>8</v>
      </c>
    </row>
    <row r="431" spans="1:8">
      <c r="A431" s="36">
        <v>430</v>
      </c>
      <c r="B431" s="36">
        <v>71</v>
      </c>
      <c r="C431" s="37">
        <v>42885</v>
      </c>
      <c r="D431" s="36" t="s">
        <v>4212</v>
      </c>
      <c r="E431" s="36" t="s">
        <v>4640</v>
      </c>
      <c r="F431" s="36" t="s">
        <v>4209</v>
      </c>
      <c r="G431" s="38">
        <v>79</v>
      </c>
      <c r="H431" s="35">
        <v>1</v>
      </c>
    </row>
    <row r="432" spans="1:8">
      <c r="A432" s="36">
        <v>431</v>
      </c>
      <c r="B432" s="36">
        <v>23</v>
      </c>
      <c r="C432" s="37">
        <v>42793</v>
      </c>
      <c r="D432" s="36" t="s">
        <v>4212</v>
      </c>
      <c r="E432" s="36" t="s">
        <v>4641</v>
      </c>
      <c r="F432" s="36" t="s">
        <v>4209</v>
      </c>
      <c r="G432" s="38">
        <v>34</v>
      </c>
      <c r="H432" s="35">
        <v>10</v>
      </c>
    </row>
    <row r="433" spans="1:8">
      <c r="A433" s="36">
        <v>432</v>
      </c>
      <c r="B433" s="36">
        <v>85</v>
      </c>
      <c r="C433" s="37">
        <v>42933</v>
      </c>
      <c r="D433" s="36" t="s">
        <v>4212</v>
      </c>
      <c r="E433" s="36" t="s">
        <v>4642</v>
      </c>
      <c r="F433" s="36" t="s">
        <v>4214</v>
      </c>
      <c r="G433" s="38">
        <v>34</v>
      </c>
      <c r="H433" s="35">
        <v>7</v>
      </c>
    </row>
    <row r="434" spans="1:8">
      <c r="A434" s="36">
        <v>433</v>
      </c>
      <c r="B434" s="36">
        <v>79</v>
      </c>
      <c r="C434" s="37">
        <v>43019</v>
      </c>
      <c r="D434" s="36" t="s">
        <v>4212</v>
      </c>
      <c r="E434" s="36" t="s">
        <v>4643</v>
      </c>
      <c r="F434" s="36" t="s">
        <v>4209</v>
      </c>
      <c r="G434" s="38">
        <v>6</v>
      </c>
      <c r="H434" s="35">
        <v>4</v>
      </c>
    </row>
    <row r="435" spans="1:8">
      <c r="A435" s="36">
        <v>434</v>
      </c>
      <c r="B435" s="36">
        <v>23</v>
      </c>
      <c r="C435" s="37">
        <v>42692</v>
      </c>
      <c r="D435" s="36" t="s">
        <v>4212</v>
      </c>
      <c r="E435" s="36" t="s">
        <v>4644</v>
      </c>
      <c r="F435" s="36" t="s">
        <v>4211</v>
      </c>
      <c r="G435" s="38">
        <v>34</v>
      </c>
      <c r="H435" s="35">
        <v>5</v>
      </c>
    </row>
    <row r="436" spans="1:8">
      <c r="A436" s="36">
        <v>435</v>
      </c>
      <c r="B436" s="36">
        <v>37</v>
      </c>
      <c r="C436" s="37">
        <v>42389</v>
      </c>
      <c r="D436" s="36" t="s">
        <v>4212</v>
      </c>
      <c r="E436" s="36" t="s">
        <v>4645</v>
      </c>
      <c r="F436" s="36" t="s">
        <v>4209</v>
      </c>
      <c r="G436" s="38">
        <v>34</v>
      </c>
      <c r="H436" s="35">
        <v>2</v>
      </c>
    </row>
    <row r="437" spans="1:8">
      <c r="A437" s="36">
        <v>436</v>
      </c>
      <c r="B437" s="39">
        <v>76</v>
      </c>
      <c r="C437" s="37">
        <v>42381</v>
      </c>
      <c r="D437" s="36" t="s">
        <v>4207</v>
      </c>
      <c r="E437" s="39" t="s">
        <v>4646</v>
      </c>
      <c r="F437" s="39" t="s">
        <v>4209</v>
      </c>
      <c r="G437" s="38">
        <v>34</v>
      </c>
      <c r="H437" s="35">
        <v>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335B-F5C5-4BC2-879E-876F8C39AE59}">
  <dimension ref="A1:D971"/>
  <sheetViews>
    <sheetView workbookViewId="0">
      <selection activeCell="F1" sqref="F1"/>
    </sheetView>
  </sheetViews>
  <sheetFormatPr defaultRowHeight="14.25"/>
  <cols>
    <col min="1" max="1" width="7.73046875" bestFit="1" customWidth="1"/>
    <col min="2" max="2" width="16.73046875" bestFit="1" customWidth="1"/>
    <col min="3" max="3" width="14.59765625" bestFit="1" customWidth="1"/>
    <col min="4" max="4" width="9.06640625" bestFit="1" customWidth="1"/>
    <col min="5" max="5" width="17.06640625" customWidth="1"/>
    <col min="6" max="6" width="7.33203125" customWidth="1"/>
  </cols>
  <sheetData>
    <row r="1" spans="1:4">
      <c r="A1" t="s">
        <v>3018</v>
      </c>
      <c r="B1" t="s">
        <v>2156</v>
      </c>
      <c r="C1" t="s">
        <v>2157</v>
      </c>
      <c r="D1" t="s">
        <v>3068</v>
      </c>
    </row>
    <row r="2" spans="1:4">
      <c r="A2">
        <v>1</v>
      </c>
      <c r="B2" t="s">
        <v>2192</v>
      </c>
      <c r="C2" t="s">
        <v>0</v>
      </c>
      <c r="D2">
        <v>1</v>
      </c>
    </row>
    <row r="3" spans="1:4">
      <c r="A3">
        <v>2</v>
      </c>
      <c r="B3" t="s">
        <v>2324</v>
      </c>
      <c r="C3" t="s">
        <v>0</v>
      </c>
      <c r="D3">
        <v>1</v>
      </c>
    </row>
    <row r="4" spans="1:4">
      <c r="A4">
        <v>3</v>
      </c>
      <c r="B4" t="s">
        <v>2385</v>
      </c>
      <c r="C4" t="s">
        <v>0</v>
      </c>
      <c r="D4">
        <v>1</v>
      </c>
    </row>
    <row r="5" spans="1:4">
      <c r="A5">
        <v>4</v>
      </c>
      <c r="B5" t="s">
        <v>2480</v>
      </c>
      <c r="C5" t="s">
        <v>0</v>
      </c>
      <c r="D5">
        <v>1</v>
      </c>
    </row>
    <row r="6" spans="1:4">
      <c r="A6">
        <v>5</v>
      </c>
      <c r="B6" t="s">
        <v>1032</v>
      </c>
      <c r="C6" t="s">
        <v>0</v>
      </c>
      <c r="D6">
        <v>1</v>
      </c>
    </row>
    <row r="7" spans="1:4">
      <c r="A7">
        <v>6</v>
      </c>
      <c r="B7" t="s">
        <v>2628</v>
      </c>
      <c r="C7" t="s">
        <v>0</v>
      </c>
      <c r="D7">
        <v>1</v>
      </c>
    </row>
    <row r="8" spans="1:4">
      <c r="A8">
        <v>7</v>
      </c>
      <c r="B8" t="s">
        <v>2638</v>
      </c>
      <c r="C8" t="s">
        <v>0</v>
      </c>
      <c r="D8">
        <v>1</v>
      </c>
    </row>
    <row r="9" spans="1:4">
      <c r="A9">
        <v>8</v>
      </c>
      <c r="B9" t="s">
        <v>2694</v>
      </c>
      <c r="C9" t="s">
        <v>0</v>
      </c>
      <c r="D9">
        <v>1</v>
      </c>
    </row>
    <row r="10" spans="1:4">
      <c r="A10">
        <v>9</v>
      </c>
      <c r="B10" t="s">
        <v>2817</v>
      </c>
      <c r="C10" t="s">
        <v>0</v>
      </c>
      <c r="D10">
        <v>1</v>
      </c>
    </row>
    <row r="11" spans="1:4">
      <c r="A11">
        <v>10</v>
      </c>
      <c r="B11" t="s">
        <v>2825</v>
      </c>
      <c r="C11" t="s">
        <v>0</v>
      </c>
      <c r="D11">
        <v>1</v>
      </c>
    </row>
    <row r="12" spans="1:4">
      <c r="A12">
        <v>11</v>
      </c>
      <c r="B12" t="s">
        <v>2838</v>
      </c>
      <c r="C12" t="s">
        <v>0</v>
      </c>
      <c r="D12">
        <v>1</v>
      </c>
    </row>
    <row r="13" spans="1:4">
      <c r="A13">
        <v>12</v>
      </c>
      <c r="B13" t="s">
        <v>1680</v>
      </c>
      <c r="C13" t="s">
        <v>0</v>
      </c>
      <c r="D13">
        <v>1</v>
      </c>
    </row>
    <row r="14" spans="1:4">
      <c r="A14">
        <v>13</v>
      </c>
      <c r="B14" t="s">
        <v>2949</v>
      </c>
      <c r="C14" t="s">
        <v>0</v>
      </c>
      <c r="D14">
        <v>1</v>
      </c>
    </row>
    <row r="15" spans="1:4">
      <c r="A15">
        <v>14</v>
      </c>
      <c r="B15" t="s">
        <v>3008</v>
      </c>
      <c r="C15" t="s">
        <v>0</v>
      </c>
      <c r="D15">
        <v>1</v>
      </c>
    </row>
    <row r="16" spans="1:4">
      <c r="A16">
        <v>15</v>
      </c>
      <c r="B16" t="s">
        <v>3013</v>
      </c>
      <c r="C16" t="s">
        <v>0</v>
      </c>
      <c r="D16">
        <v>1</v>
      </c>
    </row>
    <row r="17" spans="1:4">
      <c r="A17">
        <v>16</v>
      </c>
      <c r="B17" t="s">
        <v>5</v>
      </c>
      <c r="C17" t="s">
        <v>5</v>
      </c>
      <c r="D17">
        <v>2</v>
      </c>
    </row>
    <row r="18" spans="1:4">
      <c r="A18">
        <v>17</v>
      </c>
      <c r="B18" t="s">
        <v>2282</v>
      </c>
      <c r="C18" t="s">
        <v>5</v>
      </c>
      <c r="D18">
        <v>2</v>
      </c>
    </row>
    <row r="19" spans="1:4">
      <c r="A19">
        <v>18</v>
      </c>
      <c r="B19" t="s">
        <v>2364</v>
      </c>
      <c r="C19" t="s">
        <v>5</v>
      </c>
      <c r="D19">
        <v>2</v>
      </c>
    </row>
    <row r="20" spans="1:4">
      <c r="A20">
        <v>19</v>
      </c>
      <c r="B20" t="s">
        <v>2499</v>
      </c>
      <c r="C20" t="s">
        <v>5</v>
      </c>
      <c r="D20">
        <v>2</v>
      </c>
    </row>
    <row r="21" spans="1:4">
      <c r="A21">
        <v>20</v>
      </c>
      <c r="B21" t="s">
        <v>2507</v>
      </c>
      <c r="C21" t="s">
        <v>5</v>
      </c>
      <c r="D21">
        <v>2</v>
      </c>
    </row>
    <row r="22" spans="1:4">
      <c r="A22">
        <v>21</v>
      </c>
      <c r="B22" t="s">
        <v>2615</v>
      </c>
      <c r="C22" t="s">
        <v>5</v>
      </c>
      <c r="D22">
        <v>2</v>
      </c>
    </row>
    <row r="23" spans="1:4">
      <c r="A23">
        <v>22</v>
      </c>
      <c r="B23" t="s">
        <v>2829</v>
      </c>
      <c r="C23" t="s">
        <v>5</v>
      </c>
      <c r="D23">
        <v>2</v>
      </c>
    </row>
    <row r="24" spans="1:4">
      <c r="A24">
        <v>23</v>
      </c>
      <c r="B24" t="s">
        <v>2873</v>
      </c>
      <c r="C24" t="s">
        <v>5</v>
      </c>
      <c r="D24">
        <v>2</v>
      </c>
    </row>
    <row r="25" spans="1:4">
      <c r="A25">
        <v>24</v>
      </c>
      <c r="B25" t="s">
        <v>2953</v>
      </c>
      <c r="C25" t="s">
        <v>5</v>
      </c>
      <c r="D25">
        <v>2</v>
      </c>
    </row>
    <row r="26" spans="1:4">
      <c r="A26">
        <v>25</v>
      </c>
      <c r="B26" t="s">
        <v>6</v>
      </c>
      <c r="C26" t="s">
        <v>6</v>
      </c>
      <c r="D26">
        <v>3</v>
      </c>
    </row>
    <row r="27" spans="1:4">
      <c r="A27">
        <v>26</v>
      </c>
      <c r="B27" t="s">
        <v>2270</v>
      </c>
      <c r="C27" t="s">
        <v>6</v>
      </c>
      <c r="D27">
        <v>3</v>
      </c>
    </row>
    <row r="28" spans="1:4">
      <c r="A28">
        <v>27</v>
      </c>
      <c r="B28" t="s">
        <v>2273</v>
      </c>
      <c r="C28" t="s">
        <v>6</v>
      </c>
      <c r="D28">
        <v>3</v>
      </c>
    </row>
    <row r="29" spans="1:4">
      <c r="A29">
        <v>28</v>
      </c>
      <c r="B29" t="s">
        <v>2301</v>
      </c>
      <c r="C29" t="s">
        <v>6</v>
      </c>
      <c r="D29">
        <v>3</v>
      </c>
    </row>
    <row r="30" spans="1:4">
      <c r="A30">
        <v>29</v>
      </c>
      <c r="B30" t="s">
        <v>2353</v>
      </c>
      <c r="C30" t="s">
        <v>6</v>
      </c>
      <c r="D30">
        <v>3</v>
      </c>
    </row>
    <row r="31" spans="1:4">
      <c r="A31">
        <v>30</v>
      </c>
      <c r="B31" t="s">
        <v>2381</v>
      </c>
      <c r="C31" t="s">
        <v>6</v>
      </c>
      <c r="D31">
        <v>3</v>
      </c>
    </row>
    <row r="32" spans="1:4">
      <c r="A32">
        <v>31</v>
      </c>
      <c r="B32" t="s">
        <v>2395</v>
      </c>
      <c r="C32" t="s">
        <v>6</v>
      </c>
      <c r="D32">
        <v>3</v>
      </c>
    </row>
    <row r="33" spans="1:4">
      <c r="A33">
        <v>32</v>
      </c>
      <c r="B33" t="s">
        <v>2417</v>
      </c>
      <c r="C33" t="s">
        <v>6</v>
      </c>
      <c r="D33">
        <v>3</v>
      </c>
    </row>
    <row r="34" spans="1:4">
      <c r="A34">
        <v>33</v>
      </c>
      <c r="B34" t="s">
        <v>2452</v>
      </c>
      <c r="C34" t="s">
        <v>6</v>
      </c>
      <c r="D34">
        <v>3</v>
      </c>
    </row>
    <row r="35" spans="1:4">
      <c r="A35">
        <v>34</v>
      </c>
      <c r="B35" t="s">
        <v>2474</v>
      </c>
      <c r="C35" t="s">
        <v>6</v>
      </c>
      <c r="D35">
        <v>3</v>
      </c>
    </row>
    <row r="36" spans="1:4">
      <c r="A36">
        <v>35</v>
      </c>
      <c r="B36" t="s">
        <v>2575</v>
      </c>
      <c r="C36" t="s">
        <v>6</v>
      </c>
      <c r="D36">
        <v>3</v>
      </c>
    </row>
    <row r="37" spans="1:4">
      <c r="A37">
        <v>36</v>
      </c>
      <c r="B37" t="s">
        <v>2585</v>
      </c>
      <c r="C37" t="s">
        <v>6</v>
      </c>
      <c r="D37">
        <v>3</v>
      </c>
    </row>
    <row r="38" spans="1:4">
      <c r="A38">
        <v>37</v>
      </c>
      <c r="B38" t="s">
        <v>2599</v>
      </c>
      <c r="C38" t="s">
        <v>6</v>
      </c>
      <c r="D38">
        <v>3</v>
      </c>
    </row>
    <row r="39" spans="1:4">
      <c r="A39">
        <v>38</v>
      </c>
      <c r="B39" t="s">
        <v>2675</v>
      </c>
      <c r="C39" t="s">
        <v>6</v>
      </c>
      <c r="D39">
        <v>3</v>
      </c>
    </row>
    <row r="40" spans="1:4">
      <c r="A40">
        <v>39</v>
      </c>
      <c r="B40" t="s">
        <v>2831</v>
      </c>
      <c r="C40" t="s">
        <v>6</v>
      </c>
      <c r="D40">
        <v>3</v>
      </c>
    </row>
    <row r="41" spans="1:4">
      <c r="A41">
        <v>40</v>
      </c>
      <c r="B41" t="s">
        <v>2871</v>
      </c>
      <c r="C41" t="s">
        <v>6</v>
      </c>
      <c r="D41">
        <v>3</v>
      </c>
    </row>
    <row r="42" spans="1:4">
      <c r="A42">
        <v>41</v>
      </c>
      <c r="B42" t="s">
        <v>2886</v>
      </c>
      <c r="C42" t="s">
        <v>6</v>
      </c>
      <c r="D42">
        <v>3</v>
      </c>
    </row>
    <row r="43" spans="1:4">
      <c r="A43">
        <v>42</v>
      </c>
      <c r="B43" t="s">
        <v>2921</v>
      </c>
      <c r="C43" t="s">
        <v>6</v>
      </c>
      <c r="D43">
        <v>3</v>
      </c>
    </row>
    <row r="44" spans="1:4">
      <c r="A44">
        <v>43</v>
      </c>
      <c r="B44" t="s">
        <v>10</v>
      </c>
      <c r="C44" t="s">
        <v>10</v>
      </c>
      <c r="D44">
        <v>4</v>
      </c>
    </row>
    <row r="45" spans="1:4">
      <c r="A45">
        <v>44</v>
      </c>
      <c r="B45" t="s">
        <v>2419</v>
      </c>
      <c r="C45" t="s">
        <v>10</v>
      </c>
      <c r="D45">
        <v>4</v>
      </c>
    </row>
    <row r="46" spans="1:4">
      <c r="A46">
        <v>45</v>
      </c>
      <c r="B46" t="s">
        <v>2427</v>
      </c>
      <c r="C46" t="s">
        <v>10</v>
      </c>
      <c r="D46">
        <v>4</v>
      </c>
    </row>
    <row r="47" spans="1:4">
      <c r="A47">
        <v>46</v>
      </c>
      <c r="B47" t="s">
        <v>2448</v>
      </c>
      <c r="C47" t="s">
        <v>10</v>
      </c>
      <c r="D47">
        <v>4</v>
      </c>
    </row>
    <row r="48" spans="1:4">
      <c r="A48">
        <v>47</v>
      </c>
      <c r="B48" t="s">
        <v>2550</v>
      </c>
      <c r="C48" t="s">
        <v>10</v>
      </c>
      <c r="D48">
        <v>4</v>
      </c>
    </row>
    <row r="49" spans="1:4">
      <c r="A49">
        <v>48</v>
      </c>
      <c r="B49" t="s">
        <v>2800</v>
      </c>
      <c r="C49" t="s">
        <v>10</v>
      </c>
      <c r="D49">
        <v>4</v>
      </c>
    </row>
    <row r="50" spans="1:4">
      <c r="A50">
        <v>49</v>
      </c>
      <c r="B50" t="s">
        <v>2927</v>
      </c>
      <c r="C50" t="s">
        <v>10</v>
      </c>
      <c r="D50">
        <v>4</v>
      </c>
    </row>
    <row r="51" spans="1:4">
      <c r="A51">
        <v>50</v>
      </c>
      <c r="B51" t="s">
        <v>2954</v>
      </c>
      <c r="C51" t="s">
        <v>10</v>
      </c>
      <c r="D51">
        <v>4</v>
      </c>
    </row>
    <row r="52" spans="1:4">
      <c r="A52">
        <v>51</v>
      </c>
      <c r="B52" t="s">
        <v>2165</v>
      </c>
      <c r="C52" t="s">
        <v>97</v>
      </c>
      <c r="D52">
        <v>68</v>
      </c>
    </row>
    <row r="53" spans="1:4">
      <c r="A53">
        <v>52</v>
      </c>
      <c r="B53" t="s">
        <v>97</v>
      </c>
      <c r="C53" t="s">
        <v>97</v>
      </c>
      <c r="D53">
        <v>68</v>
      </c>
    </row>
    <row r="54" spans="1:4">
      <c r="A54">
        <v>53</v>
      </c>
      <c r="B54" t="s">
        <v>2469</v>
      </c>
      <c r="C54" t="s">
        <v>97</v>
      </c>
      <c r="D54">
        <v>68</v>
      </c>
    </row>
    <row r="55" spans="1:4">
      <c r="A55">
        <v>54</v>
      </c>
      <c r="B55" t="s">
        <v>2524</v>
      </c>
      <c r="C55" t="s">
        <v>97</v>
      </c>
      <c r="D55">
        <v>68</v>
      </c>
    </row>
    <row r="56" spans="1:4">
      <c r="A56">
        <v>55</v>
      </c>
      <c r="B56" t="s">
        <v>2541</v>
      </c>
      <c r="C56" t="s">
        <v>97</v>
      </c>
      <c r="D56">
        <v>68</v>
      </c>
    </row>
    <row r="57" spans="1:4">
      <c r="A57">
        <v>56</v>
      </c>
      <c r="B57" t="s">
        <v>2786</v>
      </c>
      <c r="C57" t="s">
        <v>97</v>
      </c>
      <c r="D57">
        <v>68</v>
      </c>
    </row>
    <row r="58" spans="1:4">
      <c r="A58">
        <v>57</v>
      </c>
      <c r="B58" t="s">
        <v>2844</v>
      </c>
      <c r="C58" t="s">
        <v>97</v>
      </c>
      <c r="D58">
        <v>68</v>
      </c>
    </row>
    <row r="59" spans="1:4">
      <c r="A59">
        <v>58</v>
      </c>
      <c r="B59" t="s">
        <v>11</v>
      </c>
      <c r="C59" t="s">
        <v>11</v>
      </c>
      <c r="D59">
        <v>5</v>
      </c>
    </row>
    <row r="60" spans="1:4">
      <c r="A60">
        <v>59</v>
      </c>
      <c r="B60" t="s">
        <v>2519</v>
      </c>
      <c r="C60" t="s">
        <v>11</v>
      </c>
      <c r="D60">
        <v>5</v>
      </c>
    </row>
    <row r="61" spans="1:4">
      <c r="A61">
        <v>60</v>
      </c>
      <c r="B61" t="s">
        <v>2528</v>
      </c>
      <c r="C61" t="s">
        <v>11</v>
      </c>
      <c r="D61">
        <v>5</v>
      </c>
    </row>
    <row r="62" spans="1:4">
      <c r="A62">
        <v>61</v>
      </c>
      <c r="B62" t="s">
        <v>2549</v>
      </c>
      <c r="C62" t="s">
        <v>11</v>
      </c>
      <c r="D62">
        <v>5</v>
      </c>
    </row>
    <row r="63" spans="1:4">
      <c r="A63">
        <v>62</v>
      </c>
      <c r="B63" t="s">
        <v>2745</v>
      </c>
      <c r="C63" t="s">
        <v>11</v>
      </c>
      <c r="D63">
        <v>5</v>
      </c>
    </row>
    <row r="64" spans="1:4">
      <c r="A64">
        <v>63</v>
      </c>
      <c r="B64" t="s">
        <v>2889</v>
      </c>
      <c r="C64" t="s">
        <v>11</v>
      </c>
      <c r="D64">
        <v>5</v>
      </c>
    </row>
    <row r="65" spans="1:4">
      <c r="A65">
        <v>64</v>
      </c>
      <c r="B65" t="s">
        <v>2928</v>
      </c>
      <c r="C65" t="s">
        <v>11</v>
      </c>
      <c r="D65">
        <v>5</v>
      </c>
    </row>
    <row r="66" spans="1:4">
      <c r="A66">
        <v>65</v>
      </c>
      <c r="B66" t="s">
        <v>2188</v>
      </c>
      <c r="C66" t="s">
        <v>13</v>
      </c>
      <c r="D66">
        <v>6</v>
      </c>
    </row>
    <row r="67" spans="1:4">
      <c r="A67">
        <v>66</v>
      </c>
      <c r="B67" t="s">
        <v>2201</v>
      </c>
      <c r="C67" t="s">
        <v>13</v>
      </c>
      <c r="D67">
        <v>6</v>
      </c>
    </row>
    <row r="68" spans="1:4">
      <c r="A68">
        <v>67</v>
      </c>
      <c r="B68" t="s">
        <v>2241</v>
      </c>
      <c r="C68" t="s">
        <v>13</v>
      </c>
      <c r="D68">
        <v>6</v>
      </c>
    </row>
    <row r="69" spans="1:4">
      <c r="A69">
        <v>68</v>
      </c>
      <c r="B69" t="s">
        <v>1801</v>
      </c>
      <c r="C69" t="s">
        <v>13</v>
      </c>
      <c r="D69">
        <v>6</v>
      </c>
    </row>
    <row r="70" spans="1:4">
      <c r="A70">
        <v>69</v>
      </c>
      <c r="B70" t="s">
        <v>2291</v>
      </c>
      <c r="C70" t="s">
        <v>13</v>
      </c>
      <c r="D70">
        <v>6</v>
      </c>
    </row>
    <row r="71" spans="1:4">
      <c r="A71">
        <v>70</v>
      </c>
      <c r="B71" t="s">
        <v>2335</v>
      </c>
      <c r="C71" t="s">
        <v>13</v>
      </c>
      <c r="D71">
        <v>6</v>
      </c>
    </row>
    <row r="72" spans="1:4">
      <c r="A72">
        <v>71</v>
      </c>
      <c r="B72" t="s">
        <v>2342</v>
      </c>
      <c r="C72" t="s">
        <v>13</v>
      </c>
      <c r="D72">
        <v>6</v>
      </c>
    </row>
    <row r="73" spans="1:4">
      <c r="A73">
        <v>72</v>
      </c>
      <c r="B73" t="s">
        <v>2383</v>
      </c>
      <c r="C73" t="s">
        <v>13</v>
      </c>
      <c r="D73">
        <v>6</v>
      </c>
    </row>
    <row r="74" spans="1:4">
      <c r="A74">
        <v>73</v>
      </c>
      <c r="B74" t="s">
        <v>2449</v>
      </c>
      <c r="C74" t="s">
        <v>13</v>
      </c>
      <c r="D74">
        <v>6</v>
      </c>
    </row>
    <row r="75" spans="1:4">
      <c r="A75">
        <v>74</v>
      </c>
      <c r="B75" t="s">
        <v>2473</v>
      </c>
      <c r="C75" t="s">
        <v>13</v>
      </c>
      <c r="D75">
        <v>6</v>
      </c>
    </row>
    <row r="76" spans="1:4">
      <c r="A76">
        <v>75</v>
      </c>
      <c r="B76" t="s">
        <v>1576</v>
      </c>
      <c r="C76" t="s">
        <v>13</v>
      </c>
      <c r="D76">
        <v>6</v>
      </c>
    </row>
    <row r="77" spans="1:4">
      <c r="A77">
        <v>76</v>
      </c>
      <c r="B77" t="s">
        <v>2507</v>
      </c>
      <c r="C77" t="s">
        <v>13</v>
      </c>
      <c r="D77">
        <v>6</v>
      </c>
    </row>
    <row r="78" spans="1:4">
      <c r="A78">
        <v>77</v>
      </c>
      <c r="B78" t="s">
        <v>2523</v>
      </c>
      <c r="C78" t="s">
        <v>13</v>
      </c>
      <c r="D78">
        <v>6</v>
      </c>
    </row>
    <row r="79" spans="1:4">
      <c r="A79">
        <v>78</v>
      </c>
      <c r="B79" t="s">
        <v>2564</v>
      </c>
      <c r="C79" t="s">
        <v>13</v>
      </c>
      <c r="D79">
        <v>6</v>
      </c>
    </row>
    <row r="80" spans="1:4">
      <c r="A80">
        <v>79</v>
      </c>
      <c r="B80" t="s">
        <v>2617</v>
      </c>
      <c r="C80" t="s">
        <v>13</v>
      </c>
      <c r="D80">
        <v>6</v>
      </c>
    </row>
    <row r="81" spans="1:4">
      <c r="A81">
        <v>80</v>
      </c>
      <c r="B81" t="s">
        <v>2654</v>
      </c>
      <c r="C81" t="s">
        <v>13</v>
      </c>
      <c r="D81">
        <v>6</v>
      </c>
    </row>
    <row r="82" spans="1:4">
      <c r="A82">
        <v>81</v>
      </c>
      <c r="B82" t="s">
        <v>2658</v>
      </c>
      <c r="C82" t="s">
        <v>13</v>
      </c>
      <c r="D82">
        <v>6</v>
      </c>
    </row>
    <row r="83" spans="1:4">
      <c r="A83">
        <v>82</v>
      </c>
      <c r="B83" t="s">
        <v>2674</v>
      </c>
      <c r="C83" t="s">
        <v>13</v>
      </c>
      <c r="D83">
        <v>6</v>
      </c>
    </row>
    <row r="84" spans="1:4">
      <c r="A84">
        <v>83</v>
      </c>
      <c r="B84" t="s">
        <v>2728</v>
      </c>
      <c r="C84" t="s">
        <v>13</v>
      </c>
      <c r="D84">
        <v>6</v>
      </c>
    </row>
    <row r="85" spans="1:4">
      <c r="A85">
        <v>84</v>
      </c>
      <c r="B85" t="s">
        <v>2763</v>
      </c>
      <c r="C85" t="s">
        <v>13</v>
      </c>
      <c r="D85">
        <v>6</v>
      </c>
    </row>
    <row r="86" spans="1:4">
      <c r="A86">
        <v>85</v>
      </c>
      <c r="B86" t="s">
        <v>2815</v>
      </c>
      <c r="C86" t="s">
        <v>13</v>
      </c>
      <c r="D86">
        <v>6</v>
      </c>
    </row>
    <row r="87" spans="1:4">
      <c r="A87">
        <v>86</v>
      </c>
      <c r="B87" t="s">
        <v>2818</v>
      </c>
      <c r="C87" t="s">
        <v>13</v>
      </c>
      <c r="D87">
        <v>6</v>
      </c>
    </row>
    <row r="88" spans="1:4">
      <c r="A88">
        <v>87</v>
      </c>
      <c r="B88" t="s">
        <v>2872</v>
      </c>
      <c r="C88" t="s">
        <v>13</v>
      </c>
      <c r="D88">
        <v>6</v>
      </c>
    </row>
    <row r="89" spans="1:4">
      <c r="A89">
        <v>88</v>
      </c>
      <c r="B89" t="s">
        <v>2916</v>
      </c>
      <c r="C89" t="s">
        <v>13</v>
      </c>
      <c r="D89">
        <v>6</v>
      </c>
    </row>
    <row r="90" spans="1:4">
      <c r="A90">
        <v>89</v>
      </c>
      <c r="B90" t="s">
        <v>2996</v>
      </c>
      <c r="C90" t="s">
        <v>13</v>
      </c>
      <c r="D90">
        <v>6</v>
      </c>
    </row>
    <row r="91" spans="1:4">
      <c r="A91">
        <v>90</v>
      </c>
      <c r="B91" t="s">
        <v>2184</v>
      </c>
      <c r="C91" t="s">
        <v>14</v>
      </c>
      <c r="D91">
        <v>7</v>
      </c>
    </row>
    <row r="92" spans="1:4">
      <c r="A92">
        <v>91</v>
      </c>
      <c r="B92" t="s">
        <v>477</v>
      </c>
      <c r="C92" t="s">
        <v>14</v>
      </c>
      <c r="D92">
        <v>7</v>
      </c>
    </row>
    <row r="93" spans="1:4">
      <c r="A93">
        <v>92</v>
      </c>
      <c r="B93" t="s">
        <v>2193</v>
      </c>
      <c r="C93" t="s">
        <v>14</v>
      </c>
      <c r="D93">
        <v>7</v>
      </c>
    </row>
    <row r="94" spans="1:4">
      <c r="A94">
        <v>93</v>
      </c>
      <c r="B94" t="s">
        <v>2400</v>
      </c>
      <c r="C94" t="s">
        <v>14</v>
      </c>
      <c r="D94">
        <v>7</v>
      </c>
    </row>
    <row r="95" spans="1:4">
      <c r="A95">
        <v>94</v>
      </c>
      <c r="B95" t="s">
        <v>2431</v>
      </c>
      <c r="C95" t="s">
        <v>14</v>
      </c>
      <c r="D95">
        <v>7</v>
      </c>
    </row>
    <row r="96" spans="1:4">
      <c r="A96">
        <v>95</v>
      </c>
      <c r="B96" t="s">
        <v>2450</v>
      </c>
      <c r="C96" t="s">
        <v>14</v>
      </c>
      <c r="D96">
        <v>7</v>
      </c>
    </row>
    <row r="97" spans="1:4">
      <c r="A97">
        <v>96</v>
      </c>
      <c r="B97" t="s">
        <v>2485</v>
      </c>
      <c r="C97" t="s">
        <v>14</v>
      </c>
      <c r="D97">
        <v>7</v>
      </c>
    </row>
    <row r="98" spans="1:4">
      <c r="A98">
        <v>97</v>
      </c>
      <c r="B98" t="s">
        <v>2489</v>
      </c>
      <c r="C98" t="s">
        <v>14</v>
      </c>
      <c r="D98">
        <v>7</v>
      </c>
    </row>
    <row r="99" spans="1:4">
      <c r="A99">
        <v>98</v>
      </c>
      <c r="B99" t="s">
        <v>2530</v>
      </c>
      <c r="C99" t="s">
        <v>14</v>
      </c>
      <c r="D99">
        <v>7</v>
      </c>
    </row>
    <row r="100" spans="1:4">
      <c r="A100">
        <v>99</v>
      </c>
      <c r="B100" t="s">
        <v>2582</v>
      </c>
      <c r="C100" t="s">
        <v>14</v>
      </c>
      <c r="D100">
        <v>7</v>
      </c>
    </row>
    <row r="101" spans="1:4">
      <c r="A101">
        <v>100</v>
      </c>
      <c r="B101" t="s">
        <v>2649</v>
      </c>
      <c r="C101" t="s">
        <v>14</v>
      </c>
      <c r="D101">
        <v>7</v>
      </c>
    </row>
    <row r="102" spans="1:4">
      <c r="A102">
        <v>101</v>
      </c>
      <c r="B102" t="s">
        <v>2664</v>
      </c>
      <c r="C102" t="s">
        <v>14</v>
      </c>
      <c r="D102">
        <v>7</v>
      </c>
    </row>
    <row r="103" spans="1:4">
      <c r="A103">
        <v>102</v>
      </c>
      <c r="B103" t="s">
        <v>2665</v>
      </c>
      <c r="C103" t="s">
        <v>14</v>
      </c>
      <c r="D103">
        <v>7</v>
      </c>
    </row>
    <row r="104" spans="1:4">
      <c r="A104">
        <v>103</v>
      </c>
      <c r="B104" t="s">
        <v>2686</v>
      </c>
      <c r="C104" t="s">
        <v>14</v>
      </c>
      <c r="D104">
        <v>7</v>
      </c>
    </row>
    <row r="105" spans="1:4">
      <c r="A105">
        <v>104</v>
      </c>
      <c r="B105" t="s">
        <v>2690</v>
      </c>
      <c r="C105" t="s">
        <v>14</v>
      </c>
      <c r="D105">
        <v>7</v>
      </c>
    </row>
    <row r="106" spans="1:4">
      <c r="A106">
        <v>105</v>
      </c>
      <c r="B106" t="s">
        <v>2707</v>
      </c>
      <c r="C106" t="s">
        <v>14</v>
      </c>
      <c r="D106">
        <v>7</v>
      </c>
    </row>
    <row r="107" spans="1:4">
      <c r="A107">
        <v>106</v>
      </c>
      <c r="B107" t="s">
        <v>2729</v>
      </c>
      <c r="C107" t="s">
        <v>14</v>
      </c>
      <c r="D107">
        <v>7</v>
      </c>
    </row>
    <row r="108" spans="1:4">
      <c r="A108">
        <v>107</v>
      </c>
      <c r="B108" t="s">
        <v>2757</v>
      </c>
      <c r="C108" t="s">
        <v>14</v>
      </c>
      <c r="D108">
        <v>7</v>
      </c>
    </row>
    <row r="109" spans="1:4">
      <c r="A109">
        <v>108</v>
      </c>
      <c r="B109" t="s">
        <v>2859</v>
      </c>
      <c r="C109" t="s">
        <v>14</v>
      </c>
      <c r="D109">
        <v>7</v>
      </c>
    </row>
    <row r="110" spans="1:4">
      <c r="A110">
        <v>109</v>
      </c>
      <c r="B110" t="s">
        <v>107</v>
      </c>
      <c r="C110" t="s">
        <v>107</v>
      </c>
      <c r="D110">
        <v>75</v>
      </c>
    </row>
    <row r="111" spans="1:4">
      <c r="A111">
        <v>110</v>
      </c>
      <c r="B111" t="s">
        <v>2371</v>
      </c>
      <c r="C111" t="s">
        <v>107</v>
      </c>
      <c r="D111">
        <v>75</v>
      </c>
    </row>
    <row r="112" spans="1:4">
      <c r="A112">
        <v>111</v>
      </c>
      <c r="B112" t="s">
        <v>2390</v>
      </c>
      <c r="C112" t="s">
        <v>107</v>
      </c>
      <c r="D112">
        <v>75</v>
      </c>
    </row>
    <row r="113" spans="1:4">
      <c r="A113">
        <v>112</v>
      </c>
      <c r="B113" t="s">
        <v>2509</v>
      </c>
      <c r="C113" t="s">
        <v>107</v>
      </c>
      <c r="D113">
        <v>75</v>
      </c>
    </row>
    <row r="114" spans="1:4">
      <c r="A114">
        <v>113</v>
      </c>
      <c r="B114" t="s">
        <v>2552</v>
      </c>
      <c r="C114" t="s">
        <v>107</v>
      </c>
      <c r="D114">
        <v>75</v>
      </c>
    </row>
    <row r="115" spans="1:4">
      <c r="A115">
        <v>114</v>
      </c>
      <c r="B115" t="s">
        <v>2816</v>
      </c>
      <c r="C115" t="s">
        <v>107</v>
      </c>
      <c r="D115">
        <v>75</v>
      </c>
    </row>
    <row r="116" spans="1:4">
      <c r="A116">
        <v>115</v>
      </c>
      <c r="B116" t="s">
        <v>2218</v>
      </c>
      <c r="C116" t="s">
        <v>15</v>
      </c>
      <c r="D116">
        <v>8</v>
      </c>
    </row>
    <row r="117" spans="1:4">
      <c r="A117">
        <v>116</v>
      </c>
      <c r="B117" t="s">
        <v>2221</v>
      </c>
      <c r="C117" t="s">
        <v>15</v>
      </c>
      <c r="D117">
        <v>8</v>
      </c>
    </row>
    <row r="118" spans="1:4">
      <c r="A118">
        <v>117</v>
      </c>
      <c r="B118" t="s">
        <v>15</v>
      </c>
      <c r="C118" t="s">
        <v>15</v>
      </c>
      <c r="D118">
        <v>8</v>
      </c>
    </row>
    <row r="119" spans="1:4">
      <c r="A119">
        <v>118</v>
      </c>
      <c r="B119" t="s">
        <v>2303</v>
      </c>
      <c r="C119" t="s">
        <v>15</v>
      </c>
      <c r="D119">
        <v>8</v>
      </c>
    </row>
    <row r="120" spans="1:4">
      <c r="A120">
        <v>119</v>
      </c>
      <c r="B120" t="s">
        <v>2577</v>
      </c>
      <c r="C120" t="s">
        <v>15</v>
      </c>
      <c r="D120">
        <v>8</v>
      </c>
    </row>
    <row r="121" spans="1:4">
      <c r="A121">
        <v>120</v>
      </c>
      <c r="B121" t="s">
        <v>2758</v>
      </c>
      <c r="C121" t="s">
        <v>15</v>
      </c>
      <c r="D121">
        <v>8</v>
      </c>
    </row>
    <row r="122" spans="1:4">
      <c r="A122">
        <v>121</v>
      </c>
      <c r="B122" t="s">
        <v>2908</v>
      </c>
      <c r="C122" t="s">
        <v>15</v>
      </c>
      <c r="D122">
        <v>8</v>
      </c>
    </row>
    <row r="123" spans="1:4">
      <c r="A123">
        <v>122</v>
      </c>
      <c r="B123" t="s">
        <v>3011</v>
      </c>
      <c r="C123" t="s">
        <v>15</v>
      </c>
      <c r="D123">
        <v>8</v>
      </c>
    </row>
    <row r="124" spans="1:4">
      <c r="A124">
        <v>123</v>
      </c>
      <c r="B124" t="s">
        <v>2307</v>
      </c>
      <c r="C124" t="s">
        <v>17</v>
      </c>
      <c r="D124">
        <v>9</v>
      </c>
    </row>
    <row r="125" spans="1:4">
      <c r="A125">
        <v>124</v>
      </c>
      <c r="B125" t="s">
        <v>2315</v>
      </c>
      <c r="C125" t="s">
        <v>17</v>
      </c>
      <c r="D125">
        <v>9</v>
      </c>
    </row>
    <row r="126" spans="1:4">
      <c r="A126">
        <v>125</v>
      </c>
      <c r="B126" t="s">
        <v>2379</v>
      </c>
      <c r="C126" t="s">
        <v>17</v>
      </c>
      <c r="D126">
        <v>9</v>
      </c>
    </row>
    <row r="127" spans="1:4">
      <c r="A127">
        <v>126</v>
      </c>
      <c r="B127" t="s">
        <v>2412</v>
      </c>
      <c r="C127" t="s">
        <v>17</v>
      </c>
      <c r="D127">
        <v>9</v>
      </c>
    </row>
    <row r="128" spans="1:4">
      <c r="A128">
        <v>127</v>
      </c>
      <c r="B128" t="s">
        <v>2440</v>
      </c>
      <c r="C128" t="s">
        <v>17</v>
      </c>
      <c r="D128">
        <v>9</v>
      </c>
    </row>
    <row r="129" spans="1:4">
      <c r="A129">
        <v>128</v>
      </c>
      <c r="B129" t="s">
        <v>2500</v>
      </c>
      <c r="C129" t="s">
        <v>17</v>
      </c>
      <c r="D129">
        <v>9</v>
      </c>
    </row>
    <row r="130" spans="1:4">
      <c r="A130">
        <v>129</v>
      </c>
      <c r="B130" t="s">
        <v>2592</v>
      </c>
      <c r="C130" t="s">
        <v>17</v>
      </c>
      <c r="D130">
        <v>9</v>
      </c>
    </row>
    <row r="131" spans="1:4">
      <c r="A131">
        <v>130</v>
      </c>
      <c r="B131" t="s">
        <v>2625</v>
      </c>
      <c r="C131" t="s">
        <v>17</v>
      </c>
      <c r="D131">
        <v>9</v>
      </c>
    </row>
    <row r="132" spans="1:4">
      <c r="A132">
        <v>131</v>
      </c>
      <c r="B132" t="s">
        <v>2645</v>
      </c>
      <c r="C132" t="s">
        <v>17</v>
      </c>
      <c r="D132">
        <v>9</v>
      </c>
    </row>
    <row r="133" spans="1:4">
      <c r="A133">
        <v>132</v>
      </c>
      <c r="B133" t="s">
        <v>2683</v>
      </c>
      <c r="C133" t="s">
        <v>17</v>
      </c>
      <c r="D133">
        <v>9</v>
      </c>
    </row>
    <row r="134" spans="1:4">
      <c r="A134">
        <v>133</v>
      </c>
      <c r="B134" t="s">
        <v>2700</v>
      </c>
      <c r="C134" t="s">
        <v>17</v>
      </c>
      <c r="D134">
        <v>9</v>
      </c>
    </row>
    <row r="135" spans="1:4">
      <c r="A135">
        <v>134</v>
      </c>
      <c r="B135" t="s">
        <v>2711</v>
      </c>
      <c r="C135" t="s">
        <v>17</v>
      </c>
      <c r="D135">
        <v>9</v>
      </c>
    </row>
    <row r="136" spans="1:4">
      <c r="A136">
        <v>135</v>
      </c>
      <c r="B136" t="s">
        <v>2712</v>
      </c>
      <c r="C136" t="s">
        <v>17</v>
      </c>
      <c r="D136">
        <v>9</v>
      </c>
    </row>
    <row r="137" spans="1:4">
      <c r="A137">
        <v>136</v>
      </c>
      <c r="B137" t="s">
        <v>2767</v>
      </c>
      <c r="C137" t="s">
        <v>17</v>
      </c>
      <c r="D137">
        <v>9</v>
      </c>
    </row>
    <row r="138" spans="1:4">
      <c r="A138">
        <v>137</v>
      </c>
      <c r="B138" t="s">
        <v>2883</v>
      </c>
      <c r="C138" t="s">
        <v>17</v>
      </c>
      <c r="D138">
        <v>9</v>
      </c>
    </row>
    <row r="139" spans="1:4">
      <c r="A139">
        <v>138</v>
      </c>
      <c r="B139" t="s">
        <v>2888</v>
      </c>
      <c r="C139" t="s">
        <v>17</v>
      </c>
      <c r="D139">
        <v>9</v>
      </c>
    </row>
    <row r="140" spans="1:4">
      <c r="A140">
        <v>139</v>
      </c>
      <c r="B140" t="s">
        <v>2997</v>
      </c>
      <c r="C140" t="s">
        <v>17</v>
      </c>
      <c r="D140">
        <v>9</v>
      </c>
    </row>
    <row r="141" spans="1:4">
      <c r="A141">
        <v>140</v>
      </c>
      <c r="B141" t="s">
        <v>2200</v>
      </c>
      <c r="C141" t="s">
        <v>20</v>
      </c>
      <c r="D141">
        <v>10</v>
      </c>
    </row>
    <row r="142" spans="1:4">
      <c r="A142">
        <v>141</v>
      </c>
      <c r="B142" t="s">
        <v>2246</v>
      </c>
      <c r="C142" t="s">
        <v>20</v>
      </c>
      <c r="D142">
        <v>10</v>
      </c>
    </row>
    <row r="143" spans="1:4">
      <c r="A143">
        <v>142</v>
      </c>
      <c r="B143" t="s">
        <v>2262</v>
      </c>
      <c r="C143" t="s">
        <v>20</v>
      </c>
      <c r="D143">
        <v>10</v>
      </c>
    </row>
    <row r="144" spans="1:4">
      <c r="A144">
        <v>143</v>
      </c>
      <c r="B144" t="s">
        <v>2264</v>
      </c>
      <c r="C144" t="s">
        <v>20</v>
      </c>
      <c r="D144">
        <v>10</v>
      </c>
    </row>
    <row r="145" spans="1:4">
      <c r="A145">
        <v>144</v>
      </c>
      <c r="B145" t="s">
        <v>2295</v>
      </c>
      <c r="C145" t="s">
        <v>20</v>
      </c>
      <c r="D145">
        <v>10</v>
      </c>
    </row>
    <row r="146" spans="1:4">
      <c r="A146">
        <v>145</v>
      </c>
      <c r="B146" t="s">
        <v>2319</v>
      </c>
      <c r="C146" t="s">
        <v>20</v>
      </c>
      <c r="D146">
        <v>10</v>
      </c>
    </row>
    <row r="147" spans="1:4">
      <c r="A147">
        <v>146</v>
      </c>
      <c r="B147" t="s">
        <v>2435</v>
      </c>
      <c r="C147" t="s">
        <v>20</v>
      </c>
      <c r="D147">
        <v>10</v>
      </c>
    </row>
    <row r="148" spans="1:4">
      <c r="A148">
        <v>147</v>
      </c>
      <c r="B148" t="s">
        <v>2439</v>
      </c>
      <c r="C148" t="s">
        <v>20</v>
      </c>
      <c r="D148">
        <v>10</v>
      </c>
    </row>
    <row r="149" spans="1:4">
      <c r="A149">
        <v>148</v>
      </c>
      <c r="B149" t="s">
        <v>2457</v>
      </c>
      <c r="C149" t="s">
        <v>20</v>
      </c>
      <c r="D149">
        <v>10</v>
      </c>
    </row>
    <row r="150" spans="1:4">
      <c r="A150">
        <v>149</v>
      </c>
      <c r="B150" t="s">
        <v>2516</v>
      </c>
      <c r="C150" t="s">
        <v>20</v>
      </c>
      <c r="D150">
        <v>10</v>
      </c>
    </row>
    <row r="151" spans="1:4">
      <c r="A151">
        <v>150</v>
      </c>
      <c r="B151" t="s">
        <v>1442</v>
      </c>
      <c r="C151" t="s">
        <v>20</v>
      </c>
      <c r="D151">
        <v>10</v>
      </c>
    </row>
    <row r="152" spans="1:4">
      <c r="A152">
        <v>151</v>
      </c>
      <c r="B152" t="s">
        <v>2561</v>
      </c>
      <c r="C152" t="s">
        <v>20</v>
      </c>
      <c r="D152">
        <v>10</v>
      </c>
    </row>
    <row r="153" spans="1:4">
      <c r="A153">
        <v>152</v>
      </c>
      <c r="B153" t="s">
        <v>2604</v>
      </c>
      <c r="C153" t="s">
        <v>20</v>
      </c>
      <c r="D153">
        <v>10</v>
      </c>
    </row>
    <row r="154" spans="1:4">
      <c r="A154">
        <v>153</v>
      </c>
      <c r="B154" t="s">
        <v>2641</v>
      </c>
      <c r="C154" t="s">
        <v>20</v>
      </c>
      <c r="D154">
        <v>10</v>
      </c>
    </row>
    <row r="155" spans="1:4">
      <c r="A155">
        <v>154</v>
      </c>
      <c r="B155" t="s">
        <v>2666</v>
      </c>
      <c r="C155" t="s">
        <v>20</v>
      </c>
      <c r="D155">
        <v>10</v>
      </c>
    </row>
    <row r="156" spans="1:4">
      <c r="A156">
        <v>155</v>
      </c>
      <c r="B156" t="s">
        <v>2730</v>
      </c>
      <c r="C156" t="s">
        <v>20</v>
      </c>
      <c r="D156">
        <v>10</v>
      </c>
    </row>
    <row r="157" spans="1:4">
      <c r="A157">
        <v>156</v>
      </c>
      <c r="B157" t="s">
        <v>2731</v>
      </c>
      <c r="C157" t="s">
        <v>20</v>
      </c>
      <c r="D157">
        <v>10</v>
      </c>
    </row>
    <row r="158" spans="1:4">
      <c r="A158">
        <v>157</v>
      </c>
      <c r="B158" t="s">
        <v>2849</v>
      </c>
      <c r="C158" t="s">
        <v>20</v>
      </c>
      <c r="D158">
        <v>10</v>
      </c>
    </row>
    <row r="159" spans="1:4">
      <c r="A159">
        <v>158</v>
      </c>
      <c r="B159" t="s">
        <v>2865</v>
      </c>
      <c r="C159" t="s">
        <v>20</v>
      </c>
      <c r="D159">
        <v>10</v>
      </c>
    </row>
    <row r="160" spans="1:4">
      <c r="A160">
        <v>159</v>
      </c>
      <c r="B160" t="s">
        <v>2895</v>
      </c>
      <c r="C160" t="s">
        <v>20</v>
      </c>
      <c r="D160">
        <v>10</v>
      </c>
    </row>
    <row r="161" spans="1:4">
      <c r="A161">
        <v>160</v>
      </c>
      <c r="B161" t="s">
        <v>2209</v>
      </c>
      <c r="C161" t="s">
        <v>106</v>
      </c>
      <c r="D161">
        <v>74</v>
      </c>
    </row>
    <row r="162" spans="1:4">
      <c r="A162">
        <v>161</v>
      </c>
      <c r="B162" t="s">
        <v>106</v>
      </c>
      <c r="C162" t="s">
        <v>106</v>
      </c>
      <c r="D162">
        <v>74</v>
      </c>
    </row>
    <row r="163" spans="1:4">
      <c r="A163">
        <v>162</v>
      </c>
      <c r="B163" t="s">
        <v>2710</v>
      </c>
      <c r="C163" t="s">
        <v>106</v>
      </c>
      <c r="D163">
        <v>74</v>
      </c>
    </row>
    <row r="164" spans="1:4">
      <c r="A164">
        <v>163</v>
      </c>
      <c r="B164" t="s">
        <v>2965</v>
      </c>
      <c r="C164" t="s">
        <v>106</v>
      </c>
      <c r="D164">
        <v>74</v>
      </c>
    </row>
    <row r="165" spans="1:4">
      <c r="A165">
        <v>164</v>
      </c>
      <c r="B165" t="s">
        <v>102</v>
      </c>
      <c r="C165" t="s">
        <v>102</v>
      </c>
      <c r="D165">
        <v>72</v>
      </c>
    </row>
    <row r="166" spans="1:4">
      <c r="A166">
        <v>165</v>
      </c>
      <c r="B166" t="s">
        <v>2285</v>
      </c>
      <c r="C166" t="s">
        <v>102</v>
      </c>
      <c r="D166">
        <v>72</v>
      </c>
    </row>
    <row r="167" spans="1:4">
      <c r="A167">
        <v>166</v>
      </c>
      <c r="B167" t="s">
        <v>2497</v>
      </c>
      <c r="C167" t="s">
        <v>102</v>
      </c>
      <c r="D167">
        <v>72</v>
      </c>
    </row>
    <row r="168" spans="1:4">
      <c r="A168">
        <v>167</v>
      </c>
      <c r="B168" t="s">
        <v>2558</v>
      </c>
      <c r="C168" t="s">
        <v>102</v>
      </c>
      <c r="D168">
        <v>72</v>
      </c>
    </row>
    <row r="169" spans="1:4">
      <c r="A169">
        <v>168</v>
      </c>
      <c r="B169" t="s">
        <v>2696</v>
      </c>
      <c r="C169" t="s">
        <v>102</v>
      </c>
      <c r="D169">
        <v>72</v>
      </c>
    </row>
    <row r="170" spans="1:4">
      <c r="A170">
        <v>169</v>
      </c>
      <c r="B170" t="s">
        <v>2848</v>
      </c>
      <c r="C170" t="s">
        <v>102</v>
      </c>
      <c r="D170">
        <v>72</v>
      </c>
    </row>
    <row r="171" spans="1:4">
      <c r="A171">
        <v>170</v>
      </c>
      <c r="B171" t="s">
        <v>2244</v>
      </c>
      <c r="C171" t="s">
        <v>98</v>
      </c>
      <c r="D171">
        <v>69</v>
      </c>
    </row>
    <row r="172" spans="1:4">
      <c r="A172">
        <v>171</v>
      </c>
      <c r="B172" t="s">
        <v>98</v>
      </c>
      <c r="C172" t="s">
        <v>98</v>
      </c>
      <c r="D172">
        <v>69</v>
      </c>
    </row>
    <row r="173" spans="1:4">
      <c r="A173">
        <v>172</v>
      </c>
      <c r="B173" t="s">
        <v>2399</v>
      </c>
      <c r="C173" t="s">
        <v>98</v>
      </c>
      <c r="D173">
        <v>69</v>
      </c>
    </row>
    <row r="174" spans="1:4">
      <c r="A174">
        <v>173</v>
      </c>
      <c r="B174" t="s">
        <v>21</v>
      </c>
      <c r="C174" t="s">
        <v>21</v>
      </c>
      <c r="D174">
        <v>11</v>
      </c>
    </row>
    <row r="175" spans="1:4">
      <c r="A175">
        <v>174</v>
      </c>
      <c r="B175" t="s">
        <v>2311</v>
      </c>
      <c r="C175" t="s">
        <v>21</v>
      </c>
      <c r="D175">
        <v>11</v>
      </c>
    </row>
    <row r="176" spans="1:4">
      <c r="A176">
        <v>175</v>
      </c>
      <c r="B176" t="s">
        <v>2514</v>
      </c>
      <c r="C176" t="s">
        <v>21</v>
      </c>
      <c r="D176">
        <v>11</v>
      </c>
    </row>
    <row r="177" spans="1:4">
      <c r="A177">
        <v>176</v>
      </c>
      <c r="B177" t="s">
        <v>2595</v>
      </c>
      <c r="C177" t="s">
        <v>21</v>
      </c>
      <c r="D177">
        <v>11</v>
      </c>
    </row>
    <row r="178" spans="1:4">
      <c r="A178">
        <v>177</v>
      </c>
      <c r="B178" t="s">
        <v>2788</v>
      </c>
      <c r="C178" t="s">
        <v>21</v>
      </c>
      <c r="D178">
        <v>11</v>
      </c>
    </row>
    <row r="179" spans="1:4">
      <c r="A179">
        <v>178</v>
      </c>
      <c r="B179" t="s">
        <v>2804</v>
      </c>
      <c r="C179" t="s">
        <v>21</v>
      </c>
      <c r="D179">
        <v>11</v>
      </c>
    </row>
    <row r="180" spans="1:4">
      <c r="A180">
        <v>179</v>
      </c>
      <c r="B180" t="s">
        <v>2881</v>
      </c>
      <c r="C180" t="s">
        <v>21</v>
      </c>
      <c r="D180">
        <v>11</v>
      </c>
    </row>
    <row r="181" spans="1:4">
      <c r="A181">
        <v>180</v>
      </c>
      <c r="B181" t="s">
        <v>2997</v>
      </c>
      <c r="C181" t="s">
        <v>21</v>
      </c>
      <c r="D181">
        <v>11</v>
      </c>
    </row>
    <row r="182" spans="1:4">
      <c r="A182">
        <v>181</v>
      </c>
      <c r="B182" t="s">
        <v>2161</v>
      </c>
      <c r="C182" t="s">
        <v>23</v>
      </c>
      <c r="D182">
        <v>12</v>
      </c>
    </row>
    <row r="183" spans="1:4">
      <c r="A183">
        <v>182</v>
      </c>
      <c r="B183" t="s">
        <v>23</v>
      </c>
      <c r="C183" t="s">
        <v>23</v>
      </c>
      <c r="D183">
        <v>12</v>
      </c>
    </row>
    <row r="184" spans="1:4">
      <c r="A184">
        <v>183</v>
      </c>
      <c r="B184" t="s">
        <v>2496</v>
      </c>
      <c r="C184" t="s">
        <v>23</v>
      </c>
      <c r="D184">
        <v>12</v>
      </c>
    </row>
    <row r="185" spans="1:4">
      <c r="A185">
        <v>184</v>
      </c>
      <c r="B185" t="s">
        <v>2644</v>
      </c>
      <c r="C185" t="s">
        <v>23</v>
      </c>
      <c r="D185">
        <v>12</v>
      </c>
    </row>
    <row r="186" spans="1:4">
      <c r="A186">
        <v>185</v>
      </c>
      <c r="B186" t="s">
        <v>2677</v>
      </c>
      <c r="C186" t="s">
        <v>23</v>
      </c>
      <c r="D186">
        <v>12</v>
      </c>
    </row>
    <row r="187" spans="1:4">
      <c r="A187">
        <v>186</v>
      </c>
      <c r="B187" t="s">
        <v>2878</v>
      </c>
      <c r="C187" t="s">
        <v>23</v>
      </c>
      <c r="D187">
        <v>12</v>
      </c>
    </row>
    <row r="188" spans="1:4">
      <c r="A188">
        <v>187</v>
      </c>
      <c r="B188" t="s">
        <v>2990</v>
      </c>
      <c r="C188" t="s">
        <v>23</v>
      </c>
      <c r="D188">
        <v>12</v>
      </c>
    </row>
    <row r="189" spans="1:4">
      <c r="A189">
        <v>188</v>
      </c>
      <c r="B189" t="s">
        <v>2992</v>
      </c>
      <c r="C189" t="s">
        <v>23</v>
      </c>
      <c r="D189">
        <v>12</v>
      </c>
    </row>
    <row r="190" spans="1:4">
      <c r="A190">
        <v>189</v>
      </c>
      <c r="B190" t="s">
        <v>2163</v>
      </c>
      <c r="C190" t="s">
        <v>24</v>
      </c>
      <c r="D190">
        <v>13</v>
      </c>
    </row>
    <row r="191" spans="1:4">
      <c r="A191">
        <v>190</v>
      </c>
      <c r="B191" t="s">
        <v>2170</v>
      </c>
      <c r="C191" t="s">
        <v>24</v>
      </c>
      <c r="D191">
        <v>13</v>
      </c>
    </row>
    <row r="192" spans="1:4">
      <c r="A192">
        <v>191</v>
      </c>
      <c r="B192" t="s">
        <v>24</v>
      </c>
      <c r="C192" t="s">
        <v>24</v>
      </c>
      <c r="D192">
        <v>13</v>
      </c>
    </row>
    <row r="193" spans="1:4">
      <c r="A193">
        <v>192</v>
      </c>
      <c r="B193" t="s">
        <v>2536</v>
      </c>
      <c r="C193" t="s">
        <v>24</v>
      </c>
      <c r="D193">
        <v>13</v>
      </c>
    </row>
    <row r="194" spans="1:4">
      <c r="A194">
        <v>193</v>
      </c>
      <c r="B194" t="s">
        <v>2574</v>
      </c>
      <c r="C194" t="s">
        <v>24</v>
      </c>
      <c r="D194">
        <v>13</v>
      </c>
    </row>
    <row r="195" spans="1:4">
      <c r="A195">
        <v>194</v>
      </c>
      <c r="B195" t="s">
        <v>2762</v>
      </c>
      <c r="C195" t="s">
        <v>24</v>
      </c>
      <c r="D195">
        <v>13</v>
      </c>
    </row>
    <row r="196" spans="1:4">
      <c r="A196">
        <v>195</v>
      </c>
      <c r="B196" t="s">
        <v>2929</v>
      </c>
      <c r="C196" t="s">
        <v>24</v>
      </c>
      <c r="D196">
        <v>13</v>
      </c>
    </row>
    <row r="197" spans="1:4">
      <c r="A197">
        <v>196</v>
      </c>
      <c r="B197" t="s">
        <v>25</v>
      </c>
      <c r="C197" t="s">
        <v>25</v>
      </c>
      <c r="D197">
        <v>14</v>
      </c>
    </row>
    <row r="198" spans="1:4">
      <c r="A198">
        <v>197</v>
      </c>
      <c r="B198" t="s">
        <v>2429</v>
      </c>
      <c r="C198" t="s">
        <v>25</v>
      </c>
      <c r="D198">
        <v>14</v>
      </c>
    </row>
    <row r="199" spans="1:4">
      <c r="A199">
        <v>198</v>
      </c>
      <c r="B199" t="s">
        <v>2498</v>
      </c>
      <c r="C199" t="s">
        <v>25</v>
      </c>
      <c r="D199">
        <v>14</v>
      </c>
    </row>
    <row r="200" spans="1:4">
      <c r="A200">
        <v>199</v>
      </c>
      <c r="B200" t="s">
        <v>2520</v>
      </c>
      <c r="C200" t="s">
        <v>25</v>
      </c>
      <c r="D200">
        <v>14</v>
      </c>
    </row>
    <row r="201" spans="1:4">
      <c r="A201">
        <v>200</v>
      </c>
      <c r="B201" t="s">
        <v>2670</v>
      </c>
      <c r="C201" t="s">
        <v>25</v>
      </c>
      <c r="D201">
        <v>14</v>
      </c>
    </row>
    <row r="202" spans="1:4">
      <c r="A202">
        <v>201</v>
      </c>
      <c r="B202" t="s">
        <v>2740</v>
      </c>
      <c r="C202" t="s">
        <v>25</v>
      </c>
      <c r="D202">
        <v>14</v>
      </c>
    </row>
    <row r="203" spans="1:4">
      <c r="A203">
        <v>202</v>
      </c>
      <c r="B203" t="s">
        <v>2754</v>
      </c>
      <c r="C203" t="s">
        <v>25</v>
      </c>
      <c r="D203">
        <v>14</v>
      </c>
    </row>
    <row r="204" spans="1:4">
      <c r="A204">
        <v>203</v>
      </c>
      <c r="B204" t="s">
        <v>2851</v>
      </c>
      <c r="C204" t="s">
        <v>25</v>
      </c>
      <c r="D204">
        <v>14</v>
      </c>
    </row>
    <row r="205" spans="1:4">
      <c r="A205">
        <v>204</v>
      </c>
      <c r="B205" t="s">
        <v>2994</v>
      </c>
      <c r="C205" t="s">
        <v>25</v>
      </c>
      <c r="D205">
        <v>14</v>
      </c>
    </row>
    <row r="206" spans="1:4">
      <c r="A206">
        <v>205</v>
      </c>
      <c r="B206" t="s">
        <v>2167</v>
      </c>
      <c r="C206" t="s">
        <v>26</v>
      </c>
      <c r="D206">
        <v>15</v>
      </c>
    </row>
    <row r="207" spans="1:4">
      <c r="A207">
        <v>206</v>
      </c>
      <c r="B207" t="s">
        <v>2206</v>
      </c>
      <c r="C207" t="s">
        <v>26</v>
      </c>
      <c r="D207">
        <v>15</v>
      </c>
    </row>
    <row r="208" spans="1:4">
      <c r="A208">
        <v>207</v>
      </c>
      <c r="B208" t="s">
        <v>2314</v>
      </c>
      <c r="C208" t="s">
        <v>26</v>
      </c>
      <c r="D208">
        <v>15</v>
      </c>
    </row>
    <row r="209" spans="1:4">
      <c r="A209">
        <v>208</v>
      </c>
      <c r="B209" t="s">
        <v>26</v>
      </c>
      <c r="C209" t="s">
        <v>26</v>
      </c>
      <c r="D209">
        <v>15</v>
      </c>
    </row>
    <row r="210" spans="1:4">
      <c r="A210">
        <v>209</v>
      </c>
      <c r="B210" t="s">
        <v>2352</v>
      </c>
      <c r="C210" t="s">
        <v>26</v>
      </c>
      <c r="D210">
        <v>15</v>
      </c>
    </row>
    <row r="211" spans="1:4">
      <c r="A211">
        <v>210</v>
      </c>
      <c r="B211" t="s">
        <v>2366</v>
      </c>
      <c r="C211" t="s">
        <v>26</v>
      </c>
      <c r="D211">
        <v>15</v>
      </c>
    </row>
    <row r="212" spans="1:4">
      <c r="A212">
        <v>211</v>
      </c>
      <c r="B212" t="s">
        <v>2510</v>
      </c>
      <c r="C212" t="s">
        <v>26</v>
      </c>
      <c r="D212">
        <v>15</v>
      </c>
    </row>
    <row r="213" spans="1:4">
      <c r="A213">
        <v>212</v>
      </c>
      <c r="B213" t="s">
        <v>2633</v>
      </c>
      <c r="C213" t="s">
        <v>26</v>
      </c>
      <c r="D213">
        <v>15</v>
      </c>
    </row>
    <row r="214" spans="1:4">
      <c r="A214">
        <v>213</v>
      </c>
      <c r="B214" t="s">
        <v>2664</v>
      </c>
      <c r="C214" t="s">
        <v>26</v>
      </c>
      <c r="D214">
        <v>15</v>
      </c>
    </row>
    <row r="215" spans="1:4">
      <c r="A215">
        <v>214</v>
      </c>
      <c r="B215" t="s">
        <v>2932</v>
      </c>
      <c r="C215" t="s">
        <v>26</v>
      </c>
      <c r="D215">
        <v>15</v>
      </c>
    </row>
    <row r="216" spans="1:4">
      <c r="A216">
        <v>215</v>
      </c>
      <c r="B216" t="s">
        <v>2034</v>
      </c>
      <c r="C216" t="s">
        <v>26</v>
      </c>
      <c r="D216">
        <v>15</v>
      </c>
    </row>
    <row r="217" spans="1:4">
      <c r="A217">
        <v>216</v>
      </c>
      <c r="B217" t="s">
        <v>2322</v>
      </c>
      <c r="C217" t="s">
        <v>27</v>
      </c>
      <c r="D217">
        <v>16</v>
      </c>
    </row>
    <row r="218" spans="1:4">
      <c r="A218">
        <v>217</v>
      </c>
      <c r="B218" t="s">
        <v>2495</v>
      </c>
      <c r="C218" t="s">
        <v>27</v>
      </c>
      <c r="D218">
        <v>16</v>
      </c>
    </row>
    <row r="219" spans="1:4">
      <c r="A219">
        <v>218</v>
      </c>
      <c r="B219" t="s">
        <v>2538</v>
      </c>
      <c r="C219" t="s">
        <v>27</v>
      </c>
      <c r="D219">
        <v>16</v>
      </c>
    </row>
    <row r="220" spans="1:4">
      <c r="A220">
        <v>219</v>
      </c>
      <c r="B220" t="s">
        <v>2555</v>
      </c>
      <c r="C220" t="s">
        <v>27</v>
      </c>
      <c r="D220">
        <v>16</v>
      </c>
    </row>
    <row r="221" spans="1:4">
      <c r="A221">
        <v>220</v>
      </c>
      <c r="B221" t="s">
        <v>2594</v>
      </c>
      <c r="C221" t="s">
        <v>27</v>
      </c>
      <c r="D221">
        <v>16</v>
      </c>
    </row>
    <row r="222" spans="1:4">
      <c r="A222">
        <v>221</v>
      </c>
      <c r="B222" t="s">
        <v>2607</v>
      </c>
      <c r="C222" t="s">
        <v>27</v>
      </c>
      <c r="D222">
        <v>16</v>
      </c>
    </row>
    <row r="223" spans="1:4">
      <c r="A223">
        <v>222</v>
      </c>
      <c r="B223" t="s">
        <v>1096</v>
      </c>
      <c r="C223" t="s">
        <v>27</v>
      </c>
      <c r="D223">
        <v>16</v>
      </c>
    </row>
    <row r="224" spans="1:4">
      <c r="A224">
        <v>223</v>
      </c>
      <c r="B224" t="s">
        <v>2659</v>
      </c>
      <c r="C224" t="s">
        <v>27</v>
      </c>
      <c r="D224">
        <v>16</v>
      </c>
    </row>
    <row r="225" spans="1:4">
      <c r="A225">
        <v>224</v>
      </c>
      <c r="B225" t="s">
        <v>2667</v>
      </c>
      <c r="C225" t="s">
        <v>27</v>
      </c>
      <c r="D225">
        <v>16</v>
      </c>
    </row>
    <row r="226" spans="1:4">
      <c r="A226">
        <v>225</v>
      </c>
      <c r="B226" t="s">
        <v>2753</v>
      </c>
      <c r="C226" t="s">
        <v>27</v>
      </c>
      <c r="D226">
        <v>16</v>
      </c>
    </row>
    <row r="227" spans="1:4">
      <c r="A227">
        <v>226</v>
      </c>
      <c r="B227" t="s">
        <v>2760</v>
      </c>
      <c r="C227" t="s">
        <v>27</v>
      </c>
      <c r="D227">
        <v>16</v>
      </c>
    </row>
    <row r="228" spans="1:4">
      <c r="A228">
        <v>227</v>
      </c>
      <c r="B228" t="s">
        <v>888</v>
      </c>
      <c r="C228" t="s">
        <v>27</v>
      </c>
      <c r="D228">
        <v>16</v>
      </c>
    </row>
    <row r="229" spans="1:4">
      <c r="A229">
        <v>228</v>
      </c>
      <c r="B229" t="s">
        <v>2781</v>
      </c>
      <c r="C229" t="s">
        <v>27</v>
      </c>
      <c r="D229">
        <v>16</v>
      </c>
    </row>
    <row r="230" spans="1:4">
      <c r="A230">
        <v>229</v>
      </c>
      <c r="B230" t="s">
        <v>2782</v>
      </c>
      <c r="C230" t="s">
        <v>27</v>
      </c>
      <c r="D230">
        <v>16</v>
      </c>
    </row>
    <row r="231" spans="1:4">
      <c r="A231">
        <v>230</v>
      </c>
      <c r="B231" t="s">
        <v>2789</v>
      </c>
      <c r="C231" t="s">
        <v>27</v>
      </c>
      <c r="D231">
        <v>16</v>
      </c>
    </row>
    <row r="232" spans="1:4">
      <c r="A232">
        <v>231</v>
      </c>
      <c r="B232" t="s">
        <v>2999</v>
      </c>
      <c r="C232" t="s">
        <v>27</v>
      </c>
      <c r="D232">
        <v>16</v>
      </c>
    </row>
    <row r="233" spans="1:4">
      <c r="A233">
        <v>232</v>
      </c>
      <c r="B233" t="s">
        <v>3005</v>
      </c>
      <c r="C233" t="s">
        <v>27</v>
      </c>
      <c r="D233">
        <v>16</v>
      </c>
    </row>
    <row r="234" spans="1:4">
      <c r="A234">
        <v>233</v>
      </c>
      <c r="B234" t="s">
        <v>344</v>
      </c>
      <c r="C234" t="s">
        <v>29</v>
      </c>
      <c r="D234">
        <v>17</v>
      </c>
    </row>
    <row r="235" spans="1:4">
      <c r="A235">
        <v>234</v>
      </c>
      <c r="B235" t="s">
        <v>2276</v>
      </c>
      <c r="C235" t="s">
        <v>29</v>
      </c>
      <c r="D235">
        <v>17</v>
      </c>
    </row>
    <row r="236" spans="1:4">
      <c r="A236">
        <v>235</v>
      </c>
      <c r="B236" t="s">
        <v>2294</v>
      </c>
      <c r="C236" t="s">
        <v>29</v>
      </c>
      <c r="D236">
        <v>17</v>
      </c>
    </row>
    <row r="237" spans="1:4">
      <c r="A237">
        <v>236</v>
      </c>
      <c r="B237" t="s">
        <v>2306</v>
      </c>
      <c r="C237" t="s">
        <v>29</v>
      </c>
      <c r="D237">
        <v>17</v>
      </c>
    </row>
    <row r="238" spans="1:4">
      <c r="A238">
        <v>237</v>
      </c>
      <c r="B238" t="s">
        <v>2339</v>
      </c>
      <c r="C238" t="s">
        <v>29</v>
      </c>
      <c r="D238">
        <v>17</v>
      </c>
    </row>
    <row r="239" spans="1:4">
      <c r="A239">
        <v>238</v>
      </c>
      <c r="B239" t="s">
        <v>29</v>
      </c>
      <c r="C239" t="s">
        <v>29</v>
      </c>
      <c r="D239">
        <v>17</v>
      </c>
    </row>
    <row r="240" spans="1:4">
      <c r="A240">
        <v>239</v>
      </c>
      <c r="B240" t="s">
        <v>2438</v>
      </c>
      <c r="C240" t="s">
        <v>29</v>
      </c>
      <c r="D240">
        <v>17</v>
      </c>
    </row>
    <row r="241" spans="1:4">
      <c r="A241">
        <v>240</v>
      </c>
      <c r="B241" t="s">
        <v>2478</v>
      </c>
      <c r="C241" t="s">
        <v>29</v>
      </c>
      <c r="D241">
        <v>17</v>
      </c>
    </row>
    <row r="242" spans="1:4">
      <c r="A242">
        <v>241</v>
      </c>
      <c r="B242" t="s">
        <v>2493</v>
      </c>
      <c r="C242" t="s">
        <v>29</v>
      </c>
      <c r="D242">
        <v>17</v>
      </c>
    </row>
    <row r="243" spans="1:4">
      <c r="A243">
        <v>242</v>
      </c>
      <c r="B243" t="s">
        <v>2504</v>
      </c>
      <c r="C243" t="s">
        <v>29</v>
      </c>
      <c r="D243">
        <v>17</v>
      </c>
    </row>
    <row r="244" spans="1:4">
      <c r="A244">
        <v>243</v>
      </c>
      <c r="B244" t="s">
        <v>2719</v>
      </c>
      <c r="C244" t="s">
        <v>29</v>
      </c>
      <c r="D244">
        <v>17</v>
      </c>
    </row>
    <row r="245" spans="1:4">
      <c r="A245">
        <v>244</v>
      </c>
      <c r="B245" t="s">
        <v>2993</v>
      </c>
      <c r="C245" t="s">
        <v>29</v>
      </c>
      <c r="D245">
        <v>17</v>
      </c>
    </row>
    <row r="246" spans="1:4">
      <c r="A246">
        <v>245</v>
      </c>
      <c r="B246" t="s">
        <v>2237</v>
      </c>
      <c r="C246" t="s">
        <v>31</v>
      </c>
      <c r="D246">
        <v>18</v>
      </c>
    </row>
    <row r="247" spans="1:4">
      <c r="A247">
        <v>246</v>
      </c>
      <c r="B247" t="s">
        <v>2277</v>
      </c>
      <c r="C247" t="s">
        <v>31</v>
      </c>
      <c r="D247">
        <v>18</v>
      </c>
    </row>
    <row r="248" spans="1:4">
      <c r="A248">
        <v>247</v>
      </c>
      <c r="B248" t="s">
        <v>31</v>
      </c>
      <c r="C248" t="s">
        <v>31</v>
      </c>
      <c r="D248">
        <v>18</v>
      </c>
    </row>
    <row r="249" spans="1:4">
      <c r="A249">
        <v>248</v>
      </c>
      <c r="B249" t="s">
        <v>2149</v>
      </c>
      <c r="C249" t="s">
        <v>31</v>
      </c>
      <c r="D249">
        <v>18</v>
      </c>
    </row>
    <row r="250" spans="1:4">
      <c r="A250">
        <v>249</v>
      </c>
      <c r="B250" t="s">
        <v>2447</v>
      </c>
      <c r="C250" t="s">
        <v>31</v>
      </c>
      <c r="D250">
        <v>18</v>
      </c>
    </row>
    <row r="251" spans="1:4">
      <c r="A251">
        <v>250</v>
      </c>
      <c r="B251" t="s">
        <v>826</v>
      </c>
      <c r="C251" t="s">
        <v>31</v>
      </c>
      <c r="D251">
        <v>18</v>
      </c>
    </row>
    <row r="252" spans="1:4">
      <c r="A252">
        <v>251</v>
      </c>
      <c r="B252" t="s">
        <v>1219</v>
      </c>
      <c r="C252" t="s">
        <v>31</v>
      </c>
      <c r="D252">
        <v>18</v>
      </c>
    </row>
    <row r="253" spans="1:4">
      <c r="A253">
        <v>252</v>
      </c>
      <c r="B253" t="s">
        <v>2688</v>
      </c>
      <c r="C253" t="s">
        <v>31</v>
      </c>
      <c r="D253">
        <v>18</v>
      </c>
    </row>
    <row r="254" spans="1:4">
      <c r="A254">
        <v>253</v>
      </c>
      <c r="B254" t="s">
        <v>2708</v>
      </c>
      <c r="C254" t="s">
        <v>31</v>
      </c>
      <c r="D254">
        <v>18</v>
      </c>
    </row>
    <row r="255" spans="1:4">
      <c r="A255">
        <v>254</v>
      </c>
      <c r="B255" t="s">
        <v>2783</v>
      </c>
      <c r="C255" t="s">
        <v>31</v>
      </c>
      <c r="D255">
        <v>18</v>
      </c>
    </row>
    <row r="256" spans="1:4">
      <c r="A256">
        <v>255</v>
      </c>
      <c r="B256" t="s">
        <v>2902</v>
      </c>
      <c r="C256" t="s">
        <v>31</v>
      </c>
      <c r="D256">
        <v>18</v>
      </c>
    </row>
    <row r="257" spans="1:4">
      <c r="A257">
        <v>256</v>
      </c>
      <c r="B257" t="s">
        <v>2986</v>
      </c>
      <c r="C257" t="s">
        <v>31</v>
      </c>
      <c r="D257">
        <v>18</v>
      </c>
    </row>
    <row r="258" spans="1:4">
      <c r="A258">
        <v>257</v>
      </c>
      <c r="B258" t="s">
        <v>2189</v>
      </c>
      <c r="C258" t="s">
        <v>33</v>
      </c>
      <c r="D258">
        <v>19</v>
      </c>
    </row>
    <row r="259" spans="1:4">
      <c r="A259">
        <v>258</v>
      </c>
      <c r="B259" t="s">
        <v>2273</v>
      </c>
      <c r="C259" t="s">
        <v>33</v>
      </c>
      <c r="D259">
        <v>19</v>
      </c>
    </row>
    <row r="260" spans="1:4">
      <c r="A260">
        <v>259</v>
      </c>
      <c r="B260" t="s">
        <v>2299</v>
      </c>
      <c r="C260" t="s">
        <v>33</v>
      </c>
      <c r="D260">
        <v>19</v>
      </c>
    </row>
    <row r="261" spans="1:4">
      <c r="A261">
        <v>260</v>
      </c>
      <c r="B261" t="s">
        <v>33</v>
      </c>
      <c r="C261" t="s">
        <v>33</v>
      </c>
      <c r="D261">
        <v>19</v>
      </c>
    </row>
    <row r="262" spans="1:4">
      <c r="A262">
        <v>261</v>
      </c>
      <c r="B262" t="s">
        <v>2420</v>
      </c>
      <c r="C262" t="s">
        <v>33</v>
      </c>
      <c r="D262">
        <v>19</v>
      </c>
    </row>
    <row r="263" spans="1:4">
      <c r="A263">
        <v>262</v>
      </c>
      <c r="B263" t="s">
        <v>2601</v>
      </c>
      <c r="C263" t="s">
        <v>33</v>
      </c>
      <c r="D263">
        <v>19</v>
      </c>
    </row>
    <row r="264" spans="1:4">
      <c r="A264">
        <v>263</v>
      </c>
      <c r="B264" t="s">
        <v>2642</v>
      </c>
      <c r="C264" t="s">
        <v>33</v>
      </c>
      <c r="D264">
        <v>19</v>
      </c>
    </row>
    <row r="265" spans="1:4">
      <c r="A265">
        <v>264</v>
      </c>
      <c r="B265" t="s">
        <v>2716</v>
      </c>
      <c r="C265" t="s">
        <v>33</v>
      </c>
      <c r="D265">
        <v>19</v>
      </c>
    </row>
    <row r="266" spans="1:4">
      <c r="A266">
        <v>265</v>
      </c>
      <c r="B266" t="s">
        <v>2736</v>
      </c>
      <c r="C266" t="s">
        <v>33</v>
      </c>
      <c r="D266">
        <v>19</v>
      </c>
    </row>
    <row r="267" spans="1:4">
      <c r="A267">
        <v>266</v>
      </c>
      <c r="B267" t="s">
        <v>2776</v>
      </c>
      <c r="C267" t="s">
        <v>33</v>
      </c>
      <c r="D267">
        <v>19</v>
      </c>
    </row>
    <row r="268" spans="1:4">
      <c r="A268">
        <v>267</v>
      </c>
      <c r="B268" t="s">
        <v>2786</v>
      </c>
      <c r="C268" t="s">
        <v>33</v>
      </c>
      <c r="D268">
        <v>19</v>
      </c>
    </row>
    <row r="269" spans="1:4">
      <c r="A269">
        <v>268</v>
      </c>
      <c r="B269" t="s">
        <v>2787</v>
      </c>
      <c r="C269" t="s">
        <v>33</v>
      </c>
      <c r="D269">
        <v>19</v>
      </c>
    </row>
    <row r="270" spans="1:4">
      <c r="A270">
        <v>269</v>
      </c>
      <c r="B270" t="s">
        <v>2892</v>
      </c>
      <c r="C270" t="s">
        <v>33</v>
      </c>
      <c r="D270">
        <v>19</v>
      </c>
    </row>
    <row r="271" spans="1:4">
      <c r="A271">
        <v>270</v>
      </c>
      <c r="B271" t="s">
        <v>2959</v>
      </c>
      <c r="C271" t="s">
        <v>33</v>
      </c>
      <c r="D271">
        <v>19</v>
      </c>
    </row>
    <row r="272" spans="1:4">
      <c r="A272">
        <v>271</v>
      </c>
      <c r="B272" t="s">
        <v>2160</v>
      </c>
      <c r="C272" t="s">
        <v>34</v>
      </c>
      <c r="D272">
        <v>20</v>
      </c>
    </row>
    <row r="273" spans="1:4">
      <c r="A273">
        <v>272</v>
      </c>
      <c r="B273" t="s">
        <v>2249</v>
      </c>
      <c r="C273" t="s">
        <v>34</v>
      </c>
      <c r="D273">
        <v>20</v>
      </c>
    </row>
    <row r="274" spans="1:4">
      <c r="A274">
        <v>273</v>
      </c>
      <c r="B274" t="s">
        <v>2259</v>
      </c>
      <c r="C274" t="s">
        <v>34</v>
      </c>
      <c r="D274">
        <v>20</v>
      </c>
    </row>
    <row r="275" spans="1:4">
      <c r="A275">
        <v>274</v>
      </c>
      <c r="B275" t="s">
        <v>2279</v>
      </c>
      <c r="C275" t="s">
        <v>34</v>
      </c>
      <c r="D275">
        <v>20</v>
      </c>
    </row>
    <row r="276" spans="1:4">
      <c r="A276">
        <v>275</v>
      </c>
      <c r="B276" t="s">
        <v>2286</v>
      </c>
      <c r="C276" t="s">
        <v>34</v>
      </c>
      <c r="D276">
        <v>20</v>
      </c>
    </row>
    <row r="277" spans="1:4">
      <c r="A277">
        <v>276</v>
      </c>
      <c r="B277" t="s">
        <v>2309</v>
      </c>
      <c r="C277" t="s">
        <v>34</v>
      </c>
      <c r="D277">
        <v>20</v>
      </c>
    </row>
    <row r="278" spans="1:4">
      <c r="A278">
        <v>277</v>
      </c>
      <c r="B278" t="s">
        <v>2318</v>
      </c>
      <c r="C278" t="s">
        <v>34</v>
      </c>
      <c r="D278">
        <v>20</v>
      </c>
    </row>
    <row r="279" spans="1:4">
      <c r="A279">
        <v>278</v>
      </c>
      <c r="B279" t="s">
        <v>2331</v>
      </c>
      <c r="C279" t="s">
        <v>34</v>
      </c>
      <c r="D279">
        <v>20</v>
      </c>
    </row>
    <row r="280" spans="1:4">
      <c r="A280">
        <v>279</v>
      </c>
      <c r="B280" t="s">
        <v>2334</v>
      </c>
      <c r="C280" t="s">
        <v>34</v>
      </c>
      <c r="D280">
        <v>20</v>
      </c>
    </row>
    <row r="281" spans="1:4">
      <c r="A281">
        <v>280</v>
      </c>
      <c r="B281" t="s">
        <v>2343</v>
      </c>
      <c r="C281" t="s">
        <v>34</v>
      </c>
      <c r="D281">
        <v>20</v>
      </c>
    </row>
    <row r="282" spans="1:4">
      <c r="A282">
        <v>281</v>
      </c>
      <c r="B282" t="s">
        <v>2380</v>
      </c>
      <c r="C282" t="s">
        <v>34</v>
      </c>
      <c r="D282">
        <v>20</v>
      </c>
    </row>
    <row r="283" spans="1:4">
      <c r="A283">
        <v>282</v>
      </c>
      <c r="B283" t="s">
        <v>1296</v>
      </c>
      <c r="C283" t="s">
        <v>34</v>
      </c>
      <c r="D283">
        <v>20</v>
      </c>
    </row>
    <row r="284" spans="1:4">
      <c r="A284">
        <v>283</v>
      </c>
      <c r="B284" t="s">
        <v>2576</v>
      </c>
      <c r="C284" t="s">
        <v>34</v>
      </c>
      <c r="D284">
        <v>20</v>
      </c>
    </row>
    <row r="285" spans="1:4">
      <c r="A285">
        <v>284</v>
      </c>
      <c r="B285" t="s">
        <v>2616</v>
      </c>
      <c r="C285" t="s">
        <v>34</v>
      </c>
      <c r="D285">
        <v>20</v>
      </c>
    </row>
    <row r="286" spans="1:4">
      <c r="A286">
        <v>285</v>
      </c>
      <c r="B286" t="s">
        <v>2744</v>
      </c>
      <c r="C286" t="s">
        <v>34</v>
      </c>
      <c r="D286">
        <v>20</v>
      </c>
    </row>
    <row r="287" spans="1:4">
      <c r="A287">
        <v>286</v>
      </c>
      <c r="B287" t="s">
        <v>2797</v>
      </c>
      <c r="C287" t="s">
        <v>34</v>
      </c>
      <c r="D287">
        <v>20</v>
      </c>
    </row>
    <row r="288" spans="1:4">
      <c r="A288">
        <v>287</v>
      </c>
      <c r="B288" t="s">
        <v>2835</v>
      </c>
      <c r="C288" t="s">
        <v>34</v>
      </c>
      <c r="D288">
        <v>20</v>
      </c>
    </row>
    <row r="289" spans="1:4">
      <c r="A289">
        <v>288</v>
      </c>
      <c r="B289" t="s">
        <v>2860</v>
      </c>
      <c r="C289" t="s">
        <v>34</v>
      </c>
      <c r="D289">
        <v>20</v>
      </c>
    </row>
    <row r="290" spans="1:4">
      <c r="A290">
        <v>289</v>
      </c>
      <c r="B290" t="s">
        <v>2930</v>
      </c>
      <c r="C290" t="s">
        <v>34</v>
      </c>
      <c r="D290">
        <v>20</v>
      </c>
    </row>
    <row r="291" spans="1:4">
      <c r="A291">
        <v>290</v>
      </c>
      <c r="B291" t="s">
        <v>2253</v>
      </c>
      <c r="C291" t="s">
        <v>36</v>
      </c>
      <c r="D291">
        <v>21</v>
      </c>
    </row>
    <row r="292" spans="1:4">
      <c r="A292">
        <v>291</v>
      </c>
      <c r="B292" t="s">
        <v>2297</v>
      </c>
      <c r="C292" t="s">
        <v>36</v>
      </c>
      <c r="D292">
        <v>21</v>
      </c>
    </row>
    <row r="293" spans="1:4">
      <c r="A293">
        <v>292</v>
      </c>
      <c r="B293" t="s">
        <v>2369</v>
      </c>
      <c r="C293" t="s">
        <v>36</v>
      </c>
      <c r="D293">
        <v>21</v>
      </c>
    </row>
    <row r="294" spans="1:4">
      <c r="A294">
        <v>293</v>
      </c>
      <c r="B294" t="s">
        <v>610</v>
      </c>
      <c r="C294" t="s">
        <v>36</v>
      </c>
      <c r="D294">
        <v>21</v>
      </c>
    </row>
    <row r="295" spans="1:4">
      <c r="A295">
        <v>294</v>
      </c>
      <c r="B295" t="s">
        <v>2387</v>
      </c>
      <c r="C295" t="s">
        <v>36</v>
      </c>
      <c r="D295">
        <v>21</v>
      </c>
    </row>
    <row r="296" spans="1:4">
      <c r="A296">
        <v>295</v>
      </c>
      <c r="B296" t="s">
        <v>2411</v>
      </c>
      <c r="C296" t="s">
        <v>36</v>
      </c>
      <c r="D296">
        <v>21</v>
      </c>
    </row>
    <row r="297" spans="1:4">
      <c r="A297">
        <v>296</v>
      </c>
      <c r="B297" t="s">
        <v>2442</v>
      </c>
      <c r="C297" t="s">
        <v>36</v>
      </c>
      <c r="D297">
        <v>21</v>
      </c>
    </row>
    <row r="298" spans="1:4">
      <c r="A298">
        <v>297</v>
      </c>
      <c r="B298" t="s">
        <v>2462</v>
      </c>
      <c r="C298" t="s">
        <v>36</v>
      </c>
      <c r="D298">
        <v>21</v>
      </c>
    </row>
    <row r="299" spans="1:4">
      <c r="A299">
        <v>298</v>
      </c>
      <c r="B299" t="s">
        <v>2553</v>
      </c>
      <c r="C299" t="s">
        <v>36</v>
      </c>
      <c r="D299">
        <v>21</v>
      </c>
    </row>
    <row r="300" spans="1:4">
      <c r="A300">
        <v>299</v>
      </c>
      <c r="B300" t="s">
        <v>2567</v>
      </c>
      <c r="C300" t="s">
        <v>36</v>
      </c>
      <c r="D300">
        <v>21</v>
      </c>
    </row>
    <row r="301" spans="1:4">
      <c r="A301">
        <v>300</v>
      </c>
      <c r="B301" t="s">
        <v>2651</v>
      </c>
      <c r="C301" t="s">
        <v>36</v>
      </c>
      <c r="D301">
        <v>21</v>
      </c>
    </row>
    <row r="302" spans="1:4">
      <c r="A302">
        <v>301</v>
      </c>
      <c r="B302" t="s">
        <v>2681</v>
      </c>
      <c r="C302" t="s">
        <v>36</v>
      </c>
      <c r="D302">
        <v>21</v>
      </c>
    </row>
    <row r="303" spans="1:4">
      <c r="A303">
        <v>302</v>
      </c>
      <c r="B303" t="s">
        <v>2703</v>
      </c>
      <c r="C303" t="s">
        <v>36</v>
      </c>
      <c r="D303">
        <v>21</v>
      </c>
    </row>
    <row r="304" spans="1:4">
      <c r="A304">
        <v>303</v>
      </c>
      <c r="B304" t="s">
        <v>2720</v>
      </c>
      <c r="C304" t="s">
        <v>36</v>
      </c>
      <c r="D304">
        <v>21</v>
      </c>
    </row>
    <row r="305" spans="1:4">
      <c r="A305">
        <v>304</v>
      </c>
      <c r="B305" t="s">
        <v>2869</v>
      </c>
      <c r="C305" t="s">
        <v>36</v>
      </c>
      <c r="D305">
        <v>21</v>
      </c>
    </row>
    <row r="306" spans="1:4">
      <c r="A306">
        <v>305</v>
      </c>
      <c r="B306" t="s">
        <v>2893</v>
      </c>
      <c r="C306" t="s">
        <v>36</v>
      </c>
      <c r="D306">
        <v>21</v>
      </c>
    </row>
    <row r="307" spans="1:4">
      <c r="A307">
        <v>306</v>
      </c>
      <c r="B307" t="s">
        <v>2999</v>
      </c>
      <c r="C307" t="s">
        <v>36</v>
      </c>
      <c r="D307">
        <v>21</v>
      </c>
    </row>
    <row r="308" spans="1:4">
      <c r="A308">
        <v>307</v>
      </c>
      <c r="B308" t="s">
        <v>2176</v>
      </c>
      <c r="C308" t="s">
        <v>116</v>
      </c>
      <c r="D308">
        <v>81</v>
      </c>
    </row>
    <row r="309" spans="1:4">
      <c r="A309">
        <v>308</v>
      </c>
      <c r="B309" t="s">
        <v>2329</v>
      </c>
      <c r="C309" t="s">
        <v>116</v>
      </c>
      <c r="D309">
        <v>81</v>
      </c>
    </row>
    <row r="310" spans="1:4">
      <c r="A310">
        <v>309</v>
      </c>
      <c r="B310" t="s">
        <v>2378</v>
      </c>
      <c r="C310" t="s">
        <v>116</v>
      </c>
      <c r="D310">
        <v>81</v>
      </c>
    </row>
    <row r="311" spans="1:4">
      <c r="A311">
        <v>310</v>
      </c>
      <c r="B311" t="s">
        <v>116</v>
      </c>
      <c r="C311" t="s">
        <v>116</v>
      </c>
      <c r="D311">
        <v>81</v>
      </c>
    </row>
    <row r="312" spans="1:4">
      <c r="A312">
        <v>311</v>
      </c>
      <c r="B312" t="s">
        <v>2515</v>
      </c>
      <c r="C312" t="s">
        <v>116</v>
      </c>
      <c r="D312">
        <v>81</v>
      </c>
    </row>
    <row r="313" spans="1:4">
      <c r="A313">
        <v>312</v>
      </c>
      <c r="B313" t="s">
        <v>2529</v>
      </c>
      <c r="C313" t="s">
        <v>116</v>
      </c>
      <c r="D313">
        <v>81</v>
      </c>
    </row>
    <row r="314" spans="1:4">
      <c r="A314">
        <v>313</v>
      </c>
      <c r="B314" t="s">
        <v>2653</v>
      </c>
      <c r="C314" t="s">
        <v>116</v>
      </c>
      <c r="D314">
        <v>81</v>
      </c>
    </row>
    <row r="315" spans="1:4">
      <c r="A315">
        <v>314</v>
      </c>
      <c r="B315" t="s">
        <v>3004</v>
      </c>
      <c r="C315" t="s">
        <v>116</v>
      </c>
      <c r="D315">
        <v>81</v>
      </c>
    </row>
    <row r="316" spans="1:4">
      <c r="A316">
        <v>315</v>
      </c>
      <c r="B316" t="s">
        <v>37</v>
      </c>
      <c r="C316" t="s">
        <v>37</v>
      </c>
      <c r="D316">
        <v>22</v>
      </c>
    </row>
    <row r="317" spans="1:4">
      <c r="A317">
        <v>316</v>
      </c>
      <c r="B317" t="s">
        <v>2454</v>
      </c>
      <c r="C317" t="s">
        <v>37</v>
      </c>
      <c r="D317">
        <v>22</v>
      </c>
    </row>
    <row r="318" spans="1:4">
      <c r="A318">
        <v>317</v>
      </c>
      <c r="B318" t="s">
        <v>2562</v>
      </c>
      <c r="C318" t="s">
        <v>37</v>
      </c>
      <c r="D318">
        <v>22</v>
      </c>
    </row>
    <row r="319" spans="1:4">
      <c r="A319">
        <v>318</v>
      </c>
      <c r="B319" t="s">
        <v>2598</v>
      </c>
      <c r="C319" t="s">
        <v>37</v>
      </c>
      <c r="D319">
        <v>22</v>
      </c>
    </row>
    <row r="320" spans="1:4">
      <c r="A320">
        <v>319</v>
      </c>
      <c r="B320" t="s">
        <v>2668</v>
      </c>
      <c r="C320" t="s">
        <v>37</v>
      </c>
      <c r="D320">
        <v>22</v>
      </c>
    </row>
    <row r="321" spans="1:4">
      <c r="A321">
        <v>320</v>
      </c>
      <c r="B321" t="s">
        <v>2718</v>
      </c>
      <c r="C321" t="s">
        <v>37</v>
      </c>
      <c r="D321">
        <v>22</v>
      </c>
    </row>
    <row r="322" spans="1:4">
      <c r="A322">
        <v>321</v>
      </c>
      <c r="B322" t="s">
        <v>2743</v>
      </c>
      <c r="C322" t="s">
        <v>37</v>
      </c>
      <c r="D322">
        <v>22</v>
      </c>
    </row>
    <row r="323" spans="1:4">
      <c r="A323">
        <v>322</v>
      </c>
      <c r="B323" t="s">
        <v>2899</v>
      </c>
      <c r="C323" t="s">
        <v>37</v>
      </c>
      <c r="D323">
        <v>22</v>
      </c>
    </row>
    <row r="324" spans="1:4">
      <c r="A324">
        <v>323</v>
      </c>
      <c r="B324" t="s">
        <v>2968</v>
      </c>
      <c r="C324" t="s">
        <v>37</v>
      </c>
      <c r="D324">
        <v>22</v>
      </c>
    </row>
    <row r="325" spans="1:4">
      <c r="A325">
        <v>324</v>
      </c>
      <c r="B325" t="s">
        <v>2166</v>
      </c>
      <c r="C325" t="s">
        <v>39</v>
      </c>
      <c r="D325">
        <v>23</v>
      </c>
    </row>
    <row r="326" spans="1:4">
      <c r="A326">
        <v>325</v>
      </c>
      <c r="B326" t="s">
        <v>2190</v>
      </c>
      <c r="C326" t="s">
        <v>39</v>
      </c>
      <c r="D326">
        <v>23</v>
      </c>
    </row>
    <row r="327" spans="1:4">
      <c r="A327">
        <v>326</v>
      </c>
      <c r="B327" t="s">
        <v>2222</v>
      </c>
      <c r="C327" t="s">
        <v>39</v>
      </c>
      <c r="D327">
        <v>23</v>
      </c>
    </row>
    <row r="328" spans="1:4">
      <c r="A328">
        <v>327</v>
      </c>
      <c r="B328" t="s">
        <v>2265</v>
      </c>
      <c r="C328" t="s">
        <v>39</v>
      </c>
      <c r="D328">
        <v>23</v>
      </c>
    </row>
    <row r="329" spans="1:4">
      <c r="A329">
        <v>328</v>
      </c>
      <c r="B329" t="s">
        <v>39</v>
      </c>
      <c r="C329" t="s">
        <v>39</v>
      </c>
      <c r="D329">
        <v>23</v>
      </c>
    </row>
    <row r="330" spans="1:4">
      <c r="A330">
        <v>329</v>
      </c>
      <c r="B330" t="s">
        <v>2630</v>
      </c>
      <c r="C330" t="s">
        <v>39</v>
      </c>
      <c r="D330">
        <v>23</v>
      </c>
    </row>
    <row r="331" spans="1:4">
      <c r="A331">
        <v>330</v>
      </c>
      <c r="B331" t="s">
        <v>2656</v>
      </c>
      <c r="C331" t="s">
        <v>39</v>
      </c>
      <c r="D331">
        <v>23</v>
      </c>
    </row>
    <row r="332" spans="1:4">
      <c r="A332">
        <v>331</v>
      </c>
      <c r="B332" t="s">
        <v>2691</v>
      </c>
      <c r="C332" t="s">
        <v>39</v>
      </c>
      <c r="D332">
        <v>23</v>
      </c>
    </row>
    <row r="333" spans="1:4">
      <c r="A333">
        <v>332</v>
      </c>
      <c r="B333" t="s">
        <v>2723</v>
      </c>
      <c r="C333" t="s">
        <v>39</v>
      </c>
      <c r="D333">
        <v>23</v>
      </c>
    </row>
    <row r="334" spans="1:4">
      <c r="A334">
        <v>333</v>
      </c>
      <c r="B334" t="s">
        <v>2796</v>
      </c>
      <c r="C334" t="s">
        <v>39</v>
      </c>
      <c r="D334">
        <v>23</v>
      </c>
    </row>
    <row r="335" spans="1:4">
      <c r="A335">
        <v>334</v>
      </c>
      <c r="B335" t="s">
        <v>2876</v>
      </c>
      <c r="C335" t="s">
        <v>39</v>
      </c>
      <c r="D335">
        <v>23</v>
      </c>
    </row>
    <row r="336" spans="1:4">
      <c r="A336">
        <v>335</v>
      </c>
      <c r="B336" t="s">
        <v>2358</v>
      </c>
      <c r="C336" t="s">
        <v>40</v>
      </c>
      <c r="D336">
        <v>24</v>
      </c>
    </row>
    <row r="337" spans="1:4">
      <c r="A337">
        <v>336</v>
      </c>
      <c r="B337" t="s">
        <v>40</v>
      </c>
      <c r="C337" t="s">
        <v>40</v>
      </c>
      <c r="D337">
        <v>24</v>
      </c>
    </row>
    <row r="338" spans="1:4">
      <c r="A338">
        <v>337</v>
      </c>
      <c r="B338" t="s">
        <v>2588</v>
      </c>
      <c r="C338" t="s">
        <v>40</v>
      </c>
      <c r="D338">
        <v>24</v>
      </c>
    </row>
    <row r="339" spans="1:4">
      <c r="A339">
        <v>338</v>
      </c>
      <c r="B339" t="s">
        <v>2661</v>
      </c>
      <c r="C339" t="s">
        <v>40</v>
      </c>
      <c r="D339">
        <v>24</v>
      </c>
    </row>
    <row r="340" spans="1:4">
      <c r="A340">
        <v>339</v>
      </c>
      <c r="B340" t="s">
        <v>2662</v>
      </c>
      <c r="C340" t="s">
        <v>40</v>
      </c>
      <c r="D340">
        <v>24</v>
      </c>
    </row>
    <row r="341" spans="1:4">
      <c r="A341">
        <v>340</v>
      </c>
      <c r="B341" t="s">
        <v>2790</v>
      </c>
      <c r="C341" t="s">
        <v>40</v>
      </c>
      <c r="D341">
        <v>24</v>
      </c>
    </row>
    <row r="342" spans="1:4">
      <c r="A342">
        <v>341</v>
      </c>
      <c r="B342" t="s">
        <v>2821</v>
      </c>
      <c r="C342" t="s">
        <v>40</v>
      </c>
      <c r="D342">
        <v>24</v>
      </c>
    </row>
    <row r="343" spans="1:4">
      <c r="A343">
        <v>342</v>
      </c>
      <c r="B343" t="s">
        <v>1837</v>
      </c>
      <c r="C343" t="s">
        <v>40</v>
      </c>
      <c r="D343">
        <v>24</v>
      </c>
    </row>
    <row r="344" spans="1:4">
      <c r="A344">
        <v>343</v>
      </c>
      <c r="B344" t="s">
        <v>2973</v>
      </c>
      <c r="C344" t="s">
        <v>40</v>
      </c>
      <c r="D344">
        <v>24</v>
      </c>
    </row>
    <row r="345" spans="1:4">
      <c r="A345">
        <v>344</v>
      </c>
      <c r="B345" t="s">
        <v>2233</v>
      </c>
      <c r="C345" t="s">
        <v>41</v>
      </c>
      <c r="D345">
        <v>25</v>
      </c>
    </row>
    <row r="346" spans="1:4">
      <c r="A346">
        <v>345</v>
      </c>
      <c r="B346" t="s">
        <v>2248</v>
      </c>
      <c r="C346" t="s">
        <v>41</v>
      </c>
      <c r="D346">
        <v>25</v>
      </c>
    </row>
    <row r="347" spans="1:4">
      <c r="A347">
        <v>346</v>
      </c>
      <c r="B347" t="s">
        <v>2346</v>
      </c>
      <c r="C347" t="s">
        <v>41</v>
      </c>
      <c r="D347">
        <v>25</v>
      </c>
    </row>
    <row r="348" spans="1:4">
      <c r="A348">
        <v>347</v>
      </c>
      <c r="B348" t="s">
        <v>2571</v>
      </c>
      <c r="C348" t="s">
        <v>41</v>
      </c>
      <c r="D348">
        <v>25</v>
      </c>
    </row>
    <row r="349" spans="1:4">
      <c r="A349">
        <v>348</v>
      </c>
      <c r="B349" t="s">
        <v>2578</v>
      </c>
      <c r="C349" t="s">
        <v>41</v>
      </c>
      <c r="D349">
        <v>25</v>
      </c>
    </row>
    <row r="350" spans="1:4">
      <c r="A350">
        <v>349</v>
      </c>
      <c r="B350" t="s">
        <v>2603</v>
      </c>
      <c r="C350" t="s">
        <v>41</v>
      </c>
      <c r="D350">
        <v>25</v>
      </c>
    </row>
    <row r="351" spans="1:4">
      <c r="A351">
        <v>350</v>
      </c>
      <c r="B351" t="s">
        <v>2626</v>
      </c>
      <c r="C351" t="s">
        <v>41</v>
      </c>
      <c r="D351">
        <v>25</v>
      </c>
    </row>
    <row r="352" spans="1:4">
      <c r="A352">
        <v>351</v>
      </c>
      <c r="B352" t="s">
        <v>2640</v>
      </c>
      <c r="C352" t="s">
        <v>41</v>
      </c>
      <c r="D352">
        <v>25</v>
      </c>
    </row>
    <row r="353" spans="1:4">
      <c r="A353">
        <v>352</v>
      </c>
      <c r="B353" t="s">
        <v>2698</v>
      </c>
      <c r="C353" t="s">
        <v>41</v>
      </c>
      <c r="D353">
        <v>25</v>
      </c>
    </row>
    <row r="354" spans="1:4">
      <c r="A354">
        <v>353</v>
      </c>
      <c r="B354" t="s">
        <v>2765</v>
      </c>
      <c r="C354" t="s">
        <v>41</v>
      </c>
      <c r="D354">
        <v>25</v>
      </c>
    </row>
    <row r="355" spans="1:4">
      <c r="A355">
        <v>354</v>
      </c>
      <c r="B355" t="s">
        <v>2777</v>
      </c>
      <c r="C355" t="s">
        <v>41</v>
      </c>
      <c r="D355">
        <v>25</v>
      </c>
    </row>
    <row r="356" spans="1:4">
      <c r="A356">
        <v>355</v>
      </c>
      <c r="B356" t="s">
        <v>2778</v>
      </c>
      <c r="C356" t="s">
        <v>41</v>
      </c>
      <c r="D356">
        <v>25</v>
      </c>
    </row>
    <row r="357" spans="1:4">
      <c r="A357">
        <v>356</v>
      </c>
      <c r="B357" t="s">
        <v>2795</v>
      </c>
      <c r="C357" t="s">
        <v>41</v>
      </c>
      <c r="D357">
        <v>25</v>
      </c>
    </row>
    <row r="358" spans="1:4">
      <c r="A358">
        <v>357</v>
      </c>
      <c r="B358" t="s">
        <v>2799</v>
      </c>
      <c r="C358" t="s">
        <v>41</v>
      </c>
      <c r="D358">
        <v>25</v>
      </c>
    </row>
    <row r="359" spans="1:4">
      <c r="A359">
        <v>358</v>
      </c>
      <c r="B359" t="s">
        <v>2805</v>
      </c>
      <c r="C359" t="s">
        <v>41</v>
      </c>
      <c r="D359">
        <v>25</v>
      </c>
    </row>
    <row r="360" spans="1:4">
      <c r="A360">
        <v>359</v>
      </c>
      <c r="B360" t="s">
        <v>2914</v>
      </c>
      <c r="C360" t="s">
        <v>41</v>
      </c>
      <c r="D360">
        <v>25</v>
      </c>
    </row>
    <row r="361" spans="1:4">
      <c r="A361">
        <v>360</v>
      </c>
      <c r="B361" t="s">
        <v>2934</v>
      </c>
      <c r="C361" t="s">
        <v>41</v>
      </c>
      <c r="D361">
        <v>25</v>
      </c>
    </row>
    <row r="362" spans="1:4">
      <c r="A362">
        <v>361</v>
      </c>
      <c r="B362" t="s">
        <v>2946</v>
      </c>
      <c r="C362" t="s">
        <v>41</v>
      </c>
      <c r="D362">
        <v>25</v>
      </c>
    </row>
    <row r="363" spans="1:4">
      <c r="A363">
        <v>362</v>
      </c>
      <c r="B363" t="s">
        <v>2967</v>
      </c>
      <c r="C363" t="s">
        <v>41</v>
      </c>
      <c r="D363">
        <v>25</v>
      </c>
    </row>
    <row r="364" spans="1:4">
      <c r="A364">
        <v>363</v>
      </c>
      <c r="B364" t="s">
        <v>2983</v>
      </c>
      <c r="C364" t="s">
        <v>41</v>
      </c>
      <c r="D364">
        <v>25</v>
      </c>
    </row>
    <row r="365" spans="1:4">
      <c r="A365">
        <v>364</v>
      </c>
      <c r="B365" t="s">
        <v>2198</v>
      </c>
      <c r="C365" t="s">
        <v>2199</v>
      </c>
      <c r="D365">
        <v>26</v>
      </c>
    </row>
    <row r="366" spans="1:4">
      <c r="A366">
        <v>365</v>
      </c>
      <c r="B366" t="s">
        <v>2289</v>
      </c>
      <c r="C366" t="s">
        <v>2199</v>
      </c>
      <c r="D366">
        <v>26</v>
      </c>
    </row>
    <row r="367" spans="1:4">
      <c r="A367">
        <v>366</v>
      </c>
      <c r="B367" t="s">
        <v>2374</v>
      </c>
      <c r="C367" t="s">
        <v>2199</v>
      </c>
      <c r="D367">
        <v>26</v>
      </c>
    </row>
    <row r="368" spans="1:4">
      <c r="A368">
        <v>367</v>
      </c>
      <c r="B368" t="s">
        <v>2534</v>
      </c>
      <c r="C368" t="s">
        <v>2199</v>
      </c>
      <c r="D368">
        <v>26</v>
      </c>
    </row>
    <row r="369" spans="1:4">
      <c r="A369">
        <v>368</v>
      </c>
      <c r="B369" t="s">
        <v>2551</v>
      </c>
      <c r="C369" t="s">
        <v>2199</v>
      </c>
      <c r="D369">
        <v>26</v>
      </c>
    </row>
    <row r="370" spans="1:4">
      <c r="A370">
        <v>369</v>
      </c>
      <c r="B370" t="s">
        <v>2596</v>
      </c>
      <c r="C370" t="s">
        <v>2199</v>
      </c>
      <c r="D370">
        <v>26</v>
      </c>
    </row>
    <row r="371" spans="1:4">
      <c r="A371">
        <v>370</v>
      </c>
      <c r="B371" t="s">
        <v>2724</v>
      </c>
      <c r="C371" t="s">
        <v>2199</v>
      </c>
      <c r="D371">
        <v>26</v>
      </c>
    </row>
    <row r="372" spans="1:4">
      <c r="A372">
        <v>371</v>
      </c>
      <c r="B372" t="s">
        <v>2749</v>
      </c>
      <c r="C372" t="s">
        <v>2199</v>
      </c>
      <c r="D372">
        <v>26</v>
      </c>
    </row>
    <row r="373" spans="1:4">
      <c r="A373">
        <v>372</v>
      </c>
      <c r="B373" t="s">
        <v>2750</v>
      </c>
      <c r="C373" t="s">
        <v>2199</v>
      </c>
      <c r="D373">
        <v>26</v>
      </c>
    </row>
    <row r="374" spans="1:4">
      <c r="A374">
        <v>373</v>
      </c>
      <c r="B374" t="s">
        <v>2773</v>
      </c>
      <c r="C374" t="s">
        <v>2199</v>
      </c>
      <c r="D374">
        <v>26</v>
      </c>
    </row>
    <row r="375" spans="1:4">
      <c r="A375">
        <v>374</v>
      </c>
      <c r="B375" t="s">
        <v>2837</v>
      </c>
      <c r="C375" t="s">
        <v>2199</v>
      </c>
      <c r="D375">
        <v>26</v>
      </c>
    </row>
    <row r="376" spans="1:4">
      <c r="A376">
        <v>375</v>
      </c>
      <c r="B376" t="s">
        <v>2864</v>
      </c>
      <c r="C376" t="s">
        <v>2199</v>
      </c>
      <c r="D376">
        <v>26</v>
      </c>
    </row>
    <row r="377" spans="1:4">
      <c r="A377">
        <v>376</v>
      </c>
      <c r="B377" t="s">
        <v>2877</v>
      </c>
      <c r="C377" t="s">
        <v>2199</v>
      </c>
      <c r="D377">
        <v>26</v>
      </c>
    </row>
    <row r="378" spans="1:4">
      <c r="A378">
        <v>377</v>
      </c>
      <c r="B378" t="s">
        <v>2935</v>
      </c>
      <c r="C378" t="s">
        <v>2199</v>
      </c>
      <c r="D378">
        <v>26</v>
      </c>
    </row>
    <row r="379" spans="1:4">
      <c r="A379">
        <v>378</v>
      </c>
      <c r="B379" t="s">
        <v>2213</v>
      </c>
      <c r="C379" t="s">
        <v>43</v>
      </c>
      <c r="D379">
        <v>27</v>
      </c>
    </row>
    <row r="380" spans="1:4">
      <c r="A380">
        <v>379</v>
      </c>
      <c r="B380" t="s">
        <v>2602</v>
      </c>
      <c r="C380" t="s">
        <v>43</v>
      </c>
      <c r="D380">
        <v>27</v>
      </c>
    </row>
    <row r="381" spans="1:4">
      <c r="A381">
        <v>380</v>
      </c>
      <c r="B381" t="s">
        <v>2643</v>
      </c>
      <c r="C381" t="s">
        <v>43</v>
      </c>
      <c r="D381">
        <v>27</v>
      </c>
    </row>
    <row r="382" spans="1:4">
      <c r="A382">
        <v>381</v>
      </c>
      <c r="B382" t="s">
        <v>2769</v>
      </c>
      <c r="C382" t="s">
        <v>43</v>
      </c>
      <c r="D382">
        <v>27</v>
      </c>
    </row>
    <row r="383" spans="1:4">
      <c r="A383">
        <v>382</v>
      </c>
      <c r="B383" t="s">
        <v>2770</v>
      </c>
      <c r="C383" t="s">
        <v>43</v>
      </c>
      <c r="D383">
        <v>27</v>
      </c>
    </row>
    <row r="384" spans="1:4">
      <c r="A384">
        <v>383</v>
      </c>
      <c r="B384" t="s">
        <v>2775</v>
      </c>
      <c r="C384" t="s">
        <v>43</v>
      </c>
      <c r="D384">
        <v>27</v>
      </c>
    </row>
    <row r="385" spans="1:4">
      <c r="A385">
        <v>384</v>
      </c>
      <c r="B385" t="s">
        <v>2903</v>
      </c>
      <c r="C385" t="s">
        <v>43</v>
      </c>
      <c r="D385">
        <v>27</v>
      </c>
    </row>
    <row r="386" spans="1:4">
      <c r="A386">
        <v>385</v>
      </c>
      <c r="B386" t="s">
        <v>2911</v>
      </c>
      <c r="C386" t="s">
        <v>43</v>
      </c>
      <c r="D386">
        <v>27</v>
      </c>
    </row>
    <row r="387" spans="1:4">
      <c r="A387">
        <v>386</v>
      </c>
      <c r="B387" t="s">
        <v>2988</v>
      </c>
      <c r="C387" t="s">
        <v>43</v>
      </c>
      <c r="D387">
        <v>27</v>
      </c>
    </row>
    <row r="388" spans="1:4">
      <c r="A388">
        <v>387</v>
      </c>
      <c r="B388" t="s">
        <v>2208</v>
      </c>
      <c r="C388" t="s">
        <v>44</v>
      </c>
      <c r="D388">
        <v>28</v>
      </c>
    </row>
    <row r="389" spans="1:4">
      <c r="A389">
        <v>388</v>
      </c>
      <c r="B389" t="s">
        <v>2316</v>
      </c>
      <c r="C389" t="s">
        <v>44</v>
      </c>
      <c r="D389">
        <v>28</v>
      </c>
    </row>
    <row r="390" spans="1:4">
      <c r="A390">
        <v>389</v>
      </c>
      <c r="B390" t="s">
        <v>2338</v>
      </c>
      <c r="C390" t="s">
        <v>44</v>
      </c>
      <c r="D390">
        <v>28</v>
      </c>
    </row>
    <row r="391" spans="1:4">
      <c r="A391">
        <v>390</v>
      </c>
      <c r="B391" t="s">
        <v>2340</v>
      </c>
      <c r="C391" t="s">
        <v>44</v>
      </c>
      <c r="D391">
        <v>28</v>
      </c>
    </row>
    <row r="392" spans="1:4">
      <c r="A392">
        <v>391</v>
      </c>
      <c r="B392" t="s">
        <v>685</v>
      </c>
      <c r="C392" t="s">
        <v>44</v>
      </c>
      <c r="D392">
        <v>28</v>
      </c>
    </row>
    <row r="393" spans="1:4">
      <c r="A393">
        <v>392</v>
      </c>
      <c r="B393" t="s">
        <v>2422</v>
      </c>
      <c r="C393" t="s">
        <v>44</v>
      </c>
      <c r="D393">
        <v>28</v>
      </c>
    </row>
    <row r="394" spans="1:4">
      <c r="A394">
        <v>393</v>
      </c>
      <c r="B394" t="s">
        <v>2471</v>
      </c>
      <c r="C394" t="s">
        <v>44</v>
      </c>
      <c r="D394">
        <v>28</v>
      </c>
    </row>
    <row r="395" spans="1:4">
      <c r="A395">
        <v>394</v>
      </c>
      <c r="B395" t="s">
        <v>2475</v>
      </c>
      <c r="C395" t="s">
        <v>44</v>
      </c>
      <c r="D395">
        <v>28</v>
      </c>
    </row>
    <row r="396" spans="1:4">
      <c r="A396">
        <v>395</v>
      </c>
      <c r="B396" t="s">
        <v>44</v>
      </c>
      <c r="C396" t="s">
        <v>44</v>
      </c>
      <c r="D396">
        <v>28</v>
      </c>
    </row>
    <row r="397" spans="1:4">
      <c r="A397">
        <v>396</v>
      </c>
      <c r="B397" t="s">
        <v>2518</v>
      </c>
      <c r="C397" t="s">
        <v>44</v>
      </c>
      <c r="D397">
        <v>28</v>
      </c>
    </row>
    <row r="398" spans="1:4">
      <c r="A398">
        <v>397</v>
      </c>
      <c r="B398" t="s">
        <v>2521</v>
      </c>
      <c r="C398" t="s">
        <v>44</v>
      </c>
      <c r="D398">
        <v>28</v>
      </c>
    </row>
    <row r="399" spans="1:4">
      <c r="A399">
        <v>398</v>
      </c>
      <c r="B399" t="s">
        <v>2669</v>
      </c>
      <c r="C399" t="s">
        <v>44</v>
      </c>
      <c r="D399">
        <v>28</v>
      </c>
    </row>
    <row r="400" spans="1:4">
      <c r="A400">
        <v>399</v>
      </c>
      <c r="B400" t="s">
        <v>2813</v>
      </c>
      <c r="C400" t="s">
        <v>44</v>
      </c>
      <c r="D400">
        <v>28</v>
      </c>
    </row>
    <row r="401" spans="1:4">
      <c r="A401">
        <v>400</v>
      </c>
      <c r="B401" t="s">
        <v>2909</v>
      </c>
      <c r="C401" t="s">
        <v>44</v>
      </c>
      <c r="D401">
        <v>28</v>
      </c>
    </row>
    <row r="402" spans="1:4">
      <c r="A402">
        <v>401</v>
      </c>
      <c r="B402" t="s">
        <v>2940</v>
      </c>
      <c r="C402" t="s">
        <v>44</v>
      </c>
      <c r="D402">
        <v>28</v>
      </c>
    </row>
    <row r="403" spans="1:4">
      <c r="A403">
        <v>402</v>
      </c>
      <c r="B403" t="s">
        <v>2979</v>
      </c>
      <c r="C403" t="s">
        <v>44</v>
      </c>
      <c r="D403">
        <v>28</v>
      </c>
    </row>
    <row r="404" spans="1:4">
      <c r="A404">
        <v>403</v>
      </c>
      <c r="B404" t="s">
        <v>46</v>
      </c>
      <c r="C404" t="s">
        <v>46</v>
      </c>
      <c r="D404">
        <v>29</v>
      </c>
    </row>
    <row r="405" spans="1:4">
      <c r="A405">
        <v>404</v>
      </c>
      <c r="B405" t="s">
        <v>2660</v>
      </c>
      <c r="C405" t="s">
        <v>46</v>
      </c>
      <c r="D405">
        <v>29</v>
      </c>
    </row>
    <row r="406" spans="1:4">
      <c r="A406">
        <v>405</v>
      </c>
      <c r="B406" t="s">
        <v>1279</v>
      </c>
      <c r="C406" t="s">
        <v>46</v>
      </c>
      <c r="D406">
        <v>29</v>
      </c>
    </row>
    <row r="407" spans="1:4">
      <c r="A407">
        <v>406</v>
      </c>
      <c r="B407" t="s">
        <v>2715</v>
      </c>
      <c r="C407" t="s">
        <v>46</v>
      </c>
      <c r="D407">
        <v>29</v>
      </c>
    </row>
    <row r="408" spans="1:4">
      <c r="A408">
        <v>407</v>
      </c>
      <c r="B408" t="s">
        <v>2918</v>
      </c>
      <c r="C408" t="s">
        <v>46</v>
      </c>
      <c r="D408">
        <v>29</v>
      </c>
    </row>
    <row r="409" spans="1:4">
      <c r="A409">
        <v>408</v>
      </c>
      <c r="B409" t="s">
        <v>2947</v>
      </c>
      <c r="C409" t="s">
        <v>46</v>
      </c>
      <c r="D409">
        <v>29</v>
      </c>
    </row>
    <row r="410" spans="1:4">
      <c r="A410">
        <v>409</v>
      </c>
      <c r="B410" t="s">
        <v>2384</v>
      </c>
      <c r="C410" t="s">
        <v>47</v>
      </c>
      <c r="D410">
        <v>30</v>
      </c>
    </row>
    <row r="411" spans="1:4">
      <c r="A411">
        <v>410</v>
      </c>
      <c r="B411" t="s">
        <v>2545</v>
      </c>
      <c r="C411" t="s">
        <v>47</v>
      </c>
      <c r="D411">
        <v>30</v>
      </c>
    </row>
    <row r="412" spans="1:4">
      <c r="A412">
        <v>411</v>
      </c>
      <c r="B412" t="s">
        <v>2913</v>
      </c>
      <c r="C412" t="s">
        <v>47</v>
      </c>
      <c r="D412">
        <v>30</v>
      </c>
    </row>
    <row r="413" spans="1:4">
      <c r="A413">
        <v>412</v>
      </c>
      <c r="B413" t="s">
        <v>3012</v>
      </c>
      <c r="C413" t="s">
        <v>47</v>
      </c>
      <c r="D413">
        <v>30</v>
      </c>
    </row>
    <row r="414" spans="1:4">
      <c r="A414">
        <v>413</v>
      </c>
      <c r="B414" t="s">
        <v>2205</v>
      </c>
      <c r="C414" t="s">
        <v>48</v>
      </c>
      <c r="D414">
        <v>31</v>
      </c>
    </row>
    <row r="415" spans="1:4">
      <c r="A415">
        <v>414</v>
      </c>
      <c r="B415" t="s">
        <v>2212</v>
      </c>
      <c r="C415" t="s">
        <v>48</v>
      </c>
      <c r="D415">
        <v>31</v>
      </c>
    </row>
    <row r="416" spans="1:4">
      <c r="A416">
        <v>415</v>
      </c>
      <c r="B416" t="s">
        <v>2228</v>
      </c>
      <c r="C416" t="s">
        <v>48</v>
      </c>
      <c r="D416">
        <v>31</v>
      </c>
    </row>
    <row r="417" spans="1:4">
      <c r="A417">
        <v>416</v>
      </c>
      <c r="B417" t="s">
        <v>2280</v>
      </c>
      <c r="C417" t="s">
        <v>48</v>
      </c>
      <c r="D417">
        <v>31</v>
      </c>
    </row>
    <row r="418" spans="1:4">
      <c r="A418">
        <v>417</v>
      </c>
      <c r="B418" t="s">
        <v>2396</v>
      </c>
      <c r="C418" t="s">
        <v>48</v>
      </c>
      <c r="D418">
        <v>31</v>
      </c>
    </row>
    <row r="419" spans="1:4">
      <c r="A419">
        <v>418</v>
      </c>
      <c r="B419" t="s">
        <v>2430</v>
      </c>
      <c r="C419" t="s">
        <v>48</v>
      </c>
      <c r="D419">
        <v>31</v>
      </c>
    </row>
    <row r="420" spans="1:4">
      <c r="A420">
        <v>419</v>
      </c>
      <c r="B420" t="s">
        <v>2466</v>
      </c>
      <c r="C420" t="s">
        <v>48</v>
      </c>
      <c r="D420">
        <v>31</v>
      </c>
    </row>
    <row r="421" spans="1:4">
      <c r="A421">
        <v>420</v>
      </c>
      <c r="B421" t="s">
        <v>2560</v>
      </c>
      <c r="C421" t="s">
        <v>48</v>
      </c>
      <c r="D421">
        <v>31</v>
      </c>
    </row>
    <row r="422" spans="1:4">
      <c r="A422">
        <v>421</v>
      </c>
      <c r="B422" t="s">
        <v>2600</v>
      </c>
      <c r="C422" t="s">
        <v>48</v>
      </c>
      <c r="D422">
        <v>31</v>
      </c>
    </row>
    <row r="423" spans="1:4">
      <c r="A423">
        <v>422</v>
      </c>
      <c r="B423" t="s">
        <v>2672</v>
      </c>
      <c r="C423" t="s">
        <v>48</v>
      </c>
      <c r="D423">
        <v>31</v>
      </c>
    </row>
    <row r="424" spans="1:4">
      <c r="A424">
        <v>423</v>
      </c>
      <c r="B424" t="s">
        <v>2706</v>
      </c>
      <c r="C424" t="s">
        <v>48</v>
      </c>
      <c r="D424">
        <v>31</v>
      </c>
    </row>
    <row r="425" spans="1:4">
      <c r="A425">
        <v>424</v>
      </c>
      <c r="B425" t="s">
        <v>2801</v>
      </c>
      <c r="C425" t="s">
        <v>48</v>
      </c>
      <c r="D425">
        <v>31</v>
      </c>
    </row>
    <row r="426" spans="1:4">
      <c r="A426">
        <v>425</v>
      </c>
      <c r="B426" t="s">
        <v>2823</v>
      </c>
      <c r="C426" t="s">
        <v>48</v>
      </c>
      <c r="D426">
        <v>31</v>
      </c>
    </row>
    <row r="427" spans="1:4">
      <c r="A427">
        <v>426</v>
      </c>
      <c r="B427" t="s">
        <v>2828</v>
      </c>
      <c r="C427" t="s">
        <v>48</v>
      </c>
      <c r="D427">
        <v>31</v>
      </c>
    </row>
    <row r="428" spans="1:4">
      <c r="A428">
        <v>427</v>
      </c>
      <c r="B428" t="s">
        <v>2989</v>
      </c>
      <c r="C428" t="s">
        <v>48</v>
      </c>
      <c r="D428">
        <v>31</v>
      </c>
    </row>
    <row r="429" spans="1:4">
      <c r="A429">
        <v>428</v>
      </c>
      <c r="B429" t="s">
        <v>2216</v>
      </c>
      <c r="C429" t="s">
        <v>109</v>
      </c>
      <c r="D429">
        <v>76</v>
      </c>
    </row>
    <row r="430" spans="1:4">
      <c r="A430">
        <v>429</v>
      </c>
      <c r="B430" t="s">
        <v>109</v>
      </c>
      <c r="C430" t="s">
        <v>109</v>
      </c>
      <c r="D430">
        <v>76</v>
      </c>
    </row>
    <row r="431" spans="1:4">
      <c r="A431">
        <v>430</v>
      </c>
      <c r="B431" t="s">
        <v>2631</v>
      </c>
      <c r="C431" t="s">
        <v>109</v>
      </c>
      <c r="D431">
        <v>76</v>
      </c>
    </row>
    <row r="432" spans="1:4">
      <c r="A432">
        <v>431</v>
      </c>
      <c r="B432" t="s">
        <v>2956</v>
      </c>
      <c r="C432" t="s">
        <v>109</v>
      </c>
      <c r="D432">
        <v>76</v>
      </c>
    </row>
    <row r="433" spans="1:4">
      <c r="A433">
        <v>432</v>
      </c>
      <c r="B433" t="s">
        <v>477</v>
      </c>
      <c r="C433" t="s">
        <v>49</v>
      </c>
      <c r="D433">
        <v>32</v>
      </c>
    </row>
    <row r="434" spans="1:4">
      <c r="A434">
        <v>433</v>
      </c>
      <c r="B434" t="s">
        <v>2234</v>
      </c>
      <c r="C434" t="s">
        <v>49</v>
      </c>
      <c r="D434">
        <v>32</v>
      </c>
    </row>
    <row r="435" spans="1:4">
      <c r="A435">
        <v>434</v>
      </c>
      <c r="B435" t="s">
        <v>2443</v>
      </c>
      <c r="C435" t="s">
        <v>49</v>
      </c>
      <c r="D435">
        <v>32</v>
      </c>
    </row>
    <row r="436" spans="1:4">
      <c r="A436">
        <v>435</v>
      </c>
      <c r="B436" t="s">
        <v>2492</v>
      </c>
      <c r="C436" t="s">
        <v>49</v>
      </c>
      <c r="D436">
        <v>32</v>
      </c>
    </row>
    <row r="437" spans="1:4">
      <c r="A437">
        <v>436</v>
      </c>
      <c r="B437" t="s">
        <v>1442</v>
      </c>
      <c r="C437" t="s">
        <v>49</v>
      </c>
      <c r="D437">
        <v>32</v>
      </c>
    </row>
    <row r="438" spans="1:4">
      <c r="A438">
        <v>437</v>
      </c>
      <c r="B438" t="s">
        <v>49</v>
      </c>
      <c r="C438" t="s">
        <v>49</v>
      </c>
      <c r="D438">
        <v>32</v>
      </c>
    </row>
    <row r="439" spans="1:4">
      <c r="A439">
        <v>438</v>
      </c>
      <c r="B439" t="s">
        <v>2657</v>
      </c>
      <c r="C439" t="s">
        <v>49</v>
      </c>
      <c r="D439">
        <v>32</v>
      </c>
    </row>
    <row r="440" spans="1:4">
      <c r="A440">
        <v>439</v>
      </c>
      <c r="B440" t="s">
        <v>2857</v>
      </c>
      <c r="C440" t="s">
        <v>49</v>
      </c>
      <c r="D440">
        <v>32</v>
      </c>
    </row>
    <row r="441" spans="1:4">
      <c r="A441">
        <v>440</v>
      </c>
      <c r="B441" t="s">
        <v>2901</v>
      </c>
      <c r="C441" t="s">
        <v>49</v>
      </c>
      <c r="D441">
        <v>32</v>
      </c>
    </row>
    <row r="442" spans="1:4">
      <c r="A442">
        <v>441</v>
      </c>
      <c r="B442" t="s">
        <v>2906</v>
      </c>
      <c r="C442" t="s">
        <v>49</v>
      </c>
      <c r="D442">
        <v>32</v>
      </c>
    </row>
    <row r="443" spans="1:4">
      <c r="A443">
        <v>442</v>
      </c>
      <c r="B443" t="s">
        <v>2962</v>
      </c>
      <c r="C443" t="s">
        <v>49</v>
      </c>
      <c r="D443">
        <v>32</v>
      </c>
    </row>
    <row r="444" spans="1:4">
      <c r="A444">
        <v>443</v>
      </c>
      <c r="B444" t="s">
        <v>2985</v>
      </c>
      <c r="C444" t="s">
        <v>49</v>
      </c>
      <c r="D444">
        <v>32</v>
      </c>
    </row>
    <row r="445" spans="1:4">
      <c r="A445">
        <v>444</v>
      </c>
      <c r="B445" t="s">
        <v>2998</v>
      </c>
      <c r="C445" t="s">
        <v>49</v>
      </c>
      <c r="D445">
        <v>32</v>
      </c>
    </row>
    <row r="446" spans="1:4">
      <c r="A446">
        <v>445</v>
      </c>
      <c r="B446" t="s">
        <v>2162</v>
      </c>
      <c r="C446" t="s">
        <v>51</v>
      </c>
      <c r="D446">
        <v>34</v>
      </c>
    </row>
    <row r="447" spans="1:4">
      <c r="A447">
        <v>446</v>
      </c>
      <c r="B447" t="s">
        <v>2225</v>
      </c>
      <c r="C447" t="s">
        <v>51</v>
      </c>
      <c r="D447">
        <v>34</v>
      </c>
    </row>
    <row r="448" spans="1:4">
      <c r="A448">
        <v>447</v>
      </c>
      <c r="B448" t="s">
        <v>2236</v>
      </c>
      <c r="C448" t="s">
        <v>51</v>
      </c>
      <c r="D448">
        <v>34</v>
      </c>
    </row>
    <row r="449" spans="1:4">
      <c r="A449">
        <v>448</v>
      </c>
      <c r="B449" t="s">
        <v>2239</v>
      </c>
      <c r="C449" t="s">
        <v>51</v>
      </c>
      <c r="D449">
        <v>34</v>
      </c>
    </row>
    <row r="450" spans="1:4">
      <c r="A450">
        <v>449</v>
      </c>
      <c r="B450" t="s">
        <v>2252</v>
      </c>
      <c r="C450" t="s">
        <v>51</v>
      </c>
      <c r="D450">
        <v>34</v>
      </c>
    </row>
    <row r="451" spans="1:4">
      <c r="A451">
        <v>450</v>
      </c>
      <c r="B451" t="s">
        <v>2255</v>
      </c>
      <c r="C451" t="s">
        <v>51</v>
      </c>
      <c r="D451">
        <v>34</v>
      </c>
    </row>
    <row r="452" spans="1:4">
      <c r="A452">
        <v>451</v>
      </c>
      <c r="B452" t="s">
        <v>2258</v>
      </c>
      <c r="C452" t="s">
        <v>51</v>
      </c>
      <c r="D452">
        <v>34</v>
      </c>
    </row>
    <row r="453" spans="1:4">
      <c r="A453">
        <v>452</v>
      </c>
      <c r="B453" t="s">
        <v>2266</v>
      </c>
      <c r="C453" t="s">
        <v>51</v>
      </c>
      <c r="D453">
        <v>34</v>
      </c>
    </row>
    <row r="454" spans="1:4">
      <c r="A454">
        <v>453</v>
      </c>
      <c r="B454" t="s">
        <v>2278</v>
      </c>
      <c r="C454" t="s">
        <v>51</v>
      </c>
      <c r="D454">
        <v>34</v>
      </c>
    </row>
    <row r="455" spans="1:4">
      <c r="A455">
        <v>454</v>
      </c>
      <c r="B455" t="s">
        <v>2284</v>
      </c>
      <c r="C455" t="s">
        <v>51</v>
      </c>
      <c r="D455">
        <v>34</v>
      </c>
    </row>
    <row r="456" spans="1:4">
      <c r="A456">
        <v>455</v>
      </c>
      <c r="B456" t="s">
        <v>2287</v>
      </c>
      <c r="C456" t="s">
        <v>51</v>
      </c>
      <c r="D456">
        <v>34</v>
      </c>
    </row>
    <row r="457" spans="1:4">
      <c r="A457">
        <v>456</v>
      </c>
      <c r="B457" t="s">
        <v>2288</v>
      </c>
      <c r="C457" t="s">
        <v>51</v>
      </c>
      <c r="D457">
        <v>34</v>
      </c>
    </row>
    <row r="458" spans="1:4">
      <c r="A458">
        <v>457</v>
      </c>
      <c r="B458" t="s">
        <v>2290</v>
      </c>
      <c r="C458" t="s">
        <v>51</v>
      </c>
      <c r="D458">
        <v>34</v>
      </c>
    </row>
    <row r="459" spans="1:4">
      <c r="A459">
        <v>458</v>
      </c>
      <c r="B459" t="s">
        <v>2321</v>
      </c>
      <c r="C459" t="s">
        <v>51</v>
      </c>
      <c r="D459">
        <v>34</v>
      </c>
    </row>
    <row r="460" spans="1:4">
      <c r="A460">
        <v>459</v>
      </c>
      <c r="B460" t="s">
        <v>2348</v>
      </c>
      <c r="C460" t="s">
        <v>51</v>
      </c>
      <c r="D460">
        <v>34</v>
      </c>
    </row>
    <row r="461" spans="1:4">
      <c r="A461">
        <v>460</v>
      </c>
      <c r="B461" t="s">
        <v>2362</v>
      </c>
      <c r="C461" t="s">
        <v>51</v>
      </c>
      <c r="D461">
        <v>34</v>
      </c>
    </row>
    <row r="462" spans="1:4">
      <c r="A462">
        <v>461</v>
      </c>
      <c r="B462" t="s">
        <v>2467</v>
      </c>
      <c r="C462" t="s">
        <v>51</v>
      </c>
      <c r="D462">
        <v>34</v>
      </c>
    </row>
    <row r="463" spans="1:4">
      <c r="A463">
        <v>462</v>
      </c>
      <c r="B463" t="s">
        <v>2468</v>
      </c>
      <c r="C463" t="s">
        <v>51</v>
      </c>
      <c r="D463">
        <v>34</v>
      </c>
    </row>
    <row r="464" spans="1:4">
      <c r="A464">
        <v>463</v>
      </c>
      <c r="B464" t="s">
        <v>2476</v>
      </c>
      <c r="C464" t="s">
        <v>51</v>
      </c>
      <c r="D464">
        <v>34</v>
      </c>
    </row>
    <row r="465" spans="1:4">
      <c r="A465">
        <v>464</v>
      </c>
      <c r="B465" t="s">
        <v>835</v>
      </c>
      <c r="C465" t="s">
        <v>51</v>
      </c>
      <c r="D465">
        <v>34</v>
      </c>
    </row>
    <row r="466" spans="1:4">
      <c r="A466">
        <v>465</v>
      </c>
      <c r="B466" t="s">
        <v>2488</v>
      </c>
      <c r="C466" t="s">
        <v>51</v>
      </c>
      <c r="D466">
        <v>34</v>
      </c>
    </row>
    <row r="467" spans="1:4">
      <c r="A467">
        <v>466</v>
      </c>
      <c r="B467" t="s">
        <v>2533</v>
      </c>
      <c r="C467" t="s">
        <v>51</v>
      </c>
      <c r="D467">
        <v>34</v>
      </c>
    </row>
    <row r="468" spans="1:4">
      <c r="A468">
        <v>467</v>
      </c>
      <c r="B468" t="s">
        <v>2609</v>
      </c>
      <c r="C468" t="s">
        <v>51</v>
      </c>
      <c r="D468">
        <v>34</v>
      </c>
    </row>
    <row r="469" spans="1:4">
      <c r="A469">
        <v>468</v>
      </c>
      <c r="B469" t="s">
        <v>2613</v>
      </c>
      <c r="C469" t="s">
        <v>51</v>
      </c>
      <c r="D469">
        <v>34</v>
      </c>
    </row>
    <row r="470" spans="1:4">
      <c r="A470">
        <v>469</v>
      </c>
      <c r="B470" t="s">
        <v>2647</v>
      </c>
      <c r="C470" t="s">
        <v>51</v>
      </c>
      <c r="D470">
        <v>34</v>
      </c>
    </row>
    <row r="471" spans="1:4">
      <c r="A471">
        <v>470</v>
      </c>
      <c r="B471" t="s">
        <v>2713</v>
      </c>
      <c r="C471" t="s">
        <v>51</v>
      </c>
      <c r="D471">
        <v>34</v>
      </c>
    </row>
    <row r="472" spans="1:4">
      <c r="A472">
        <v>471</v>
      </c>
      <c r="B472" t="s">
        <v>2727</v>
      </c>
      <c r="C472" t="s">
        <v>51</v>
      </c>
      <c r="D472">
        <v>34</v>
      </c>
    </row>
    <row r="473" spans="1:4">
      <c r="A473">
        <v>472</v>
      </c>
      <c r="B473" t="s">
        <v>2807</v>
      </c>
      <c r="C473" t="s">
        <v>51</v>
      </c>
      <c r="D473">
        <v>34</v>
      </c>
    </row>
    <row r="474" spans="1:4">
      <c r="A474">
        <v>473</v>
      </c>
      <c r="B474" t="s">
        <v>2830</v>
      </c>
      <c r="C474" t="s">
        <v>51</v>
      </c>
      <c r="D474">
        <v>34</v>
      </c>
    </row>
    <row r="475" spans="1:4">
      <c r="A475">
        <v>474</v>
      </c>
      <c r="B475" t="s">
        <v>2845</v>
      </c>
      <c r="C475" t="s">
        <v>51</v>
      </c>
      <c r="D475">
        <v>34</v>
      </c>
    </row>
    <row r="476" spans="1:4">
      <c r="A476">
        <v>475</v>
      </c>
      <c r="B476" t="s">
        <v>2867</v>
      </c>
      <c r="C476" t="s">
        <v>51</v>
      </c>
      <c r="D476">
        <v>34</v>
      </c>
    </row>
    <row r="477" spans="1:4">
      <c r="A477">
        <v>476</v>
      </c>
      <c r="B477" t="s">
        <v>2885</v>
      </c>
      <c r="C477" t="s">
        <v>51</v>
      </c>
      <c r="D477">
        <v>34</v>
      </c>
    </row>
    <row r="478" spans="1:4">
      <c r="A478">
        <v>477</v>
      </c>
      <c r="B478" t="s">
        <v>2887</v>
      </c>
      <c r="C478" t="s">
        <v>51</v>
      </c>
      <c r="D478">
        <v>34</v>
      </c>
    </row>
    <row r="479" spans="1:4">
      <c r="A479">
        <v>478</v>
      </c>
      <c r="B479" t="s">
        <v>2917</v>
      </c>
      <c r="C479" t="s">
        <v>51</v>
      </c>
      <c r="D479">
        <v>34</v>
      </c>
    </row>
    <row r="480" spans="1:4">
      <c r="A480">
        <v>479</v>
      </c>
      <c r="B480" t="s">
        <v>2920</v>
      </c>
      <c r="C480" t="s">
        <v>51</v>
      </c>
      <c r="D480">
        <v>34</v>
      </c>
    </row>
    <row r="481" spans="1:4">
      <c r="A481">
        <v>480</v>
      </c>
      <c r="B481" t="s">
        <v>2955</v>
      </c>
      <c r="C481" t="s">
        <v>51</v>
      </c>
      <c r="D481">
        <v>34</v>
      </c>
    </row>
    <row r="482" spans="1:4">
      <c r="A482">
        <v>481</v>
      </c>
      <c r="B482" t="s">
        <v>2969</v>
      </c>
      <c r="C482" t="s">
        <v>51</v>
      </c>
      <c r="D482">
        <v>34</v>
      </c>
    </row>
    <row r="483" spans="1:4">
      <c r="A483">
        <v>482</v>
      </c>
      <c r="B483" t="s">
        <v>2972</v>
      </c>
      <c r="C483" t="s">
        <v>51</v>
      </c>
      <c r="D483">
        <v>34</v>
      </c>
    </row>
    <row r="484" spans="1:4">
      <c r="A484">
        <v>483</v>
      </c>
      <c r="B484" t="s">
        <v>3015</v>
      </c>
      <c r="C484" t="s">
        <v>51</v>
      </c>
      <c r="D484">
        <v>34</v>
      </c>
    </row>
    <row r="485" spans="1:4">
      <c r="A485">
        <v>484</v>
      </c>
      <c r="B485" t="s">
        <v>2196</v>
      </c>
      <c r="C485" t="s">
        <v>52</v>
      </c>
      <c r="D485">
        <v>35</v>
      </c>
    </row>
    <row r="486" spans="1:4">
      <c r="A486">
        <v>485</v>
      </c>
      <c r="B486" t="s">
        <v>2260</v>
      </c>
      <c r="C486" t="s">
        <v>52</v>
      </c>
      <c r="D486">
        <v>35</v>
      </c>
    </row>
    <row r="487" spans="1:4">
      <c r="A487">
        <v>486</v>
      </c>
      <c r="B487" t="s">
        <v>2274</v>
      </c>
      <c r="C487" t="s">
        <v>52</v>
      </c>
      <c r="D487">
        <v>35</v>
      </c>
    </row>
    <row r="488" spans="1:4">
      <c r="A488">
        <v>487</v>
      </c>
      <c r="B488" t="s">
        <v>2275</v>
      </c>
      <c r="C488" t="s">
        <v>52</v>
      </c>
      <c r="D488">
        <v>35</v>
      </c>
    </row>
    <row r="489" spans="1:4">
      <c r="A489">
        <v>488</v>
      </c>
      <c r="B489" t="s">
        <v>2281</v>
      </c>
      <c r="C489" t="s">
        <v>52</v>
      </c>
      <c r="D489">
        <v>35</v>
      </c>
    </row>
    <row r="490" spans="1:4">
      <c r="A490">
        <v>489</v>
      </c>
      <c r="B490" t="s">
        <v>445</v>
      </c>
      <c r="C490" t="s">
        <v>52</v>
      </c>
      <c r="D490">
        <v>35</v>
      </c>
    </row>
    <row r="491" spans="1:4">
      <c r="A491">
        <v>490</v>
      </c>
      <c r="B491" t="s">
        <v>2304</v>
      </c>
      <c r="C491" t="s">
        <v>52</v>
      </c>
      <c r="D491">
        <v>35</v>
      </c>
    </row>
    <row r="492" spans="1:4">
      <c r="A492">
        <v>491</v>
      </c>
      <c r="B492" t="s">
        <v>2313</v>
      </c>
      <c r="C492" t="s">
        <v>52</v>
      </c>
      <c r="D492">
        <v>35</v>
      </c>
    </row>
    <row r="493" spans="1:4">
      <c r="A493">
        <v>492</v>
      </c>
      <c r="B493" t="s">
        <v>2370</v>
      </c>
      <c r="C493" t="s">
        <v>52</v>
      </c>
      <c r="D493">
        <v>35</v>
      </c>
    </row>
    <row r="494" spans="1:4">
      <c r="A494">
        <v>493</v>
      </c>
      <c r="B494" t="s">
        <v>2377</v>
      </c>
      <c r="C494" t="s">
        <v>52</v>
      </c>
      <c r="D494">
        <v>35</v>
      </c>
    </row>
    <row r="495" spans="1:4">
      <c r="A495">
        <v>494</v>
      </c>
      <c r="B495" t="s">
        <v>2414</v>
      </c>
      <c r="C495" t="s">
        <v>52</v>
      </c>
      <c r="D495">
        <v>35</v>
      </c>
    </row>
    <row r="496" spans="1:4">
      <c r="A496">
        <v>495</v>
      </c>
      <c r="B496" t="s">
        <v>2486</v>
      </c>
      <c r="C496" t="s">
        <v>52</v>
      </c>
      <c r="D496">
        <v>35</v>
      </c>
    </row>
    <row r="497" spans="1:4">
      <c r="A497">
        <v>496</v>
      </c>
      <c r="B497" t="s">
        <v>2487</v>
      </c>
      <c r="C497" t="s">
        <v>52</v>
      </c>
      <c r="D497">
        <v>35</v>
      </c>
    </row>
    <row r="498" spans="1:4">
      <c r="A498">
        <v>497</v>
      </c>
      <c r="B498" t="s">
        <v>2540</v>
      </c>
      <c r="C498" t="s">
        <v>52</v>
      </c>
      <c r="D498">
        <v>35</v>
      </c>
    </row>
    <row r="499" spans="1:4">
      <c r="A499">
        <v>498</v>
      </c>
      <c r="B499" t="s">
        <v>2623</v>
      </c>
      <c r="C499" t="s">
        <v>52</v>
      </c>
      <c r="D499">
        <v>35</v>
      </c>
    </row>
    <row r="500" spans="1:4">
      <c r="A500">
        <v>499</v>
      </c>
      <c r="B500" t="s">
        <v>2624</v>
      </c>
      <c r="C500" t="s">
        <v>52</v>
      </c>
      <c r="D500">
        <v>35</v>
      </c>
    </row>
    <row r="501" spans="1:4">
      <c r="A501">
        <v>500</v>
      </c>
      <c r="B501" t="s">
        <v>2646</v>
      </c>
      <c r="C501" t="s">
        <v>52</v>
      </c>
      <c r="D501">
        <v>35</v>
      </c>
    </row>
    <row r="502" spans="1:4">
      <c r="A502">
        <v>501</v>
      </c>
      <c r="B502" t="s">
        <v>2663</v>
      </c>
      <c r="C502" t="s">
        <v>52</v>
      </c>
      <c r="D502">
        <v>35</v>
      </c>
    </row>
    <row r="503" spans="1:4">
      <c r="A503">
        <v>502</v>
      </c>
      <c r="B503" t="s">
        <v>2671</v>
      </c>
      <c r="C503" t="s">
        <v>52</v>
      </c>
      <c r="D503">
        <v>35</v>
      </c>
    </row>
    <row r="504" spans="1:4">
      <c r="A504">
        <v>503</v>
      </c>
      <c r="B504" t="s">
        <v>2679</v>
      </c>
      <c r="C504" t="s">
        <v>52</v>
      </c>
      <c r="D504">
        <v>35</v>
      </c>
    </row>
    <row r="505" spans="1:4">
      <c r="A505">
        <v>504</v>
      </c>
      <c r="B505" t="s">
        <v>2685</v>
      </c>
      <c r="C505" t="s">
        <v>52</v>
      </c>
      <c r="D505">
        <v>35</v>
      </c>
    </row>
    <row r="506" spans="1:4">
      <c r="A506">
        <v>505</v>
      </c>
      <c r="B506" t="s">
        <v>2738</v>
      </c>
      <c r="C506" t="s">
        <v>52</v>
      </c>
      <c r="D506">
        <v>35</v>
      </c>
    </row>
    <row r="507" spans="1:4">
      <c r="A507">
        <v>506</v>
      </c>
      <c r="B507" t="s">
        <v>2739</v>
      </c>
      <c r="C507" t="s">
        <v>52</v>
      </c>
      <c r="D507">
        <v>35</v>
      </c>
    </row>
    <row r="508" spans="1:4">
      <c r="A508">
        <v>507</v>
      </c>
      <c r="B508" t="s">
        <v>2764</v>
      </c>
      <c r="C508" t="s">
        <v>52</v>
      </c>
      <c r="D508">
        <v>35</v>
      </c>
    </row>
    <row r="509" spans="1:4">
      <c r="A509">
        <v>508</v>
      </c>
      <c r="B509" t="s">
        <v>2792</v>
      </c>
      <c r="C509" t="s">
        <v>52</v>
      </c>
      <c r="D509">
        <v>35</v>
      </c>
    </row>
    <row r="510" spans="1:4">
      <c r="A510">
        <v>509</v>
      </c>
      <c r="B510" t="s">
        <v>2852</v>
      </c>
      <c r="C510" t="s">
        <v>52</v>
      </c>
      <c r="D510">
        <v>35</v>
      </c>
    </row>
    <row r="511" spans="1:4">
      <c r="A511">
        <v>510</v>
      </c>
      <c r="B511" t="s">
        <v>2853</v>
      </c>
      <c r="C511" t="s">
        <v>52</v>
      </c>
      <c r="D511">
        <v>35</v>
      </c>
    </row>
    <row r="512" spans="1:4">
      <c r="A512">
        <v>511</v>
      </c>
      <c r="B512" t="s">
        <v>2939</v>
      </c>
      <c r="C512" t="s">
        <v>52</v>
      </c>
      <c r="D512">
        <v>35</v>
      </c>
    </row>
    <row r="513" spans="1:4">
      <c r="A513">
        <v>512</v>
      </c>
      <c r="B513" t="s">
        <v>2944</v>
      </c>
      <c r="C513" t="s">
        <v>52</v>
      </c>
      <c r="D513">
        <v>35</v>
      </c>
    </row>
    <row r="514" spans="1:4">
      <c r="A514">
        <v>513</v>
      </c>
      <c r="B514" t="s">
        <v>2966</v>
      </c>
      <c r="C514" t="s">
        <v>52</v>
      </c>
      <c r="D514">
        <v>35</v>
      </c>
    </row>
    <row r="515" spans="1:4">
      <c r="A515">
        <v>514</v>
      </c>
      <c r="B515" t="s">
        <v>2164</v>
      </c>
      <c r="C515" t="s">
        <v>67</v>
      </c>
      <c r="D515">
        <v>46</v>
      </c>
    </row>
    <row r="516" spans="1:4">
      <c r="A516">
        <v>515</v>
      </c>
      <c r="B516" t="s">
        <v>2211</v>
      </c>
      <c r="C516" t="s">
        <v>67</v>
      </c>
      <c r="D516">
        <v>46</v>
      </c>
    </row>
    <row r="517" spans="1:4">
      <c r="A517">
        <v>516</v>
      </c>
      <c r="B517" t="s">
        <v>2330</v>
      </c>
      <c r="C517" t="s">
        <v>67</v>
      </c>
      <c r="D517">
        <v>46</v>
      </c>
    </row>
    <row r="518" spans="1:4">
      <c r="A518">
        <v>517</v>
      </c>
      <c r="B518" t="s">
        <v>2432</v>
      </c>
      <c r="C518" t="s">
        <v>67</v>
      </c>
      <c r="D518">
        <v>46</v>
      </c>
    </row>
    <row r="519" spans="1:4">
      <c r="A519">
        <v>518</v>
      </c>
      <c r="B519" t="s">
        <v>2444</v>
      </c>
      <c r="C519" t="s">
        <v>67</v>
      </c>
      <c r="D519">
        <v>46</v>
      </c>
    </row>
    <row r="520" spans="1:4">
      <c r="A520">
        <v>519</v>
      </c>
      <c r="B520" t="s">
        <v>2446</v>
      </c>
      <c r="C520" t="s">
        <v>67</v>
      </c>
      <c r="D520">
        <v>46</v>
      </c>
    </row>
    <row r="521" spans="1:4">
      <c r="A521">
        <v>520</v>
      </c>
      <c r="B521" t="s">
        <v>2506</v>
      </c>
      <c r="C521" t="s">
        <v>67</v>
      </c>
      <c r="D521">
        <v>46</v>
      </c>
    </row>
    <row r="522" spans="1:4">
      <c r="A522">
        <v>521</v>
      </c>
      <c r="B522" t="s">
        <v>2771</v>
      </c>
      <c r="C522" t="s">
        <v>67</v>
      </c>
      <c r="D522">
        <v>46</v>
      </c>
    </row>
    <row r="523" spans="1:4">
      <c r="A523">
        <v>522</v>
      </c>
      <c r="B523" t="s">
        <v>2780</v>
      </c>
      <c r="C523" t="s">
        <v>67</v>
      </c>
      <c r="D523">
        <v>46</v>
      </c>
    </row>
    <row r="524" spans="1:4">
      <c r="A524">
        <v>523</v>
      </c>
      <c r="B524" t="s">
        <v>2802</v>
      </c>
      <c r="C524" t="s">
        <v>67</v>
      </c>
      <c r="D524">
        <v>46</v>
      </c>
    </row>
    <row r="525" spans="1:4">
      <c r="A525">
        <v>524</v>
      </c>
      <c r="B525" t="s">
        <v>1901</v>
      </c>
      <c r="C525" t="s">
        <v>67</v>
      </c>
      <c r="D525">
        <v>46</v>
      </c>
    </row>
    <row r="526" spans="1:4">
      <c r="A526">
        <v>525</v>
      </c>
      <c r="B526" t="s">
        <v>2441</v>
      </c>
      <c r="C526" t="s">
        <v>112</v>
      </c>
      <c r="D526">
        <v>78</v>
      </c>
    </row>
    <row r="527" spans="1:4">
      <c r="A527">
        <v>526</v>
      </c>
      <c r="B527" t="s">
        <v>2470</v>
      </c>
      <c r="C527" t="s">
        <v>112</v>
      </c>
      <c r="D527">
        <v>78</v>
      </c>
    </row>
    <row r="528" spans="1:4">
      <c r="A528">
        <v>527</v>
      </c>
      <c r="B528" t="s">
        <v>112</v>
      </c>
      <c r="C528" t="s">
        <v>112</v>
      </c>
      <c r="D528">
        <v>78</v>
      </c>
    </row>
    <row r="529" spans="1:4">
      <c r="A529">
        <v>528</v>
      </c>
      <c r="B529" t="s">
        <v>2791</v>
      </c>
      <c r="C529" t="s">
        <v>112</v>
      </c>
      <c r="D529">
        <v>78</v>
      </c>
    </row>
    <row r="530" spans="1:4">
      <c r="A530">
        <v>529</v>
      </c>
      <c r="B530" t="s">
        <v>2824</v>
      </c>
      <c r="C530" t="s">
        <v>112</v>
      </c>
      <c r="D530">
        <v>78</v>
      </c>
    </row>
    <row r="531" spans="1:4">
      <c r="A531">
        <v>530</v>
      </c>
      <c r="B531" t="s">
        <v>2993</v>
      </c>
      <c r="C531" t="s">
        <v>112</v>
      </c>
      <c r="D531">
        <v>78</v>
      </c>
    </row>
    <row r="532" spans="1:4">
      <c r="A532">
        <v>531</v>
      </c>
      <c r="B532" t="s">
        <v>2245</v>
      </c>
      <c r="C532" t="s">
        <v>99</v>
      </c>
      <c r="D532">
        <v>70</v>
      </c>
    </row>
    <row r="533" spans="1:4">
      <c r="A533">
        <v>532</v>
      </c>
      <c r="B533" t="s">
        <v>2271</v>
      </c>
      <c r="C533" t="s">
        <v>99</v>
      </c>
      <c r="D533">
        <v>70</v>
      </c>
    </row>
    <row r="534" spans="1:4">
      <c r="A534">
        <v>533</v>
      </c>
      <c r="B534" t="s">
        <v>2464</v>
      </c>
      <c r="C534" t="s">
        <v>99</v>
      </c>
      <c r="D534">
        <v>70</v>
      </c>
    </row>
    <row r="535" spans="1:4">
      <c r="A535">
        <v>534</v>
      </c>
      <c r="B535" t="s">
        <v>99</v>
      </c>
      <c r="C535" t="s">
        <v>99</v>
      </c>
      <c r="D535">
        <v>70</v>
      </c>
    </row>
    <row r="536" spans="1:4">
      <c r="A536">
        <v>535</v>
      </c>
      <c r="B536" t="s">
        <v>2655</v>
      </c>
      <c r="C536" t="s">
        <v>99</v>
      </c>
      <c r="D536">
        <v>70</v>
      </c>
    </row>
    <row r="537" spans="1:4">
      <c r="A537">
        <v>536</v>
      </c>
      <c r="B537" t="s">
        <v>2843</v>
      </c>
      <c r="C537" t="s">
        <v>99</v>
      </c>
      <c r="D537">
        <v>70</v>
      </c>
    </row>
    <row r="538" spans="1:4">
      <c r="A538">
        <v>537</v>
      </c>
      <c r="B538" t="s">
        <v>2186</v>
      </c>
      <c r="C538" t="s">
        <v>53</v>
      </c>
      <c r="D538">
        <v>36</v>
      </c>
    </row>
    <row r="539" spans="1:4">
      <c r="A539">
        <v>538</v>
      </c>
      <c r="B539" t="s">
        <v>2226</v>
      </c>
      <c r="C539" t="s">
        <v>53</v>
      </c>
      <c r="D539">
        <v>36</v>
      </c>
    </row>
    <row r="540" spans="1:4">
      <c r="A540">
        <v>539</v>
      </c>
      <c r="B540" t="s">
        <v>2413</v>
      </c>
      <c r="C540" t="s">
        <v>53</v>
      </c>
      <c r="D540">
        <v>36</v>
      </c>
    </row>
    <row r="541" spans="1:4">
      <c r="A541">
        <v>540</v>
      </c>
      <c r="B541" t="s">
        <v>2614</v>
      </c>
      <c r="C541" t="s">
        <v>53</v>
      </c>
      <c r="D541">
        <v>36</v>
      </c>
    </row>
    <row r="542" spans="1:4">
      <c r="A542">
        <v>541</v>
      </c>
      <c r="B542" t="s">
        <v>53</v>
      </c>
      <c r="C542" t="s">
        <v>53</v>
      </c>
      <c r="D542">
        <v>36</v>
      </c>
    </row>
    <row r="543" spans="1:4">
      <c r="A543">
        <v>542</v>
      </c>
      <c r="B543" t="s">
        <v>2840</v>
      </c>
      <c r="C543" t="s">
        <v>53</v>
      </c>
      <c r="D543">
        <v>36</v>
      </c>
    </row>
    <row r="544" spans="1:4">
      <c r="A544">
        <v>543</v>
      </c>
      <c r="B544" t="s">
        <v>2856</v>
      </c>
      <c r="C544" t="s">
        <v>53</v>
      </c>
      <c r="D544">
        <v>36</v>
      </c>
    </row>
    <row r="545" spans="1:4">
      <c r="A545">
        <v>544</v>
      </c>
      <c r="B545" t="s">
        <v>2896</v>
      </c>
      <c r="C545" t="s">
        <v>53</v>
      </c>
      <c r="D545">
        <v>36</v>
      </c>
    </row>
    <row r="546" spans="1:4">
      <c r="A546">
        <v>545</v>
      </c>
      <c r="B546" t="s">
        <v>2158</v>
      </c>
      <c r="C546" t="s">
        <v>54</v>
      </c>
      <c r="D546">
        <v>37</v>
      </c>
    </row>
    <row r="547" spans="1:4">
      <c r="A547">
        <v>546</v>
      </c>
      <c r="B547" t="s">
        <v>2168</v>
      </c>
      <c r="C547" t="s">
        <v>54</v>
      </c>
      <c r="D547">
        <v>37</v>
      </c>
    </row>
    <row r="548" spans="1:4">
      <c r="A548">
        <v>547</v>
      </c>
      <c r="B548" t="s">
        <v>2214</v>
      </c>
      <c r="C548" t="s">
        <v>54</v>
      </c>
      <c r="D548">
        <v>37</v>
      </c>
    </row>
    <row r="549" spans="1:4">
      <c r="A549">
        <v>548</v>
      </c>
      <c r="B549" t="s">
        <v>2247</v>
      </c>
      <c r="C549" t="s">
        <v>54</v>
      </c>
      <c r="D549">
        <v>37</v>
      </c>
    </row>
    <row r="550" spans="1:4">
      <c r="A550">
        <v>549</v>
      </c>
      <c r="B550" t="s">
        <v>2309</v>
      </c>
      <c r="C550" t="s">
        <v>54</v>
      </c>
      <c r="D550">
        <v>37</v>
      </c>
    </row>
    <row r="551" spans="1:4">
      <c r="A551">
        <v>550</v>
      </c>
      <c r="B551" t="s">
        <v>2326</v>
      </c>
      <c r="C551" t="s">
        <v>54</v>
      </c>
      <c r="D551">
        <v>37</v>
      </c>
    </row>
    <row r="552" spans="1:4">
      <c r="A552">
        <v>551</v>
      </c>
      <c r="B552" t="s">
        <v>2350</v>
      </c>
      <c r="C552" t="s">
        <v>54</v>
      </c>
      <c r="D552">
        <v>37</v>
      </c>
    </row>
    <row r="553" spans="1:4">
      <c r="A553">
        <v>552</v>
      </c>
      <c r="B553" t="s">
        <v>2388</v>
      </c>
      <c r="C553" t="s">
        <v>54</v>
      </c>
      <c r="D553">
        <v>37</v>
      </c>
    </row>
    <row r="554" spans="1:4">
      <c r="A554">
        <v>553</v>
      </c>
      <c r="B554" t="s">
        <v>2410</v>
      </c>
      <c r="C554" t="s">
        <v>54</v>
      </c>
      <c r="D554">
        <v>37</v>
      </c>
    </row>
    <row r="555" spans="1:4">
      <c r="A555">
        <v>554</v>
      </c>
      <c r="B555" t="s">
        <v>2426</v>
      </c>
      <c r="C555" t="s">
        <v>54</v>
      </c>
      <c r="D555">
        <v>37</v>
      </c>
    </row>
    <row r="556" spans="1:4">
      <c r="A556">
        <v>555</v>
      </c>
      <c r="B556" t="s">
        <v>2554</v>
      </c>
      <c r="C556" t="s">
        <v>54</v>
      </c>
      <c r="D556">
        <v>37</v>
      </c>
    </row>
    <row r="557" spans="1:4">
      <c r="A557">
        <v>556</v>
      </c>
      <c r="B557" t="s">
        <v>2584</v>
      </c>
      <c r="C557" t="s">
        <v>54</v>
      </c>
      <c r="D557">
        <v>37</v>
      </c>
    </row>
    <row r="558" spans="1:4">
      <c r="A558">
        <v>557</v>
      </c>
      <c r="B558" t="s">
        <v>2593</v>
      </c>
      <c r="C558" t="s">
        <v>54</v>
      </c>
      <c r="D558">
        <v>37</v>
      </c>
    </row>
    <row r="559" spans="1:4">
      <c r="A559">
        <v>558</v>
      </c>
      <c r="B559" t="s">
        <v>54</v>
      </c>
      <c r="C559" t="s">
        <v>54</v>
      </c>
      <c r="D559">
        <v>37</v>
      </c>
    </row>
    <row r="560" spans="1:4">
      <c r="A560">
        <v>559</v>
      </c>
      <c r="B560" t="s">
        <v>2714</v>
      </c>
      <c r="C560" t="s">
        <v>54</v>
      </c>
      <c r="D560">
        <v>37</v>
      </c>
    </row>
    <row r="561" spans="1:4">
      <c r="A561">
        <v>560</v>
      </c>
      <c r="B561" t="s">
        <v>2811</v>
      </c>
      <c r="C561" t="s">
        <v>54</v>
      </c>
      <c r="D561">
        <v>37</v>
      </c>
    </row>
    <row r="562" spans="1:4">
      <c r="A562">
        <v>561</v>
      </c>
      <c r="B562" t="s">
        <v>2862</v>
      </c>
      <c r="C562" t="s">
        <v>54</v>
      </c>
      <c r="D562">
        <v>37</v>
      </c>
    </row>
    <row r="563" spans="1:4">
      <c r="A563">
        <v>562</v>
      </c>
      <c r="B563" t="s">
        <v>2915</v>
      </c>
      <c r="C563" t="s">
        <v>54</v>
      </c>
      <c r="D563">
        <v>37</v>
      </c>
    </row>
    <row r="564" spans="1:4">
      <c r="A564">
        <v>563</v>
      </c>
      <c r="B564" t="s">
        <v>2926</v>
      </c>
      <c r="C564" t="s">
        <v>54</v>
      </c>
      <c r="D564">
        <v>37</v>
      </c>
    </row>
    <row r="565" spans="1:4">
      <c r="A565">
        <v>564</v>
      </c>
      <c r="B565" t="s">
        <v>2948</v>
      </c>
      <c r="C565" t="s">
        <v>54</v>
      </c>
      <c r="D565">
        <v>37</v>
      </c>
    </row>
    <row r="566" spans="1:4">
      <c r="A566">
        <v>565</v>
      </c>
      <c r="B566" t="s">
        <v>2180</v>
      </c>
      <c r="C566" t="s">
        <v>55</v>
      </c>
      <c r="D566">
        <v>38</v>
      </c>
    </row>
    <row r="567" spans="1:4">
      <c r="A567">
        <v>566</v>
      </c>
      <c r="B567" t="s">
        <v>2320</v>
      </c>
      <c r="C567" t="s">
        <v>55</v>
      </c>
      <c r="D567">
        <v>38</v>
      </c>
    </row>
    <row r="568" spans="1:4">
      <c r="A568">
        <v>567</v>
      </c>
      <c r="B568" t="s">
        <v>2408</v>
      </c>
      <c r="C568" t="s">
        <v>55</v>
      </c>
      <c r="D568">
        <v>38</v>
      </c>
    </row>
    <row r="569" spans="1:4">
      <c r="A569">
        <v>568</v>
      </c>
      <c r="B569" t="s">
        <v>2481</v>
      </c>
      <c r="C569" t="s">
        <v>55</v>
      </c>
      <c r="D569">
        <v>38</v>
      </c>
    </row>
    <row r="570" spans="1:4">
      <c r="A570">
        <v>569</v>
      </c>
      <c r="B570" t="s">
        <v>965</v>
      </c>
      <c r="C570" t="s">
        <v>55</v>
      </c>
      <c r="D570">
        <v>38</v>
      </c>
    </row>
    <row r="571" spans="1:4">
      <c r="A571">
        <v>570</v>
      </c>
      <c r="B571" t="s">
        <v>2591</v>
      </c>
      <c r="C571" t="s">
        <v>55</v>
      </c>
      <c r="D571">
        <v>38</v>
      </c>
    </row>
    <row r="572" spans="1:4">
      <c r="A572">
        <v>571</v>
      </c>
      <c r="B572" t="s">
        <v>2682</v>
      </c>
      <c r="C572" t="s">
        <v>55</v>
      </c>
      <c r="D572">
        <v>38</v>
      </c>
    </row>
    <row r="573" spans="1:4">
      <c r="A573">
        <v>572</v>
      </c>
      <c r="B573" t="s">
        <v>2737</v>
      </c>
      <c r="C573" t="s">
        <v>55</v>
      </c>
      <c r="D573">
        <v>38</v>
      </c>
    </row>
    <row r="574" spans="1:4">
      <c r="A574">
        <v>573</v>
      </c>
      <c r="B574" t="s">
        <v>2794</v>
      </c>
      <c r="C574" t="s">
        <v>55</v>
      </c>
      <c r="D574">
        <v>38</v>
      </c>
    </row>
    <row r="575" spans="1:4">
      <c r="A575">
        <v>574</v>
      </c>
      <c r="B575" t="s">
        <v>2811</v>
      </c>
      <c r="C575" t="s">
        <v>55</v>
      </c>
      <c r="D575">
        <v>38</v>
      </c>
    </row>
    <row r="576" spans="1:4">
      <c r="A576">
        <v>575</v>
      </c>
      <c r="B576" t="s">
        <v>2842</v>
      </c>
      <c r="C576" t="s">
        <v>55</v>
      </c>
      <c r="D576">
        <v>38</v>
      </c>
    </row>
    <row r="577" spans="1:4">
      <c r="A577">
        <v>576</v>
      </c>
      <c r="B577" t="s">
        <v>2846</v>
      </c>
      <c r="C577" t="s">
        <v>55</v>
      </c>
      <c r="D577">
        <v>38</v>
      </c>
    </row>
    <row r="578" spans="1:4">
      <c r="A578">
        <v>577</v>
      </c>
      <c r="B578" t="s">
        <v>2922</v>
      </c>
      <c r="C578" t="s">
        <v>55</v>
      </c>
      <c r="D578">
        <v>38</v>
      </c>
    </row>
    <row r="579" spans="1:4">
      <c r="A579">
        <v>578</v>
      </c>
      <c r="B579" t="s">
        <v>2941</v>
      </c>
      <c r="C579" t="s">
        <v>55</v>
      </c>
      <c r="D579">
        <v>38</v>
      </c>
    </row>
    <row r="580" spans="1:4">
      <c r="A580">
        <v>579</v>
      </c>
      <c r="B580" t="s">
        <v>2981</v>
      </c>
      <c r="C580" t="s">
        <v>55</v>
      </c>
      <c r="D580">
        <v>38</v>
      </c>
    </row>
    <row r="581" spans="1:4">
      <c r="A581">
        <v>580</v>
      </c>
      <c r="B581" t="s">
        <v>3001</v>
      </c>
      <c r="C581" t="s">
        <v>55</v>
      </c>
      <c r="D581">
        <v>38</v>
      </c>
    </row>
    <row r="582" spans="1:4">
      <c r="A582">
        <v>581</v>
      </c>
      <c r="B582" t="s">
        <v>2445</v>
      </c>
      <c r="C582" t="s">
        <v>113</v>
      </c>
      <c r="D582">
        <v>79</v>
      </c>
    </row>
    <row r="583" spans="1:4">
      <c r="A583">
        <v>582</v>
      </c>
      <c r="B583" t="s">
        <v>113</v>
      </c>
      <c r="C583" t="s">
        <v>113</v>
      </c>
      <c r="D583">
        <v>79</v>
      </c>
    </row>
    <row r="584" spans="1:4">
      <c r="A584">
        <v>583</v>
      </c>
      <c r="B584" t="s">
        <v>2759</v>
      </c>
      <c r="C584" t="s">
        <v>113</v>
      </c>
      <c r="D584">
        <v>79</v>
      </c>
    </row>
    <row r="585" spans="1:4">
      <c r="A585">
        <v>584</v>
      </c>
      <c r="B585" t="s">
        <v>2814</v>
      </c>
      <c r="C585" t="s">
        <v>113</v>
      </c>
      <c r="D585">
        <v>79</v>
      </c>
    </row>
    <row r="586" spans="1:4">
      <c r="A586">
        <v>585</v>
      </c>
      <c r="B586" t="s">
        <v>2257</v>
      </c>
      <c r="C586" t="s">
        <v>101</v>
      </c>
      <c r="D586">
        <v>71</v>
      </c>
    </row>
    <row r="587" spans="1:4">
      <c r="A587">
        <v>586</v>
      </c>
      <c r="B587" t="s">
        <v>2261</v>
      </c>
      <c r="C587" t="s">
        <v>101</v>
      </c>
      <c r="D587">
        <v>71</v>
      </c>
    </row>
    <row r="588" spans="1:4">
      <c r="A588">
        <v>587</v>
      </c>
      <c r="B588" t="s">
        <v>2363</v>
      </c>
      <c r="C588" t="s">
        <v>101</v>
      </c>
      <c r="D588">
        <v>71</v>
      </c>
    </row>
    <row r="589" spans="1:4">
      <c r="A589">
        <v>588</v>
      </c>
      <c r="B589" t="s">
        <v>667</v>
      </c>
      <c r="C589" t="s">
        <v>101</v>
      </c>
      <c r="D589">
        <v>71</v>
      </c>
    </row>
    <row r="590" spans="1:4">
      <c r="A590">
        <v>589</v>
      </c>
      <c r="B590" t="s">
        <v>2629</v>
      </c>
      <c r="C590" t="s">
        <v>101</v>
      </c>
      <c r="D590">
        <v>71</v>
      </c>
    </row>
    <row r="591" spans="1:4">
      <c r="A591">
        <v>590</v>
      </c>
      <c r="B591" t="s">
        <v>1182</v>
      </c>
      <c r="C591" t="s">
        <v>101</v>
      </c>
      <c r="D591">
        <v>71</v>
      </c>
    </row>
    <row r="592" spans="1:4">
      <c r="A592">
        <v>591</v>
      </c>
      <c r="B592" t="s">
        <v>101</v>
      </c>
      <c r="C592" t="s">
        <v>101</v>
      </c>
      <c r="D592">
        <v>71</v>
      </c>
    </row>
    <row r="593" spans="1:4">
      <c r="A593">
        <v>592</v>
      </c>
      <c r="B593" t="s">
        <v>2884</v>
      </c>
      <c r="C593" t="s">
        <v>101</v>
      </c>
      <c r="D593">
        <v>71</v>
      </c>
    </row>
    <row r="594" spans="1:4">
      <c r="A594">
        <v>593</v>
      </c>
      <c r="B594" t="s">
        <v>2980</v>
      </c>
      <c r="C594" t="s">
        <v>101</v>
      </c>
      <c r="D594">
        <v>71</v>
      </c>
    </row>
    <row r="595" spans="1:4">
      <c r="A595">
        <v>594</v>
      </c>
      <c r="B595" t="s">
        <v>2250</v>
      </c>
      <c r="C595" t="s">
        <v>57</v>
      </c>
      <c r="D595">
        <v>39</v>
      </c>
    </row>
    <row r="596" spans="1:4">
      <c r="A596">
        <v>595</v>
      </c>
      <c r="B596" t="s">
        <v>2398</v>
      </c>
      <c r="C596" t="s">
        <v>57</v>
      </c>
      <c r="D596">
        <v>39</v>
      </c>
    </row>
    <row r="597" spans="1:4">
      <c r="A597">
        <v>596</v>
      </c>
      <c r="B597" t="s">
        <v>57</v>
      </c>
      <c r="C597" t="s">
        <v>57</v>
      </c>
      <c r="D597">
        <v>39</v>
      </c>
    </row>
    <row r="598" spans="1:4">
      <c r="A598">
        <v>597</v>
      </c>
      <c r="B598" t="s">
        <v>2684</v>
      </c>
      <c r="C598" t="s">
        <v>57</v>
      </c>
      <c r="D598">
        <v>39</v>
      </c>
    </row>
    <row r="599" spans="1:4">
      <c r="A599">
        <v>598</v>
      </c>
      <c r="B599" t="s">
        <v>2721</v>
      </c>
      <c r="C599" t="s">
        <v>57</v>
      </c>
      <c r="D599">
        <v>39</v>
      </c>
    </row>
    <row r="600" spans="1:4">
      <c r="A600">
        <v>599</v>
      </c>
      <c r="B600" t="s">
        <v>2806</v>
      </c>
      <c r="C600" t="s">
        <v>57</v>
      </c>
      <c r="D600">
        <v>39</v>
      </c>
    </row>
    <row r="601" spans="1:4">
      <c r="A601">
        <v>600</v>
      </c>
      <c r="B601" t="s">
        <v>2812</v>
      </c>
      <c r="C601" t="s">
        <v>57</v>
      </c>
      <c r="D601">
        <v>39</v>
      </c>
    </row>
    <row r="602" spans="1:4">
      <c r="A602">
        <v>601</v>
      </c>
      <c r="B602" t="s">
        <v>2978</v>
      </c>
      <c r="C602" t="s">
        <v>57</v>
      </c>
      <c r="D602">
        <v>39</v>
      </c>
    </row>
    <row r="603" spans="1:4">
      <c r="A603">
        <v>602</v>
      </c>
      <c r="B603" t="s">
        <v>2175</v>
      </c>
      <c r="C603" t="s">
        <v>59</v>
      </c>
      <c r="D603">
        <v>40</v>
      </c>
    </row>
    <row r="604" spans="1:4">
      <c r="A604">
        <v>603</v>
      </c>
      <c r="B604" t="s">
        <v>2183</v>
      </c>
      <c r="C604" t="s">
        <v>59</v>
      </c>
      <c r="D604">
        <v>40</v>
      </c>
    </row>
    <row r="605" spans="1:4">
      <c r="A605">
        <v>604</v>
      </c>
      <c r="B605" t="s">
        <v>482</v>
      </c>
      <c r="C605" t="s">
        <v>59</v>
      </c>
      <c r="D605">
        <v>40</v>
      </c>
    </row>
    <row r="606" spans="1:4">
      <c r="A606">
        <v>605</v>
      </c>
      <c r="B606" t="s">
        <v>2373</v>
      </c>
      <c r="C606" t="s">
        <v>59</v>
      </c>
      <c r="D606">
        <v>40</v>
      </c>
    </row>
    <row r="607" spans="1:4">
      <c r="A607">
        <v>606</v>
      </c>
      <c r="B607" t="s">
        <v>2619</v>
      </c>
      <c r="C607" t="s">
        <v>59</v>
      </c>
      <c r="D607">
        <v>40</v>
      </c>
    </row>
    <row r="608" spans="1:4">
      <c r="A608">
        <v>607</v>
      </c>
      <c r="B608" t="s">
        <v>59</v>
      </c>
      <c r="C608" t="s">
        <v>59</v>
      </c>
      <c r="D608">
        <v>40</v>
      </c>
    </row>
    <row r="609" spans="1:4">
      <c r="A609">
        <v>608</v>
      </c>
      <c r="B609" t="s">
        <v>2752</v>
      </c>
      <c r="C609" t="s">
        <v>59</v>
      </c>
      <c r="D609">
        <v>40</v>
      </c>
    </row>
    <row r="610" spans="1:4">
      <c r="A610">
        <v>609</v>
      </c>
      <c r="B610" t="s">
        <v>2268</v>
      </c>
      <c r="C610" t="s">
        <v>60</v>
      </c>
      <c r="D610">
        <v>41</v>
      </c>
    </row>
    <row r="611" spans="1:4">
      <c r="A611">
        <v>610</v>
      </c>
      <c r="B611" t="s">
        <v>2359</v>
      </c>
      <c r="C611" t="s">
        <v>60</v>
      </c>
      <c r="D611">
        <v>41</v>
      </c>
    </row>
    <row r="612" spans="1:4">
      <c r="A612">
        <v>611</v>
      </c>
      <c r="B612" t="s">
        <v>2393</v>
      </c>
      <c r="C612" t="s">
        <v>60</v>
      </c>
      <c r="D612">
        <v>41</v>
      </c>
    </row>
    <row r="613" spans="1:4">
      <c r="A613">
        <v>612</v>
      </c>
      <c r="B613" t="s">
        <v>2405</v>
      </c>
      <c r="C613" t="s">
        <v>60</v>
      </c>
      <c r="D613">
        <v>41</v>
      </c>
    </row>
    <row r="614" spans="1:4">
      <c r="A614">
        <v>613</v>
      </c>
      <c r="B614" t="s">
        <v>2416</v>
      </c>
      <c r="C614" t="s">
        <v>60</v>
      </c>
      <c r="D614">
        <v>41</v>
      </c>
    </row>
    <row r="615" spans="1:4">
      <c r="A615">
        <v>614</v>
      </c>
      <c r="B615" t="s">
        <v>2490</v>
      </c>
      <c r="C615" t="s">
        <v>60</v>
      </c>
      <c r="D615">
        <v>41</v>
      </c>
    </row>
    <row r="616" spans="1:4">
      <c r="A616">
        <v>615</v>
      </c>
      <c r="B616" t="s">
        <v>2508</v>
      </c>
      <c r="C616" t="s">
        <v>60</v>
      </c>
      <c r="D616">
        <v>41</v>
      </c>
    </row>
    <row r="617" spans="1:4">
      <c r="A617">
        <v>616</v>
      </c>
      <c r="B617" t="s">
        <v>2606</v>
      </c>
      <c r="C617" t="s">
        <v>60</v>
      </c>
      <c r="D617">
        <v>41</v>
      </c>
    </row>
    <row r="618" spans="1:4">
      <c r="A618">
        <v>617</v>
      </c>
      <c r="B618" t="s">
        <v>2620</v>
      </c>
      <c r="C618" t="s">
        <v>60</v>
      </c>
      <c r="D618">
        <v>41</v>
      </c>
    </row>
    <row r="619" spans="1:4">
      <c r="A619">
        <v>618</v>
      </c>
      <c r="B619" t="s">
        <v>2634</v>
      </c>
      <c r="C619" t="s">
        <v>60</v>
      </c>
      <c r="D619">
        <v>41</v>
      </c>
    </row>
    <row r="620" spans="1:4">
      <c r="A620">
        <v>619</v>
      </c>
      <c r="B620" t="s">
        <v>2648</v>
      </c>
      <c r="C620" t="s">
        <v>60</v>
      </c>
      <c r="D620">
        <v>41</v>
      </c>
    </row>
    <row r="621" spans="1:4">
      <c r="A621">
        <v>620</v>
      </c>
      <c r="B621" t="s">
        <v>2699</v>
      </c>
      <c r="C621" t="s">
        <v>60</v>
      </c>
      <c r="D621">
        <v>41</v>
      </c>
    </row>
    <row r="622" spans="1:4">
      <c r="A622">
        <v>621</v>
      </c>
      <c r="B622" t="s">
        <v>2169</v>
      </c>
      <c r="C622" t="s">
        <v>61</v>
      </c>
      <c r="D622">
        <v>42</v>
      </c>
    </row>
    <row r="623" spans="1:4">
      <c r="A623">
        <v>622</v>
      </c>
      <c r="B623" t="s">
        <v>2182</v>
      </c>
      <c r="C623" t="s">
        <v>61</v>
      </c>
      <c r="D623">
        <v>42</v>
      </c>
    </row>
    <row r="624" spans="1:4">
      <c r="A624">
        <v>623</v>
      </c>
      <c r="B624" t="s">
        <v>2185</v>
      </c>
      <c r="C624" t="s">
        <v>61</v>
      </c>
      <c r="D624">
        <v>42</v>
      </c>
    </row>
    <row r="625" spans="1:4">
      <c r="A625">
        <v>624</v>
      </c>
      <c r="B625" t="s">
        <v>2202</v>
      </c>
      <c r="C625" t="s">
        <v>61</v>
      </c>
      <c r="D625">
        <v>42</v>
      </c>
    </row>
    <row r="626" spans="1:4">
      <c r="A626">
        <v>625</v>
      </c>
      <c r="B626" t="s">
        <v>2292</v>
      </c>
      <c r="C626" t="s">
        <v>61</v>
      </c>
      <c r="D626">
        <v>42</v>
      </c>
    </row>
    <row r="627" spans="1:4">
      <c r="A627">
        <v>626</v>
      </c>
      <c r="B627" t="s">
        <v>2308</v>
      </c>
      <c r="C627" t="s">
        <v>61</v>
      </c>
      <c r="D627">
        <v>42</v>
      </c>
    </row>
    <row r="628" spans="1:4">
      <c r="A628">
        <v>627</v>
      </c>
      <c r="B628" t="s">
        <v>2327</v>
      </c>
      <c r="C628" t="s">
        <v>61</v>
      </c>
      <c r="D628">
        <v>42</v>
      </c>
    </row>
    <row r="629" spans="1:4">
      <c r="A629">
        <v>628</v>
      </c>
      <c r="B629" t="s">
        <v>2365</v>
      </c>
      <c r="C629" t="s">
        <v>61</v>
      </c>
      <c r="D629">
        <v>42</v>
      </c>
    </row>
    <row r="630" spans="1:4">
      <c r="A630">
        <v>629</v>
      </c>
      <c r="B630" t="s">
        <v>2386</v>
      </c>
      <c r="C630" t="s">
        <v>61</v>
      </c>
      <c r="D630">
        <v>42</v>
      </c>
    </row>
    <row r="631" spans="1:4">
      <c r="A631">
        <v>630</v>
      </c>
      <c r="B631" t="s">
        <v>2401</v>
      </c>
      <c r="C631" t="s">
        <v>61</v>
      </c>
      <c r="D631">
        <v>42</v>
      </c>
    </row>
    <row r="632" spans="1:4">
      <c r="A632">
        <v>631</v>
      </c>
      <c r="B632" t="s">
        <v>2402</v>
      </c>
      <c r="C632" t="s">
        <v>61</v>
      </c>
      <c r="D632">
        <v>42</v>
      </c>
    </row>
    <row r="633" spans="1:4">
      <c r="A633">
        <v>632</v>
      </c>
      <c r="B633" t="s">
        <v>2421</v>
      </c>
      <c r="C633" t="s">
        <v>61</v>
      </c>
      <c r="D633">
        <v>42</v>
      </c>
    </row>
    <row r="634" spans="1:4">
      <c r="A634">
        <v>633</v>
      </c>
      <c r="B634" t="s">
        <v>2453</v>
      </c>
      <c r="C634" t="s">
        <v>61</v>
      </c>
      <c r="D634">
        <v>42</v>
      </c>
    </row>
    <row r="635" spans="1:4">
      <c r="A635">
        <v>634</v>
      </c>
      <c r="B635" t="s">
        <v>2459</v>
      </c>
      <c r="C635" t="s">
        <v>61</v>
      </c>
      <c r="D635">
        <v>42</v>
      </c>
    </row>
    <row r="636" spans="1:4">
      <c r="A636">
        <v>635</v>
      </c>
      <c r="B636" t="s">
        <v>2531</v>
      </c>
      <c r="C636" t="s">
        <v>61</v>
      </c>
      <c r="D636">
        <v>42</v>
      </c>
    </row>
    <row r="637" spans="1:4">
      <c r="A637">
        <v>636</v>
      </c>
      <c r="B637" t="s">
        <v>2543</v>
      </c>
      <c r="C637" t="s">
        <v>61</v>
      </c>
      <c r="D637">
        <v>42</v>
      </c>
    </row>
    <row r="638" spans="1:4">
      <c r="A638">
        <v>637</v>
      </c>
      <c r="B638" t="s">
        <v>2548</v>
      </c>
      <c r="C638" t="s">
        <v>61</v>
      </c>
      <c r="D638">
        <v>42</v>
      </c>
    </row>
    <row r="639" spans="1:4">
      <c r="A639">
        <v>638</v>
      </c>
      <c r="B639" t="s">
        <v>2580</v>
      </c>
      <c r="C639" t="s">
        <v>61</v>
      </c>
      <c r="D639">
        <v>42</v>
      </c>
    </row>
    <row r="640" spans="1:4">
      <c r="A640">
        <v>639</v>
      </c>
      <c r="B640" t="s">
        <v>2581</v>
      </c>
      <c r="C640" t="s">
        <v>61</v>
      </c>
      <c r="D640">
        <v>42</v>
      </c>
    </row>
    <row r="641" spans="1:4">
      <c r="A641">
        <v>640</v>
      </c>
      <c r="B641" t="s">
        <v>2610</v>
      </c>
      <c r="C641" t="s">
        <v>61</v>
      </c>
      <c r="D641">
        <v>42</v>
      </c>
    </row>
    <row r="642" spans="1:4">
      <c r="A642">
        <v>641</v>
      </c>
      <c r="B642" t="s">
        <v>2635</v>
      </c>
      <c r="C642" t="s">
        <v>61</v>
      </c>
      <c r="D642">
        <v>42</v>
      </c>
    </row>
    <row r="643" spans="1:4">
      <c r="A643">
        <v>642</v>
      </c>
      <c r="B643" t="s">
        <v>2639</v>
      </c>
      <c r="C643" t="s">
        <v>61</v>
      </c>
      <c r="D643">
        <v>42</v>
      </c>
    </row>
    <row r="644" spans="1:4">
      <c r="A644">
        <v>643</v>
      </c>
      <c r="B644" t="s">
        <v>2704</v>
      </c>
      <c r="C644" t="s">
        <v>61</v>
      </c>
      <c r="D644">
        <v>42</v>
      </c>
    </row>
    <row r="645" spans="1:4">
      <c r="A645">
        <v>644</v>
      </c>
      <c r="B645" t="s">
        <v>2742</v>
      </c>
      <c r="C645" t="s">
        <v>61</v>
      </c>
      <c r="D645">
        <v>42</v>
      </c>
    </row>
    <row r="646" spans="1:4">
      <c r="A646">
        <v>645</v>
      </c>
      <c r="B646" t="s">
        <v>2836</v>
      </c>
      <c r="C646" t="s">
        <v>61</v>
      </c>
      <c r="D646">
        <v>42</v>
      </c>
    </row>
    <row r="647" spans="1:4">
      <c r="A647">
        <v>646</v>
      </c>
      <c r="B647" t="s">
        <v>2854</v>
      </c>
      <c r="C647" t="s">
        <v>61</v>
      </c>
      <c r="D647">
        <v>42</v>
      </c>
    </row>
    <row r="648" spans="1:4">
      <c r="A648">
        <v>647</v>
      </c>
      <c r="B648" t="s">
        <v>2863</v>
      </c>
      <c r="C648" t="s">
        <v>61</v>
      </c>
      <c r="D648">
        <v>42</v>
      </c>
    </row>
    <row r="649" spans="1:4">
      <c r="A649">
        <v>648</v>
      </c>
      <c r="B649" t="s">
        <v>2925</v>
      </c>
      <c r="C649" t="s">
        <v>61</v>
      </c>
      <c r="D649">
        <v>42</v>
      </c>
    </row>
    <row r="650" spans="1:4">
      <c r="A650">
        <v>649</v>
      </c>
      <c r="B650" t="s">
        <v>2957</v>
      </c>
      <c r="C650" t="s">
        <v>61</v>
      </c>
      <c r="D650">
        <v>42</v>
      </c>
    </row>
    <row r="651" spans="1:4">
      <c r="A651">
        <v>650</v>
      </c>
      <c r="B651" t="s">
        <v>2984</v>
      </c>
      <c r="C651" t="s">
        <v>61</v>
      </c>
      <c r="D651">
        <v>42</v>
      </c>
    </row>
    <row r="652" spans="1:4">
      <c r="A652">
        <v>651</v>
      </c>
      <c r="B652" t="s">
        <v>3009</v>
      </c>
      <c r="C652" t="s">
        <v>61</v>
      </c>
      <c r="D652">
        <v>42</v>
      </c>
    </row>
    <row r="653" spans="1:4">
      <c r="A653">
        <v>652</v>
      </c>
      <c r="B653" t="s">
        <v>242</v>
      </c>
      <c r="C653" t="s">
        <v>63</v>
      </c>
      <c r="D653">
        <v>43</v>
      </c>
    </row>
    <row r="654" spans="1:4">
      <c r="A654">
        <v>653</v>
      </c>
      <c r="B654" t="s">
        <v>2232</v>
      </c>
      <c r="C654" t="s">
        <v>63</v>
      </c>
      <c r="D654">
        <v>43</v>
      </c>
    </row>
    <row r="655" spans="1:4">
      <c r="A655">
        <v>654</v>
      </c>
      <c r="B655" t="s">
        <v>2351</v>
      </c>
      <c r="C655" t="s">
        <v>63</v>
      </c>
      <c r="D655">
        <v>43</v>
      </c>
    </row>
    <row r="656" spans="1:4">
      <c r="A656">
        <v>655</v>
      </c>
      <c r="B656" t="s">
        <v>2428</v>
      </c>
      <c r="C656" t="s">
        <v>63</v>
      </c>
      <c r="D656">
        <v>43</v>
      </c>
    </row>
    <row r="657" spans="1:4">
      <c r="A657">
        <v>656</v>
      </c>
      <c r="B657" t="s">
        <v>2433</v>
      </c>
      <c r="C657" t="s">
        <v>63</v>
      </c>
      <c r="D657">
        <v>43</v>
      </c>
    </row>
    <row r="658" spans="1:4">
      <c r="A658">
        <v>657</v>
      </c>
      <c r="B658" t="s">
        <v>2451</v>
      </c>
      <c r="C658" t="s">
        <v>63</v>
      </c>
      <c r="D658">
        <v>43</v>
      </c>
    </row>
    <row r="659" spans="1:4">
      <c r="A659">
        <v>658</v>
      </c>
      <c r="B659" t="s">
        <v>2491</v>
      </c>
      <c r="C659" t="s">
        <v>63</v>
      </c>
      <c r="D659">
        <v>43</v>
      </c>
    </row>
    <row r="660" spans="1:4">
      <c r="A660">
        <v>659</v>
      </c>
      <c r="B660" t="s">
        <v>2573</v>
      </c>
      <c r="C660" t="s">
        <v>63</v>
      </c>
      <c r="D660">
        <v>43</v>
      </c>
    </row>
    <row r="661" spans="1:4">
      <c r="A661">
        <v>660</v>
      </c>
      <c r="B661" t="s">
        <v>63</v>
      </c>
      <c r="C661" t="s">
        <v>63</v>
      </c>
      <c r="D661">
        <v>43</v>
      </c>
    </row>
    <row r="662" spans="1:4">
      <c r="A662">
        <v>661</v>
      </c>
      <c r="B662" t="s">
        <v>2803</v>
      </c>
      <c r="C662" t="s">
        <v>63</v>
      </c>
      <c r="D662">
        <v>43</v>
      </c>
    </row>
    <row r="663" spans="1:4">
      <c r="A663">
        <v>662</v>
      </c>
      <c r="B663" t="s">
        <v>2870</v>
      </c>
      <c r="C663" t="s">
        <v>63</v>
      </c>
      <c r="D663">
        <v>43</v>
      </c>
    </row>
    <row r="664" spans="1:4">
      <c r="A664">
        <v>663</v>
      </c>
      <c r="B664" t="s">
        <v>2905</v>
      </c>
      <c r="C664" t="s">
        <v>63</v>
      </c>
      <c r="D664">
        <v>43</v>
      </c>
    </row>
    <row r="665" spans="1:4">
      <c r="A665">
        <v>664</v>
      </c>
      <c r="B665" t="s">
        <v>2931</v>
      </c>
      <c r="C665" t="s">
        <v>63</v>
      </c>
      <c r="D665">
        <v>43</v>
      </c>
    </row>
    <row r="666" spans="1:4">
      <c r="A666">
        <v>665</v>
      </c>
      <c r="B666" t="s">
        <v>2173</v>
      </c>
      <c r="C666" t="s">
        <v>64</v>
      </c>
      <c r="D666">
        <v>44</v>
      </c>
    </row>
    <row r="667" spans="1:4">
      <c r="A667">
        <v>666</v>
      </c>
      <c r="B667" t="s">
        <v>2217</v>
      </c>
      <c r="C667" t="s">
        <v>64</v>
      </c>
      <c r="D667">
        <v>44</v>
      </c>
    </row>
    <row r="668" spans="1:4">
      <c r="A668">
        <v>667</v>
      </c>
      <c r="B668" t="s">
        <v>2220</v>
      </c>
      <c r="C668" t="s">
        <v>64</v>
      </c>
      <c r="D668">
        <v>44</v>
      </c>
    </row>
    <row r="669" spans="1:4">
      <c r="A669">
        <v>668</v>
      </c>
      <c r="B669" t="s">
        <v>2272</v>
      </c>
      <c r="C669" t="s">
        <v>64</v>
      </c>
      <c r="D669">
        <v>44</v>
      </c>
    </row>
    <row r="670" spans="1:4">
      <c r="A670">
        <v>669</v>
      </c>
      <c r="B670" t="s">
        <v>2391</v>
      </c>
      <c r="C670" t="s">
        <v>64</v>
      </c>
      <c r="D670">
        <v>44</v>
      </c>
    </row>
    <row r="671" spans="1:4">
      <c r="A671">
        <v>670</v>
      </c>
      <c r="B671" t="s">
        <v>2424</v>
      </c>
      <c r="C671" t="s">
        <v>64</v>
      </c>
      <c r="D671">
        <v>44</v>
      </c>
    </row>
    <row r="672" spans="1:4">
      <c r="A672">
        <v>671</v>
      </c>
      <c r="B672" t="s">
        <v>2425</v>
      </c>
      <c r="C672" t="s">
        <v>64</v>
      </c>
      <c r="D672">
        <v>44</v>
      </c>
    </row>
    <row r="673" spans="1:4">
      <c r="A673">
        <v>672</v>
      </c>
      <c r="B673" t="s">
        <v>2568</v>
      </c>
      <c r="C673" t="s">
        <v>64</v>
      </c>
      <c r="D673">
        <v>44</v>
      </c>
    </row>
    <row r="674" spans="1:4">
      <c r="A674">
        <v>673</v>
      </c>
      <c r="B674" t="s">
        <v>2616</v>
      </c>
      <c r="C674" t="s">
        <v>64</v>
      </c>
      <c r="D674">
        <v>44</v>
      </c>
    </row>
    <row r="675" spans="1:4">
      <c r="A675">
        <v>674</v>
      </c>
      <c r="B675" t="s">
        <v>2705</v>
      </c>
      <c r="C675" t="s">
        <v>64</v>
      </c>
      <c r="D675">
        <v>44</v>
      </c>
    </row>
    <row r="676" spans="1:4">
      <c r="A676">
        <v>675</v>
      </c>
      <c r="B676" t="s">
        <v>2820</v>
      </c>
      <c r="C676" t="s">
        <v>64</v>
      </c>
      <c r="D676">
        <v>44</v>
      </c>
    </row>
    <row r="677" spans="1:4">
      <c r="A677">
        <v>676</v>
      </c>
      <c r="B677" t="s">
        <v>2991</v>
      </c>
      <c r="C677" t="s">
        <v>64</v>
      </c>
      <c r="D677">
        <v>44</v>
      </c>
    </row>
    <row r="678" spans="1:4">
      <c r="A678">
        <v>677</v>
      </c>
      <c r="B678" t="s">
        <v>3003</v>
      </c>
      <c r="C678" t="s">
        <v>64</v>
      </c>
      <c r="D678">
        <v>44</v>
      </c>
    </row>
    <row r="679" spans="1:4">
      <c r="A679">
        <v>678</v>
      </c>
      <c r="B679" t="s">
        <v>2171</v>
      </c>
      <c r="C679" t="s">
        <v>65</v>
      </c>
      <c r="D679">
        <v>45</v>
      </c>
    </row>
    <row r="680" spans="1:4">
      <c r="A680">
        <v>679</v>
      </c>
      <c r="B680" t="s">
        <v>2179</v>
      </c>
      <c r="C680" t="s">
        <v>65</v>
      </c>
      <c r="D680">
        <v>45</v>
      </c>
    </row>
    <row r="681" spans="1:4">
      <c r="A681">
        <v>680</v>
      </c>
      <c r="B681" t="s">
        <v>2195</v>
      </c>
      <c r="C681" t="s">
        <v>65</v>
      </c>
      <c r="D681">
        <v>45</v>
      </c>
    </row>
    <row r="682" spans="1:4">
      <c r="A682">
        <v>681</v>
      </c>
      <c r="B682" t="s">
        <v>2397</v>
      </c>
      <c r="C682" t="s">
        <v>65</v>
      </c>
      <c r="D682">
        <v>45</v>
      </c>
    </row>
    <row r="683" spans="1:4">
      <c r="A683">
        <v>682</v>
      </c>
      <c r="B683" t="s">
        <v>2512</v>
      </c>
      <c r="C683" t="s">
        <v>65</v>
      </c>
      <c r="D683">
        <v>45</v>
      </c>
    </row>
    <row r="684" spans="1:4">
      <c r="A684">
        <v>683</v>
      </c>
      <c r="B684" t="s">
        <v>2517</v>
      </c>
      <c r="C684" t="s">
        <v>65</v>
      </c>
      <c r="D684">
        <v>45</v>
      </c>
    </row>
    <row r="685" spans="1:4">
      <c r="A685">
        <v>684</v>
      </c>
      <c r="B685" t="s">
        <v>2673</v>
      </c>
      <c r="C685" t="s">
        <v>65</v>
      </c>
      <c r="D685">
        <v>45</v>
      </c>
    </row>
    <row r="686" spans="1:4">
      <c r="A686">
        <v>685</v>
      </c>
      <c r="B686" t="s">
        <v>2697</v>
      </c>
      <c r="C686" t="s">
        <v>65</v>
      </c>
      <c r="D686">
        <v>45</v>
      </c>
    </row>
    <row r="687" spans="1:4">
      <c r="A687">
        <v>686</v>
      </c>
      <c r="B687" t="s">
        <v>2702</v>
      </c>
      <c r="C687" t="s">
        <v>65</v>
      </c>
      <c r="D687">
        <v>45</v>
      </c>
    </row>
    <row r="688" spans="1:4">
      <c r="A688">
        <v>687</v>
      </c>
      <c r="B688" t="s">
        <v>2827</v>
      </c>
      <c r="C688" t="s">
        <v>65</v>
      </c>
      <c r="D688">
        <v>45</v>
      </c>
    </row>
    <row r="689" spans="1:4">
      <c r="A689">
        <v>688</v>
      </c>
      <c r="B689" t="s">
        <v>2839</v>
      </c>
      <c r="C689" t="s">
        <v>65</v>
      </c>
      <c r="D689">
        <v>45</v>
      </c>
    </row>
    <row r="690" spans="1:4">
      <c r="A690">
        <v>689</v>
      </c>
      <c r="B690" t="s">
        <v>2847</v>
      </c>
      <c r="C690" t="s">
        <v>65</v>
      </c>
      <c r="D690">
        <v>45</v>
      </c>
    </row>
    <row r="691" spans="1:4">
      <c r="A691">
        <v>690</v>
      </c>
      <c r="B691" t="s">
        <v>2855</v>
      </c>
      <c r="C691" t="s">
        <v>65</v>
      </c>
      <c r="D691">
        <v>45</v>
      </c>
    </row>
    <row r="692" spans="1:4">
      <c r="A692">
        <v>691</v>
      </c>
      <c r="B692" t="s">
        <v>2879</v>
      </c>
      <c r="C692" t="s">
        <v>65</v>
      </c>
      <c r="D692">
        <v>45</v>
      </c>
    </row>
    <row r="693" spans="1:4">
      <c r="A693">
        <v>692</v>
      </c>
      <c r="B693" t="s">
        <v>2912</v>
      </c>
      <c r="C693" t="s">
        <v>65</v>
      </c>
      <c r="D693">
        <v>45</v>
      </c>
    </row>
    <row r="694" spans="1:4">
      <c r="A694">
        <v>693</v>
      </c>
      <c r="B694" t="s">
        <v>2950</v>
      </c>
      <c r="C694" t="s">
        <v>65</v>
      </c>
      <c r="D694">
        <v>45</v>
      </c>
    </row>
    <row r="695" spans="1:4">
      <c r="A695">
        <v>694</v>
      </c>
      <c r="B695" t="s">
        <v>3010</v>
      </c>
      <c r="C695" t="s">
        <v>65</v>
      </c>
      <c r="D695">
        <v>45</v>
      </c>
    </row>
    <row r="696" spans="1:4">
      <c r="A696">
        <v>695</v>
      </c>
      <c r="B696" t="s">
        <v>2230</v>
      </c>
      <c r="C696" t="s">
        <v>68</v>
      </c>
      <c r="D696">
        <v>47</v>
      </c>
    </row>
    <row r="697" spans="1:4">
      <c r="A697">
        <v>696</v>
      </c>
      <c r="B697" t="s">
        <v>2392</v>
      </c>
      <c r="C697" t="s">
        <v>68</v>
      </c>
      <c r="D697">
        <v>47</v>
      </c>
    </row>
    <row r="698" spans="1:4">
      <c r="A698">
        <v>697</v>
      </c>
      <c r="B698" t="s">
        <v>2404</v>
      </c>
      <c r="C698" t="s">
        <v>68</v>
      </c>
      <c r="D698">
        <v>47</v>
      </c>
    </row>
    <row r="699" spans="1:4">
      <c r="A699">
        <v>698</v>
      </c>
      <c r="B699" t="s">
        <v>2676</v>
      </c>
      <c r="C699" t="s">
        <v>68</v>
      </c>
      <c r="D699">
        <v>47</v>
      </c>
    </row>
    <row r="700" spans="1:4">
      <c r="A700">
        <v>699</v>
      </c>
      <c r="B700" t="s">
        <v>2735</v>
      </c>
      <c r="C700" t="s">
        <v>68</v>
      </c>
      <c r="D700">
        <v>47</v>
      </c>
    </row>
    <row r="701" spans="1:4">
      <c r="A701">
        <v>700</v>
      </c>
      <c r="B701" t="s">
        <v>2748</v>
      </c>
      <c r="C701" t="s">
        <v>68</v>
      </c>
      <c r="D701">
        <v>47</v>
      </c>
    </row>
    <row r="702" spans="1:4">
      <c r="A702">
        <v>701</v>
      </c>
      <c r="B702" t="s">
        <v>2772</v>
      </c>
      <c r="C702" t="s">
        <v>68</v>
      </c>
      <c r="D702">
        <v>47</v>
      </c>
    </row>
    <row r="703" spans="1:4">
      <c r="A703">
        <v>702</v>
      </c>
      <c r="B703" t="s">
        <v>2793</v>
      </c>
      <c r="C703" t="s">
        <v>68</v>
      </c>
      <c r="D703">
        <v>47</v>
      </c>
    </row>
    <row r="704" spans="1:4">
      <c r="A704">
        <v>703</v>
      </c>
      <c r="B704" t="s">
        <v>2850</v>
      </c>
      <c r="C704" t="s">
        <v>68</v>
      </c>
      <c r="D704">
        <v>47</v>
      </c>
    </row>
    <row r="705" spans="1:4">
      <c r="A705">
        <v>704</v>
      </c>
      <c r="B705" t="s">
        <v>3002</v>
      </c>
      <c r="C705" t="s">
        <v>68</v>
      </c>
      <c r="D705">
        <v>47</v>
      </c>
    </row>
    <row r="706" spans="1:4">
      <c r="A706">
        <v>705</v>
      </c>
      <c r="B706" t="s">
        <v>2178</v>
      </c>
      <c r="C706" t="s">
        <v>50</v>
      </c>
      <c r="D706">
        <v>33</v>
      </c>
    </row>
    <row r="707" spans="1:4">
      <c r="A707">
        <v>706</v>
      </c>
      <c r="B707" t="s">
        <v>2210</v>
      </c>
      <c r="C707" t="s">
        <v>50</v>
      </c>
      <c r="D707">
        <v>33</v>
      </c>
    </row>
    <row r="708" spans="1:4">
      <c r="A708">
        <v>707</v>
      </c>
      <c r="B708" t="s">
        <v>2243</v>
      </c>
      <c r="C708" t="s">
        <v>50</v>
      </c>
      <c r="D708">
        <v>33</v>
      </c>
    </row>
    <row r="709" spans="1:4">
      <c r="A709">
        <v>708</v>
      </c>
      <c r="B709" t="s">
        <v>2312</v>
      </c>
      <c r="C709" t="s">
        <v>50</v>
      </c>
      <c r="D709">
        <v>33</v>
      </c>
    </row>
    <row r="710" spans="1:4">
      <c r="A710">
        <v>709</v>
      </c>
      <c r="B710" t="s">
        <v>2337</v>
      </c>
      <c r="C710" t="s">
        <v>50</v>
      </c>
      <c r="D710">
        <v>33</v>
      </c>
    </row>
    <row r="711" spans="1:4">
      <c r="A711">
        <v>710</v>
      </c>
      <c r="B711" t="s">
        <v>2458</v>
      </c>
      <c r="C711" t="s">
        <v>50</v>
      </c>
      <c r="D711">
        <v>33</v>
      </c>
    </row>
    <row r="712" spans="1:4">
      <c r="A712">
        <v>711</v>
      </c>
      <c r="B712" t="s">
        <v>2525</v>
      </c>
      <c r="C712" t="s">
        <v>50</v>
      </c>
      <c r="D712">
        <v>33</v>
      </c>
    </row>
    <row r="713" spans="1:4">
      <c r="A713">
        <v>712</v>
      </c>
      <c r="B713" t="s">
        <v>2747</v>
      </c>
      <c r="C713" t="s">
        <v>50</v>
      </c>
      <c r="D713">
        <v>33</v>
      </c>
    </row>
    <row r="714" spans="1:4">
      <c r="A714">
        <v>713</v>
      </c>
      <c r="B714" t="s">
        <v>2761</v>
      </c>
      <c r="C714" t="s">
        <v>50</v>
      </c>
      <c r="D714">
        <v>33</v>
      </c>
    </row>
    <row r="715" spans="1:4">
      <c r="A715">
        <v>714</v>
      </c>
      <c r="B715" t="s">
        <v>2866</v>
      </c>
      <c r="C715" t="s">
        <v>50</v>
      </c>
      <c r="D715">
        <v>33</v>
      </c>
    </row>
    <row r="716" spans="1:4">
      <c r="A716">
        <v>715</v>
      </c>
      <c r="B716" t="s">
        <v>2924</v>
      </c>
      <c r="C716" t="s">
        <v>50</v>
      </c>
      <c r="D716">
        <v>33</v>
      </c>
    </row>
    <row r="717" spans="1:4">
      <c r="A717">
        <v>716</v>
      </c>
      <c r="B717" t="s">
        <v>2945</v>
      </c>
      <c r="C717" t="s">
        <v>50</v>
      </c>
      <c r="D717">
        <v>33</v>
      </c>
    </row>
    <row r="718" spans="1:4">
      <c r="A718">
        <v>717</v>
      </c>
      <c r="B718" t="s">
        <v>2999</v>
      </c>
      <c r="C718" t="s">
        <v>50</v>
      </c>
      <c r="D718">
        <v>33</v>
      </c>
    </row>
    <row r="719" spans="1:4">
      <c r="A719">
        <v>718</v>
      </c>
      <c r="B719" t="s">
        <v>2298</v>
      </c>
      <c r="C719" t="s">
        <v>70</v>
      </c>
      <c r="D719">
        <v>48</v>
      </c>
    </row>
    <row r="720" spans="1:4">
      <c r="A720">
        <v>719</v>
      </c>
      <c r="B720" t="s">
        <v>2389</v>
      </c>
      <c r="C720" t="s">
        <v>70</v>
      </c>
      <c r="D720">
        <v>48</v>
      </c>
    </row>
    <row r="721" spans="1:4">
      <c r="A721">
        <v>720</v>
      </c>
      <c r="B721" t="s">
        <v>2394</v>
      </c>
      <c r="C721" t="s">
        <v>70</v>
      </c>
      <c r="D721">
        <v>48</v>
      </c>
    </row>
    <row r="722" spans="1:4">
      <c r="A722">
        <v>721</v>
      </c>
      <c r="B722" t="s">
        <v>2483</v>
      </c>
      <c r="C722" t="s">
        <v>70</v>
      </c>
      <c r="D722">
        <v>48</v>
      </c>
    </row>
    <row r="723" spans="1:4">
      <c r="A723">
        <v>722</v>
      </c>
      <c r="B723" t="s">
        <v>2650</v>
      </c>
      <c r="C723" t="s">
        <v>70</v>
      </c>
      <c r="D723">
        <v>48</v>
      </c>
    </row>
    <row r="724" spans="1:4">
      <c r="A724">
        <v>723</v>
      </c>
      <c r="B724" t="s">
        <v>2701</v>
      </c>
      <c r="C724" t="s">
        <v>70</v>
      </c>
      <c r="D724">
        <v>48</v>
      </c>
    </row>
    <row r="725" spans="1:4">
      <c r="A725">
        <v>724</v>
      </c>
      <c r="B725" t="s">
        <v>2733</v>
      </c>
      <c r="C725" t="s">
        <v>70</v>
      </c>
      <c r="D725">
        <v>48</v>
      </c>
    </row>
    <row r="726" spans="1:4">
      <c r="A726">
        <v>725</v>
      </c>
      <c r="B726" t="s">
        <v>2741</v>
      </c>
      <c r="C726" t="s">
        <v>70</v>
      </c>
      <c r="D726">
        <v>48</v>
      </c>
    </row>
    <row r="727" spans="1:4">
      <c r="A727">
        <v>726</v>
      </c>
      <c r="B727" t="s">
        <v>2751</v>
      </c>
      <c r="C727" t="s">
        <v>70</v>
      </c>
      <c r="D727">
        <v>48</v>
      </c>
    </row>
    <row r="728" spans="1:4">
      <c r="A728">
        <v>727</v>
      </c>
      <c r="B728" t="s">
        <v>2784</v>
      </c>
      <c r="C728" t="s">
        <v>70</v>
      </c>
      <c r="D728">
        <v>48</v>
      </c>
    </row>
    <row r="729" spans="1:4">
      <c r="A729">
        <v>728</v>
      </c>
      <c r="B729" t="s">
        <v>2861</v>
      </c>
      <c r="C729" t="s">
        <v>70</v>
      </c>
      <c r="D729">
        <v>48</v>
      </c>
    </row>
    <row r="730" spans="1:4">
      <c r="A730">
        <v>729</v>
      </c>
      <c r="B730" t="s">
        <v>2960</v>
      </c>
      <c r="C730" t="s">
        <v>70</v>
      </c>
      <c r="D730">
        <v>48</v>
      </c>
    </row>
    <row r="731" spans="1:4">
      <c r="A731">
        <v>730</v>
      </c>
      <c r="B731" t="s">
        <v>2987</v>
      </c>
      <c r="C731" t="s">
        <v>70</v>
      </c>
      <c r="D731">
        <v>48</v>
      </c>
    </row>
    <row r="732" spans="1:4">
      <c r="A732">
        <v>731</v>
      </c>
      <c r="B732" t="s">
        <v>2317</v>
      </c>
      <c r="C732" t="s">
        <v>72</v>
      </c>
      <c r="D732">
        <v>49</v>
      </c>
    </row>
    <row r="733" spans="1:4">
      <c r="A733">
        <v>732</v>
      </c>
      <c r="B733" t="s">
        <v>2559</v>
      </c>
      <c r="C733" t="s">
        <v>72</v>
      </c>
      <c r="D733">
        <v>49</v>
      </c>
    </row>
    <row r="734" spans="1:4">
      <c r="A734">
        <v>733</v>
      </c>
      <c r="B734" t="s">
        <v>2689</v>
      </c>
      <c r="C734" t="s">
        <v>72</v>
      </c>
      <c r="D734">
        <v>49</v>
      </c>
    </row>
    <row r="735" spans="1:4">
      <c r="A735">
        <v>734</v>
      </c>
      <c r="B735" t="s">
        <v>2725</v>
      </c>
      <c r="C735" t="s">
        <v>72</v>
      </c>
      <c r="D735">
        <v>49</v>
      </c>
    </row>
    <row r="736" spans="1:4">
      <c r="A736">
        <v>735</v>
      </c>
      <c r="B736" t="s">
        <v>72</v>
      </c>
      <c r="C736" t="s">
        <v>72</v>
      </c>
      <c r="D736">
        <v>49</v>
      </c>
    </row>
    <row r="737" spans="1:4">
      <c r="A737">
        <v>736</v>
      </c>
      <c r="B737" t="s">
        <v>2975</v>
      </c>
      <c r="C737" t="s">
        <v>72</v>
      </c>
      <c r="D737">
        <v>49</v>
      </c>
    </row>
    <row r="738" spans="1:4">
      <c r="A738">
        <v>737</v>
      </c>
      <c r="B738" t="s">
        <v>2159</v>
      </c>
      <c r="C738" t="s">
        <v>74</v>
      </c>
      <c r="D738">
        <v>50</v>
      </c>
    </row>
    <row r="739" spans="1:4">
      <c r="A739">
        <v>738</v>
      </c>
      <c r="B739" t="s">
        <v>2238</v>
      </c>
      <c r="C739" t="s">
        <v>74</v>
      </c>
      <c r="D739">
        <v>50</v>
      </c>
    </row>
    <row r="740" spans="1:4">
      <c r="A740">
        <v>739</v>
      </c>
      <c r="B740" t="s">
        <v>2406</v>
      </c>
      <c r="C740" t="s">
        <v>74</v>
      </c>
      <c r="D740">
        <v>50</v>
      </c>
    </row>
    <row r="741" spans="1:4">
      <c r="A741">
        <v>740</v>
      </c>
      <c r="B741" t="s">
        <v>2526</v>
      </c>
      <c r="C741" t="s">
        <v>74</v>
      </c>
      <c r="D741">
        <v>50</v>
      </c>
    </row>
    <row r="742" spans="1:4">
      <c r="A742">
        <v>741</v>
      </c>
      <c r="B742" t="s">
        <v>2542</v>
      </c>
      <c r="C742" t="s">
        <v>74</v>
      </c>
      <c r="D742">
        <v>50</v>
      </c>
    </row>
    <row r="743" spans="1:4">
      <c r="A743">
        <v>742</v>
      </c>
      <c r="B743" t="s">
        <v>2693</v>
      </c>
      <c r="C743" t="s">
        <v>74</v>
      </c>
      <c r="D743">
        <v>50</v>
      </c>
    </row>
    <row r="744" spans="1:4">
      <c r="A744">
        <v>743</v>
      </c>
      <c r="B744" t="s">
        <v>74</v>
      </c>
      <c r="C744" t="s">
        <v>74</v>
      </c>
      <c r="D744">
        <v>50</v>
      </c>
    </row>
    <row r="745" spans="1:4">
      <c r="A745">
        <v>744</v>
      </c>
      <c r="B745" t="s">
        <v>2971</v>
      </c>
      <c r="C745" t="s">
        <v>74</v>
      </c>
      <c r="D745">
        <v>50</v>
      </c>
    </row>
    <row r="746" spans="1:4">
      <c r="A746">
        <v>745</v>
      </c>
      <c r="B746" t="s">
        <v>2207</v>
      </c>
      <c r="C746" t="s">
        <v>76</v>
      </c>
      <c r="D746">
        <v>51</v>
      </c>
    </row>
    <row r="747" spans="1:4">
      <c r="A747">
        <v>746</v>
      </c>
      <c r="B747" t="s">
        <v>2302</v>
      </c>
      <c r="C747" t="s">
        <v>76</v>
      </c>
      <c r="D747">
        <v>51</v>
      </c>
    </row>
    <row r="748" spans="1:4">
      <c r="A748">
        <v>747</v>
      </c>
      <c r="B748" t="s">
        <v>2333</v>
      </c>
      <c r="C748" t="s">
        <v>76</v>
      </c>
      <c r="D748">
        <v>51</v>
      </c>
    </row>
    <row r="749" spans="1:4">
      <c r="A749">
        <v>748</v>
      </c>
      <c r="B749" t="s">
        <v>2375</v>
      </c>
      <c r="C749" t="s">
        <v>76</v>
      </c>
      <c r="D749">
        <v>51</v>
      </c>
    </row>
    <row r="750" spans="1:4">
      <c r="A750">
        <v>749</v>
      </c>
      <c r="B750" t="s">
        <v>76</v>
      </c>
      <c r="C750" t="s">
        <v>76</v>
      </c>
      <c r="D750">
        <v>51</v>
      </c>
    </row>
    <row r="751" spans="1:4">
      <c r="A751">
        <v>750</v>
      </c>
      <c r="B751" t="s">
        <v>2964</v>
      </c>
      <c r="C751" t="s">
        <v>76</v>
      </c>
      <c r="D751">
        <v>51</v>
      </c>
    </row>
    <row r="752" spans="1:4">
      <c r="A752">
        <v>751</v>
      </c>
      <c r="B752" t="s">
        <v>2181</v>
      </c>
      <c r="C752" t="s">
        <v>77</v>
      </c>
      <c r="D752">
        <v>52</v>
      </c>
    </row>
    <row r="753" spans="1:4">
      <c r="A753">
        <v>752</v>
      </c>
      <c r="B753" t="s">
        <v>2203</v>
      </c>
      <c r="C753" t="s">
        <v>77</v>
      </c>
      <c r="D753">
        <v>52</v>
      </c>
    </row>
    <row r="754" spans="1:4">
      <c r="A754">
        <v>753</v>
      </c>
      <c r="B754" t="s">
        <v>2242</v>
      </c>
      <c r="C754" t="s">
        <v>77</v>
      </c>
      <c r="D754">
        <v>52</v>
      </c>
    </row>
    <row r="755" spans="1:4">
      <c r="A755">
        <v>754</v>
      </c>
      <c r="B755" t="s">
        <v>571</v>
      </c>
      <c r="C755" t="s">
        <v>77</v>
      </c>
      <c r="D755">
        <v>52</v>
      </c>
    </row>
    <row r="756" spans="1:4">
      <c r="A756">
        <v>755</v>
      </c>
      <c r="B756" t="s">
        <v>2349</v>
      </c>
      <c r="C756" t="s">
        <v>77</v>
      </c>
      <c r="D756">
        <v>52</v>
      </c>
    </row>
    <row r="757" spans="1:4">
      <c r="A757">
        <v>756</v>
      </c>
      <c r="B757" t="s">
        <v>2354</v>
      </c>
      <c r="C757" t="s">
        <v>77</v>
      </c>
      <c r="D757">
        <v>52</v>
      </c>
    </row>
    <row r="758" spans="1:4">
      <c r="A758">
        <v>757</v>
      </c>
      <c r="B758" t="s">
        <v>2479</v>
      </c>
      <c r="C758" t="s">
        <v>77</v>
      </c>
      <c r="D758">
        <v>52</v>
      </c>
    </row>
    <row r="759" spans="1:4">
      <c r="A759">
        <v>758</v>
      </c>
      <c r="B759" t="s">
        <v>2511</v>
      </c>
      <c r="C759" t="s">
        <v>77</v>
      </c>
      <c r="D759">
        <v>52</v>
      </c>
    </row>
    <row r="760" spans="1:4">
      <c r="A760">
        <v>759</v>
      </c>
      <c r="B760" t="s">
        <v>2527</v>
      </c>
      <c r="C760" t="s">
        <v>77</v>
      </c>
      <c r="D760">
        <v>52</v>
      </c>
    </row>
    <row r="761" spans="1:4">
      <c r="A761">
        <v>760</v>
      </c>
      <c r="B761" t="s">
        <v>2535</v>
      </c>
      <c r="C761" t="s">
        <v>77</v>
      </c>
      <c r="D761">
        <v>52</v>
      </c>
    </row>
    <row r="762" spans="1:4">
      <c r="A762">
        <v>761</v>
      </c>
      <c r="B762" t="s">
        <v>2586</v>
      </c>
      <c r="C762" t="s">
        <v>77</v>
      </c>
      <c r="D762">
        <v>52</v>
      </c>
    </row>
    <row r="763" spans="1:4">
      <c r="A763">
        <v>762</v>
      </c>
      <c r="B763" t="s">
        <v>2608</v>
      </c>
      <c r="C763" t="s">
        <v>77</v>
      </c>
      <c r="D763">
        <v>52</v>
      </c>
    </row>
    <row r="764" spans="1:4">
      <c r="A764">
        <v>763</v>
      </c>
      <c r="B764" t="s">
        <v>1054</v>
      </c>
      <c r="C764" t="s">
        <v>77</v>
      </c>
      <c r="D764">
        <v>52</v>
      </c>
    </row>
    <row r="765" spans="1:4">
      <c r="A765">
        <v>764</v>
      </c>
      <c r="B765" t="s">
        <v>2687</v>
      </c>
      <c r="C765" t="s">
        <v>77</v>
      </c>
      <c r="D765">
        <v>52</v>
      </c>
    </row>
    <row r="766" spans="1:4">
      <c r="A766">
        <v>765</v>
      </c>
      <c r="B766" t="s">
        <v>1293</v>
      </c>
      <c r="C766" t="s">
        <v>77</v>
      </c>
      <c r="D766">
        <v>52</v>
      </c>
    </row>
    <row r="767" spans="1:4">
      <c r="A767">
        <v>766</v>
      </c>
      <c r="B767" t="s">
        <v>2746</v>
      </c>
      <c r="C767" t="s">
        <v>77</v>
      </c>
      <c r="D767">
        <v>52</v>
      </c>
    </row>
    <row r="768" spans="1:4">
      <c r="A768">
        <v>767</v>
      </c>
      <c r="B768" t="s">
        <v>2808</v>
      </c>
      <c r="C768" t="s">
        <v>77</v>
      </c>
      <c r="D768">
        <v>52</v>
      </c>
    </row>
    <row r="769" spans="1:4">
      <c r="A769">
        <v>768</v>
      </c>
      <c r="B769" t="s">
        <v>2961</v>
      </c>
      <c r="C769" t="s">
        <v>77</v>
      </c>
      <c r="D769">
        <v>52</v>
      </c>
    </row>
    <row r="770" spans="1:4">
      <c r="A770">
        <v>769</v>
      </c>
      <c r="B770" t="s">
        <v>2970</v>
      </c>
      <c r="C770" t="s">
        <v>77</v>
      </c>
      <c r="D770">
        <v>52</v>
      </c>
    </row>
    <row r="771" spans="1:4">
      <c r="A771">
        <v>770</v>
      </c>
      <c r="B771" t="s">
        <v>2254</v>
      </c>
      <c r="C771" t="s">
        <v>114</v>
      </c>
      <c r="D771">
        <v>80</v>
      </c>
    </row>
    <row r="772" spans="1:4">
      <c r="A772">
        <v>771</v>
      </c>
      <c r="B772" t="s">
        <v>2436</v>
      </c>
      <c r="C772" t="s">
        <v>114</v>
      </c>
      <c r="D772">
        <v>80</v>
      </c>
    </row>
    <row r="773" spans="1:4">
      <c r="A773">
        <v>772</v>
      </c>
      <c r="B773" t="s">
        <v>2557</v>
      </c>
      <c r="C773" t="s">
        <v>114</v>
      </c>
      <c r="D773">
        <v>80</v>
      </c>
    </row>
    <row r="774" spans="1:4">
      <c r="A774">
        <v>773</v>
      </c>
      <c r="B774" t="s">
        <v>2612</v>
      </c>
      <c r="C774" t="s">
        <v>114</v>
      </c>
      <c r="D774">
        <v>80</v>
      </c>
    </row>
    <row r="775" spans="1:4">
      <c r="A775">
        <v>774</v>
      </c>
      <c r="B775" t="s">
        <v>114</v>
      </c>
      <c r="C775" t="s">
        <v>114</v>
      </c>
      <c r="D775">
        <v>80</v>
      </c>
    </row>
    <row r="776" spans="1:4">
      <c r="A776">
        <v>775</v>
      </c>
      <c r="B776" t="s">
        <v>2891</v>
      </c>
      <c r="C776" t="s">
        <v>114</v>
      </c>
      <c r="D776">
        <v>80</v>
      </c>
    </row>
    <row r="777" spans="1:4">
      <c r="A777">
        <v>776</v>
      </c>
      <c r="B777" t="s">
        <v>2943</v>
      </c>
      <c r="C777" t="s">
        <v>114</v>
      </c>
      <c r="D777">
        <v>80</v>
      </c>
    </row>
    <row r="778" spans="1:4">
      <c r="A778">
        <v>777</v>
      </c>
      <c r="B778" t="s">
        <v>2219</v>
      </c>
      <c r="C778" t="s">
        <v>78</v>
      </c>
      <c r="D778">
        <v>53</v>
      </c>
    </row>
    <row r="779" spans="1:4">
      <c r="A779">
        <v>778</v>
      </c>
      <c r="B779" t="s">
        <v>2336</v>
      </c>
      <c r="C779" t="s">
        <v>78</v>
      </c>
      <c r="D779">
        <v>53</v>
      </c>
    </row>
    <row r="780" spans="1:4">
      <c r="A780">
        <v>779</v>
      </c>
      <c r="B780" t="s">
        <v>2356</v>
      </c>
      <c r="C780" t="s">
        <v>78</v>
      </c>
      <c r="D780">
        <v>53</v>
      </c>
    </row>
    <row r="781" spans="1:4">
      <c r="A781">
        <v>780</v>
      </c>
      <c r="B781" t="s">
        <v>2403</v>
      </c>
      <c r="C781" t="s">
        <v>78</v>
      </c>
      <c r="D781">
        <v>53</v>
      </c>
    </row>
    <row r="782" spans="1:4">
      <c r="A782">
        <v>781</v>
      </c>
      <c r="B782" t="s">
        <v>2484</v>
      </c>
      <c r="C782" t="s">
        <v>78</v>
      </c>
      <c r="D782">
        <v>53</v>
      </c>
    </row>
    <row r="783" spans="1:4">
      <c r="A783">
        <v>782</v>
      </c>
      <c r="B783" t="s">
        <v>2532</v>
      </c>
      <c r="C783" t="s">
        <v>78</v>
      </c>
      <c r="D783">
        <v>53</v>
      </c>
    </row>
    <row r="784" spans="1:4">
      <c r="A784">
        <v>783</v>
      </c>
      <c r="B784" t="s">
        <v>2569</v>
      </c>
      <c r="C784" t="s">
        <v>78</v>
      </c>
      <c r="D784">
        <v>53</v>
      </c>
    </row>
    <row r="785" spans="1:4">
      <c r="A785">
        <v>784</v>
      </c>
      <c r="B785" t="s">
        <v>2587</v>
      </c>
      <c r="C785" t="s">
        <v>78</v>
      </c>
      <c r="D785">
        <v>53</v>
      </c>
    </row>
    <row r="786" spans="1:4">
      <c r="A786">
        <v>785</v>
      </c>
      <c r="B786" t="s">
        <v>2605</v>
      </c>
      <c r="C786" t="s">
        <v>78</v>
      </c>
      <c r="D786">
        <v>53</v>
      </c>
    </row>
    <row r="787" spans="1:4">
      <c r="A787">
        <v>786</v>
      </c>
      <c r="B787" t="s">
        <v>2618</v>
      </c>
      <c r="C787" t="s">
        <v>78</v>
      </c>
      <c r="D787">
        <v>53</v>
      </c>
    </row>
    <row r="788" spans="1:4">
      <c r="A788">
        <v>787</v>
      </c>
      <c r="B788" t="s">
        <v>1559</v>
      </c>
      <c r="C788" t="s">
        <v>78</v>
      </c>
      <c r="D788">
        <v>53</v>
      </c>
    </row>
    <row r="789" spans="1:4">
      <c r="A789">
        <v>788</v>
      </c>
      <c r="B789" t="s">
        <v>78</v>
      </c>
      <c r="C789" t="s">
        <v>78</v>
      </c>
      <c r="D789">
        <v>53</v>
      </c>
    </row>
    <row r="790" spans="1:4">
      <c r="A790">
        <v>789</v>
      </c>
      <c r="B790" t="s">
        <v>80</v>
      </c>
      <c r="C790" t="s">
        <v>79</v>
      </c>
      <c r="D790">
        <v>54</v>
      </c>
    </row>
    <row r="791" spans="1:4">
      <c r="A791">
        <v>790</v>
      </c>
      <c r="B791" t="s">
        <v>2187</v>
      </c>
      <c r="C791" t="s">
        <v>79</v>
      </c>
      <c r="D791">
        <v>54</v>
      </c>
    </row>
    <row r="792" spans="1:4">
      <c r="A792">
        <v>791</v>
      </c>
      <c r="B792" t="s">
        <v>2223</v>
      </c>
      <c r="C792" t="s">
        <v>79</v>
      </c>
      <c r="D792">
        <v>54</v>
      </c>
    </row>
    <row r="793" spans="1:4">
      <c r="A793">
        <v>792</v>
      </c>
      <c r="B793" t="s">
        <v>2460</v>
      </c>
      <c r="C793" t="s">
        <v>79</v>
      </c>
      <c r="D793">
        <v>54</v>
      </c>
    </row>
    <row r="794" spans="1:4">
      <c r="A794">
        <v>793</v>
      </c>
      <c r="B794" t="s">
        <v>2482</v>
      </c>
      <c r="C794" t="s">
        <v>79</v>
      </c>
      <c r="D794">
        <v>54</v>
      </c>
    </row>
    <row r="795" spans="1:4">
      <c r="A795">
        <v>794</v>
      </c>
      <c r="B795" t="s">
        <v>2503</v>
      </c>
      <c r="C795" t="s">
        <v>79</v>
      </c>
      <c r="D795">
        <v>54</v>
      </c>
    </row>
    <row r="796" spans="1:4">
      <c r="A796">
        <v>795</v>
      </c>
      <c r="B796" t="s">
        <v>2570</v>
      </c>
      <c r="C796" t="s">
        <v>79</v>
      </c>
      <c r="D796">
        <v>54</v>
      </c>
    </row>
    <row r="797" spans="1:4">
      <c r="A797">
        <v>796</v>
      </c>
      <c r="B797" t="s">
        <v>2636</v>
      </c>
      <c r="C797" t="s">
        <v>79</v>
      </c>
      <c r="D797">
        <v>54</v>
      </c>
    </row>
    <row r="798" spans="1:4">
      <c r="A798">
        <v>797</v>
      </c>
      <c r="B798" t="s">
        <v>2637</v>
      </c>
      <c r="C798" t="s">
        <v>79</v>
      </c>
      <c r="D798">
        <v>54</v>
      </c>
    </row>
    <row r="799" spans="1:4">
      <c r="A799">
        <v>798</v>
      </c>
      <c r="B799" t="s">
        <v>2652</v>
      </c>
      <c r="C799" t="s">
        <v>79</v>
      </c>
      <c r="D799">
        <v>54</v>
      </c>
    </row>
    <row r="800" spans="1:4">
      <c r="A800">
        <v>799</v>
      </c>
      <c r="B800" t="s">
        <v>2680</v>
      </c>
      <c r="C800" t="s">
        <v>79</v>
      </c>
      <c r="D800">
        <v>54</v>
      </c>
    </row>
    <row r="801" spans="1:4">
      <c r="A801">
        <v>800</v>
      </c>
      <c r="B801" t="s">
        <v>2798</v>
      </c>
      <c r="C801" t="s">
        <v>79</v>
      </c>
      <c r="D801">
        <v>54</v>
      </c>
    </row>
    <row r="802" spans="1:4">
      <c r="A802">
        <v>801</v>
      </c>
      <c r="B802" t="s">
        <v>2832</v>
      </c>
      <c r="C802" t="s">
        <v>79</v>
      </c>
      <c r="D802">
        <v>54</v>
      </c>
    </row>
    <row r="803" spans="1:4">
      <c r="A803">
        <v>802</v>
      </c>
      <c r="B803" t="s">
        <v>2858</v>
      </c>
      <c r="C803" t="s">
        <v>79</v>
      </c>
      <c r="D803">
        <v>54</v>
      </c>
    </row>
    <row r="804" spans="1:4">
      <c r="A804">
        <v>803</v>
      </c>
      <c r="B804" t="s">
        <v>2882</v>
      </c>
      <c r="C804" t="s">
        <v>79</v>
      </c>
      <c r="D804">
        <v>54</v>
      </c>
    </row>
    <row r="805" spans="1:4">
      <c r="A805">
        <v>804</v>
      </c>
      <c r="B805" t="s">
        <v>2923</v>
      </c>
      <c r="C805" t="s">
        <v>79</v>
      </c>
      <c r="D805">
        <v>54</v>
      </c>
    </row>
    <row r="806" spans="1:4">
      <c r="A806">
        <v>805</v>
      </c>
      <c r="B806" t="s">
        <v>2191</v>
      </c>
      <c r="C806" t="s">
        <v>81</v>
      </c>
      <c r="D806">
        <v>55</v>
      </c>
    </row>
    <row r="807" spans="1:4">
      <c r="A807">
        <v>806</v>
      </c>
      <c r="B807" t="s">
        <v>2231</v>
      </c>
      <c r="C807" t="s">
        <v>81</v>
      </c>
      <c r="D807">
        <v>55</v>
      </c>
    </row>
    <row r="808" spans="1:4">
      <c r="A808">
        <v>807</v>
      </c>
      <c r="B808" t="s">
        <v>2235</v>
      </c>
      <c r="C808" t="s">
        <v>81</v>
      </c>
      <c r="D808">
        <v>55</v>
      </c>
    </row>
    <row r="809" spans="1:4">
      <c r="A809">
        <v>808</v>
      </c>
      <c r="B809" t="s">
        <v>344</v>
      </c>
      <c r="C809" t="s">
        <v>81</v>
      </c>
      <c r="D809">
        <v>55</v>
      </c>
    </row>
    <row r="810" spans="1:4">
      <c r="A810">
        <v>809</v>
      </c>
      <c r="B810" t="s">
        <v>2251</v>
      </c>
      <c r="C810" t="s">
        <v>81</v>
      </c>
      <c r="D810">
        <v>55</v>
      </c>
    </row>
    <row r="811" spans="1:4">
      <c r="A811">
        <v>810</v>
      </c>
      <c r="B811" t="s">
        <v>2323</v>
      </c>
      <c r="C811" t="s">
        <v>81</v>
      </c>
      <c r="D811">
        <v>55</v>
      </c>
    </row>
    <row r="812" spans="1:4">
      <c r="A812">
        <v>811</v>
      </c>
      <c r="B812" t="s">
        <v>2344</v>
      </c>
      <c r="C812" t="s">
        <v>81</v>
      </c>
      <c r="D812">
        <v>55</v>
      </c>
    </row>
    <row r="813" spans="1:4">
      <c r="A813">
        <v>812</v>
      </c>
      <c r="B813" t="s">
        <v>2563</v>
      </c>
      <c r="C813" t="s">
        <v>81</v>
      </c>
      <c r="D813">
        <v>55</v>
      </c>
    </row>
    <row r="814" spans="1:4">
      <c r="A814">
        <v>813</v>
      </c>
      <c r="B814" t="s">
        <v>2589</v>
      </c>
      <c r="C814" t="s">
        <v>81</v>
      </c>
      <c r="D814">
        <v>55</v>
      </c>
    </row>
    <row r="815" spans="1:4">
      <c r="A815">
        <v>814</v>
      </c>
      <c r="B815" t="s">
        <v>1144</v>
      </c>
      <c r="C815" t="s">
        <v>81</v>
      </c>
      <c r="D815">
        <v>55</v>
      </c>
    </row>
    <row r="816" spans="1:4">
      <c r="A816">
        <v>815</v>
      </c>
      <c r="B816" t="s">
        <v>2717</v>
      </c>
      <c r="C816" t="s">
        <v>81</v>
      </c>
      <c r="D816">
        <v>55</v>
      </c>
    </row>
    <row r="817" spans="1:4">
      <c r="A817">
        <v>816</v>
      </c>
      <c r="B817" t="s">
        <v>2779</v>
      </c>
      <c r="C817" t="s">
        <v>81</v>
      </c>
      <c r="D817">
        <v>55</v>
      </c>
    </row>
    <row r="818" spans="1:4">
      <c r="A818">
        <v>817</v>
      </c>
      <c r="B818" t="s">
        <v>2826</v>
      </c>
      <c r="C818" t="s">
        <v>81</v>
      </c>
      <c r="D818">
        <v>55</v>
      </c>
    </row>
    <row r="819" spans="1:4">
      <c r="A819">
        <v>818</v>
      </c>
      <c r="B819" t="s">
        <v>2933</v>
      </c>
      <c r="C819" t="s">
        <v>81</v>
      </c>
      <c r="D819">
        <v>55</v>
      </c>
    </row>
    <row r="820" spans="1:4">
      <c r="A820">
        <v>819</v>
      </c>
      <c r="B820" t="s">
        <v>2937</v>
      </c>
      <c r="C820" t="s">
        <v>81</v>
      </c>
      <c r="D820">
        <v>55</v>
      </c>
    </row>
    <row r="821" spans="1:4">
      <c r="A821">
        <v>820</v>
      </c>
      <c r="B821" t="s">
        <v>2976</v>
      </c>
      <c r="C821" t="s">
        <v>81</v>
      </c>
      <c r="D821">
        <v>55</v>
      </c>
    </row>
    <row r="822" spans="1:4">
      <c r="A822">
        <v>821</v>
      </c>
      <c r="B822" t="s">
        <v>2982</v>
      </c>
      <c r="C822" t="s">
        <v>81</v>
      </c>
      <c r="D822">
        <v>55</v>
      </c>
    </row>
    <row r="823" spans="1:4">
      <c r="A823">
        <v>822</v>
      </c>
      <c r="B823" t="s">
        <v>2174</v>
      </c>
      <c r="C823" t="s">
        <v>91</v>
      </c>
      <c r="D823">
        <v>63</v>
      </c>
    </row>
    <row r="824" spans="1:4">
      <c r="A824">
        <v>823</v>
      </c>
      <c r="B824" t="s">
        <v>2296</v>
      </c>
      <c r="C824" t="s">
        <v>91</v>
      </c>
      <c r="D824">
        <v>63</v>
      </c>
    </row>
    <row r="825" spans="1:4">
      <c r="A825">
        <v>824</v>
      </c>
      <c r="B825" t="s">
        <v>2310</v>
      </c>
      <c r="C825" t="s">
        <v>91</v>
      </c>
      <c r="D825">
        <v>63</v>
      </c>
    </row>
    <row r="826" spans="1:4">
      <c r="A826">
        <v>825</v>
      </c>
      <c r="B826" t="s">
        <v>2325</v>
      </c>
      <c r="C826" t="s">
        <v>91</v>
      </c>
      <c r="D826">
        <v>63</v>
      </c>
    </row>
    <row r="827" spans="1:4">
      <c r="A827">
        <v>826</v>
      </c>
      <c r="B827" t="s">
        <v>2477</v>
      </c>
      <c r="C827" t="s">
        <v>91</v>
      </c>
      <c r="D827">
        <v>63</v>
      </c>
    </row>
    <row r="828" spans="1:4">
      <c r="A828">
        <v>827</v>
      </c>
      <c r="B828" t="s">
        <v>2546</v>
      </c>
      <c r="C828" t="s">
        <v>91</v>
      </c>
      <c r="D828">
        <v>63</v>
      </c>
    </row>
    <row r="829" spans="1:4">
      <c r="A829">
        <v>828</v>
      </c>
      <c r="B829" t="s">
        <v>2547</v>
      </c>
      <c r="C829" t="s">
        <v>91</v>
      </c>
      <c r="D829">
        <v>63</v>
      </c>
    </row>
    <row r="830" spans="1:4">
      <c r="A830">
        <v>829</v>
      </c>
      <c r="B830" t="s">
        <v>2556</v>
      </c>
      <c r="C830" t="s">
        <v>91</v>
      </c>
      <c r="D830">
        <v>63</v>
      </c>
    </row>
    <row r="831" spans="1:4">
      <c r="A831">
        <v>830</v>
      </c>
      <c r="B831" t="s">
        <v>2572</v>
      </c>
      <c r="C831" t="s">
        <v>91</v>
      </c>
      <c r="D831">
        <v>63</v>
      </c>
    </row>
    <row r="832" spans="1:4">
      <c r="A832">
        <v>831</v>
      </c>
      <c r="B832" t="s">
        <v>2632</v>
      </c>
      <c r="C832" t="s">
        <v>91</v>
      </c>
      <c r="D832">
        <v>63</v>
      </c>
    </row>
    <row r="833" spans="1:4">
      <c r="A833">
        <v>832</v>
      </c>
      <c r="B833" t="s">
        <v>2875</v>
      </c>
      <c r="C833" t="s">
        <v>91</v>
      </c>
      <c r="D833">
        <v>63</v>
      </c>
    </row>
    <row r="834" spans="1:4">
      <c r="A834">
        <v>833</v>
      </c>
      <c r="B834" t="s">
        <v>2894</v>
      </c>
      <c r="C834" t="s">
        <v>91</v>
      </c>
      <c r="D834">
        <v>63</v>
      </c>
    </row>
    <row r="835" spans="1:4">
      <c r="A835">
        <v>834</v>
      </c>
      <c r="B835" t="s">
        <v>2977</v>
      </c>
      <c r="C835" t="s">
        <v>91</v>
      </c>
      <c r="D835">
        <v>63</v>
      </c>
    </row>
    <row r="836" spans="1:4">
      <c r="A836">
        <v>835</v>
      </c>
      <c r="B836" t="s">
        <v>418</v>
      </c>
      <c r="C836" t="s">
        <v>82</v>
      </c>
      <c r="D836">
        <v>56</v>
      </c>
    </row>
    <row r="837" spans="1:4">
      <c r="A837">
        <v>836</v>
      </c>
      <c r="B837" t="s">
        <v>2465</v>
      </c>
      <c r="C837" t="s">
        <v>82</v>
      </c>
      <c r="D837">
        <v>56</v>
      </c>
    </row>
    <row r="838" spans="1:4">
      <c r="A838">
        <v>837</v>
      </c>
      <c r="B838" t="s">
        <v>2709</v>
      </c>
      <c r="C838" t="s">
        <v>82</v>
      </c>
      <c r="D838">
        <v>56</v>
      </c>
    </row>
    <row r="839" spans="1:4">
      <c r="A839">
        <v>838</v>
      </c>
      <c r="B839" t="s">
        <v>2810</v>
      </c>
      <c r="C839" t="s">
        <v>82</v>
      </c>
      <c r="D839">
        <v>56</v>
      </c>
    </row>
    <row r="840" spans="1:4">
      <c r="A840">
        <v>839</v>
      </c>
      <c r="B840" t="s">
        <v>82</v>
      </c>
      <c r="C840" t="s">
        <v>82</v>
      </c>
      <c r="D840">
        <v>56</v>
      </c>
    </row>
    <row r="841" spans="1:4">
      <c r="A841">
        <v>840</v>
      </c>
      <c r="B841" t="s">
        <v>2919</v>
      </c>
      <c r="C841" t="s">
        <v>82</v>
      </c>
      <c r="D841">
        <v>56</v>
      </c>
    </row>
    <row r="842" spans="1:4">
      <c r="A842">
        <v>841</v>
      </c>
      <c r="B842" t="s">
        <v>2938</v>
      </c>
      <c r="C842" t="s">
        <v>82</v>
      </c>
      <c r="D842">
        <v>56</v>
      </c>
    </row>
    <row r="843" spans="1:4">
      <c r="A843">
        <v>842</v>
      </c>
      <c r="B843" t="s">
        <v>2240</v>
      </c>
      <c r="C843" t="s">
        <v>83</v>
      </c>
      <c r="D843">
        <v>57</v>
      </c>
    </row>
    <row r="844" spans="1:4">
      <c r="A844">
        <v>843</v>
      </c>
      <c r="B844" t="s">
        <v>2305</v>
      </c>
      <c r="C844" t="s">
        <v>83</v>
      </c>
      <c r="D844">
        <v>57</v>
      </c>
    </row>
    <row r="845" spans="1:4">
      <c r="A845">
        <v>844</v>
      </c>
      <c r="B845" t="s">
        <v>2415</v>
      </c>
      <c r="C845" t="s">
        <v>83</v>
      </c>
      <c r="D845">
        <v>57</v>
      </c>
    </row>
    <row r="846" spans="1:4">
      <c r="A846">
        <v>845</v>
      </c>
      <c r="B846" t="s">
        <v>2434</v>
      </c>
      <c r="C846" t="s">
        <v>83</v>
      </c>
      <c r="D846">
        <v>57</v>
      </c>
    </row>
    <row r="847" spans="1:4">
      <c r="A847">
        <v>846</v>
      </c>
      <c r="B847" t="s">
        <v>2461</v>
      </c>
      <c r="C847" t="s">
        <v>83</v>
      </c>
      <c r="D847">
        <v>57</v>
      </c>
    </row>
    <row r="848" spans="1:4">
      <c r="A848">
        <v>847</v>
      </c>
      <c r="B848" t="s">
        <v>2501</v>
      </c>
      <c r="C848" t="s">
        <v>83</v>
      </c>
      <c r="D848">
        <v>57</v>
      </c>
    </row>
    <row r="849" spans="1:4">
      <c r="A849">
        <v>848</v>
      </c>
      <c r="B849" t="s">
        <v>2833</v>
      </c>
      <c r="C849" t="s">
        <v>83</v>
      </c>
      <c r="D849">
        <v>57</v>
      </c>
    </row>
    <row r="850" spans="1:4">
      <c r="A850">
        <v>849</v>
      </c>
      <c r="B850" t="s">
        <v>83</v>
      </c>
      <c r="C850" t="s">
        <v>83</v>
      </c>
      <c r="D850">
        <v>57</v>
      </c>
    </row>
    <row r="851" spans="1:4">
      <c r="A851">
        <v>850</v>
      </c>
      <c r="B851" t="s">
        <v>2958</v>
      </c>
      <c r="C851" t="s">
        <v>83</v>
      </c>
      <c r="D851">
        <v>57</v>
      </c>
    </row>
    <row r="852" spans="1:4">
      <c r="A852">
        <v>851</v>
      </c>
      <c r="B852" t="s">
        <v>2293</v>
      </c>
      <c r="C852" t="s">
        <v>104</v>
      </c>
      <c r="D852">
        <v>73</v>
      </c>
    </row>
    <row r="853" spans="1:4">
      <c r="A853">
        <v>852</v>
      </c>
      <c r="B853" t="s">
        <v>2328</v>
      </c>
      <c r="C853" t="s">
        <v>104</v>
      </c>
      <c r="D853">
        <v>73</v>
      </c>
    </row>
    <row r="854" spans="1:4">
      <c r="A854">
        <v>853</v>
      </c>
      <c r="B854" t="s">
        <v>2522</v>
      </c>
      <c r="C854" t="s">
        <v>104</v>
      </c>
      <c r="D854">
        <v>73</v>
      </c>
    </row>
    <row r="855" spans="1:4">
      <c r="A855">
        <v>854</v>
      </c>
      <c r="B855" t="s">
        <v>2583</v>
      </c>
      <c r="C855" t="s">
        <v>104</v>
      </c>
      <c r="D855">
        <v>73</v>
      </c>
    </row>
    <row r="856" spans="1:4">
      <c r="A856">
        <v>855</v>
      </c>
      <c r="B856" t="s">
        <v>2868</v>
      </c>
      <c r="C856" t="s">
        <v>104</v>
      </c>
      <c r="D856">
        <v>73</v>
      </c>
    </row>
    <row r="857" spans="1:4">
      <c r="A857">
        <v>856</v>
      </c>
      <c r="B857" t="s">
        <v>104</v>
      </c>
      <c r="C857" t="s">
        <v>104</v>
      </c>
      <c r="D857">
        <v>73</v>
      </c>
    </row>
    <row r="858" spans="1:4">
      <c r="A858">
        <v>857</v>
      </c>
      <c r="B858" t="s">
        <v>2963</v>
      </c>
      <c r="C858" t="s">
        <v>104</v>
      </c>
      <c r="D858">
        <v>73</v>
      </c>
    </row>
    <row r="859" spans="1:4">
      <c r="A859">
        <v>858</v>
      </c>
      <c r="B859" t="s">
        <v>183</v>
      </c>
      <c r="C859" t="s">
        <v>84</v>
      </c>
      <c r="D859">
        <v>58</v>
      </c>
    </row>
    <row r="860" spans="1:4">
      <c r="A860">
        <v>859</v>
      </c>
      <c r="B860" t="s">
        <v>2206</v>
      </c>
      <c r="C860" t="s">
        <v>84</v>
      </c>
      <c r="D860">
        <v>58</v>
      </c>
    </row>
    <row r="861" spans="1:4">
      <c r="A861">
        <v>860</v>
      </c>
      <c r="B861" t="s">
        <v>2418</v>
      </c>
      <c r="C861" t="s">
        <v>84</v>
      </c>
      <c r="D861">
        <v>58</v>
      </c>
    </row>
    <row r="862" spans="1:4">
      <c r="A862">
        <v>861</v>
      </c>
      <c r="B862" t="s">
        <v>2423</v>
      </c>
      <c r="C862" t="s">
        <v>84</v>
      </c>
      <c r="D862">
        <v>58</v>
      </c>
    </row>
    <row r="863" spans="1:4">
      <c r="A863">
        <v>862</v>
      </c>
      <c r="B863" t="s">
        <v>2494</v>
      </c>
      <c r="C863" t="s">
        <v>84</v>
      </c>
      <c r="D863">
        <v>58</v>
      </c>
    </row>
    <row r="864" spans="1:4">
      <c r="A864">
        <v>863</v>
      </c>
      <c r="B864" t="s">
        <v>2513</v>
      </c>
      <c r="C864" t="s">
        <v>84</v>
      </c>
      <c r="D864">
        <v>58</v>
      </c>
    </row>
    <row r="865" spans="1:4">
      <c r="A865">
        <v>864</v>
      </c>
      <c r="B865" t="s">
        <v>2539</v>
      </c>
      <c r="C865" t="s">
        <v>84</v>
      </c>
      <c r="D865">
        <v>58</v>
      </c>
    </row>
    <row r="866" spans="1:4">
      <c r="A866">
        <v>865</v>
      </c>
      <c r="B866" t="s">
        <v>2544</v>
      </c>
      <c r="C866" t="s">
        <v>84</v>
      </c>
      <c r="D866">
        <v>58</v>
      </c>
    </row>
    <row r="867" spans="1:4">
      <c r="A867">
        <v>866</v>
      </c>
      <c r="B867" t="s">
        <v>2590</v>
      </c>
      <c r="C867" t="s">
        <v>84</v>
      </c>
      <c r="D867">
        <v>58</v>
      </c>
    </row>
    <row r="868" spans="1:4">
      <c r="A868">
        <v>867</v>
      </c>
      <c r="B868" t="s">
        <v>2621</v>
      </c>
      <c r="C868" t="s">
        <v>84</v>
      </c>
      <c r="D868">
        <v>58</v>
      </c>
    </row>
    <row r="869" spans="1:4">
      <c r="A869">
        <v>868</v>
      </c>
      <c r="B869" t="s">
        <v>2692</v>
      </c>
      <c r="C869" t="s">
        <v>84</v>
      </c>
      <c r="D869">
        <v>58</v>
      </c>
    </row>
    <row r="870" spans="1:4">
      <c r="A870">
        <v>869</v>
      </c>
      <c r="B870" t="s">
        <v>84</v>
      </c>
      <c r="C870" t="s">
        <v>84</v>
      </c>
      <c r="D870">
        <v>58</v>
      </c>
    </row>
    <row r="871" spans="1:4">
      <c r="A871">
        <v>870</v>
      </c>
      <c r="B871" t="s">
        <v>2897</v>
      </c>
      <c r="C871" t="s">
        <v>84</v>
      </c>
      <c r="D871">
        <v>58</v>
      </c>
    </row>
    <row r="872" spans="1:4">
      <c r="A872">
        <v>871</v>
      </c>
      <c r="B872" t="s">
        <v>1743</v>
      </c>
      <c r="C872" t="s">
        <v>84</v>
      </c>
      <c r="D872">
        <v>58</v>
      </c>
    </row>
    <row r="873" spans="1:4">
      <c r="A873">
        <v>872</v>
      </c>
      <c r="B873" t="s">
        <v>1915</v>
      </c>
      <c r="C873" t="s">
        <v>84</v>
      </c>
      <c r="D873">
        <v>58</v>
      </c>
    </row>
    <row r="874" spans="1:4">
      <c r="A874">
        <v>873</v>
      </c>
      <c r="B874" t="s">
        <v>3006</v>
      </c>
      <c r="C874" t="s">
        <v>84</v>
      </c>
      <c r="D874">
        <v>58</v>
      </c>
    </row>
    <row r="875" spans="1:4">
      <c r="A875">
        <v>874</v>
      </c>
      <c r="B875" t="s">
        <v>3014</v>
      </c>
      <c r="C875" t="s">
        <v>84</v>
      </c>
      <c r="D875">
        <v>58</v>
      </c>
    </row>
    <row r="876" spans="1:4">
      <c r="A876">
        <v>875</v>
      </c>
      <c r="B876" t="s">
        <v>2368</v>
      </c>
      <c r="C876" t="s">
        <v>86</v>
      </c>
      <c r="D876">
        <v>59</v>
      </c>
    </row>
    <row r="877" spans="1:4">
      <c r="A877">
        <v>876</v>
      </c>
      <c r="B877" t="s">
        <v>2382</v>
      </c>
      <c r="C877" t="s">
        <v>86</v>
      </c>
      <c r="D877">
        <v>59</v>
      </c>
    </row>
    <row r="878" spans="1:4">
      <c r="A878">
        <v>877</v>
      </c>
      <c r="B878" t="s">
        <v>2463</v>
      </c>
      <c r="C878" t="s">
        <v>86</v>
      </c>
      <c r="D878">
        <v>59</v>
      </c>
    </row>
    <row r="879" spans="1:4">
      <c r="A879">
        <v>878</v>
      </c>
      <c r="B879" t="s">
        <v>2565</v>
      </c>
      <c r="C879" t="s">
        <v>86</v>
      </c>
      <c r="D879">
        <v>59</v>
      </c>
    </row>
    <row r="880" spans="1:4">
      <c r="A880">
        <v>879</v>
      </c>
      <c r="B880" t="s">
        <v>2622</v>
      </c>
      <c r="C880" t="s">
        <v>86</v>
      </c>
      <c r="D880">
        <v>59</v>
      </c>
    </row>
    <row r="881" spans="1:4">
      <c r="A881">
        <v>880</v>
      </c>
      <c r="B881" t="s">
        <v>2726</v>
      </c>
      <c r="C881" t="s">
        <v>86</v>
      </c>
      <c r="D881">
        <v>59</v>
      </c>
    </row>
    <row r="882" spans="1:4">
      <c r="A882">
        <v>881</v>
      </c>
      <c r="B882" t="s">
        <v>2732</v>
      </c>
      <c r="C882" t="s">
        <v>86</v>
      </c>
      <c r="D882">
        <v>59</v>
      </c>
    </row>
    <row r="883" spans="1:4">
      <c r="A883">
        <v>882</v>
      </c>
      <c r="B883" t="s">
        <v>2756</v>
      </c>
      <c r="C883" t="s">
        <v>86</v>
      </c>
      <c r="D883">
        <v>59</v>
      </c>
    </row>
    <row r="884" spans="1:4">
      <c r="A884">
        <v>883</v>
      </c>
      <c r="B884" t="s">
        <v>1636</v>
      </c>
      <c r="C884" t="s">
        <v>86</v>
      </c>
      <c r="D884">
        <v>59</v>
      </c>
    </row>
    <row r="885" spans="1:4">
      <c r="A885">
        <v>884</v>
      </c>
      <c r="B885" t="s">
        <v>2898</v>
      </c>
      <c r="C885" t="s">
        <v>86</v>
      </c>
      <c r="D885">
        <v>59</v>
      </c>
    </row>
    <row r="886" spans="1:4">
      <c r="A886">
        <v>885</v>
      </c>
      <c r="B886" t="s">
        <v>2907</v>
      </c>
      <c r="C886" t="s">
        <v>86</v>
      </c>
      <c r="D886">
        <v>59</v>
      </c>
    </row>
    <row r="887" spans="1:4">
      <c r="A887">
        <v>886</v>
      </c>
      <c r="B887" t="s">
        <v>2197</v>
      </c>
      <c r="C887" t="s">
        <v>87</v>
      </c>
      <c r="D887">
        <v>60</v>
      </c>
    </row>
    <row r="888" spans="1:4">
      <c r="A888">
        <v>887</v>
      </c>
      <c r="B888" t="s">
        <v>2229</v>
      </c>
      <c r="C888" t="s">
        <v>87</v>
      </c>
      <c r="D888">
        <v>60</v>
      </c>
    </row>
    <row r="889" spans="1:4">
      <c r="A889">
        <v>888</v>
      </c>
      <c r="B889" t="s">
        <v>2267</v>
      </c>
      <c r="C889" t="s">
        <v>87</v>
      </c>
      <c r="D889">
        <v>60</v>
      </c>
    </row>
    <row r="890" spans="1:4">
      <c r="A890">
        <v>889</v>
      </c>
      <c r="B890" t="s">
        <v>2455</v>
      </c>
      <c r="C890" t="s">
        <v>87</v>
      </c>
      <c r="D890">
        <v>60</v>
      </c>
    </row>
    <row r="891" spans="1:4">
      <c r="A891">
        <v>890</v>
      </c>
      <c r="B891" t="s">
        <v>2768</v>
      </c>
      <c r="C891" t="s">
        <v>87</v>
      </c>
      <c r="D891">
        <v>60</v>
      </c>
    </row>
    <row r="892" spans="1:4">
      <c r="A892">
        <v>891</v>
      </c>
      <c r="B892" t="s">
        <v>1559</v>
      </c>
      <c r="C892" t="s">
        <v>87</v>
      </c>
      <c r="D892">
        <v>60</v>
      </c>
    </row>
    <row r="893" spans="1:4">
      <c r="A893">
        <v>892</v>
      </c>
      <c r="B893" t="s">
        <v>2822</v>
      </c>
      <c r="C893" t="s">
        <v>87</v>
      </c>
      <c r="D893">
        <v>60</v>
      </c>
    </row>
    <row r="894" spans="1:4">
      <c r="A894">
        <v>893</v>
      </c>
      <c r="B894" t="s">
        <v>2890</v>
      </c>
      <c r="C894" t="s">
        <v>87</v>
      </c>
      <c r="D894">
        <v>60</v>
      </c>
    </row>
    <row r="895" spans="1:4">
      <c r="A895">
        <v>894</v>
      </c>
      <c r="B895" t="s">
        <v>87</v>
      </c>
      <c r="C895" t="s">
        <v>87</v>
      </c>
      <c r="D895">
        <v>60</v>
      </c>
    </row>
    <row r="896" spans="1:4">
      <c r="A896">
        <v>895</v>
      </c>
      <c r="B896" t="s">
        <v>2951</v>
      </c>
      <c r="C896" t="s">
        <v>87</v>
      </c>
      <c r="D896">
        <v>60</v>
      </c>
    </row>
    <row r="897" spans="1:4">
      <c r="A897">
        <v>896</v>
      </c>
      <c r="B897" t="s">
        <v>3003</v>
      </c>
      <c r="C897" t="s">
        <v>87</v>
      </c>
      <c r="D897">
        <v>60</v>
      </c>
    </row>
    <row r="898" spans="1:4">
      <c r="A898">
        <v>897</v>
      </c>
      <c r="B898" t="s">
        <v>3016</v>
      </c>
      <c r="C898" t="s">
        <v>87</v>
      </c>
      <c r="D898">
        <v>60</v>
      </c>
    </row>
    <row r="899" spans="1:4">
      <c r="A899">
        <v>898</v>
      </c>
      <c r="B899" t="s">
        <v>2172</v>
      </c>
      <c r="C899" t="s">
        <v>88</v>
      </c>
      <c r="D899">
        <v>61</v>
      </c>
    </row>
    <row r="900" spans="1:4">
      <c r="A900">
        <v>899</v>
      </c>
      <c r="B900" t="s">
        <v>2215</v>
      </c>
      <c r="C900" t="s">
        <v>88</v>
      </c>
      <c r="D900">
        <v>61</v>
      </c>
    </row>
    <row r="901" spans="1:4">
      <c r="A901">
        <v>900</v>
      </c>
      <c r="B901" t="s">
        <v>2227</v>
      </c>
      <c r="C901" t="s">
        <v>88</v>
      </c>
      <c r="D901">
        <v>61</v>
      </c>
    </row>
    <row r="902" spans="1:4">
      <c r="A902">
        <v>901</v>
      </c>
      <c r="B902" t="s">
        <v>2283</v>
      </c>
      <c r="C902" t="s">
        <v>88</v>
      </c>
      <c r="D902">
        <v>61</v>
      </c>
    </row>
    <row r="903" spans="1:4">
      <c r="A903">
        <v>902</v>
      </c>
      <c r="B903" t="s">
        <v>2345</v>
      </c>
      <c r="C903" t="s">
        <v>88</v>
      </c>
      <c r="D903">
        <v>61</v>
      </c>
    </row>
    <row r="904" spans="1:4">
      <c r="A904">
        <v>903</v>
      </c>
      <c r="B904" t="s">
        <v>2360</v>
      </c>
      <c r="C904" t="s">
        <v>88</v>
      </c>
      <c r="D904">
        <v>61</v>
      </c>
    </row>
    <row r="905" spans="1:4">
      <c r="A905">
        <v>904</v>
      </c>
      <c r="B905" t="s">
        <v>2407</v>
      </c>
      <c r="C905" t="s">
        <v>88</v>
      </c>
      <c r="D905">
        <v>61</v>
      </c>
    </row>
    <row r="906" spans="1:4">
      <c r="A906">
        <v>905</v>
      </c>
      <c r="B906" t="s">
        <v>2437</v>
      </c>
      <c r="C906" t="s">
        <v>88</v>
      </c>
      <c r="D906">
        <v>61</v>
      </c>
    </row>
    <row r="907" spans="1:4">
      <c r="A907">
        <v>906</v>
      </c>
      <c r="B907" t="s">
        <v>2566</v>
      </c>
      <c r="C907" t="s">
        <v>88</v>
      </c>
      <c r="D907">
        <v>61</v>
      </c>
    </row>
    <row r="908" spans="1:4">
      <c r="A908">
        <v>907</v>
      </c>
      <c r="B908" t="s">
        <v>2697</v>
      </c>
      <c r="C908" t="s">
        <v>88</v>
      </c>
      <c r="D908">
        <v>61</v>
      </c>
    </row>
    <row r="909" spans="1:4">
      <c r="A909">
        <v>908</v>
      </c>
      <c r="B909" t="s">
        <v>2722</v>
      </c>
      <c r="C909" t="s">
        <v>88</v>
      </c>
      <c r="D909">
        <v>61</v>
      </c>
    </row>
    <row r="910" spans="1:4">
      <c r="A910">
        <v>909</v>
      </c>
      <c r="B910" t="s">
        <v>2774</v>
      </c>
      <c r="C910" t="s">
        <v>88</v>
      </c>
      <c r="D910">
        <v>61</v>
      </c>
    </row>
    <row r="911" spans="1:4">
      <c r="A911">
        <v>910</v>
      </c>
      <c r="B911" t="s">
        <v>2785</v>
      </c>
      <c r="C911" t="s">
        <v>88</v>
      </c>
      <c r="D911">
        <v>61</v>
      </c>
    </row>
    <row r="912" spans="1:4">
      <c r="A912">
        <v>911</v>
      </c>
      <c r="B912" t="s">
        <v>2900</v>
      </c>
      <c r="C912" t="s">
        <v>88</v>
      </c>
      <c r="D912">
        <v>61</v>
      </c>
    </row>
    <row r="913" spans="1:4">
      <c r="A913">
        <v>912</v>
      </c>
      <c r="B913" t="s">
        <v>2904</v>
      </c>
      <c r="C913" t="s">
        <v>88</v>
      </c>
      <c r="D913">
        <v>61</v>
      </c>
    </row>
    <row r="914" spans="1:4">
      <c r="A914">
        <v>913</v>
      </c>
      <c r="B914" t="s">
        <v>2942</v>
      </c>
      <c r="C914" t="s">
        <v>88</v>
      </c>
      <c r="D914">
        <v>61</v>
      </c>
    </row>
    <row r="915" spans="1:4">
      <c r="A915">
        <v>914</v>
      </c>
      <c r="B915" t="s">
        <v>2974</v>
      </c>
      <c r="C915" t="s">
        <v>88</v>
      </c>
      <c r="D915">
        <v>61</v>
      </c>
    </row>
    <row r="916" spans="1:4">
      <c r="A916">
        <v>915</v>
      </c>
      <c r="B916" t="s">
        <v>3007</v>
      </c>
      <c r="C916" t="s">
        <v>88</v>
      </c>
      <c r="D916">
        <v>61</v>
      </c>
    </row>
    <row r="917" spans="1:4">
      <c r="A917">
        <v>916</v>
      </c>
      <c r="B917" t="s">
        <v>2367</v>
      </c>
      <c r="C917" t="s">
        <v>89</v>
      </c>
      <c r="D917">
        <v>62</v>
      </c>
    </row>
    <row r="918" spans="1:4">
      <c r="A918">
        <v>917</v>
      </c>
      <c r="B918" t="s">
        <v>2579</v>
      </c>
      <c r="C918" t="s">
        <v>89</v>
      </c>
      <c r="D918">
        <v>62</v>
      </c>
    </row>
    <row r="919" spans="1:4">
      <c r="A919">
        <v>918</v>
      </c>
      <c r="B919" t="s">
        <v>2734</v>
      </c>
      <c r="C919" t="s">
        <v>89</v>
      </c>
      <c r="D919">
        <v>62</v>
      </c>
    </row>
    <row r="920" spans="1:4">
      <c r="A920">
        <v>919</v>
      </c>
      <c r="B920" t="s">
        <v>2766</v>
      </c>
      <c r="C920" t="s">
        <v>89</v>
      </c>
      <c r="D920">
        <v>62</v>
      </c>
    </row>
    <row r="921" spans="1:4">
      <c r="A921">
        <v>920</v>
      </c>
      <c r="B921" t="s">
        <v>2791</v>
      </c>
      <c r="C921" t="s">
        <v>89</v>
      </c>
      <c r="D921">
        <v>62</v>
      </c>
    </row>
    <row r="922" spans="1:4">
      <c r="A922">
        <v>921</v>
      </c>
      <c r="B922" t="s">
        <v>2809</v>
      </c>
      <c r="C922" t="s">
        <v>89</v>
      </c>
      <c r="D922">
        <v>62</v>
      </c>
    </row>
    <row r="923" spans="1:4">
      <c r="A923">
        <v>922</v>
      </c>
      <c r="B923" t="s">
        <v>2819</v>
      </c>
      <c r="C923" t="s">
        <v>89</v>
      </c>
      <c r="D923">
        <v>62</v>
      </c>
    </row>
    <row r="924" spans="1:4">
      <c r="A924">
        <v>923</v>
      </c>
      <c r="B924" t="s">
        <v>89</v>
      </c>
      <c r="C924" t="s">
        <v>89</v>
      </c>
      <c r="D924">
        <v>62</v>
      </c>
    </row>
    <row r="925" spans="1:4">
      <c r="A925">
        <v>924</v>
      </c>
      <c r="B925" t="s">
        <v>2263</v>
      </c>
      <c r="C925" t="s">
        <v>93</v>
      </c>
      <c r="D925">
        <v>64</v>
      </c>
    </row>
    <row r="926" spans="1:4">
      <c r="A926">
        <v>925</v>
      </c>
      <c r="B926" t="s">
        <v>2472</v>
      </c>
      <c r="C926" t="s">
        <v>93</v>
      </c>
      <c r="D926">
        <v>64</v>
      </c>
    </row>
    <row r="927" spans="1:4">
      <c r="A927">
        <v>926</v>
      </c>
      <c r="B927" t="s">
        <v>2627</v>
      </c>
      <c r="C927" t="s">
        <v>93</v>
      </c>
      <c r="D927">
        <v>64</v>
      </c>
    </row>
    <row r="928" spans="1:4">
      <c r="A928">
        <v>927</v>
      </c>
      <c r="B928" t="s">
        <v>2874</v>
      </c>
      <c r="C928" t="s">
        <v>93</v>
      </c>
      <c r="D928">
        <v>64</v>
      </c>
    </row>
    <row r="929" spans="1:4">
      <c r="A929">
        <v>928</v>
      </c>
      <c r="B929" t="s">
        <v>2961</v>
      </c>
      <c r="C929" t="s">
        <v>93</v>
      </c>
      <c r="D929">
        <v>64</v>
      </c>
    </row>
    <row r="930" spans="1:4">
      <c r="A930">
        <v>929</v>
      </c>
      <c r="B930" t="s">
        <v>93</v>
      </c>
      <c r="C930" t="s">
        <v>93</v>
      </c>
      <c r="D930">
        <v>64</v>
      </c>
    </row>
    <row r="931" spans="1:4">
      <c r="A931">
        <v>930</v>
      </c>
      <c r="B931" t="s">
        <v>2256</v>
      </c>
      <c r="C931" t="s">
        <v>94</v>
      </c>
      <c r="D931">
        <v>65</v>
      </c>
    </row>
    <row r="932" spans="1:4">
      <c r="A932">
        <v>931</v>
      </c>
      <c r="B932" t="s">
        <v>2269</v>
      </c>
      <c r="C932" t="s">
        <v>94</v>
      </c>
      <c r="D932">
        <v>65</v>
      </c>
    </row>
    <row r="933" spans="1:4">
      <c r="A933">
        <v>932</v>
      </c>
      <c r="B933" t="s">
        <v>2332</v>
      </c>
      <c r="C933" t="s">
        <v>94</v>
      </c>
      <c r="D933">
        <v>65</v>
      </c>
    </row>
    <row r="934" spans="1:4">
      <c r="A934">
        <v>933</v>
      </c>
      <c r="B934" t="s">
        <v>2347</v>
      </c>
      <c r="C934" t="s">
        <v>94</v>
      </c>
      <c r="D934">
        <v>65</v>
      </c>
    </row>
    <row r="935" spans="1:4">
      <c r="A935">
        <v>934</v>
      </c>
      <c r="B935" t="s">
        <v>2439</v>
      </c>
      <c r="C935" t="s">
        <v>94</v>
      </c>
      <c r="D935">
        <v>65</v>
      </c>
    </row>
    <row r="936" spans="1:4">
      <c r="A936">
        <v>935</v>
      </c>
      <c r="B936" t="s">
        <v>2456</v>
      </c>
      <c r="C936" t="s">
        <v>94</v>
      </c>
      <c r="D936">
        <v>65</v>
      </c>
    </row>
    <row r="937" spans="1:4">
      <c r="A937">
        <v>936</v>
      </c>
      <c r="B937" t="s">
        <v>2502</v>
      </c>
      <c r="C937" t="s">
        <v>94</v>
      </c>
      <c r="D937">
        <v>65</v>
      </c>
    </row>
    <row r="938" spans="1:4">
      <c r="A938">
        <v>937</v>
      </c>
      <c r="B938" t="s">
        <v>2537</v>
      </c>
      <c r="C938" t="s">
        <v>94</v>
      </c>
      <c r="D938">
        <v>65</v>
      </c>
    </row>
    <row r="939" spans="1:4">
      <c r="A939">
        <v>938</v>
      </c>
      <c r="B939" t="s">
        <v>2597</v>
      </c>
      <c r="C939" t="s">
        <v>94</v>
      </c>
      <c r="D939">
        <v>65</v>
      </c>
    </row>
    <row r="940" spans="1:4">
      <c r="A940">
        <v>939</v>
      </c>
      <c r="B940" t="s">
        <v>2755</v>
      </c>
      <c r="C940" t="s">
        <v>94</v>
      </c>
      <c r="D940">
        <v>65</v>
      </c>
    </row>
    <row r="941" spans="1:4">
      <c r="A941">
        <v>940</v>
      </c>
      <c r="B941" t="s">
        <v>645</v>
      </c>
      <c r="C941" t="s">
        <v>94</v>
      </c>
      <c r="D941">
        <v>65</v>
      </c>
    </row>
    <row r="942" spans="1:4">
      <c r="A942">
        <v>941</v>
      </c>
      <c r="B942" t="s">
        <v>1636</v>
      </c>
      <c r="C942" t="s">
        <v>94</v>
      </c>
      <c r="D942">
        <v>65</v>
      </c>
    </row>
    <row r="943" spans="1:4">
      <c r="A943">
        <v>942</v>
      </c>
      <c r="B943" t="s">
        <v>2952</v>
      </c>
      <c r="C943" t="s">
        <v>94</v>
      </c>
      <c r="D943">
        <v>65</v>
      </c>
    </row>
    <row r="944" spans="1:4">
      <c r="A944">
        <v>943</v>
      </c>
      <c r="B944" t="s">
        <v>2204</v>
      </c>
      <c r="C944" t="s">
        <v>110</v>
      </c>
      <c r="D944">
        <v>77</v>
      </c>
    </row>
    <row r="945" spans="1:4">
      <c r="A945">
        <v>944</v>
      </c>
      <c r="B945" t="s">
        <v>2224</v>
      </c>
      <c r="C945" t="s">
        <v>110</v>
      </c>
      <c r="D945">
        <v>77</v>
      </c>
    </row>
    <row r="946" spans="1:4">
      <c r="A946">
        <v>945</v>
      </c>
      <c r="B946" t="s">
        <v>2372</v>
      </c>
      <c r="C946" t="s">
        <v>110</v>
      </c>
      <c r="D946">
        <v>77</v>
      </c>
    </row>
    <row r="947" spans="1:4">
      <c r="A947">
        <v>946</v>
      </c>
      <c r="B947" t="s">
        <v>2376</v>
      </c>
      <c r="C947" t="s">
        <v>110</v>
      </c>
      <c r="D947">
        <v>77</v>
      </c>
    </row>
    <row r="948" spans="1:4">
      <c r="A948">
        <v>947</v>
      </c>
      <c r="B948" t="s">
        <v>2936</v>
      </c>
      <c r="C948" t="s">
        <v>110</v>
      </c>
      <c r="D948">
        <v>77</v>
      </c>
    </row>
    <row r="949" spans="1:4">
      <c r="A949">
        <v>948</v>
      </c>
      <c r="B949" t="s">
        <v>110</v>
      </c>
      <c r="C949" t="s">
        <v>110</v>
      </c>
      <c r="D949">
        <v>77</v>
      </c>
    </row>
    <row r="950" spans="1:4">
      <c r="A950">
        <v>949</v>
      </c>
      <c r="B950" t="s">
        <v>2177</v>
      </c>
      <c r="C950" t="s">
        <v>95</v>
      </c>
      <c r="D950">
        <v>66</v>
      </c>
    </row>
    <row r="951" spans="1:4">
      <c r="A951">
        <v>950</v>
      </c>
      <c r="B951" t="s">
        <v>2243</v>
      </c>
      <c r="C951" t="s">
        <v>95</v>
      </c>
      <c r="D951">
        <v>66</v>
      </c>
    </row>
    <row r="952" spans="1:4">
      <c r="A952">
        <v>951</v>
      </c>
      <c r="B952" t="s">
        <v>2300</v>
      </c>
      <c r="C952" t="s">
        <v>95</v>
      </c>
      <c r="D952">
        <v>66</v>
      </c>
    </row>
    <row r="953" spans="1:4">
      <c r="A953">
        <v>952</v>
      </c>
      <c r="B953" t="s">
        <v>2341</v>
      </c>
      <c r="C953" t="s">
        <v>95</v>
      </c>
      <c r="D953">
        <v>66</v>
      </c>
    </row>
    <row r="954" spans="1:4">
      <c r="A954">
        <v>953</v>
      </c>
      <c r="B954" t="s">
        <v>2357</v>
      </c>
      <c r="C954" t="s">
        <v>95</v>
      </c>
      <c r="D954">
        <v>66</v>
      </c>
    </row>
    <row r="955" spans="1:4">
      <c r="A955">
        <v>954</v>
      </c>
      <c r="B955" t="s">
        <v>2361</v>
      </c>
      <c r="C955" t="s">
        <v>95</v>
      </c>
      <c r="D955">
        <v>66</v>
      </c>
    </row>
    <row r="956" spans="1:4">
      <c r="A956">
        <v>955</v>
      </c>
      <c r="B956" t="s">
        <v>2611</v>
      </c>
      <c r="C956" t="s">
        <v>95</v>
      </c>
      <c r="D956">
        <v>66</v>
      </c>
    </row>
    <row r="957" spans="1:4">
      <c r="A957">
        <v>956</v>
      </c>
      <c r="B957" t="s">
        <v>2834</v>
      </c>
      <c r="C957" t="s">
        <v>95</v>
      </c>
      <c r="D957">
        <v>66</v>
      </c>
    </row>
    <row r="958" spans="1:4">
      <c r="A958">
        <v>957</v>
      </c>
      <c r="B958" t="s">
        <v>2841</v>
      </c>
      <c r="C958" t="s">
        <v>95</v>
      </c>
      <c r="D958">
        <v>66</v>
      </c>
    </row>
    <row r="959" spans="1:4">
      <c r="A959">
        <v>958</v>
      </c>
      <c r="B959" t="s">
        <v>2880</v>
      </c>
      <c r="C959" t="s">
        <v>95</v>
      </c>
      <c r="D959">
        <v>66</v>
      </c>
    </row>
    <row r="960" spans="1:4">
      <c r="A960">
        <v>959</v>
      </c>
      <c r="B960" t="s">
        <v>2910</v>
      </c>
      <c r="C960" t="s">
        <v>95</v>
      </c>
      <c r="D960">
        <v>66</v>
      </c>
    </row>
    <row r="961" spans="1:4">
      <c r="A961">
        <v>960</v>
      </c>
      <c r="B961" t="s">
        <v>2995</v>
      </c>
      <c r="C961" t="s">
        <v>95</v>
      </c>
      <c r="D961">
        <v>66</v>
      </c>
    </row>
    <row r="962" spans="1:4">
      <c r="A962">
        <v>961</v>
      </c>
      <c r="B962" t="s">
        <v>3000</v>
      </c>
      <c r="C962" t="s">
        <v>95</v>
      </c>
      <c r="D962">
        <v>66</v>
      </c>
    </row>
    <row r="963" spans="1:4">
      <c r="A963">
        <v>962</v>
      </c>
      <c r="B963" t="s">
        <v>95</v>
      </c>
      <c r="C963" t="s">
        <v>95</v>
      </c>
      <c r="D963">
        <v>66</v>
      </c>
    </row>
    <row r="964" spans="1:4">
      <c r="A964">
        <v>963</v>
      </c>
      <c r="B964" t="s">
        <v>2194</v>
      </c>
      <c r="C964" t="s">
        <v>96</v>
      </c>
      <c r="D964">
        <v>67</v>
      </c>
    </row>
    <row r="965" spans="1:4">
      <c r="A965">
        <v>964</v>
      </c>
      <c r="B965" t="s">
        <v>2355</v>
      </c>
      <c r="C965" t="s">
        <v>96</v>
      </c>
      <c r="D965">
        <v>67</v>
      </c>
    </row>
    <row r="966" spans="1:4">
      <c r="A966">
        <v>965</v>
      </c>
      <c r="B966" t="s">
        <v>2409</v>
      </c>
      <c r="C966" t="s">
        <v>96</v>
      </c>
      <c r="D966">
        <v>67</v>
      </c>
    </row>
    <row r="967" spans="1:4">
      <c r="A967">
        <v>966</v>
      </c>
      <c r="B967" t="s">
        <v>2459</v>
      </c>
      <c r="C967" t="s">
        <v>96</v>
      </c>
      <c r="D967">
        <v>67</v>
      </c>
    </row>
    <row r="968" spans="1:4">
      <c r="A968">
        <v>967</v>
      </c>
      <c r="B968" t="s">
        <v>2505</v>
      </c>
      <c r="C968" t="s">
        <v>96</v>
      </c>
      <c r="D968">
        <v>67</v>
      </c>
    </row>
    <row r="969" spans="1:4">
      <c r="A969">
        <v>968</v>
      </c>
      <c r="B969" t="s">
        <v>2678</v>
      </c>
      <c r="C969" t="s">
        <v>96</v>
      </c>
      <c r="D969">
        <v>67</v>
      </c>
    </row>
    <row r="970" spans="1:4">
      <c r="A970">
        <v>969</v>
      </c>
      <c r="B970" t="s">
        <v>2695</v>
      </c>
      <c r="C970" t="s">
        <v>96</v>
      </c>
      <c r="D970">
        <v>67</v>
      </c>
    </row>
    <row r="971" spans="1:4">
      <c r="A971">
        <v>970</v>
      </c>
      <c r="B971" t="s">
        <v>96</v>
      </c>
      <c r="C971" t="s">
        <v>96</v>
      </c>
      <c r="D971">
        <v>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F954-A8C4-48D6-9175-AA2CCEB0A0C9}">
  <dimension ref="A1:H996"/>
  <sheetViews>
    <sheetView workbookViewId="0"/>
  </sheetViews>
  <sheetFormatPr defaultRowHeight="14.25"/>
  <cols>
    <col min="1" max="1" width="9.265625" customWidth="1"/>
    <col min="3" max="3" width="11.19921875" customWidth="1"/>
    <col min="4" max="4" width="9.265625" customWidth="1"/>
    <col min="5" max="5" width="17.9296875" customWidth="1"/>
    <col min="6" max="6" width="28" customWidth="1"/>
    <col min="7" max="7" width="17.86328125" customWidth="1"/>
    <col min="8" max="8" width="18.265625" customWidth="1"/>
  </cols>
  <sheetData>
    <row r="1" spans="1:8">
      <c r="A1" s="31" t="s">
        <v>3069</v>
      </c>
      <c r="B1" s="31" t="s">
        <v>3070</v>
      </c>
      <c r="C1" s="31" t="s">
        <v>3071</v>
      </c>
      <c r="D1" s="31" t="s">
        <v>3072</v>
      </c>
      <c r="E1" s="31" t="s">
        <v>3073</v>
      </c>
      <c r="F1" s="31" t="s">
        <v>4198</v>
      </c>
      <c r="G1" s="31" t="s">
        <v>4196</v>
      </c>
      <c r="H1" s="31" t="s">
        <v>4197</v>
      </c>
    </row>
    <row r="2" spans="1:8">
      <c r="A2" s="32">
        <v>1</v>
      </c>
      <c r="B2" s="31" t="s">
        <v>0</v>
      </c>
      <c r="C2" s="32">
        <v>1104</v>
      </c>
      <c r="D2" s="31" t="s">
        <v>1680</v>
      </c>
      <c r="E2" s="31" t="s">
        <v>3074</v>
      </c>
      <c r="F2" s="31" t="s">
        <v>3075</v>
      </c>
      <c r="G2" s="31">
        <v>36.991419399999998</v>
      </c>
      <c r="H2" s="31">
        <v>35.330800000000004</v>
      </c>
    </row>
    <row r="3" spans="1:8">
      <c r="A3" s="32">
        <v>1</v>
      </c>
      <c r="B3" s="31" t="s">
        <v>0</v>
      </c>
      <c r="C3" s="32">
        <v>1219</v>
      </c>
      <c r="D3" s="31" t="s">
        <v>2324</v>
      </c>
      <c r="E3" s="31" t="s">
        <v>3074</v>
      </c>
      <c r="F3" s="31" t="s">
        <v>3076</v>
      </c>
      <c r="G3" s="31">
        <v>37.028765</v>
      </c>
      <c r="H3" s="31">
        <v>35.812399999999997</v>
      </c>
    </row>
    <row r="4" spans="1:8">
      <c r="A4" s="32">
        <v>1</v>
      </c>
      <c r="B4" s="31" t="s">
        <v>0</v>
      </c>
      <c r="C4" s="32">
        <v>1329</v>
      </c>
      <c r="D4" s="31" t="s">
        <v>2480</v>
      </c>
      <c r="E4" s="31" t="s">
        <v>3074</v>
      </c>
      <c r="F4" s="31" t="s">
        <v>3077</v>
      </c>
      <c r="G4" s="31">
        <v>37.814467</v>
      </c>
      <c r="H4" s="31">
        <v>35.910400000000003</v>
      </c>
    </row>
    <row r="5" spans="1:8">
      <c r="A5" s="32">
        <v>1</v>
      </c>
      <c r="B5" s="31" t="s">
        <v>0</v>
      </c>
      <c r="C5" s="32">
        <v>1437</v>
      </c>
      <c r="D5" s="31" t="s">
        <v>2628</v>
      </c>
      <c r="E5" s="31" t="s">
        <v>3074</v>
      </c>
      <c r="F5" s="31" t="s">
        <v>3078</v>
      </c>
      <c r="G5" s="31">
        <v>37.275882500000002</v>
      </c>
      <c r="H5" s="31">
        <v>35.126899999999999</v>
      </c>
    </row>
    <row r="6" spans="1:8">
      <c r="A6" s="32">
        <v>1</v>
      </c>
      <c r="B6" s="31" t="s">
        <v>0</v>
      </c>
      <c r="C6" s="32">
        <v>1443</v>
      </c>
      <c r="D6" s="31" t="s">
        <v>2638</v>
      </c>
      <c r="E6" s="31" t="s">
        <v>3074</v>
      </c>
      <c r="F6" s="31" t="s">
        <v>3079</v>
      </c>
      <c r="G6" s="31">
        <v>36.6649776</v>
      </c>
      <c r="H6" s="31">
        <v>35.258800000000001</v>
      </c>
    </row>
    <row r="7" spans="1:8">
      <c r="A7" s="32">
        <v>1</v>
      </c>
      <c r="B7" s="31" t="s">
        <v>0</v>
      </c>
      <c r="C7" s="32">
        <v>1486</v>
      </c>
      <c r="D7" s="31" t="s">
        <v>2694</v>
      </c>
      <c r="E7" s="31" t="s">
        <v>3074</v>
      </c>
      <c r="F7" s="31" t="s">
        <v>3080</v>
      </c>
      <c r="G7" s="31">
        <v>37.452122000000003</v>
      </c>
      <c r="H7" s="31">
        <v>35.819299999999998</v>
      </c>
    </row>
    <row r="8" spans="1:8">
      <c r="A8" s="32">
        <v>1</v>
      </c>
      <c r="B8" s="31" t="s">
        <v>0</v>
      </c>
      <c r="C8" s="32">
        <v>1580</v>
      </c>
      <c r="D8" s="31" t="s">
        <v>2817</v>
      </c>
      <c r="E8" s="31" t="s">
        <v>3074</v>
      </c>
      <c r="F8" s="31" t="s">
        <v>3081</v>
      </c>
      <c r="G8" s="31">
        <v>37.425584000000001</v>
      </c>
      <c r="H8" s="31">
        <v>34.873600000000003</v>
      </c>
    </row>
    <row r="9" spans="1:8">
      <c r="A9" s="32">
        <v>1</v>
      </c>
      <c r="B9" s="31" t="s">
        <v>0</v>
      </c>
      <c r="C9" s="32">
        <v>1588</v>
      </c>
      <c r="D9" s="31" t="s">
        <v>2825</v>
      </c>
      <c r="E9" s="31" t="s">
        <v>3074</v>
      </c>
      <c r="F9" s="31" t="s">
        <v>3082</v>
      </c>
      <c r="G9" s="31">
        <v>37.986089999999997</v>
      </c>
      <c r="H9" s="31">
        <v>36.089599999999997</v>
      </c>
    </row>
    <row r="10" spans="1:8">
      <c r="A10" s="32">
        <v>1</v>
      </c>
      <c r="B10" s="31" t="s">
        <v>0</v>
      </c>
      <c r="C10" s="32">
        <v>1687</v>
      </c>
      <c r="D10" s="31" t="s">
        <v>2949</v>
      </c>
      <c r="E10" s="31" t="s">
        <v>3074</v>
      </c>
      <c r="F10" s="31" t="s">
        <v>3083</v>
      </c>
      <c r="G10" s="31">
        <v>38.262537000000002</v>
      </c>
      <c r="H10" s="31">
        <v>36.220500000000001</v>
      </c>
    </row>
    <row r="11" spans="1:8">
      <c r="A11" s="32">
        <v>1</v>
      </c>
      <c r="B11" s="31" t="s">
        <v>0</v>
      </c>
      <c r="C11" s="32">
        <v>1734</v>
      </c>
      <c r="D11" s="31" t="s">
        <v>3008</v>
      </c>
      <c r="E11" s="31" t="s">
        <v>3074</v>
      </c>
      <c r="F11" s="31" t="s">
        <v>3084</v>
      </c>
      <c r="G11" s="31">
        <v>36.768649000000003</v>
      </c>
      <c r="H11" s="31">
        <v>35.788200000000003</v>
      </c>
    </row>
    <row r="12" spans="1:8">
      <c r="A12" s="32">
        <v>1</v>
      </c>
      <c r="B12" s="31" t="s">
        <v>0</v>
      </c>
      <c r="C12" s="32">
        <v>1748</v>
      </c>
      <c r="D12" s="31" t="s">
        <v>3013</v>
      </c>
      <c r="E12" s="31" t="s">
        <v>3074</v>
      </c>
      <c r="F12" s="31" t="s">
        <v>3085</v>
      </c>
      <c r="G12" s="31">
        <v>36.991419399999998</v>
      </c>
      <c r="H12" s="31">
        <v>35.330800000000004</v>
      </c>
    </row>
    <row r="13" spans="1:8">
      <c r="A13" s="32">
        <v>1</v>
      </c>
      <c r="B13" s="31" t="s">
        <v>0</v>
      </c>
      <c r="C13" s="32">
        <v>1757</v>
      </c>
      <c r="D13" s="31" t="s">
        <v>2192</v>
      </c>
      <c r="E13" s="31" t="s">
        <v>3074</v>
      </c>
      <c r="F13" s="31" t="s">
        <v>3086</v>
      </c>
      <c r="G13" s="31">
        <v>37.545347999999997</v>
      </c>
      <c r="H13" s="31">
        <v>35.394599999999997</v>
      </c>
    </row>
    <row r="14" spans="1:8">
      <c r="A14" s="32">
        <v>1</v>
      </c>
      <c r="B14" s="31" t="s">
        <v>0</v>
      </c>
      <c r="C14" s="32">
        <v>1806</v>
      </c>
      <c r="D14" s="31" t="s">
        <v>1032</v>
      </c>
      <c r="E14" s="31" t="s">
        <v>3074</v>
      </c>
      <c r="F14" s="31" t="s">
        <v>3087</v>
      </c>
      <c r="G14" s="31">
        <v>37.2984443</v>
      </c>
      <c r="H14" s="31">
        <v>35.609499999999997</v>
      </c>
    </row>
    <row r="15" spans="1:8">
      <c r="A15" s="32">
        <v>1</v>
      </c>
      <c r="B15" s="31" t="s">
        <v>0</v>
      </c>
      <c r="C15" s="32">
        <v>2032</v>
      </c>
      <c r="D15" s="31" t="s">
        <v>2838</v>
      </c>
      <c r="E15" s="31" t="s">
        <v>3074</v>
      </c>
      <c r="F15" s="31" t="s">
        <v>3088</v>
      </c>
      <c r="G15" s="31">
        <v>37.103444099999997</v>
      </c>
      <c r="H15" s="31">
        <v>35.521999999999998</v>
      </c>
    </row>
    <row r="16" spans="1:8">
      <c r="A16" s="32">
        <v>1</v>
      </c>
      <c r="B16" s="31" t="s">
        <v>0</v>
      </c>
      <c r="C16" s="32">
        <v>2033</v>
      </c>
      <c r="D16" s="31" t="s">
        <v>2385</v>
      </c>
      <c r="E16" s="31" t="s">
        <v>3074</v>
      </c>
      <c r="F16" s="31" t="s">
        <v>3089</v>
      </c>
      <c r="G16" s="31">
        <v>37.098970199999997</v>
      </c>
      <c r="H16" s="31">
        <v>35.148899999999998</v>
      </c>
    </row>
    <row r="17" spans="1:8">
      <c r="A17" s="32">
        <v>2</v>
      </c>
      <c r="B17" s="31" t="s">
        <v>5</v>
      </c>
      <c r="C17" s="32">
        <v>1105</v>
      </c>
      <c r="D17" s="31" t="s">
        <v>3090</v>
      </c>
      <c r="E17" s="31" t="s">
        <v>3074</v>
      </c>
      <c r="F17" s="31" t="s">
        <v>3091</v>
      </c>
      <c r="G17" s="31">
        <v>37.763649999999998</v>
      </c>
      <c r="H17" s="31">
        <v>38.277299999999997</v>
      </c>
    </row>
    <row r="18" spans="1:8">
      <c r="A18" s="32">
        <v>2</v>
      </c>
      <c r="B18" s="31" t="s">
        <v>5</v>
      </c>
      <c r="C18" s="32">
        <v>1182</v>
      </c>
      <c r="D18" s="31" t="s">
        <v>2282</v>
      </c>
      <c r="E18" s="31" t="s">
        <v>3074</v>
      </c>
      <c r="F18" s="31" t="s">
        <v>3092</v>
      </c>
      <c r="G18" s="31">
        <v>37.6227898</v>
      </c>
      <c r="H18" s="31">
        <v>37.893700000000003</v>
      </c>
    </row>
    <row r="19" spans="1:8">
      <c r="A19" s="32">
        <v>2</v>
      </c>
      <c r="B19" s="31" t="s">
        <v>5</v>
      </c>
      <c r="C19" s="32">
        <v>1246</v>
      </c>
      <c r="D19" s="31" t="s">
        <v>2364</v>
      </c>
      <c r="E19" s="31" t="s">
        <v>3074</v>
      </c>
      <c r="F19" s="31" t="s">
        <v>3093</v>
      </c>
      <c r="G19" s="31">
        <v>38.097554899999999</v>
      </c>
      <c r="H19" s="31">
        <v>38.2744</v>
      </c>
    </row>
    <row r="20" spans="1:8">
      <c r="A20" s="32">
        <v>2</v>
      </c>
      <c r="B20" s="31" t="s">
        <v>5</v>
      </c>
      <c r="C20" s="32">
        <v>1347</v>
      </c>
      <c r="D20" s="31" t="s">
        <v>2499</v>
      </c>
      <c r="E20" s="31" t="s">
        <v>3074</v>
      </c>
      <c r="F20" s="31" t="s">
        <v>3094</v>
      </c>
      <c r="G20" s="31">
        <v>38.028855999999998</v>
      </c>
      <c r="H20" s="31">
        <v>39.032299999999999</v>
      </c>
    </row>
    <row r="21" spans="1:8">
      <c r="A21" s="32">
        <v>2</v>
      </c>
      <c r="B21" s="31" t="s">
        <v>5</v>
      </c>
      <c r="C21" s="32">
        <v>1354</v>
      </c>
      <c r="D21" s="31" t="s">
        <v>3095</v>
      </c>
      <c r="E21" s="31" t="s">
        <v>3074</v>
      </c>
      <c r="F21" s="31" t="s">
        <v>3096</v>
      </c>
      <c r="G21" s="31">
        <v>37.770876299999998</v>
      </c>
      <c r="H21" s="31">
        <v>37.5961</v>
      </c>
    </row>
    <row r="22" spans="1:8">
      <c r="A22" s="32">
        <v>2</v>
      </c>
      <c r="B22" s="31" t="s">
        <v>5</v>
      </c>
      <c r="C22" s="32">
        <v>1425</v>
      </c>
      <c r="D22" s="31" t="s">
        <v>2615</v>
      </c>
      <c r="E22" s="31" t="s">
        <v>3074</v>
      </c>
      <c r="F22" s="31" t="s">
        <v>3097</v>
      </c>
      <c r="G22" s="31">
        <v>37.786898999999998</v>
      </c>
      <c r="H22" s="31">
        <v>38.619</v>
      </c>
    </row>
    <row r="23" spans="1:8">
      <c r="A23" s="32">
        <v>2</v>
      </c>
      <c r="B23" s="31" t="s">
        <v>5</v>
      </c>
      <c r="C23" s="32">
        <v>1592</v>
      </c>
      <c r="D23" s="31" t="s">
        <v>2829</v>
      </c>
      <c r="E23" s="31" t="s">
        <v>3074</v>
      </c>
      <c r="F23" s="31" t="s">
        <v>3098</v>
      </c>
      <c r="G23" s="31">
        <v>37.579208999999999</v>
      </c>
      <c r="H23" s="31">
        <v>38.482399999999998</v>
      </c>
    </row>
    <row r="24" spans="1:8">
      <c r="A24" s="32">
        <v>2</v>
      </c>
      <c r="B24" s="31" t="s">
        <v>5</v>
      </c>
      <c r="C24" s="32">
        <v>1985</v>
      </c>
      <c r="D24" s="31" t="s">
        <v>2873</v>
      </c>
      <c r="E24" s="31" t="s">
        <v>3074</v>
      </c>
      <c r="F24" s="31" t="s">
        <v>3099</v>
      </c>
      <c r="G24" s="31">
        <v>38.058741599999998</v>
      </c>
      <c r="H24" s="31">
        <v>38.563400000000001</v>
      </c>
    </row>
    <row r="25" spans="1:8">
      <c r="A25" s="32">
        <v>2</v>
      </c>
      <c r="B25" s="31" t="s">
        <v>5</v>
      </c>
      <c r="C25" s="32">
        <v>1989</v>
      </c>
      <c r="D25" s="31" t="s">
        <v>2953</v>
      </c>
      <c r="E25" s="31" t="s">
        <v>3074</v>
      </c>
      <c r="F25" s="31" t="s">
        <v>3100</v>
      </c>
      <c r="G25" s="31">
        <v>37.799862900000001</v>
      </c>
      <c r="H25" s="31">
        <v>37.957299999999996</v>
      </c>
    </row>
    <row r="26" spans="1:8">
      <c r="A26" s="32">
        <v>3</v>
      </c>
      <c r="B26" s="31" t="s">
        <v>6</v>
      </c>
      <c r="C26" s="32">
        <v>1108</v>
      </c>
      <c r="D26" s="31" t="s">
        <v>3101</v>
      </c>
      <c r="E26" s="31" t="s">
        <v>3074</v>
      </c>
      <c r="F26" s="31" t="s">
        <v>3102</v>
      </c>
      <c r="G26" s="31">
        <v>38.756885199999999</v>
      </c>
      <c r="H26" s="31">
        <v>30.538699999999999</v>
      </c>
    </row>
    <row r="27" spans="1:8">
      <c r="A27" s="32">
        <v>3</v>
      </c>
      <c r="B27" s="31" t="s">
        <v>6</v>
      </c>
      <c r="C27" s="32">
        <v>1200</v>
      </c>
      <c r="D27" s="31" t="s">
        <v>2301</v>
      </c>
      <c r="E27" s="31" t="s">
        <v>3074</v>
      </c>
      <c r="F27" s="31" t="s">
        <v>3103</v>
      </c>
      <c r="G27" s="31">
        <v>38.712600000000002</v>
      </c>
      <c r="H27" s="31">
        <v>31.048400000000001</v>
      </c>
    </row>
    <row r="28" spans="1:8">
      <c r="A28" s="32">
        <v>3</v>
      </c>
      <c r="B28" s="31" t="s">
        <v>6</v>
      </c>
      <c r="C28" s="32">
        <v>1239</v>
      </c>
      <c r="D28" s="31" t="s">
        <v>2353</v>
      </c>
      <c r="E28" s="31" t="s">
        <v>3074</v>
      </c>
      <c r="F28" s="31" t="s">
        <v>3104</v>
      </c>
      <c r="G28" s="31">
        <v>38.592256900000002</v>
      </c>
      <c r="H28" s="31">
        <v>31.026</v>
      </c>
    </row>
    <row r="29" spans="1:8">
      <c r="A29" s="32">
        <v>3</v>
      </c>
      <c r="B29" s="31" t="s">
        <v>6</v>
      </c>
      <c r="C29" s="32">
        <v>1267</v>
      </c>
      <c r="D29" s="31" t="s">
        <v>2395</v>
      </c>
      <c r="E29" s="31" t="s">
        <v>3074</v>
      </c>
      <c r="F29" s="31" t="s">
        <v>3105</v>
      </c>
      <c r="G29" s="31">
        <v>37.952443700000003</v>
      </c>
      <c r="H29" s="31">
        <v>29.8352</v>
      </c>
    </row>
    <row r="30" spans="1:8">
      <c r="A30" s="32">
        <v>3</v>
      </c>
      <c r="B30" s="31" t="s">
        <v>6</v>
      </c>
      <c r="C30" s="32">
        <v>1281</v>
      </c>
      <c r="D30" s="31" t="s">
        <v>2417</v>
      </c>
      <c r="E30" s="31" t="s">
        <v>3074</v>
      </c>
      <c r="F30" s="31" t="s">
        <v>3106</v>
      </c>
      <c r="G30" s="31">
        <v>38.131228399999998</v>
      </c>
      <c r="H30" s="31">
        <v>30.2974</v>
      </c>
    </row>
    <row r="31" spans="1:8">
      <c r="A31" s="32">
        <v>3</v>
      </c>
      <c r="B31" s="31" t="s">
        <v>6</v>
      </c>
      <c r="C31" s="32">
        <v>1306</v>
      </c>
      <c r="D31" s="31" t="s">
        <v>2452</v>
      </c>
      <c r="E31" s="31" t="s">
        <v>3074</v>
      </c>
      <c r="F31" s="31" t="s">
        <v>3107</v>
      </c>
      <c r="G31" s="31">
        <v>39.020200000000003</v>
      </c>
      <c r="H31" s="31">
        <v>31.151</v>
      </c>
    </row>
    <row r="32" spans="1:8">
      <c r="A32" s="32">
        <v>3</v>
      </c>
      <c r="B32" s="31" t="s">
        <v>6</v>
      </c>
      <c r="C32" s="32">
        <v>1404</v>
      </c>
      <c r="D32" s="31" t="s">
        <v>2585</v>
      </c>
      <c r="E32" s="31" t="s">
        <v>3074</v>
      </c>
      <c r="F32" s="31" t="s">
        <v>3108</v>
      </c>
      <c r="G32" s="31">
        <v>39.031880999999998</v>
      </c>
      <c r="H32" s="31">
        <v>30.416799999999999</v>
      </c>
    </row>
    <row r="33" spans="1:8">
      <c r="A33" s="32">
        <v>3</v>
      </c>
      <c r="B33" s="31" t="s">
        <v>6</v>
      </c>
      <c r="C33" s="32">
        <v>1594</v>
      </c>
      <c r="D33" s="31" t="s">
        <v>2831</v>
      </c>
      <c r="E33" s="31" t="s">
        <v>3074</v>
      </c>
      <c r="F33" s="31" t="s">
        <v>3109</v>
      </c>
      <c r="G33" s="31">
        <v>38.465178999999999</v>
      </c>
      <c r="H33" s="31">
        <v>30.272600000000001</v>
      </c>
    </row>
    <row r="34" spans="1:8">
      <c r="A34" s="32">
        <v>3</v>
      </c>
      <c r="B34" s="31" t="s">
        <v>6</v>
      </c>
      <c r="C34" s="32">
        <v>1626</v>
      </c>
      <c r="D34" s="31" t="s">
        <v>2871</v>
      </c>
      <c r="E34" s="31" t="s">
        <v>3074</v>
      </c>
      <c r="F34" s="31" t="s">
        <v>3110</v>
      </c>
      <c r="G34" s="31">
        <v>38.742187999999999</v>
      </c>
      <c r="H34" s="31">
        <v>30.244800000000001</v>
      </c>
    </row>
    <row r="35" spans="1:8">
      <c r="A35" s="32">
        <v>3</v>
      </c>
      <c r="B35" s="31" t="s">
        <v>6</v>
      </c>
      <c r="C35" s="32">
        <v>1639</v>
      </c>
      <c r="D35" s="31" t="s">
        <v>2886</v>
      </c>
      <c r="E35" s="31" t="s">
        <v>3074</v>
      </c>
      <c r="F35" s="31" t="s">
        <v>3111</v>
      </c>
      <c r="G35" s="31">
        <v>38.531637000000003</v>
      </c>
      <c r="H35" s="31">
        <v>31.229900000000001</v>
      </c>
    </row>
    <row r="36" spans="1:8">
      <c r="A36" s="32">
        <v>3</v>
      </c>
      <c r="B36" s="31" t="s">
        <v>6</v>
      </c>
      <c r="C36" s="32">
        <v>1664</v>
      </c>
      <c r="D36" s="31" t="s">
        <v>2921</v>
      </c>
      <c r="E36" s="31" t="s">
        <v>3074</v>
      </c>
      <c r="F36" s="31" t="s">
        <v>3112</v>
      </c>
      <c r="G36" s="31">
        <v>38.532896999999998</v>
      </c>
      <c r="H36" s="31">
        <v>30.5444</v>
      </c>
    </row>
    <row r="37" spans="1:8">
      <c r="A37" s="32">
        <v>3</v>
      </c>
      <c r="B37" s="31" t="s">
        <v>6</v>
      </c>
      <c r="C37" s="32">
        <v>1771</v>
      </c>
      <c r="D37" s="31" t="s">
        <v>2270</v>
      </c>
      <c r="E37" s="31" t="s">
        <v>3074</v>
      </c>
      <c r="F37" s="31" t="s">
        <v>3113</v>
      </c>
      <c r="G37" s="31">
        <v>37.898783999999999</v>
      </c>
      <c r="H37" s="31">
        <v>30.0093</v>
      </c>
    </row>
    <row r="38" spans="1:8">
      <c r="A38" s="32">
        <v>3</v>
      </c>
      <c r="B38" s="31" t="s">
        <v>6</v>
      </c>
      <c r="C38" s="32">
        <v>1773</v>
      </c>
      <c r="D38" s="31" t="s">
        <v>3114</v>
      </c>
      <c r="E38" s="31" t="s">
        <v>3074</v>
      </c>
      <c r="F38" s="31" t="s">
        <v>3115</v>
      </c>
      <c r="G38" s="31">
        <v>38.984256999999999</v>
      </c>
      <c r="H38" s="31">
        <v>30.9239</v>
      </c>
    </row>
    <row r="39" spans="1:8">
      <c r="A39" s="32">
        <v>3</v>
      </c>
      <c r="B39" s="31" t="s">
        <v>6</v>
      </c>
      <c r="C39" s="32">
        <v>1809</v>
      </c>
      <c r="D39" s="31" t="s">
        <v>2599</v>
      </c>
      <c r="E39" s="31" t="s">
        <v>3074</v>
      </c>
      <c r="F39" s="31" t="s">
        <v>3116</v>
      </c>
      <c r="G39" s="31">
        <v>38.861286</v>
      </c>
      <c r="H39" s="31">
        <v>30.749199999999998</v>
      </c>
    </row>
    <row r="40" spans="1:8">
      <c r="A40" s="32">
        <v>3</v>
      </c>
      <c r="B40" s="31" t="s">
        <v>6</v>
      </c>
      <c r="C40" s="32">
        <v>1906</v>
      </c>
      <c r="D40" s="31" t="s">
        <v>2381</v>
      </c>
      <c r="E40" s="31" t="s">
        <v>3074</v>
      </c>
      <c r="F40" s="31" t="s">
        <v>3117</v>
      </c>
      <c r="G40" s="31">
        <v>38.701467999999998</v>
      </c>
      <c r="H40" s="31">
        <v>30.781500000000001</v>
      </c>
    </row>
    <row r="41" spans="1:8">
      <c r="A41" s="32">
        <v>3</v>
      </c>
      <c r="B41" s="31" t="s">
        <v>6</v>
      </c>
      <c r="C41" s="32">
        <v>1923</v>
      </c>
      <c r="D41" s="31" t="s">
        <v>2474</v>
      </c>
      <c r="E41" s="31" t="s">
        <v>3074</v>
      </c>
      <c r="F41" s="31" t="s">
        <v>3118</v>
      </c>
      <c r="G41" s="31">
        <v>38.041831000000002</v>
      </c>
      <c r="H41" s="31">
        <v>29.8858</v>
      </c>
    </row>
    <row r="42" spans="1:8">
      <c r="A42" s="32">
        <v>3</v>
      </c>
      <c r="B42" s="31" t="s">
        <v>6</v>
      </c>
      <c r="C42" s="32">
        <v>1944</v>
      </c>
      <c r="D42" s="31" t="s">
        <v>2575</v>
      </c>
      <c r="E42" s="31" t="s">
        <v>3074</v>
      </c>
      <c r="F42" s="31" t="s">
        <v>3119</v>
      </c>
      <c r="G42" s="31">
        <v>38.576673</v>
      </c>
      <c r="H42" s="31">
        <v>29.9697</v>
      </c>
    </row>
    <row r="43" spans="1:8">
      <c r="A43" s="32">
        <v>3</v>
      </c>
      <c r="B43" s="31" t="s">
        <v>6</v>
      </c>
      <c r="C43" s="32">
        <v>1961</v>
      </c>
      <c r="D43" s="31" t="s">
        <v>2675</v>
      </c>
      <c r="E43" s="31" t="s">
        <v>3074</v>
      </c>
      <c r="F43" s="31" t="s">
        <v>3120</v>
      </c>
      <c r="G43" s="31">
        <v>38.260051099999998</v>
      </c>
      <c r="H43" s="31">
        <v>30.181999999999999</v>
      </c>
    </row>
    <row r="44" spans="1:8">
      <c r="A44" s="32">
        <v>4</v>
      </c>
      <c r="B44" s="31" t="s">
        <v>10</v>
      </c>
      <c r="C44" s="32">
        <v>1111</v>
      </c>
      <c r="D44" s="31" t="s">
        <v>3121</v>
      </c>
      <c r="E44" s="31" t="s">
        <v>3074</v>
      </c>
      <c r="F44" s="31" t="s">
        <v>3122</v>
      </c>
      <c r="G44" s="31">
        <v>39.719073999999999</v>
      </c>
      <c r="H44" s="31">
        <v>43.050600000000003</v>
      </c>
    </row>
    <row r="45" spans="1:8">
      <c r="A45" s="32">
        <v>4</v>
      </c>
      <c r="B45" s="31" t="s">
        <v>10</v>
      </c>
      <c r="C45" s="32">
        <v>1283</v>
      </c>
      <c r="D45" s="31" t="s">
        <v>2419</v>
      </c>
      <c r="E45" s="31" t="s">
        <v>3074</v>
      </c>
      <c r="F45" s="31" t="s">
        <v>3123</v>
      </c>
      <c r="G45" s="31">
        <v>39.437675499999997</v>
      </c>
      <c r="H45" s="31">
        <v>43.686700000000002</v>
      </c>
    </row>
    <row r="46" spans="1:8">
      <c r="A46" s="32">
        <v>4</v>
      </c>
      <c r="B46" s="31" t="s">
        <v>10</v>
      </c>
      <c r="C46" s="32">
        <v>1287</v>
      </c>
      <c r="D46" s="31" t="s">
        <v>2427</v>
      </c>
      <c r="E46" s="31" t="s">
        <v>3074</v>
      </c>
      <c r="F46" s="31" t="s">
        <v>3124</v>
      </c>
      <c r="G46" s="31">
        <v>39.547074000000002</v>
      </c>
      <c r="H46" s="31">
        <v>44.068800000000003</v>
      </c>
    </row>
    <row r="47" spans="1:8">
      <c r="A47" s="32">
        <v>4</v>
      </c>
      <c r="B47" s="31" t="s">
        <v>10</v>
      </c>
      <c r="C47" s="32">
        <v>1301</v>
      </c>
      <c r="D47" s="31" t="s">
        <v>2448</v>
      </c>
      <c r="E47" s="31" t="s">
        <v>3074</v>
      </c>
      <c r="F47" s="31" t="s">
        <v>3125</v>
      </c>
      <c r="G47" s="31">
        <v>39.801400000000001</v>
      </c>
      <c r="H47" s="31">
        <v>42.6768</v>
      </c>
    </row>
    <row r="48" spans="1:8">
      <c r="A48" s="32">
        <v>4</v>
      </c>
      <c r="B48" s="31" t="s">
        <v>10</v>
      </c>
      <c r="C48" s="32">
        <v>1379</v>
      </c>
      <c r="D48" s="31" t="s">
        <v>2550</v>
      </c>
      <c r="E48" s="31" t="s">
        <v>3074</v>
      </c>
      <c r="F48" s="31" t="s">
        <v>3126</v>
      </c>
      <c r="G48" s="31">
        <v>39.467235899999999</v>
      </c>
      <c r="H48" s="31">
        <v>43.110900000000001</v>
      </c>
    </row>
    <row r="49" spans="1:8">
      <c r="A49" s="32">
        <v>4</v>
      </c>
      <c r="B49" s="31" t="s">
        <v>10</v>
      </c>
      <c r="C49" s="32">
        <v>1568</v>
      </c>
      <c r="D49" s="31" t="s">
        <v>2800</v>
      </c>
      <c r="E49" s="31" t="s">
        <v>3074</v>
      </c>
      <c r="F49" s="31" t="s">
        <v>3127</v>
      </c>
      <c r="G49" s="31">
        <v>39.233578000000001</v>
      </c>
      <c r="H49" s="31">
        <v>42.863300000000002</v>
      </c>
    </row>
    <row r="50" spans="1:8">
      <c r="A50" s="32">
        <v>4</v>
      </c>
      <c r="B50" s="31" t="s">
        <v>10</v>
      </c>
      <c r="C50" s="32">
        <v>1667</v>
      </c>
      <c r="D50" s="31" t="s">
        <v>2927</v>
      </c>
      <c r="E50" s="31" t="s">
        <v>3074</v>
      </c>
      <c r="F50" s="31" t="s">
        <v>3128</v>
      </c>
      <c r="G50" s="31">
        <v>39.63608</v>
      </c>
      <c r="H50" s="31">
        <v>43.381</v>
      </c>
    </row>
    <row r="51" spans="1:8">
      <c r="A51" s="32">
        <v>4</v>
      </c>
      <c r="B51" s="31" t="s">
        <v>10</v>
      </c>
      <c r="C51" s="32">
        <v>1691</v>
      </c>
      <c r="D51" s="31" t="s">
        <v>2954</v>
      </c>
      <c r="E51" s="31" t="s">
        <v>3074</v>
      </c>
      <c r="F51" s="31" t="s">
        <v>3129</v>
      </c>
      <c r="G51" s="31">
        <v>39.542200000000001</v>
      </c>
      <c r="H51" s="31">
        <v>42.771799999999999</v>
      </c>
    </row>
    <row r="52" spans="1:8">
      <c r="A52" s="32">
        <v>5</v>
      </c>
      <c r="B52" s="31" t="s">
        <v>11</v>
      </c>
      <c r="C52" s="32">
        <v>1134</v>
      </c>
      <c r="D52" s="31" t="s">
        <v>3130</v>
      </c>
      <c r="E52" s="31" t="s">
        <v>3074</v>
      </c>
      <c r="F52" s="31" t="s">
        <v>3131</v>
      </c>
      <c r="G52" s="31">
        <v>40.656455000000001</v>
      </c>
      <c r="H52" s="31">
        <v>35.837299999999999</v>
      </c>
    </row>
    <row r="53" spans="1:8">
      <c r="A53" s="32">
        <v>5</v>
      </c>
      <c r="B53" s="31" t="s">
        <v>11</v>
      </c>
      <c r="C53" s="32">
        <v>1363</v>
      </c>
      <c r="D53" s="31" t="s">
        <v>2519</v>
      </c>
      <c r="E53" s="31" t="s">
        <v>3074</v>
      </c>
      <c r="F53" s="31" t="s">
        <v>3132</v>
      </c>
      <c r="G53" s="31">
        <v>40.4417951</v>
      </c>
      <c r="H53" s="31">
        <v>35.529699999999998</v>
      </c>
    </row>
    <row r="54" spans="1:8">
      <c r="A54" s="32">
        <v>5</v>
      </c>
      <c r="B54" s="31" t="s">
        <v>11</v>
      </c>
      <c r="C54" s="32">
        <v>1368</v>
      </c>
      <c r="D54" s="31" t="s">
        <v>2528</v>
      </c>
      <c r="E54" s="31" t="s">
        <v>3074</v>
      </c>
      <c r="F54" s="31" t="s">
        <v>3133</v>
      </c>
      <c r="G54" s="31">
        <v>40.873621999999997</v>
      </c>
      <c r="H54" s="31">
        <v>35.215899999999998</v>
      </c>
    </row>
    <row r="55" spans="1:8">
      <c r="A55" s="32">
        <v>5</v>
      </c>
      <c r="B55" s="31" t="s">
        <v>11</v>
      </c>
      <c r="C55" s="32">
        <v>1524</v>
      </c>
      <c r="D55" s="31" t="s">
        <v>2745</v>
      </c>
      <c r="E55" s="31" t="s">
        <v>3074</v>
      </c>
      <c r="F55" s="31" t="s">
        <v>3134</v>
      </c>
      <c r="G55" s="31">
        <v>40.874769999999998</v>
      </c>
      <c r="H55" s="31">
        <v>35.461799999999997</v>
      </c>
    </row>
    <row r="56" spans="1:8">
      <c r="A56" s="32">
        <v>5</v>
      </c>
      <c r="B56" s="31" t="s">
        <v>11</v>
      </c>
      <c r="C56" s="32">
        <v>1641</v>
      </c>
      <c r="D56" s="31" t="s">
        <v>2889</v>
      </c>
      <c r="E56" s="31" t="s">
        <v>3074</v>
      </c>
      <c r="F56" s="31" t="s">
        <v>3135</v>
      </c>
      <c r="G56" s="31">
        <v>40.836475</v>
      </c>
      <c r="H56" s="31">
        <v>35.645600000000002</v>
      </c>
    </row>
    <row r="57" spans="1:8">
      <c r="A57" s="32">
        <v>5</v>
      </c>
      <c r="B57" s="31" t="s">
        <v>11</v>
      </c>
      <c r="C57" s="32">
        <v>1668</v>
      </c>
      <c r="D57" s="31" t="s">
        <v>2928</v>
      </c>
      <c r="E57" s="31" t="s">
        <v>3074</v>
      </c>
      <c r="F57" s="31" t="s">
        <v>3136</v>
      </c>
      <c r="G57" s="31">
        <v>40.760551</v>
      </c>
      <c r="H57" s="31">
        <v>36.322499999999998</v>
      </c>
    </row>
    <row r="58" spans="1:8">
      <c r="A58" s="32">
        <v>5</v>
      </c>
      <c r="B58" s="31" t="s">
        <v>11</v>
      </c>
      <c r="C58" s="32">
        <v>1938</v>
      </c>
      <c r="D58" s="31" t="s">
        <v>2549</v>
      </c>
      <c r="E58" s="31" t="s">
        <v>3074</v>
      </c>
      <c r="F58" s="31" t="s">
        <v>3137</v>
      </c>
      <c r="G58" s="31">
        <v>40.770072399999997</v>
      </c>
      <c r="H58" s="31">
        <v>35.080500000000001</v>
      </c>
    </row>
    <row r="59" spans="1:8">
      <c r="A59" s="32">
        <v>6</v>
      </c>
      <c r="B59" s="31" t="s">
        <v>13</v>
      </c>
      <c r="C59" s="32">
        <v>1130</v>
      </c>
      <c r="D59" s="31" t="s">
        <v>2201</v>
      </c>
      <c r="E59" s="31" t="s">
        <v>3074</v>
      </c>
      <c r="F59" s="31" t="s">
        <v>3138</v>
      </c>
      <c r="G59" s="31">
        <v>40.009268300000002</v>
      </c>
      <c r="H59" s="31">
        <v>32.9833</v>
      </c>
    </row>
    <row r="60" spans="1:8">
      <c r="A60" s="32">
        <v>6</v>
      </c>
      <c r="B60" s="31" t="s">
        <v>13</v>
      </c>
      <c r="C60" s="32">
        <v>1157</v>
      </c>
      <c r="D60" s="31" t="s">
        <v>2241</v>
      </c>
      <c r="E60" s="31" t="s">
        <v>3074</v>
      </c>
      <c r="F60" s="31" t="s">
        <v>3139</v>
      </c>
      <c r="G60" s="31">
        <v>40.019034400000002</v>
      </c>
      <c r="H60" s="31">
        <v>32.3108</v>
      </c>
    </row>
    <row r="61" spans="1:8">
      <c r="A61" s="32">
        <v>6</v>
      </c>
      <c r="B61" s="31" t="s">
        <v>13</v>
      </c>
      <c r="C61" s="32">
        <v>1167</v>
      </c>
      <c r="D61" s="31" t="s">
        <v>1801</v>
      </c>
      <c r="E61" s="31" t="s">
        <v>3074</v>
      </c>
      <c r="F61" s="31" t="s">
        <v>3140</v>
      </c>
      <c r="G61" s="31">
        <v>39.553373999999998</v>
      </c>
      <c r="H61" s="31">
        <v>33.123800000000003</v>
      </c>
    </row>
    <row r="62" spans="1:8">
      <c r="A62" s="32">
        <v>6</v>
      </c>
      <c r="B62" s="31" t="s">
        <v>13</v>
      </c>
      <c r="C62" s="32">
        <v>1187</v>
      </c>
      <c r="D62" s="31" t="s">
        <v>2291</v>
      </c>
      <c r="E62" s="31" t="s">
        <v>3074</v>
      </c>
      <c r="F62" s="31" t="s">
        <v>3141</v>
      </c>
      <c r="G62" s="31">
        <v>40.168218000000003</v>
      </c>
      <c r="H62" s="31">
        <v>31.920400000000001</v>
      </c>
    </row>
    <row r="63" spans="1:8">
      <c r="A63" s="32">
        <v>6</v>
      </c>
      <c r="B63" s="31" t="s">
        <v>13</v>
      </c>
      <c r="C63" s="32">
        <v>1227</v>
      </c>
      <c r="D63" s="31" t="s">
        <v>2335</v>
      </c>
      <c r="E63" s="31" t="s">
        <v>3074</v>
      </c>
      <c r="F63" s="31" t="s">
        <v>3142</v>
      </c>
      <c r="G63" s="31">
        <v>40.491619999999998</v>
      </c>
      <c r="H63" s="31">
        <v>32.476500000000001</v>
      </c>
    </row>
    <row r="64" spans="1:8">
      <c r="A64" s="32">
        <v>6</v>
      </c>
      <c r="B64" s="31" t="s">
        <v>13</v>
      </c>
      <c r="C64" s="32">
        <v>1231</v>
      </c>
      <c r="D64" s="31" t="s">
        <v>2342</v>
      </c>
      <c r="E64" s="31" t="s">
        <v>3074</v>
      </c>
      <c r="F64" s="31" t="s">
        <v>3143</v>
      </c>
      <c r="G64" s="31">
        <v>39.845184199999998</v>
      </c>
      <c r="H64" s="31">
        <v>32.921199999999999</v>
      </c>
    </row>
    <row r="65" spans="1:8">
      <c r="A65" s="32">
        <v>6</v>
      </c>
      <c r="B65" s="31" t="s">
        <v>13</v>
      </c>
      <c r="C65" s="32">
        <v>1260</v>
      </c>
      <c r="D65" s="31" t="s">
        <v>2383</v>
      </c>
      <c r="E65" s="31" t="s">
        <v>3074</v>
      </c>
      <c r="F65" s="31" t="s">
        <v>3144</v>
      </c>
      <c r="G65" s="31">
        <v>40.295020399999999</v>
      </c>
      <c r="H65" s="31">
        <v>33.070700000000002</v>
      </c>
    </row>
    <row r="66" spans="1:8">
      <c r="A66" s="32">
        <v>6</v>
      </c>
      <c r="B66" s="31" t="s">
        <v>13</v>
      </c>
      <c r="C66" s="32">
        <v>1302</v>
      </c>
      <c r="D66" s="31" t="s">
        <v>2449</v>
      </c>
      <c r="E66" s="31" t="s">
        <v>3074</v>
      </c>
      <c r="F66" s="31" t="s">
        <v>3145</v>
      </c>
      <c r="G66" s="31">
        <v>39.922128999999998</v>
      </c>
      <c r="H66" s="31">
        <v>33.226300000000002</v>
      </c>
    </row>
    <row r="67" spans="1:8">
      <c r="A67" s="32">
        <v>6</v>
      </c>
      <c r="B67" s="31" t="s">
        <v>13</v>
      </c>
      <c r="C67" s="32">
        <v>1365</v>
      </c>
      <c r="D67" s="31" t="s">
        <v>2523</v>
      </c>
      <c r="E67" s="31" t="s">
        <v>3074</v>
      </c>
      <c r="F67" s="31" t="s">
        <v>3146</v>
      </c>
      <c r="G67" s="31">
        <v>40.210512000000001</v>
      </c>
      <c r="H67" s="31">
        <v>32.2455</v>
      </c>
    </row>
    <row r="68" spans="1:8">
      <c r="A68" s="32">
        <v>6</v>
      </c>
      <c r="B68" s="31" t="s">
        <v>13</v>
      </c>
      <c r="C68" s="32">
        <v>1387</v>
      </c>
      <c r="D68" s="31" t="s">
        <v>2564</v>
      </c>
      <c r="E68" s="31" t="s">
        <v>3074</v>
      </c>
      <c r="F68" s="31" t="s">
        <v>3147</v>
      </c>
      <c r="G68" s="31">
        <v>39.434232000000002</v>
      </c>
      <c r="H68" s="31">
        <v>32.495699999999999</v>
      </c>
    </row>
    <row r="69" spans="1:8">
      <c r="A69" s="32">
        <v>6</v>
      </c>
      <c r="B69" s="31" t="s">
        <v>13</v>
      </c>
      <c r="C69" s="32">
        <v>1427</v>
      </c>
      <c r="D69" s="31" t="s">
        <v>2617</v>
      </c>
      <c r="E69" s="31" t="s">
        <v>3074</v>
      </c>
      <c r="F69" s="31" t="s">
        <v>3148</v>
      </c>
      <c r="G69" s="31">
        <v>40.106530900000003</v>
      </c>
      <c r="H69" s="31">
        <v>33.4114</v>
      </c>
    </row>
    <row r="70" spans="1:8">
      <c r="A70" s="32">
        <v>6</v>
      </c>
      <c r="B70" s="31" t="s">
        <v>13</v>
      </c>
      <c r="C70" s="32">
        <v>1473</v>
      </c>
      <c r="D70" s="31" t="s">
        <v>2674</v>
      </c>
      <c r="E70" s="31" t="s">
        <v>3074</v>
      </c>
      <c r="F70" s="31" t="s">
        <v>3149</v>
      </c>
      <c r="G70" s="31">
        <v>40.470348000000001</v>
      </c>
      <c r="H70" s="31">
        <v>32.650199999999998</v>
      </c>
    </row>
    <row r="71" spans="1:8">
      <c r="A71" s="32">
        <v>6</v>
      </c>
      <c r="B71" s="31" t="s">
        <v>13</v>
      </c>
      <c r="C71" s="32">
        <v>1539</v>
      </c>
      <c r="D71" s="31" t="s">
        <v>2763</v>
      </c>
      <c r="E71" s="31" t="s">
        <v>3074</v>
      </c>
      <c r="F71" s="31" t="s">
        <v>3150</v>
      </c>
      <c r="G71" s="31">
        <v>40.188867999999999</v>
      </c>
      <c r="H71" s="31">
        <v>31.3506</v>
      </c>
    </row>
    <row r="72" spans="1:8">
      <c r="A72" s="32">
        <v>6</v>
      </c>
      <c r="B72" s="31" t="s">
        <v>13</v>
      </c>
      <c r="C72" s="32">
        <v>1578</v>
      </c>
      <c r="D72" s="31" t="s">
        <v>2815</v>
      </c>
      <c r="E72" s="31" t="s">
        <v>3074</v>
      </c>
      <c r="F72" s="31" t="s">
        <v>3151</v>
      </c>
      <c r="G72" s="31">
        <v>39.585047000000003</v>
      </c>
      <c r="H72" s="31">
        <v>32.1447</v>
      </c>
    </row>
    <row r="73" spans="1:8">
      <c r="A73" s="32">
        <v>6</v>
      </c>
      <c r="B73" s="31" t="s">
        <v>13</v>
      </c>
      <c r="C73" s="32">
        <v>1658</v>
      </c>
      <c r="D73" s="31" t="s">
        <v>2916</v>
      </c>
      <c r="E73" s="31" t="s">
        <v>3074</v>
      </c>
      <c r="F73" s="31" t="s">
        <v>3152</v>
      </c>
      <c r="G73" s="31">
        <v>38.937890000000003</v>
      </c>
      <c r="H73" s="31">
        <v>33.539200000000001</v>
      </c>
    </row>
    <row r="74" spans="1:8">
      <c r="A74" s="32">
        <v>6</v>
      </c>
      <c r="B74" s="31" t="s">
        <v>13</v>
      </c>
      <c r="C74" s="32">
        <v>1723</v>
      </c>
      <c r="D74" s="31" t="s">
        <v>2996</v>
      </c>
      <c r="E74" s="31" t="s">
        <v>3074</v>
      </c>
      <c r="F74" s="31" t="s">
        <v>3153</v>
      </c>
      <c r="G74" s="31">
        <v>39.990428899999998</v>
      </c>
      <c r="H74" s="31">
        <v>32.695500000000003</v>
      </c>
    </row>
    <row r="75" spans="1:8">
      <c r="A75" s="32">
        <v>6</v>
      </c>
      <c r="B75" s="31" t="s">
        <v>13</v>
      </c>
      <c r="C75" s="32">
        <v>1744</v>
      </c>
      <c r="D75" s="31" t="s">
        <v>3154</v>
      </c>
      <c r="E75" s="31" t="s">
        <v>3074</v>
      </c>
      <c r="F75" s="31" t="s">
        <v>3155</v>
      </c>
      <c r="G75" s="31">
        <v>39.798293000000001</v>
      </c>
      <c r="H75" s="31">
        <v>32.805799999999998</v>
      </c>
    </row>
    <row r="76" spans="1:8">
      <c r="A76" s="32">
        <v>6</v>
      </c>
      <c r="B76" s="31" t="s">
        <v>13</v>
      </c>
      <c r="C76" s="32">
        <v>1745</v>
      </c>
      <c r="D76" s="31" t="s">
        <v>2658</v>
      </c>
      <c r="E76" s="31" t="s">
        <v>3074</v>
      </c>
      <c r="F76" s="31" t="s">
        <v>3156</v>
      </c>
      <c r="G76" s="31">
        <v>40.021062299999997</v>
      </c>
      <c r="H76" s="31">
        <v>32.831000000000003</v>
      </c>
    </row>
    <row r="77" spans="1:8">
      <c r="A77" s="32">
        <v>6</v>
      </c>
      <c r="B77" s="31" t="s">
        <v>13</v>
      </c>
      <c r="C77" s="32">
        <v>1746</v>
      </c>
      <c r="D77" s="31" t="s">
        <v>2728</v>
      </c>
      <c r="E77" s="31" t="s">
        <v>3074</v>
      </c>
      <c r="F77" s="31" t="s">
        <v>3157</v>
      </c>
      <c r="G77" s="31">
        <v>39.9124056</v>
      </c>
      <c r="H77" s="31">
        <v>33.056399999999996</v>
      </c>
    </row>
    <row r="78" spans="1:8">
      <c r="A78" s="32">
        <v>6</v>
      </c>
      <c r="B78" s="31" t="s">
        <v>13</v>
      </c>
      <c r="C78" s="32">
        <v>1747</v>
      </c>
      <c r="D78" s="31" t="s">
        <v>2872</v>
      </c>
      <c r="E78" s="31" t="s">
        <v>3074</v>
      </c>
      <c r="F78" s="31" t="s">
        <v>3158</v>
      </c>
      <c r="G78" s="31">
        <v>39.8544476</v>
      </c>
      <c r="H78" s="31">
        <v>32.424100000000003</v>
      </c>
    </row>
    <row r="79" spans="1:8">
      <c r="A79" s="32">
        <v>6</v>
      </c>
      <c r="B79" s="31" t="s">
        <v>13</v>
      </c>
      <c r="C79" s="32">
        <v>1815</v>
      </c>
      <c r="D79" s="31" t="s">
        <v>2654</v>
      </c>
      <c r="E79" s="31" t="s">
        <v>3074</v>
      </c>
      <c r="F79" s="31" t="s">
        <v>3159</v>
      </c>
      <c r="G79" s="31">
        <v>40.205167000000003</v>
      </c>
      <c r="H79" s="31">
        <v>32.681199999999997</v>
      </c>
    </row>
    <row r="80" spans="1:8">
      <c r="A80" s="32">
        <v>6</v>
      </c>
      <c r="B80" s="31" t="s">
        <v>13</v>
      </c>
      <c r="C80" s="32">
        <v>1872</v>
      </c>
      <c r="D80" s="31" t="s">
        <v>2188</v>
      </c>
      <c r="E80" s="31" t="s">
        <v>3074</v>
      </c>
      <c r="F80" s="31" t="s">
        <v>3160</v>
      </c>
      <c r="G80" s="31">
        <v>40.1329566</v>
      </c>
      <c r="H80" s="31">
        <v>33.114600000000003</v>
      </c>
    </row>
    <row r="81" spans="1:8">
      <c r="A81" s="32">
        <v>6</v>
      </c>
      <c r="B81" s="31" t="s">
        <v>13</v>
      </c>
      <c r="C81" s="32">
        <v>1922</v>
      </c>
      <c r="D81" s="31" t="s">
        <v>2473</v>
      </c>
      <c r="E81" s="31" t="s">
        <v>3074</v>
      </c>
      <c r="F81" s="31" t="s">
        <v>3161</v>
      </c>
      <c r="G81" s="31">
        <v>39.931035399999999</v>
      </c>
      <c r="H81" s="31">
        <v>32.650399999999998</v>
      </c>
    </row>
    <row r="82" spans="1:8">
      <c r="A82" s="32">
        <v>6</v>
      </c>
      <c r="B82" s="31" t="s">
        <v>13</v>
      </c>
      <c r="C82" s="32">
        <v>1924</v>
      </c>
      <c r="D82" s="31" t="s">
        <v>1576</v>
      </c>
      <c r="E82" s="31" t="s">
        <v>3074</v>
      </c>
      <c r="F82" s="31" t="s">
        <v>3162</v>
      </c>
      <c r="G82" s="31">
        <v>39.020235999999997</v>
      </c>
      <c r="H82" s="31">
        <v>33.805799999999998</v>
      </c>
    </row>
    <row r="83" spans="1:8">
      <c r="A83" s="32">
        <v>6</v>
      </c>
      <c r="B83" s="31" t="s">
        <v>13</v>
      </c>
      <c r="C83" s="32">
        <v>2034</v>
      </c>
      <c r="D83" s="31" t="s">
        <v>2818</v>
      </c>
      <c r="E83" s="31" t="s">
        <v>3074</v>
      </c>
      <c r="F83" s="31" t="s">
        <v>3163</v>
      </c>
      <c r="G83" s="31">
        <v>40.038463</v>
      </c>
      <c r="H83" s="31">
        <v>32.903399999999998</v>
      </c>
    </row>
    <row r="84" spans="1:8">
      <c r="A84" s="32">
        <v>7</v>
      </c>
      <c r="B84" s="31" t="s">
        <v>14</v>
      </c>
      <c r="C84" s="32">
        <v>1121</v>
      </c>
      <c r="D84" s="31" t="s">
        <v>2184</v>
      </c>
      <c r="E84" s="31" t="s">
        <v>3074</v>
      </c>
      <c r="F84" s="31" t="s">
        <v>3164</v>
      </c>
      <c r="G84" s="31">
        <v>37.087300300000003</v>
      </c>
      <c r="H84" s="31">
        <v>31.7651</v>
      </c>
    </row>
    <row r="85" spans="1:8">
      <c r="A85" s="32">
        <v>7</v>
      </c>
      <c r="B85" s="31" t="s">
        <v>14</v>
      </c>
      <c r="C85" s="32">
        <v>1126</v>
      </c>
      <c r="D85" s="31" t="s">
        <v>2193</v>
      </c>
      <c r="E85" s="31" t="s">
        <v>3074</v>
      </c>
      <c r="F85" s="31" t="s">
        <v>3165</v>
      </c>
      <c r="G85" s="31">
        <v>36.544443000000001</v>
      </c>
      <c r="H85" s="31">
        <v>31.9954</v>
      </c>
    </row>
    <row r="86" spans="1:8">
      <c r="A86" s="32">
        <v>7</v>
      </c>
      <c r="B86" s="31" t="s">
        <v>14</v>
      </c>
      <c r="C86" s="32">
        <v>1303</v>
      </c>
      <c r="D86" s="31" t="s">
        <v>2450</v>
      </c>
      <c r="E86" s="31" t="s">
        <v>3074</v>
      </c>
      <c r="F86" s="31" t="s">
        <v>3166</v>
      </c>
      <c r="G86" s="31">
        <v>36.730472399999996</v>
      </c>
      <c r="H86" s="31">
        <v>29.881499999999999</v>
      </c>
    </row>
    <row r="87" spans="1:8">
      <c r="A87" s="32">
        <v>7</v>
      </c>
      <c r="B87" s="31" t="s">
        <v>14</v>
      </c>
      <c r="C87" s="32">
        <v>1333</v>
      </c>
      <c r="D87" s="31" t="s">
        <v>2485</v>
      </c>
      <c r="E87" s="31" t="s">
        <v>3074</v>
      </c>
      <c r="F87" s="31" t="s">
        <v>3167</v>
      </c>
      <c r="G87" s="31">
        <v>36.390987899999999</v>
      </c>
      <c r="H87" s="31">
        <v>30.1127</v>
      </c>
    </row>
    <row r="88" spans="1:8">
      <c r="A88" s="32">
        <v>7</v>
      </c>
      <c r="B88" s="31" t="s">
        <v>14</v>
      </c>
      <c r="C88" s="32">
        <v>1337</v>
      </c>
      <c r="D88" s="31" t="s">
        <v>2489</v>
      </c>
      <c r="E88" s="31" t="s">
        <v>3074</v>
      </c>
      <c r="F88" s="31" t="s">
        <v>3168</v>
      </c>
      <c r="G88" s="31">
        <v>36.268562000000003</v>
      </c>
      <c r="H88" s="31">
        <v>32.314300000000003</v>
      </c>
    </row>
    <row r="89" spans="1:8">
      <c r="A89" s="32">
        <v>7</v>
      </c>
      <c r="B89" s="31" t="s">
        <v>14</v>
      </c>
      <c r="C89" s="32">
        <v>1370</v>
      </c>
      <c r="D89" s="31" t="s">
        <v>2530</v>
      </c>
      <c r="E89" s="31" t="s">
        <v>3074</v>
      </c>
      <c r="F89" s="31" t="s">
        <v>3169</v>
      </c>
      <c r="G89" s="31">
        <v>36.814942000000002</v>
      </c>
      <c r="H89" s="31">
        <v>31.998999999999999</v>
      </c>
    </row>
    <row r="90" spans="1:8">
      <c r="A90" s="32">
        <v>7</v>
      </c>
      <c r="B90" s="31" t="s">
        <v>14</v>
      </c>
      <c r="C90" s="32">
        <v>1451</v>
      </c>
      <c r="D90" s="31" t="s">
        <v>2649</v>
      </c>
      <c r="E90" s="31" t="s">
        <v>3074</v>
      </c>
      <c r="F90" s="31" t="s">
        <v>3170</v>
      </c>
      <c r="G90" s="31">
        <v>36.199913000000002</v>
      </c>
      <c r="H90" s="31">
        <v>29.639600000000002</v>
      </c>
    </row>
    <row r="91" spans="1:8">
      <c r="A91" s="32">
        <v>7</v>
      </c>
      <c r="B91" s="31" t="s">
        <v>14</v>
      </c>
      <c r="C91" s="32">
        <v>1483</v>
      </c>
      <c r="D91" s="31" t="s">
        <v>2690</v>
      </c>
      <c r="E91" s="31" t="s">
        <v>3074</v>
      </c>
      <c r="F91" s="31" t="s">
        <v>3171</v>
      </c>
      <c r="G91" s="31">
        <v>37.097811299999996</v>
      </c>
      <c r="H91" s="31">
        <v>30.251300000000001</v>
      </c>
    </row>
    <row r="92" spans="1:8">
      <c r="A92" s="32">
        <v>7</v>
      </c>
      <c r="B92" s="31" t="s">
        <v>14</v>
      </c>
      <c r="C92" s="32">
        <v>1492</v>
      </c>
      <c r="D92" s="31" t="s">
        <v>2707</v>
      </c>
      <c r="E92" s="31" t="s">
        <v>3074</v>
      </c>
      <c r="F92" s="31" t="s">
        <v>3172</v>
      </c>
      <c r="G92" s="31">
        <v>36.366948000000001</v>
      </c>
      <c r="H92" s="31">
        <v>30.285799999999998</v>
      </c>
    </row>
    <row r="93" spans="1:8">
      <c r="A93" s="32">
        <v>7</v>
      </c>
      <c r="B93" s="31" t="s">
        <v>14</v>
      </c>
      <c r="C93" s="32">
        <v>1512</v>
      </c>
      <c r="D93" s="31" t="s">
        <v>2729</v>
      </c>
      <c r="E93" s="31" t="s">
        <v>3074</v>
      </c>
      <c r="F93" s="31" t="s">
        <v>3173</v>
      </c>
      <c r="G93" s="31">
        <v>36.786869000000003</v>
      </c>
      <c r="H93" s="31">
        <v>31.441299999999998</v>
      </c>
    </row>
    <row r="94" spans="1:8">
      <c r="A94" s="32">
        <v>7</v>
      </c>
      <c r="B94" s="31" t="s">
        <v>14</v>
      </c>
      <c r="C94" s="32">
        <v>1616</v>
      </c>
      <c r="D94" s="31" t="s">
        <v>2859</v>
      </c>
      <c r="E94" s="31" t="s">
        <v>3074</v>
      </c>
      <c r="F94" s="31" t="s">
        <v>3174</v>
      </c>
      <c r="G94" s="31">
        <v>36.917399000000003</v>
      </c>
      <c r="H94" s="31">
        <v>31.104399999999998</v>
      </c>
    </row>
    <row r="95" spans="1:8">
      <c r="A95" s="32">
        <v>7</v>
      </c>
      <c r="B95" s="31" t="s">
        <v>14</v>
      </c>
      <c r="C95" s="32">
        <v>1811</v>
      </c>
      <c r="D95" s="31" t="s">
        <v>2400</v>
      </c>
      <c r="E95" s="31" t="s">
        <v>3074</v>
      </c>
      <c r="F95" s="31" t="s">
        <v>3175</v>
      </c>
      <c r="G95" s="31">
        <v>36.244444000000001</v>
      </c>
      <c r="H95" s="31">
        <v>29.987500000000001</v>
      </c>
    </row>
    <row r="96" spans="1:8">
      <c r="A96" s="32">
        <v>7</v>
      </c>
      <c r="B96" s="31" t="s">
        <v>14</v>
      </c>
      <c r="C96" s="32">
        <v>1946</v>
      </c>
      <c r="D96" s="31" t="s">
        <v>2582</v>
      </c>
      <c r="E96" s="31" t="s">
        <v>3074</v>
      </c>
      <c r="F96" s="31" t="s">
        <v>3176</v>
      </c>
      <c r="G96" s="31">
        <v>37.168456999999997</v>
      </c>
      <c r="H96" s="31">
        <v>31.491299999999999</v>
      </c>
    </row>
    <row r="97" spans="1:8">
      <c r="A97" s="32">
        <v>7</v>
      </c>
      <c r="B97" s="31" t="s">
        <v>14</v>
      </c>
      <c r="C97" s="32">
        <v>1959</v>
      </c>
      <c r="D97" s="31" t="s">
        <v>3177</v>
      </c>
      <c r="E97" s="31" t="s">
        <v>3074</v>
      </c>
      <c r="F97" s="31" t="s">
        <v>3178</v>
      </c>
      <c r="G97" s="31">
        <v>36.602792000000001</v>
      </c>
      <c r="H97" s="31">
        <v>30.559799999999999</v>
      </c>
    </row>
    <row r="98" spans="1:8">
      <c r="A98" s="32">
        <v>7</v>
      </c>
      <c r="B98" s="31" t="s">
        <v>14</v>
      </c>
      <c r="C98" s="32">
        <v>2035</v>
      </c>
      <c r="D98" s="31" t="s">
        <v>3179</v>
      </c>
      <c r="E98" s="31" t="s">
        <v>3074</v>
      </c>
      <c r="F98" s="31" t="s">
        <v>3180</v>
      </c>
      <c r="G98" s="31">
        <v>36.947597000000002</v>
      </c>
      <c r="H98" s="31">
        <v>30.850200000000001</v>
      </c>
    </row>
    <row r="99" spans="1:8">
      <c r="A99" s="32">
        <v>7</v>
      </c>
      <c r="B99" s="31" t="s">
        <v>14</v>
      </c>
      <c r="C99" s="32">
        <v>2036</v>
      </c>
      <c r="D99" s="31" t="s">
        <v>2431</v>
      </c>
      <c r="E99" s="31" t="s">
        <v>3074</v>
      </c>
      <c r="F99" s="31" t="s">
        <v>3181</v>
      </c>
      <c r="G99" s="31">
        <v>37.023026000000002</v>
      </c>
      <c r="H99" s="31">
        <v>30.601199999999999</v>
      </c>
    </row>
    <row r="100" spans="1:8">
      <c r="A100" s="32">
        <v>7</v>
      </c>
      <c r="B100" s="31" t="s">
        <v>14</v>
      </c>
      <c r="C100" s="32">
        <v>2037</v>
      </c>
      <c r="D100" s="31" t="s">
        <v>2665</v>
      </c>
      <c r="E100" s="31" t="s">
        <v>3074</v>
      </c>
      <c r="F100" s="31" t="s">
        <v>3182</v>
      </c>
      <c r="G100" s="31">
        <v>36.993477599999999</v>
      </c>
      <c r="H100" s="31">
        <v>30.689</v>
      </c>
    </row>
    <row r="101" spans="1:8">
      <c r="A101" s="32">
        <v>7</v>
      </c>
      <c r="B101" s="31" t="s">
        <v>14</v>
      </c>
      <c r="C101" s="32">
        <v>2038</v>
      </c>
      <c r="D101" s="31" t="s">
        <v>2686</v>
      </c>
      <c r="E101" s="31" t="s">
        <v>3074</v>
      </c>
      <c r="F101" s="31" t="s">
        <v>3183</v>
      </c>
      <c r="G101" s="31">
        <v>36.896890800000001</v>
      </c>
      <c r="H101" s="31">
        <v>30.7133</v>
      </c>
    </row>
    <row r="102" spans="1:8">
      <c r="A102" s="32">
        <v>7</v>
      </c>
      <c r="B102" s="31" t="s">
        <v>14</v>
      </c>
      <c r="C102" s="32">
        <v>2039</v>
      </c>
      <c r="D102" s="31" t="s">
        <v>2757</v>
      </c>
      <c r="E102" s="31" t="s">
        <v>3074</v>
      </c>
      <c r="F102" s="31" t="s">
        <v>3184</v>
      </c>
      <c r="G102" s="31">
        <v>36.882759399999998</v>
      </c>
      <c r="H102" s="31">
        <v>30.769500000000001</v>
      </c>
    </row>
    <row r="103" spans="1:8">
      <c r="A103" s="32">
        <v>8</v>
      </c>
      <c r="B103" s="31" t="s">
        <v>15</v>
      </c>
      <c r="C103" s="32">
        <v>1145</v>
      </c>
      <c r="D103" s="31" t="s">
        <v>2218</v>
      </c>
      <c r="E103" s="31" t="s">
        <v>3074</v>
      </c>
      <c r="F103" s="31" t="s">
        <v>3185</v>
      </c>
      <c r="G103" s="31">
        <v>41.093738299999998</v>
      </c>
      <c r="H103" s="31">
        <v>42.187600000000003</v>
      </c>
    </row>
    <row r="104" spans="1:8">
      <c r="A104" s="32">
        <v>8</v>
      </c>
      <c r="B104" s="31" t="s">
        <v>15</v>
      </c>
      <c r="C104" s="32">
        <v>1147</v>
      </c>
      <c r="D104" s="31" t="s">
        <v>2221</v>
      </c>
      <c r="E104" s="31" t="s">
        <v>3074</v>
      </c>
      <c r="F104" s="31" t="s">
        <v>3186</v>
      </c>
      <c r="G104" s="31">
        <v>41.353054999999998</v>
      </c>
      <c r="H104" s="31">
        <v>41.308999999999997</v>
      </c>
    </row>
    <row r="105" spans="1:8">
      <c r="A105" s="32">
        <v>8</v>
      </c>
      <c r="B105" s="31" t="s">
        <v>15</v>
      </c>
      <c r="C105" s="32">
        <v>1152</v>
      </c>
      <c r="D105" s="31" t="s">
        <v>3187</v>
      </c>
      <c r="E105" s="31" t="s">
        <v>3074</v>
      </c>
      <c r="F105" s="31" t="s">
        <v>3188</v>
      </c>
      <c r="G105" s="31">
        <v>41.180937</v>
      </c>
      <c r="H105" s="31">
        <v>41.820799999999998</v>
      </c>
    </row>
    <row r="106" spans="1:8">
      <c r="A106" s="32">
        <v>8</v>
      </c>
      <c r="B106" s="31" t="s">
        <v>15</v>
      </c>
      <c r="C106" s="32">
        <v>1202</v>
      </c>
      <c r="D106" s="31" t="s">
        <v>2303</v>
      </c>
      <c r="E106" s="31" t="s">
        <v>3074</v>
      </c>
      <c r="F106" s="31" t="s">
        <v>3189</v>
      </c>
      <c r="G106" s="31">
        <v>41.363700000000001</v>
      </c>
      <c r="H106" s="31">
        <v>41.679099999999998</v>
      </c>
    </row>
    <row r="107" spans="1:8">
      <c r="A107" s="32">
        <v>8</v>
      </c>
      <c r="B107" s="31" t="s">
        <v>15</v>
      </c>
      <c r="C107" s="32">
        <v>1395</v>
      </c>
      <c r="D107" s="31" t="s">
        <v>2577</v>
      </c>
      <c r="E107" s="31" t="s">
        <v>3074</v>
      </c>
      <c r="F107" s="31" t="s">
        <v>3190</v>
      </c>
      <c r="G107" s="31">
        <v>41.394618000000001</v>
      </c>
      <c r="H107" s="31">
        <v>41.419800000000002</v>
      </c>
    </row>
    <row r="108" spans="1:8">
      <c r="A108" s="32">
        <v>8</v>
      </c>
      <c r="B108" s="31" t="s">
        <v>15</v>
      </c>
      <c r="C108" s="32">
        <v>1653</v>
      </c>
      <c r="D108" s="31" t="s">
        <v>2908</v>
      </c>
      <c r="E108" s="31" t="s">
        <v>3074</v>
      </c>
      <c r="F108" s="31" t="s">
        <v>3191</v>
      </c>
      <c r="G108" s="31">
        <v>41.252757000000003</v>
      </c>
      <c r="H108" s="31">
        <v>42.354700000000001</v>
      </c>
    </row>
    <row r="109" spans="1:8">
      <c r="A109" s="32">
        <v>8</v>
      </c>
      <c r="B109" s="31" t="s">
        <v>15</v>
      </c>
      <c r="C109" s="32">
        <v>1736</v>
      </c>
      <c r="D109" s="31" t="s">
        <v>3011</v>
      </c>
      <c r="E109" s="31" t="s">
        <v>3074</v>
      </c>
      <c r="F109" s="31" t="s">
        <v>3192</v>
      </c>
      <c r="G109" s="31">
        <v>40.820669000000002</v>
      </c>
      <c r="H109" s="31">
        <v>41.543599999999998</v>
      </c>
    </row>
    <row r="110" spans="1:8">
      <c r="A110" s="32">
        <v>8</v>
      </c>
      <c r="B110" s="31" t="s">
        <v>15</v>
      </c>
      <c r="C110" s="32">
        <v>1828</v>
      </c>
      <c r="D110" s="31" t="s">
        <v>2758</v>
      </c>
      <c r="E110" s="31" t="s">
        <v>3074</v>
      </c>
      <c r="F110" s="31" t="s">
        <v>3193</v>
      </c>
      <c r="G110" s="31">
        <v>41.278486999999998</v>
      </c>
      <c r="H110" s="31">
        <v>41.5623</v>
      </c>
    </row>
    <row r="111" spans="1:8">
      <c r="A111" s="32">
        <v>9</v>
      </c>
      <c r="B111" s="31" t="s">
        <v>17</v>
      </c>
      <c r="C111" s="32">
        <v>1206</v>
      </c>
      <c r="D111" s="31" t="s">
        <v>2307</v>
      </c>
      <c r="E111" s="31" t="s">
        <v>3074</v>
      </c>
      <c r="F111" s="31" t="s">
        <v>3194</v>
      </c>
      <c r="G111" s="31">
        <v>37.672873000000003</v>
      </c>
      <c r="H111" s="31">
        <v>28.310199999999998</v>
      </c>
    </row>
    <row r="112" spans="1:8">
      <c r="A112" s="32">
        <v>9</v>
      </c>
      <c r="B112" s="31" t="s">
        <v>17</v>
      </c>
      <c r="C112" s="32">
        <v>1256</v>
      </c>
      <c r="D112" s="31" t="s">
        <v>2379</v>
      </c>
      <c r="E112" s="31" t="s">
        <v>3074</v>
      </c>
      <c r="F112" s="31" t="s">
        <v>3195</v>
      </c>
      <c r="G112" s="31">
        <v>37.614080999999999</v>
      </c>
      <c r="H112" s="31">
        <v>28.0611</v>
      </c>
    </row>
    <row r="113" spans="1:8">
      <c r="A113" s="32">
        <v>9</v>
      </c>
      <c r="B113" s="31" t="s">
        <v>17</v>
      </c>
      <c r="C113" s="32">
        <v>1348</v>
      </c>
      <c r="D113" s="31" t="s">
        <v>2500</v>
      </c>
      <c r="E113" s="31" t="s">
        <v>3074</v>
      </c>
      <c r="F113" s="31" t="s">
        <v>3196</v>
      </c>
      <c r="G113" s="31">
        <v>37.872647999999998</v>
      </c>
      <c r="H113" s="31">
        <v>27.601099999999999</v>
      </c>
    </row>
    <row r="114" spans="1:8">
      <c r="A114" s="32">
        <v>9</v>
      </c>
      <c r="B114" s="31" t="s">
        <v>17</v>
      </c>
      <c r="C114" s="32">
        <v>1435</v>
      </c>
      <c r="D114" s="31" t="s">
        <v>2625</v>
      </c>
      <c r="E114" s="31" t="s">
        <v>3074</v>
      </c>
      <c r="F114" s="31" t="s">
        <v>3197</v>
      </c>
      <c r="G114" s="31">
        <v>37.729067999999998</v>
      </c>
      <c r="H114" s="31">
        <v>28.607199999999999</v>
      </c>
    </row>
    <row r="115" spans="1:8">
      <c r="A115" s="32">
        <v>9</v>
      </c>
      <c r="B115" s="31" t="s">
        <v>17</v>
      </c>
      <c r="C115" s="32">
        <v>1479</v>
      </c>
      <c r="D115" s="31" t="s">
        <v>2683</v>
      </c>
      <c r="E115" s="31" t="s">
        <v>3074</v>
      </c>
      <c r="F115" s="31" t="s">
        <v>3198</v>
      </c>
      <c r="G115" s="31">
        <v>37.762028999999998</v>
      </c>
      <c r="H115" s="31">
        <v>27.704499999999999</v>
      </c>
    </row>
    <row r="116" spans="1:8">
      <c r="A116" s="32">
        <v>9</v>
      </c>
      <c r="B116" s="31" t="s">
        <v>17</v>
      </c>
      <c r="C116" s="32">
        <v>1497</v>
      </c>
      <c r="D116" s="31" t="s">
        <v>2711</v>
      </c>
      <c r="E116" s="31" t="s">
        <v>3074</v>
      </c>
      <c r="F116" s="31" t="s">
        <v>3199</v>
      </c>
      <c r="G116" s="31">
        <v>37.857913000000003</v>
      </c>
      <c r="H116" s="31">
        <v>27.260999999999999</v>
      </c>
    </row>
    <row r="117" spans="1:8">
      <c r="A117" s="32">
        <v>9</v>
      </c>
      <c r="B117" s="31" t="s">
        <v>17</v>
      </c>
      <c r="C117" s="32">
        <v>1498</v>
      </c>
      <c r="D117" s="31" t="s">
        <v>2712</v>
      </c>
      <c r="E117" s="31" t="s">
        <v>3074</v>
      </c>
      <c r="F117" s="31" t="s">
        <v>3200</v>
      </c>
      <c r="G117" s="31">
        <v>37.913860999999997</v>
      </c>
      <c r="H117" s="31">
        <v>28.459800000000001</v>
      </c>
    </row>
    <row r="118" spans="1:8">
      <c r="A118" s="32">
        <v>9</v>
      </c>
      <c r="B118" s="31" t="s">
        <v>17</v>
      </c>
      <c r="C118" s="32">
        <v>1542</v>
      </c>
      <c r="D118" s="31" t="s">
        <v>2767</v>
      </c>
      <c r="E118" s="31" t="s">
        <v>3074</v>
      </c>
      <c r="F118" s="31" t="s">
        <v>3201</v>
      </c>
      <c r="G118" s="31">
        <v>37.909776999999998</v>
      </c>
      <c r="H118" s="31">
        <v>28.324300000000001</v>
      </c>
    </row>
    <row r="119" spans="1:8">
      <c r="A119" s="32">
        <v>9</v>
      </c>
      <c r="B119" s="31" t="s">
        <v>17</v>
      </c>
      <c r="C119" s="32">
        <v>1637</v>
      </c>
      <c r="D119" s="31" t="s">
        <v>2883</v>
      </c>
      <c r="E119" s="31" t="s">
        <v>3074</v>
      </c>
      <c r="F119" s="31" t="s">
        <v>3202</v>
      </c>
      <c r="G119" s="31">
        <v>37.751961000000001</v>
      </c>
      <c r="H119" s="31">
        <v>27.4057</v>
      </c>
    </row>
    <row r="120" spans="1:8">
      <c r="A120" s="32">
        <v>9</v>
      </c>
      <c r="B120" s="31" t="s">
        <v>17</v>
      </c>
      <c r="C120" s="32">
        <v>1640</v>
      </c>
      <c r="D120" s="31" t="s">
        <v>2888</v>
      </c>
      <c r="E120" s="31" t="s">
        <v>3074</v>
      </c>
      <c r="F120" s="31" t="s">
        <v>3203</v>
      </c>
      <c r="G120" s="31">
        <v>37.889733</v>
      </c>
      <c r="H120" s="31">
        <v>28.154499999999999</v>
      </c>
    </row>
    <row r="121" spans="1:8">
      <c r="A121" s="32">
        <v>9</v>
      </c>
      <c r="B121" s="31" t="s">
        <v>17</v>
      </c>
      <c r="C121" s="32">
        <v>1724</v>
      </c>
      <c r="D121" s="31" t="s">
        <v>3204</v>
      </c>
      <c r="E121" s="31" t="s">
        <v>3074</v>
      </c>
      <c r="F121" s="31" t="s">
        <v>3205</v>
      </c>
      <c r="G121" s="31">
        <v>37.823396000000002</v>
      </c>
      <c r="H121" s="31">
        <v>28.195699999999999</v>
      </c>
    </row>
    <row r="122" spans="1:8">
      <c r="A122" s="32">
        <v>9</v>
      </c>
      <c r="B122" s="31" t="s">
        <v>17</v>
      </c>
      <c r="C122" s="32">
        <v>1781</v>
      </c>
      <c r="D122" s="31" t="s">
        <v>2315</v>
      </c>
      <c r="E122" s="31" t="s">
        <v>3074</v>
      </c>
      <c r="F122" s="31" t="s">
        <v>3206</v>
      </c>
      <c r="G122" s="31">
        <v>37.963903000000002</v>
      </c>
      <c r="H122" s="31">
        <v>28.742999999999999</v>
      </c>
    </row>
    <row r="123" spans="1:8">
      <c r="A123" s="32">
        <v>9</v>
      </c>
      <c r="B123" s="31" t="s">
        <v>17</v>
      </c>
      <c r="C123" s="32">
        <v>1807</v>
      </c>
      <c r="D123" s="31" t="s">
        <v>2592</v>
      </c>
      <c r="E123" s="31" t="s">
        <v>3074</v>
      </c>
      <c r="F123" s="31" t="s">
        <v>3207</v>
      </c>
      <c r="G123" s="31">
        <v>37.853785000000002</v>
      </c>
      <c r="H123" s="31">
        <v>27.723400000000002</v>
      </c>
    </row>
    <row r="124" spans="1:8">
      <c r="A124" s="32">
        <v>9</v>
      </c>
      <c r="B124" s="31" t="s">
        <v>17</v>
      </c>
      <c r="C124" s="32">
        <v>1957</v>
      </c>
      <c r="D124" s="31" t="s">
        <v>2645</v>
      </c>
      <c r="E124" s="31" t="s">
        <v>3074</v>
      </c>
      <c r="F124" s="31" t="s">
        <v>3208</v>
      </c>
      <c r="G124" s="31">
        <v>37.563494499999997</v>
      </c>
      <c r="H124" s="31">
        <v>27.854600000000001</v>
      </c>
    </row>
    <row r="125" spans="1:8">
      <c r="A125" s="32">
        <v>9</v>
      </c>
      <c r="B125" s="31" t="s">
        <v>17</v>
      </c>
      <c r="C125" s="32">
        <v>1968</v>
      </c>
      <c r="D125" s="31" t="s">
        <v>2700</v>
      </c>
      <c r="E125" s="31" t="s">
        <v>3074</v>
      </c>
      <c r="F125" s="31" t="s">
        <v>3209</v>
      </c>
      <c r="G125" s="31">
        <v>37.853693999999997</v>
      </c>
      <c r="H125" s="31">
        <v>28.052099999999999</v>
      </c>
    </row>
    <row r="126" spans="1:8">
      <c r="A126" s="32">
        <v>9</v>
      </c>
      <c r="B126" s="31" t="s">
        <v>17</v>
      </c>
      <c r="C126" s="32">
        <v>2000</v>
      </c>
      <c r="D126" s="31" t="s">
        <v>2412</v>
      </c>
      <c r="E126" s="31" t="s">
        <v>3074</v>
      </c>
      <c r="F126" s="31" t="s">
        <v>3210</v>
      </c>
      <c r="G126" s="31">
        <v>37.376094000000002</v>
      </c>
      <c r="H126" s="31">
        <v>27.264700000000001</v>
      </c>
    </row>
    <row r="127" spans="1:8">
      <c r="A127" s="32">
        <v>9</v>
      </c>
      <c r="B127" s="31" t="s">
        <v>17</v>
      </c>
      <c r="C127" s="32">
        <v>2076</v>
      </c>
      <c r="D127" s="31" t="s">
        <v>2440</v>
      </c>
      <c r="E127" s="31" t="s">
        <v>3074</v>
      </c>
      <c r="F127" s="31" t="s">
        <v>3211</v>
      </c>
      <c r="G127" s="31">
        <v>37.838016199999998</v>
      </c>
      <c r="H127" s="31">
        <v>27.845600000000001</v>
      </c>
    </row>
    <row r="128" spans="1:8">
      <c r="A128" s="32">
        <v>10</v>
      </c>
      <c r="B128" s="31" t="s">
        <v>20</v>
      </c>
      <c r="C128" s="32">
        <v>1161</v>
      </c>
      <c r="D128" s="31" t="s">
        <v>2246</v>
      </c>
      <c r="E128" s="31" t="s">
        <v>3074</v>
      </c>
      <c r="F128" s="31" t="s">
        <v>3212</v>
      </c>
      <c r="G128" s="31">
        <v>39.319184999999997</v>
      </c>
      <c r="H128" s="31">
        <v>26.692399999999999</v>
      </c>
    </row>
    <row r="129" spans="1:8">
      <c r="A129" s="32">
        <v>10</v>
      </c>
      <c r="B129" s="31" t="s">
        <v>20</v>
      </c>
      <c r="C129" s="32">
        <v>1169</v>
      </c>
      <c r="D129" s="31" t="s">
        <v>2262</v>
      </c>
      <c r="E129" s="31" t="s">
        <v>3074</v>
      </c>
      <c r="F129" s="31" t="s">
        <v>3213</v>
      </c>
      <c r="G129" s="31">
        <v>39.749872000000003</v>
      </c>
      <c r="H129" s="31">
        <v>27.578800000000001</v>
      </c>
    </row>
    <row r="130" spans="1:8">
      <c r="A130" s="32">
        <v>10</v>
      </c>
      <c r="B130" s="31" t="s">
        <v>20</v>
      </c>
      <c r="C130" s="32">
        <v>1171</v>
      </c>
      <c r="D130" s="31" t="s">
        <v>2264</v>
      </c>
      <c r="E130" s="31" t="s">
        <v>3074</v>
      </c>
      <c r="F130" s="31" t="s">
        <v>3214</v>
      </c>
      <c r="G130" s="31">
        <v>40.353707</v>
      </c>
      <c r="H130" s="31">
        <v>27.971399999999999</v>
      </c>
    </row>
    <row r="131" spans="1:8">
      <c r="A131" s="32">
        <v>10</v>
      </c>
      <c r="B131" s="31" t="s">
        <v>20</v>
      </c>
      <c r="C131" s="32">
        <v>1191</v>
      </c>
      <c r="D131" s="31" t="s">
        <v>2295</v>
      </c>
      <c r="E131" s="31" t="s">
        <v>3074</v>
      </c>
      <c r="F131" s="31" t="s">
        <v>3215</v>
      </c>
      <c r="G131" s="31">
        <v>39.393883000000002</v>
      </c>
      <c r="H131" s="31">
        <v>28.131499999999999</v>
      </c>
    </row>
    <row r="132" spans="1:8">
      <c r="A132" s="32">
        <v>10</v>
      </c>
      <c r="B132" s="31" t="s">
        <v>20</v>
      </c>
      <c r="C132" s="32">
        <v>1216</v>
      </c>
      <c r="D132" s="31" t="s">
        <v>2319</v>
      </c>
      <c r="E132" s="31" t="s">
        <v>3074</v>
      </c>
      <c r="F132" s="31" t="s">
        <v>3216</v>
      </c>
      <c r="G132" s="31">
        <v>39.503055000000003</v>
      </c>
      <c r="H132" s="31">
        <v>26.9802</v>
      </c>
    </row>
    <row r="133" spans="1:8">
      <c r="A133" s="32">
        <v>10</v>
      </c>
      <c r="B133" s="31" t="s">
        <v>20</v>
      </c>
      <c r="C133" s="32">
        <v>1291</v>
      </c>
      <c r="D133" s="31" t="s">
        <v>2435</v>
      </c>
      <c r="E133" s="31" t="s">
        <v>3074</v>
      </c>
      <c r="F133" s="31" t="s">
        <v>3217</v>
      </c>
      <c r="G133" s="31">
        <v>39.585670999999998</v>
      </c>
      <c r="H133" s="31">
        <v>28.627099999999999</v>
      </c>
    </row>
    <row r="134" spans="1:8">
      <c r="A134" s="32">
        <v>10</v>
      </c>
      <c r="B134" s="31" t="s">
        <v>20</v>
      </c>
      <c r="C134" s="32">
        <v>1294</v>
      </c>
      <c r="D134" s="31" t="s">
        <v>3218</v>
      </c>
      <c r="E134" s="31" t="s">
        <v>3074</v>
      </c>
      <c r="F134" s="31" t="s">
        <v>3219</v>
      </c>
      <c r="G134" s="31">
        <v>39.665542299999998</v>
      </c>
      <c r="H134" s="31">
        <v>26.843900000000001</v>
      </c>
    </row>
    <row r="135" spans="1:8">
      <c r="A135" s="32">
        <v>10</v>
      </c>
      <c r="B135" s="31" t="s">
        <v>20</v>
      </c>
      <c r="C135" s="32">
        <v>1310</v>
      </c>
      <c r="D135" s="31" t="s">
        <v>2457</v>
      </c>
      <c r="E135" s="31" t="s">
        <v>3074</v>
      </c>
      <c r="F135" s="31" t="s">
        <v>3220</v>
      </c>
      <c r="G135" s="31">
        <v>40.398319999999998</v>
      </c>
      <c r="H135" s="31">
        <v>27.791699999999999</v>
      </c>
    </row>
    <row r="136" spans="1:8">
      <c r="A136" s="32">
        <v>10</v>
      </c>
      <c r="B136" s="31" t="s">
        <v>20</v>
      </c>
      <c r="C136" s="32">
        <v>1360</v>
      </c>
      <c r="D136" s="31" t="s">
        <v>3221</v>
      </c>
      <c r="E136" s="31" t="s">
        <v>3074</v>
      </c>
      <c r="F136" s="31" t="s">
        <v>3222</v>
      </c>
      <c r="G136" s="31">
        <v>40.111696199999997</v>
      </c>
      <c r="H136" s="31">
        <v>27.6435</v>
      </c>
    </row>
    <row r="137" spans="1:8">
      <c r="A137" s="32">
        <v>10</v>
      </c>
      <c r="B137" s="31" t="s">
        <v>20</v>
      </c>
      <c r="C137" s="32">
        <v>1384</v>
      </c>
      <c r="D137" s="31" t="s">
        <v>2561</v>
      </c>
      <c r="E137" s="31" t="s">
        <v>3074</v>
      </c>
      <c r="F137" s="31" t="s">
        <v>3223</v>
      </c>
      <c r="G137" s="31">
        <v>39.557789999999997</v>
      </c>
      <c r="H137" s="31">
        <v>27.100200000000001</v>
      </c>
    </row>
    <row r="138" spans="1:8">
      <c r="A138" s="32">
        <v>10</v>
      </c>
      <c r="B138" s="31" t="s">
        <v>20</v>
      </c>
      <c r="C138" s="32">
        <v>1418</v>
      </c>
      <c r="D138" s="31" t="s">
        <v>2604</v>
      </c>
      <c r="E138" s="31" t="s">
        <v>3074</v>
      </c>
      <c r="F138" s="31" t="s">
        <v>3224</v>
      </c>
      <c r="G138" s="31">
        <v>39.582006999999997</v>
      </c>
      <c r="H138" s="31">
        <v>27.485399999999998</v>
      </c>
    </row>
    <row r="139" spans="1:8">
      <c r="A139" s="32">
        <v>10</v>
      </c>
      <c r="B139" s="31" t="s">
        <v>20</v>
      </c>
      <c r="C139" s="32">
        <v>1462</v>
      </c>
      <c r="D139" s="31" t="s">
        <v>2666</v>
      </c>
      <c r="E139" s="31" t="s">
        <v>3074</v>
      </c>
      <c r="F139" s="31" t="s">
        <v>3225</v>
      </c>
      <c r="G139" s="31">
        <v>39.690399900000003</v>
      </c>
      <c r="H139" s="31">
        <v>28.1524</v>
      </c>
    </row>
    <row r="140" spans="1:8">
      <c r="A140" s="32">
        <v>10</v>
      </c>
      <c r="B140" s="31" t="s">
        <v>20</v>
      </c>
      <c r="C140" s="32">
        <v>1514</v>
      </c>
      <c r="D140" s="31" t="s">
        <v>2730</v>
      </c>
      <c r="E140" s="31" t="s">
        <v>3074</v>
      </c>
      <c r="F140" s="31" t="s">
        <v>3226</v>
      </c>
      <c r="G140" s="31">
        <v>40.047409000000002</v>
      </c>
      <c r="H140" s="31">
        <v>27.9695</v>
      </c>
    </row>
    <row r="141" spans="1:8">
      <c r="A141" s="32">
        <v>10</v>
      </c>
      <c r="B141" s="31" t="s">
        <v>20</v>
      </c>
      <c r="C141" s="32">
        <v>1608</v>
      </c>
      <c r="D141" s="31" t="s">
        <v>2849</v>
      </c>
      <c r="E141" s="31" t="s">
        <v>3074</v>
      </c>
      <c r="F141" s="31" t="s">
        <v>3227</v>
      </c>
      <c r="G141" s="31">
        <v>39.451312399999999</v>
      </c>
      <c r="H141" s="31">
        <v>27.6904</v>
      </c>
    </row>
    <row r="142" spans="1:8">
      <c r="A142" s="32">
        <v>10</v>
      </c>
      <c r="B142" s="31" t="s">
        <v>20</v>
      </c>
      <c r="C142" s="32">
        <v>1619</v>
      </c>
      <c r="D142" s="31" t="s">
        <v>2865</v>
      </c>
      <c r="E142" s="31" t="s">
        <v>3074</v>
      </c>
      <c r="F142" s="31" t="s">
        <v>3228</v>
      </c>
      <c r="G142" s="31">
        <v>39.238849000000002</v>
      </c>
      <c r="H142" s="31">
        <v>28.175000000000001</v>
      </c>
    </row>
    <row r="143" spans="1:8">
      <c r="A143" s="32">
        <v>10</v>
      </c>
      <c r="B143" s="31" t="s">
        <v>20</v>
      </c>
      <c r="C143" s="32">
        <v>1644</v>
      </c>
      <c r="D143" s="31" t="s">
        <v>2895</v>
      </c>
      <c r="E143" s="31" t="s">
        <v>3074</v>
      </c>
      <c r="F143" s="31" t="s">
        <v>3229</v>
      </c>
      <c r="G143" s="31">
        <v>39.913910000000001</v>
      </c>
      <c r="H143" s="31">
        <v>28.1569</v>
      </c>
    </row>
    <row r="144" spans="1:8">
      <c r="A144" s="32">
        <v>10</v>
      </c>
      <c r="B144" s="31" t="s">
        <v>20</v>
      </c>
      <c r="C144" s="32">
        <v>1824</v>
      </c>
      <c r="D144" s="31" t="s">
        <v>2731</v>
      </c>
      <c r="E144" s="31" t="s">
        <v>3074</v>
      </c>
      <c r="F144" s="31" t="s">
        <v>3230</v>
      </c>
      <c r="G144" s="31">
        <v>40.627782000000003</v>
      </c>
      <c r="H144" s="31">
        <v>27.62</v>
      </c>
    </row>
    <row r="145" spans="1:8">
      <c r="A145" s="32">
        <v>10</v>
      </c>
      <c r="B145" s="31" t="s">
        <v>20</v>
      </c>
      <c r="C145" s="32">
        <v>1928</v>
      </c>
      <c r="D145" s="31" t="s">
        <v>2516</v>
      </c>
      <c r="E145" s="31" t="s">
        <v>3074</v>
      </c>
      <c r="F145" s="31" t="s">
        <v>3231</v>
      </c>
      <c r="G145" s="31">
        <v>39.390932900000003</v>
      </c>
      <c r="H145" s="31">
        <v>26.84</v>
      </c>
    </row>
    <row r="146" spans="1:8">
      <c r="A146" s="32">
        <v>10</v>
      </c>
      <c r="B146" s="31" t="s">
        <v>20</v>
      </c>
      <c r="C146" s="32">
        <v>2077</v>
      </c>
      <c r="D146" s="31" t="s">
        <v>2200</v>
      </c>
      <c r="E146" s="31" t="s">
        <v>3074</v>
      </c>
      <c r="F146" s="31" t="s">
        <v>3232</v>
      </c>
      <c r="G146" s="31">
        <v>39.555903200000003</v>
      </c>
      <c r="H146" s="31">
        <v>27.878</v>
      </c>
    </row>
    <row r="147" spans="1:8">
      <c r="A147" s="32">
        <v>10</v>
      </c>
      <c r="B147" s="31" t="s">
        <v>20</v>
      </c>
      <c r="C147" s="32">
        <v>2078</v>
      </c>
      <c r="D147" s="31" t="s">
        <v>2641</v>
      </c>
      <c r="E147" s="31" t="s">
        <v>3074</v>
      </c>
      <c r="F147" s="31" t="s">
        <v>3233</v>
      </c>
      <c r="G147" s="31">
        <v>39.784838499999999</v>
      </c>
      <c r="H147" s="31">
        <v>27.878</v>
      </c>
    </row>
    <row r="148" spans="1:8">
      <c r="A148" s="32">
        <v>11</v>
      </c>
      <c r="B148" s="31" t="s">
        <v>21</v>
      </c>
      <c r="C148" s="32">
        <v>1192</v>
      </c>
      <c r="D148" s="31" t="s">
        <v>3234</v>
      </c>
      <c r="E148" s="31" t="s">
        <v>3074</v>
      </c>
      <c r="F148" s="31" t="s">
        <v>3235</v>
      </c>
      <c r="G148" s="31">
        <v>40.142572999999999</v>
      </c>
      <c r="H148" s="31">
        <v>29.979299999999999</v>
      </c>
    </row>
    <row r="149" spans="1:8">
      <c r="A149" s="32">
        <v>11</v>
      </c>
      <c r="B149" s="31" t="s">
        <v>21</v>
      </c>
      <c r="C149" s="32">
        <v>1210</v>
      </c>
      <c r="D149" s="31" t="s">
        <v>2311</v>
      </c>
      <c r="E149" s="31" t="s">
        <v>3074</v>
      </c>
      <c r="F149" s="31" t="s">
        <v>3236</v>
      </c>
      <c r="G149" s="31">
        <v>39.906058000000002</v>
      </c>
      <c r="H149" s="31">
        <v>30.0398</v>
      </c>
    </row>
    <row r="150" spans="1:8">
      <c r="A150" s="32">
        <v>11</v>
      </c>
      <c r="B150" s="31" t="s">
        <v>21</v>
      </c>
      <c r="C150" s="32">
        <v>1359</v>
      </c>
      <c r="D150" s="31" t="s">
        <v>2514</v>
      </c>
      <c r="E150" s="31" t="s">
        <v>3074</v>
      </c>
      <c r="F150" s="31" t="s">
        <v>3237</v>
      </c>
      <c r="G150" s="31">
        <v>40.251798899999997</v>
      </c>
      <c r="H150" s="31">
        <v>30.2974</v>
      </c>
    </row>
    <row r="151" spans="1:8">
      <c r="A151" s="32">
        <v>11</v>
      </c>
      <c r="B151" s="31" t="s">
        <v>21</v>
      </c>
      <c r="C151" s="32">
        <v>1559</v>
      </c>
      <c r="D151" s="31" t="s">
        <v>2788</v>
      </c>
      <c r="E151" s="31" t="s">
        <v>3074</v>
      </c>
      <c r="F151" s="31" t="s">
        <v>3238</v>
      </c>
      <c r="G151" s="31">
        <v>40.358400000000003</v>
      </c>
      <c r="H151" s="31">
        <v>30.013400000000001</v>
      </c>
    </row>
    <row r="152" spans="1:8">
      <c r="A152" s="32">
        <v>11</v>
      </c>
      <c r="B152" s="31" t="s">
        <v>21</v>
      </c>
      <c r="C152" s="32">
        <v>1571</v>
      </c>
      <c r="D152" s="31" t="s">
        <v>2804</v>
      </c>
      <c r="E152" s="31" t="s">
        <v>3074</v>
      </c>
      <c r="F152" s="31" t="s">
        <v>3239</v>
      </c>
      <c r="G152" s="31">
        <v>39.995528</v>
      </c>
      <c r="H152" s="31">
        <v>29.903400000000001</v>
      </c>
    </row>
    <row r="153" spans="1:8">
      <c r="A153" s="32">
        <v>11</v>
      </c>
      <c r="B153" s="31" t="s">
        <v>21</v>
      </c>
      <c r="C153" s="32">
        <v>1636</v>
      </c>
      <c r="D153" s="31" t="s">
        <v>2881</v>
      </c>
      <c r="E153" s="31" t="s">
        <v>3074</v>
      </c>
      <c r="F153" s="31" t="s">
        <v>3240</v>
      </c>
      <c r="G153" s="31">
        <v>40.015099900000003</v>
      </c>
      <c r="H153" s="31">
        <v>30.183399999999999</v>
      </c>
    </row>
    <row r="154" spans="1:8">
      <c r="A154" s="32">
        <v>11</v>
      </c>
      <c r="B154" s="31" t="s">
        <v>21</v>
      </c>
      <c r="C154" s="32">
        <v>1857</v>
      </c>
      <c r="D154" s="31" t="s">
        <v>3241</v>
      </c>
      <c r="E154" s="31" t="s">
        <v>3074</v>
      </c>
      <c r="F154" s="31" t="s">
        <v>3242</v>
      </c>
      <c r="G154" s="31">
        <v>40.2103964</v>
      </c>
      <c r="H154" s="31">
        <v>30.504899999999999</v>
      </c>
    </row>
    <row r="155" spans="1:8">
      <c r="A155" s="32">
        <v>11</v>
      </c>
      <c r="B155" s="31" t="s">
        <v>21</v>
      </c>
      <c r="C155" s="32">
        <v>1948</v>
      </c>
      <c r="D155" s="31" t="s">
        <v>2595</v>
      </c>
      <c r="E155" s="31" t="s">
        <v>3074</v>
      </c>
      <c r="F155" s="31" t="s">
        <v>3243</v>
      </c>
      <c r="G155" s="31">
        <v>40.049106000000002</v>
      </c>
      <c r="H155" s="31">
        <v>30.3856</v>
      </c>
    </row>
    <row r="156" spans="1:8">
      <c r="A156" s="32">
        <v>12</v>
      </c>
      <c r="B156" s="31" t="s">
        <v>23</v>
      </c>
      <c r="C156" s="32">
        <v>1193</v>
      </c>
      <c r="D156" s="31" t="s">
        <v>3244</v>
      </c>
      <c r="E156" s="31" t="s">
        <v>3074</v>
      </c>
      <c r="F156" s="31" t="s">
        <v>3245</v>
      </c>
      <c r="G156" s="31">
        <v>38.885463999999999</v>
      </c>
      <c r="H156" s="31">
        <v>40.496600000000001</v>
      </c>
    </row>
    <row r="157" spans="1:8">
      <c r="A157" s="32">
        <v>12</v>
      </c>
      <c r="B157" s="31" t="s">
        <v>23</v>
      </c>
      <c r="C157" s="32">
        <v>1344</v>
      </c>
      <c r="D157" s="31" t="s">
        <v>2496</v>
      </c>
      <c r="E157" s="31" t="s">
        <v>3074</v>
      </c>
      <c r="F157" s="31" t="s">
        <v>3246</v>
      </c>
      <c r="G157" s="31">
        <v>38.667597100000002</v>
      </c>
      <c r="H157" s="31">
        <v>40.807499999999997</v>
      </c>
    </row>
    <row r="158" spans="1:8">
      <c r="A158" s="32">
        <v>12</v>
      </c>
      <c r="B158" s="31" t="s">
        <v>23</v>
      </c>
      <c r="C158" s="32">
        <v>1446</v>
      </c>
      <c r="D158" s="31" t="s">
        <v>2644</v>
      </c>
      <c r="E158" s="31" t="s">
        <v>3074</v>
      </c>
      <c r="F158" s="31" t="s">
        <v>3247</v>
      </c>
      <c r="G158" s="31">
        <v>39.297995999999998</v>
      </c>
      <c r="H158" s="31">
        <v>41.014400000000002</v>
      </c>
    </row>
    <row r="159" spans="1:8">
      <c r="A159" s="32">
        <v>12</v>
      </c>
      <c r="B159" s="31" t="s">
        <v>23</v>
      </c>
      <c r="C159" s="32">
        <v>1475</v>
      </c>
      <c r="D159" s="31" t="s">
        <v>2677</v>
      </c>
      <c r="E159" s="31" t="s">
        <v>3074</v>
      </c>
      <c r="F159" s="31" t="s">
        <v>3248</v>
      </c>
      <c r="G159" s="31">
        <v>39.310059000000003</v>
      </c>
      <c r="H159" s="31">
        <v>40.348999999999997</v>
      </c>
    </row>
    <row r="160" spans="1:8">
      <c r="A160" s="32">
        <v>12</v>
      </c>
      <c r="B160" s="31" t="s">
        <v>23</v>
      </c>
      <c r="C160" s="32">
        <v>1633</v>
      </c>
      <c r="D160" s="31" t="s">
        <v>2878</v>
      </c>
      <c r="E160" s="31" t="s">
        <v>3074</v>
      </c>
      <c r="F160" s="31" t="s">
        <v>3249</v>
      </c>
      <c r="G160" s="31">
        <v>38.967911999999998</v>
      </c>
      <c r="H160" s="31">
        <v>41.053800000000003</v>
      </c>
    </row>
    <row r="161" spans="1:8">
      <c r="A161" s="32">
        <v>12</v>
      </c>
      <c r="B161" s="31" t="s">
        <v>23</v>
      </c>
      <c r="C161" s="32">
        <v>1750</v>
      </c>
      <c r="D161" s="31" t="s">
        <v>2161</v>
      </c>
      <c r="E161" s="31" t="s">
        <v>3074</v>
      </c>
      <c r="F161" s="31" t="s">
        <v>3250</v>
      </c>
      <c r="G161" s="31">
        <v>39.253708099999997</v>
      </c>
      <c r="H161" s="31">
        <v>40.587899999999998</v>
      </c>
    </row>
    <row r="162" spans="1:8">
      <c r="A162" s="32">
        <v>12</v>
      </c>
      <c r="B162" s="31" t="s">
        <v>23</v>
      </c>
      <c r="C162" s="32">
        <v>1855</v>
      </c>
      <c r="D162" s="31" t="s">
        <v>2990</v>
      </c>
      <c r="E162" s="31" t="s">
        <v>3074</v>
      </c>
      <c r="F162" s="31" t="s">
        <v>3251</v>
      </c>
      <c r="G162" s="31">
        <v>39.227955999999999</v>
      </c>
      <c r="H162" s="31">
        <v>40.069099999999999</v>
      </c>
    </row>
    <row r="163" spans="1:8">
      <c r="A163" s="32">
        <v>12</v>
      </c>
      <c r="B163" s="31" t="s">
        <v>23</v>
      </c>
      <c r="C163" s="32">
        <v>1996</v>
      </c>
      <c r="D163" s="31" t="s">
        <v>2992</v>
      </c>
      <c r="E163" s="31" t="s">
        <v>3074</v>
      </c>
      <c r="F163" s="31" t="s">
        <v>3252</v>
      </c>
      <c r="G163" s="31">
        <v>39.433942999999999</v>
      </c>
      <c r="H163" s="31">
        <v>40.545299999999997</v>
      </c>
    </row>
    <row r="164" spans="1:8">
      <c r="A164" s="32">
        <v>13</v>
      </c>
      <c r="B164" s="31" t="s">
        <v>24</v>
      </c>
      <c r="C164" s="32">
        <v>1106</v>
      </c>
      <c r="D164" s="31" t="s">
        <v>2163</v>
      </c>
      <c r="E164" s="31" t="s">
        <v>3074</v>
      </c>
      <c r="F164" s="31" t="s">
        <v>3253</v>
      </c>
      <c r="G164" s="31">
        <v>38.804924999999997</v>
      </c>
      <c r="H164" s="31">
        <v>42.736499999999999</v>
      </c>
    </row>
    <row r="165" spans="1:8">
      <c r="A165" s="32">
        <v>13</v>
      </c>
      <c r="B165" s="31" t="s">
        <v>24</v>
      </c>
      <c r="C165" s="32">
        <v>1112</v>
      </c>
      <c r="D165" s="31" t="s">
        <v>2170</v>
      </c>
      <c r="E165" s="31" t="s">
        <v>3074</v>
      </c>
      <c r="F165" s="31" t="s">
        <v>3254</v>
      </c>
      <c r="G165" s="31">
        <v>38.755285000000001</v>
      </c>
      <c r="H165" s="31">
        <v>42.487099999999998</v>
      </c>
    </row>
    <row r="166" spans="1:8">
      <c r="A166" s="32">
        <v>13</v>
      </c>
      <c r="B166" s="31" t="s">
        <v>24</v>
      </c>
      <c r="C166" s="32">
        <v>1196</v>
      </c>
      <c r="D166" s="31" t="s">
        <v>3255</v>
      </c>
      <c r="E166" s="31" t="s">
        <v>3074</v>
      </c>
      <c r="F166" s="31" t="s">
        <v>3256</v>
      </c>
      <c r="G166" s="31">
        <v>38.400568999999997</v>
      </c>
      <c r="H166" s="31">
        <v>42.109499999999997</v>
      </c>
    </row>
    <row r="167" spans="1:8">
      <c r="A167" s="32">
        <v>13</v>
      </c>
      <c r="B167" s="31" t="s">
        <v>24</v>
      </c>
      <c r="C167" s="32">
        <v>1394</v>
      </c>
      <c r="D167" s="31" t="s">
        <v>2574</v>
      </c>
      <c r="E167" s="31" t="s">
        <v>3074</v>
      </c>
      <c r="F167" s="31" t="s">
        <v>3257</v>
      </c>
      <c r="G167" s="31">
        <v>38.186430299999998</v>
      </c>
      <c r="H167" s="31">
        <v>42.527200000000001</v>
      </c>
    </row>
    <row r="168" spans="1:8">
      <c r="A168" s="32">
        <v>13</v>
      </c>
      <c r="B168" s="31" t="s">
        <v>24</v>
      </c>
      <c r="C168" s="32">
        <v>1537</v>
      </c>
      <c r="D168" s="31" t="s">
        <v>2762</v>
      </c>
      <c r="E168" s="31" t="s">
        <v>3074</v>
      </c>
      <c r="F168" s="31" t="s">
        <v>3258</v>
      </c>
      <c r="G168" s="31">
        <v>38.408588000000002</v>
      </c>
      <c r="H168" s="31">
        <v>41.9223</v>
      </c>
    </row>
    <row r="169" spans="1:8">
      <c r="A169" s="32">
        <v>13</v>
      </c>
      <c r="B169" s="31" t="s">
        <v>24</v>
      </c>
      <c r="C169" s="32">
        <v>1669</v>
      </c>
      <c r="D169" s="31" t="s">
        <v>2929</v>
      </c>
      <c r="E169" s="31" t="s">
        <v>3074</v>
      </c>
      <c r="F169" s="31" t="s">
        <v>3259</v>
      </c>
      <c r="G169" s="31">
        <v>38.501998</v>
      </c>
      <c r="H169" s="31">
        <v>42.281300000000002</v>
      </c>
    </row>
    <row r="170" spans="1:8">
      <c r="A170" s="32">
        <v>13</v>
      </c>
      <c r="B170" s="31" t="s">
        <v>24</v>
      </c>
      <c r="C170" s="32">
        <v>1798</v>
      </c>
      <c r="D170" s="31" t="s">
        <v>2536</v>
      </c>
      <c r="E170" s="31" t="s">
        <v>3074</v>
      </c>
      <c r="F170" s="31" t="s">
        <v>3260</v>
      </c>
      <c r="G170" s="31">
        <v>38.602811299999999</v>
      </c>
      <c r="H170" s="31">
        <v>42.101100000000002</v>
      </c>
    </row>
    <row r="171" spans="1:8">
      <c r="A171" s="32">
        <v>14</v>
      </c>
      <c r="B171" s="31" t="s">
        <v>25</v>
      </c>
      <c r="C171" s="32">
        <v>1199</v>
      </c>
      <c r="D171" s="31" t="s">
        <v>3261</v>
      </c>
      <c r="E171" s="31" t="s">
        <v>3074</v>
      </c>
      <c r="F171" s="31" t="s">
        <v>3262</v>
      </c>
      <c r="G171" s="31">
        <v>40.732540999999998</v>
      </c>
      <c r="H171" s="31">
        <v>31.6082</v>
      </c>
    </row>
    <row r="172" spans="1:8">
      <c r="A172" s="32">
        <v>14</v>
      </c>
      <c r="B172" s="31" t="s">
        <v>25</v>
      </c>
      <c r="C172" s="32">
        <v>1346</v>
      </c>
      <c r="D172" s="31" t="s">
        <v>2498</v>
      </c>
      <c r="E172" s="31" t="s">
        <v>3074</v>
      </c>
      <c r="F172" s="31" t="s">
        <v>3263</v>
      </c>
      <c r="G172" s="31">
        <v>40.800325000000001</v>
      </c>
      <c r="H172" s="31">
        <v>32.193300000000001</v>
      </c>
    </row>
    <row r="173" spans="1:8">
      <c r="A173" s="32">
        <v>14</v>
      </c>
      <c r="B173" s="31" t="s">
        <v>25</v>
      </c>
      <c r="C173" s="32">
        <v>1364</v>
      </c>
      <c r="D173" s="31" t="s">
        <v>2520</v>
      </c>
      <c r="E173" s="31" t="s">
        <v>3074</v>
      </c>
      <c r="F173" s="31" t="s">
        <v>3264</v>
      </c>
      <c r="G173" s="31">
        <v>40.290211599999999</v>
      </c>
      <c r="H173" s="31">
        <v>30.803899999999999</v>
      </c>
    </row>
    <row r="174" spans="1:8">
      <c r="A174" s="32">
        <v>14</v>
      </c>
      <c r="B174" s="31" t="s">
        <v>25</v>
      </c>
      <c r="C174" s="32">
        <v>1466</v>
      </c>
      <c r="D174" s="31" t="s">
        <v>2670</v>
      </c>
      <c r="E174" s="31" t="s">
        <v>3074</v>
      </c>
      <c r="F174" s="31" t="s">
        <v>3265</v>
      </c>
      <c r="G174" s="31">
        <v>40.4514949</v>
      </c>
      <c r="H174" s="31">
        <v>31.865500000000001</v>
      </c>
    </row>
    <row r="175" spans="1:8">
      <c r="A175" s="32">
        <v>14</v>
      </c>
      <c r="B175" s="31" t="s">
        <v>25</v>
      </c>
      <c r="C175" s="32">
        <v>1522</v>
      </c>
      <c r="D175" s="31" t="s">
        <v>2740</v>
      </c>
      <c r="E175" s="31" t="s">
        <v>3074</v>
      </c>
      <c r="F175" s="31" t="s">
        <v>3266</v>
      </c>
      <c r="G175" s="31">
        <v>40.939138999999997</v>
      </c>
      <c r="H175" s="31">
        <v>32.073900000000002</v>
      </c>
    </row>
    <row r="176" spans="1:8">
      <c r="A176" s="32">
        <v>14</v>
      </c>
      <c r="B176" s="31" t="s">
        <v>25</v>
      </c>
      <c r="C176" s="32">
        <v>1531</v>
      </c>
      <c r="D176" s="31" t="s">
        <v>2754</v>
      </c>
      <c r="E176" s="31" t="s">
        <v>3074</v>
      </c>
      <c r="F176" s="31" t="s">
        <v>3267</v>
      </c>
      <c r="G176" s="31">
        <v>40.462581</v>
      </c>
      <c r="H176" s="31">
        <v>31.2119</v>
      </c>
    </row>
    <row r="177" spans="1:8">
      <c r="A177" s="32">
        <v>14</v>
      </c>
      <c r="B177" s="31" t="s">
        <v>25</v>
      </c>
      <c r="C177" s="32">
        <v>1610</v>
      </c>
      <c r="D177" s="31" t="s">
        <v>2851</v>
      </c>
      <c r="E177" s="31" t="s">
        <v>3074</v>
      </c>
      <c r="F177" s="31" t="s">
        <v>3268</v>
      </c>
      <c r="G177" s="31">
        <v>40.411158999999998</v>
      </c>
      <c r="H177" s="31">
        <v>31.569900000000001</v>
      </c>
    </row>
    <row r="178" spans="1:8">
      <c r="A178" s="32">
        <v>14</v>
      </c>
      <c r="B178" s="31" t="s">
        <v>25</v>
      </c>
      <c r="C178" s="32">
        <v>1916</v>
      </c>
      <c r="D178" s="31" t="s">
        <v>2429</v>
      </c>
      <c r="E178" s="31" t="s">
        <v>3074</v>
      </c>
      <c r="F178" s="31" t="s">
        <v>3269</v>
      </c>
      <c r="G178" s="31">
        <v>40.720765999999998</v>
      </c>
      <c r="H178" s="31">
        <v>32.0625</v>
      </c>
    </row>
    <row r="179" spans="1:8">
      <c r="A179" s="32">
        <v>14</v>
      </c>
      <c r="B179" s="31" t="s">
        <v>25</v>
      </c>
      <c r="C179" s="32">
        <v>1997</v>
      </c>
      <c r="D179" s="31" t="s">
        <v>2994</v>
      </c>
      <c r="E179" s="31" t="s">
        <v>3074</v>
      </c>
      <c r="F179" s="31" t="s">
        <v>3270</v>
      </c>
      <c r="G179" s="31">
        <v>40.771323000000002</v>
      </c>
      <c r="H179" s="31">
        <v>32.029899999999998</v>
      </c>
    </row>
    <row r="180" spans="1:8">
      <c r="A180" s="32">
        <v>15</v>
      </c>
      <c r="B180" s="31" t="s">
        <v>26</v>
      </c>
      <c r="C180" s="32">
        <v>1109</v>
      </c>
      <c r="D180" s="31" t="s">
        <v>2167</v>
      </c>
      <c r="E180" s="31" t="s">
        <v>3074</v>
      </c>
      <c r="F180" s="31" t="s">
        <v>3271</v>
      </c>
      <c r="G180" s="31">
        <v>37.602237500000001</v>
      </c>
      <c r="H180" s="31">
        <v>30.597000000000001</v>
      </c>
    </row>
    <row r="181" spans="1:8">
      <c r="A181" s="32">
        <v>15</v>
      </c>
      <c r="B181" s="31" t="s">
        <v>26</v>
      </c>
      <c r="C181" s="32">
        <v>1211</v>
      </c>
      <c r="D181" s="31" t="s">
        <v>2314</v>
      </c>
      <c r="E181" s="31" t="s">
        <v>3074</v>
      </c>
      <c r="F181" s="31" t="s">
        <v>3272</v>
      </c>
      <c r="G181" s="31">
        <v>37.456547999999998</v>
      </c>
      <c r="H181" s="31">
        <v>30.5898</v>
      </c>
    </row>
    <row r="182" spans="1:8">
      <c r="A182" s="32">
        <v>15</v>
      </c>
      <c r="B182" s="31" t="s">
        <v>26</v>
      </c>
      <c r="C182" s="32">
        <v>1215</v>
      </c>
      <c r="D182" s="31" t="s">
        <v>3273</v>
      </c>
      <c r="E182" s="31" t="s">
        <v>3074</v>
      </c>
      <c r="F182" s="31" t="s">
        <v>3274</v>
      </c>
      <c r="G182" s="31">
        <v>37.718336000000001</v>
      </c>
      <c r="H182" s="31">
        <v>30.282299999999999</v>
      </c>
    </row>
    <row r="183" spans="1:8">
      <c r="A183" s="32">
        <v>15</v>
      </c>
      <c r="B183" s="31" t="s">
        <v>26</v>
      </c>
      <c r="C183" s="32">
        <v>1357</v>
      </c>
      <c r="D183" s="31" t="s">
        <v>2510</v>
      </c>
      <c r="E183" s="31" t="s">
        <v>3074</v>
      </c>
      <c r="F183" s="31" t="s">
        <v>3275</v>
      </c>
      <c r="G183" s="31">
        <v>37.140808</v>
      </c>
      <c r="H183" s="31">
        <v>29.5075</v>
      </c>
    </row>
    <row r="184" spans="1:8">
      <c r="A184" s="32">
        <v>15</v>
      </c>
      <c r="B184" s="31" t="s">
        <v>26</v>
      </c>
      <c r="C184" s="32">
        <v>1672</v>
      </c>
      <c r="D184" s="31" t="s">
        <v>2932</v>
      </c>
      <c r="E184" s="31" t="s">
        <v>3074</v>
      </c>
      <c r="F184" s="31" t="s">
        <v>3276</v>
      </c>
      <c r="G184" s="31">
        <v>37.3095</v>
      </c>
      <c r="H184" s="31">
        <v>29.774699999999999</v>
      </c>
    </row>
    <row r="185" spans="1:8">
      <c r="A185" s="32">
        <v>15</v>
      </c>
      <c r="B185" s="31" t="s">
        <v>26</v>
      </c>
      <c r="C185" s="32">
        <v>1728</v>
      </c>
      <c r="D185" s="31" t="s">
        <v>2034</v>
      </c>
      <c r="E185" s="31" t="s">
        <v>3074</v>
      </c>
      <c r="F185" s="31" t="s">
        <v>3277</v>
      </c>
      <c r="G185" s="31">
        <v>37.506858000000001</v>
      </c>
      <c r="H185" s="31">
        <v>29.7529</v>
      </c>
    </row>
    <row r="186" spans="1:8">
      <c r="A186" s="32">
        <v>15</v>
      </c>
      <c r="B186" s="31" t="s">
        <v>26</v>
      </c>
      <c r="C186" s="32">
        <v>1813</v>
      </c>
      <c r="D186" s="31" t="s">
        <v>2633</v>
      </c>
      <c r="E186" s="31" t="s">
        <v>3074</v>
      </c>
      <c r="F186" s="31" t="s">
        <v>3278</v>
      </c>
      <c r="G186" s="31">
        <v>37.372923999999998</v>
      </c>
      <c r="H186" s="31">
        <v>29.823899999999998</v>
      </c>
    </row>
    <row r="187" spans="1:8">
      <c r="A187" s="32">
        <v>15</v>
      </c>
      <c r="B187" s="31" t="s">
        <v>26</v>
      </c>
      <c r="C187" s="32">
        <v>1816</v>
      </c>
      <c r="D187" s="31" t="s">
        <v>3279</v>
      </c>
      <c r="E187" s="31" t="s">
        <v>3074</v>
      </c>
      <c r="F187" s="31" t="s">
        <v>3280</v>
      </c>
      <c r="G187" s="31">
        <v>37.353318999999999</v>
      </c>
      <c r="H187" s="31">
        <v>30.061199999999999</v>
      </c>
    </row>
    <row r="188" spans="1:8">
      <c r="A188" s="32">
        <v>15</v>
      </c>
      <c r="B188" s="31" t="s">
        <v>26</v>
      </c>
      <c r="C188" s="32">
        <v>1874</v>
      </c>
      <c r="D188" s="31" t="s">
        <v>3281</v>
      </c>
      <c r="E188" s="31" t="s">
        <v>3074</v>
      </c>
      <c r="F188" s="31" t="s">
        <v>3282</v>
      </c>
      <c r="G188" s="31">
        <v>36.997551000000001</v>
      </c>
      <c r="H188" s="31">
        <v>29.544599999999999</v>
      </c>
    </row>
    <row r="189" spans="1:8">
      <c r="A189" s="32">
        <v>15</v>
      </c>
      <c r="B189" s="31" t="s">
        <v>26</v>
      </c>
      <c r="C189" s="32">
        <v>1899</v>
      </c>
      <c r="D189" s="31" t="s">
        <v>2352</v>
      </c>
      <c r="E189" s="31" t="s">
        <v>3074</v>
      </c>
      <c r="F189" s="31" t="s">
        <v>3283</v>
      </c>
      <c r="G189" s="31">
        <v>37.121819000000002</v>
      </c>
      <c r="H189" s="31">
        <v>29.742599999999999</v>
      </c>
    </row>
    <row r="190" spans="1:8">
      <c r="A190" s="32">
        <v>15</v>
      </c>
      <c r="B190" s="31" t="s">
        <v>26</v>
      </c>
      <c r="C190" s="32">
        <v>1903</v>
      </c>
      <c r="D190" s="31" t="s">
        <v>2366</v>
      </c>
      <c r="E190" s="31" t="s">
        <v>3074</v>
      </c>
      <c r="F190" s="31" t="s">
        <v>3284</v>
      </c>
      <c r="G190" s="31">
        <v>37.525446199999998</v>
      </c>
      <c r="H190" s="31">
        <v>30.4588</v>
      </c>
    </row>
    <row r="191" spans="1:8">
      <c r="A191" s="32">
        <v>16</v>
      </c>
      <c r="B191" s="31" t="s">
        <v>27</v>
      </c>
      <c r="C191" s="32">
        <v>1343</v>
      </c>
      <c r="D191" s="31" t="s">
        <v>2495</v>
      </c>
      <c r="E191" s="31" t="s">
        <v>3074</v>
      </c>
      <c r="F191" s="31" t="s">
        <v>3285</v>
      </c>
      <c r="G191" s="31">
        <v>40.431820000000002</v>
      </c>
      <c r="H191" s="31">
        <v>29.1554</v>
      </c>
    </row>
    <row r="192" spans="1:8">
      <c r="A192" s="32">
        <v>16</v>
      </c>
      <c r="B192" s="31" t="s">
        <v>27</v>
      </c>
      <c r="C192" s="32">
        <v>1411</v>
      </c>
      <c r="D192" s="31" t="s">
        <v>2594</v>
      </c>
      <c r="E192" s="31" t="s">
        <v>3074</v>
      </c>
      <c r="F192" s="31" t="s">
        <v>3286</v>
      </c>
      <c r="G192" s="31">
        <v>40.0800822</v>
      </c>
      <c r="H192" s="31">
        <v>29.509699999999999</v>
      </c>
    </row>
    <row r="193" spans="1:8">
      <c r="A193" s="32">
        <v>16</v>
      </c>
      <c r="B193" s="31" t="s">
        <v>27</v>
      </c>
      <c r="C193" s="32">
        <v>1420</v>
      </c>
      <c r="D193" s="31" t="s">
        <v>2607</v>
      </c>
      <c r="E193" s="31" t="s">
        <v>3074</v>
      </c>
      <c r="F193" s="31" t="s">
        <v>3287</v>
      </c>
      <c r="G193" s="31">
        <v>40.429524000000001</v>
      </c>
      <c r="H193" s="31">
        <v>29.7197</v>
      </c>
    </row>
    <row r="194" spans="1:8">
      <c r="A194" s="32">
        <v>16</v>
      </c>
      <c r="B194" s="31" t="s">
        <v>27</v>
      </c>
      <c r="C194" s="32">
        <v>1434</v>
      </c>
      <c r="D194" s="31" t="s">
        <v>1096</v>
      </c>
      <c r="E194" s="31" t="s">
        <v>3074</v>
      </c>
      <c r="F194" s="31" t="s">
        <v>3288</v>
      </c>
      <c r="G194" s="31">
        <v>40.216037</v>
      </c>
      <c r="H194" s="31">
        <v>28.359000000000002</v>
      </c>
    </row>
    <row r="195" spans="1:8">
      <c r="A195" s="32">
        <v>16</v>
      </c>
      <c r="B195" s="31" t="s">
        <v>27</v>
      </c>
      <c r="C195" s="32">
        <v>1457</v>
      </c>
      <c r="D195" s="31" t="s">
        <v>2659</v>
      </c>
      <c r="E195" s="31" t="s">
        <v>3074</v>
      </c>
      <c r="F195" s="31" t="s">
        <v>3289</v>
      </c>
      <c r="G195" s="31">
        <v>39.912886</v>
      </c>
      <c r="H195" s="31">
        <v>29.235900000000001</v>
      </c>
    </row>
    <row r="196" spans="1:8">
      <c r="A196" s="32">
        <v>16</v>
      </c>
      <c r="B196" s="31" t="s">
        <v>27</v>
      </c>
      <c r="C196" s="32">
        <v>1530</v>
      </c>
      <c r="D196" s="31" t="s">
        <v>2753</v>
      </c>
      <c r="E196" s="31" t="s">
        <v>3074</v>
      </c>
      <c r="F196" s="31" t="s">
        <v>3290</v>
      </c>
      <c r="G196" s="31">
        <v>40.318008800000001</v>
      </c>
      <c r="H196" s="31">
        <v>28.7898</v>
      </c>
    </row>
    <row r="197" spans="1:8">
      <c r="A197" s="32">
        <v>16</v>
      </c>
      <c r="B197" s="31" t="s">
        <v>27</v>
      </c>
      <c r="C197" s="32">
        <v>1535</v>
      </c>
      <c r="D197" s="31" t="s">
        <v>2760</v>
      </c>
      <c r="E197" s="31" t="s">
        <v>3074</v>
      </c>
      <c r="F197" s="31" t="s">
        <v>3291</v>
      </c>
      <c r="G197" s="31">
        <v>40.039440900000002</v>
      </c>
      <c r="H197" s="31">
        <v>28.405200000000001</v>
      </c>
    </row>
    <row r="198" spans="1:8">
      <c r="A198" s="32">
        <v>16</v>
      </c>
      <c r="B198" s="31" t="s">
        <v>27</v>
      </c>
      <c r="C198" s="32">
        <v>1553</v>
      </c>
      <c r="D198" s="31" t="s">
        <v>2781</v>
      </c>
      <c r="E198" s="31" t="s">
        <v>3074</v>
      </c>
      <c r="F198" s="31" t="s">
        <v>3292</v>
      </c>
      <c r="G198" s="31">
        <v>39.940978800000003</v>
      </c>
      <c r="H198" s="31">
        <v>28.999400000000001</v>
      </c>
    </row>
    <row r="199" spans="1:8">
      <c r="A199" s="32">
        <v>16</v>
      </c>
      <c r="B199" s="31" t="s">
        <v>27</v>
      </c>
      <c r="C199" s="32">
        <v>1554</v>
      </c>
      <c r="D199" s="31" t="s">
        <v>2782</v>
      </c>
      <c r="E199" s="31" t="s">
        <v>3074</v>
      </c>
      <c r="F199" s="31" t="s">
        <v>3293</v>
      </c>
      <c r="G199" s="31">
        <v>40.439227299999999</v>
      </c>
      <c r="H199" s="31">
        <v>29.371500000000001</v>
      </c>
    </row>
    <row r="200" spans="1:8">
      <c r="A200" s="32">
        <v>16</v>
      </c>
      <c r="B200" s="31" t="s">
        <v>27</v>
      </c>
      <c r="C200" s="32">
        <v>1725</v>
      </c>
      <c r="D200" s="31" t="s">
        <v>3294</v>
      </c>
      <c r="E200" s="31" t="s">
        <v>3074</v>
      </c>
      <c r="F200" s="31" t="s">
        <v>3295</v>
      </c>
      <c r="G200" s="31">
        <v>40.286734899999999</v>
      </c>
      <c r="H200" s="31">
        <v>29.649899999999999</v>
      </c>
    </row>
    <row r="201" spans="1:8">
      <c r="A201" s="32">
        <v>16</v>
      </c>
      <c r="B201" s="31" t="s">
        <v>27</v>
      </c>
      <c r="C201" s="32">
        <v>1783</v>
      </c>
      <c r="D201" s="31" t="s">
        <v>2322</v>
      </c>
      <c r="E201" s="31" t="s">
        <v>3074</v>
      </c>
      <c r="F201" s="31" t="s">
        <v>3296</v>
      </c>
      <c r="G201" s="31">
        <v>39.739469200000002</v>
      </c>
      <c r="H201" s="31">
        <v>28.906300000000002</v>
      </c>
    </row>
    <row r="202" spans="1:8">
      <c r="A202" s="32">
        <v>16</v>
      </c>
      <c r="B202" s="31" t="s">
        <v>27</v>
      </c>
      <c r="C202" s="32">
        <v>1799</v>
      </c>
      <c r="D202" s="31" t="s">
        <v>2555</v>
      </c>
      <c r="E202" s="31" t="s">
        <v>3074</v>
      </c>
      <c r="F202" s="31" t="s">
        <v>3297</v>
      </c>
      <c r="G202" s="31">
        <v>39.701290999999998</v>
      </c>
      <c r="H202" s="31">
        <v>29.1158</v>
      </c>
    </row>
    <row r="203" spans="1:8">
      <c r="A203" s="32">
        <v>16</v>
      </c>
      <c r="B203" s="31" t="s">
        <v>27</v>
      </c>
      <c r="C203" s="32">
        <v>1829</v>
      </c>
      <c r="D203" s="31" t="s">
        <v>888</v>
      </c>
      <c r="E203" s="31" t="s">
        <v>3074</v>
      </c>
      <c r="F203" s="31" t="s">
        <v>3298</v>
      </c>
      <c r="G203" s="31">
        <v>40.142457999999998</v>
      </c>
      <c r="H203" s="31">
        <v>28.813099999999999</v>
      </c>
    </row>
    <row r="204" spans="1:8">
      <c r="A204" s="32">
        <v>16</v>
      </c>
      <c r="B204" s="31" t="s">
        <v>27</v>
      </c>
      <c r="C204" s="32">
        <v>1832</v>
      </c>
      <c r="D204" s="31" t="s">
        <v>2789</v>
      </c>
      <c r="E204" s="31" t="s">
        <v>3074</v>
      </c>
      <c r="F204" s="31" t="s">
        <v>3299</v>
      </c>
      <c r="G204" s="31">
        <v>40.1794309</v>
      </c>
      <c r="H204" s="31">
        <v>29.0227</v>
      </c>
    </row>
    <row r="205" spans="1:8">
      <c r="A205" s="32">
        <v>16</v>
      </c>
      <c r="B205" s="31" t="s">
        <v>27</v>
      </c>
      <c r="C205" s="32">
        <v>1859</v>
      </c>
      <c r="D205" s="31" t="s">
        <v>3005</v>
      </c>
      <c r="E205" s="31" t="s">
        <v>3074</v>
      </c>
      <c r="F205" s="31" t="s">
        <v>3300</v>
      </c>
      <c r="G205" s="31">
        <v>40.178711300000003</v>
      </c>
      <c r="H205" s="31">
        <v>29.162299999999998</v>
      </c>
    </row>
    <row r="206" spans="1:8">
      <c r="A206" s="32">
        <v>16</v>
      </c>
      <c r="B206" s="31" t="s">
        <v>27</v>
      </c>
      <c r="C206" s="32">
        <v>1935</v>
      </c>
      <c r="D206" s="31" t="s">
        <v>2538</v>
      </c>
      <c r="E206" s="31" t="s">
        <v>3074</v>
      </c>
      <c r="F206" s="31" t="s">
        <v>3301</v>
      </c>
      <c r="G206" s="31">
        <v>40.2658858</v>
      </c>
      <c r="H206" s="31">
        <v>29.220500000000001</v>
      </c>
    </row>
    <row r="207" spans="1:8">
      <c r="A207" s="32">
        <v>16</v>
      </c>
      <c r="B207" s="31" t="s">
        <v>27</v>
      </c>
      <c r="C207" s="32">
        <v>1960</v>
      </c>
      <c r="D207" s="31" t="s">
        <v>2667</v>
      </c>
      <c r="E207" s="31" t="s">
        <v>3074</v>
      </c>
      <c r="F207" s="31" t="s">
        <v>3302</v>
      </c>
      <c r="G207" s="31">
        <v>40.165435700000003</v>
      </c>
      <c r="H207" s="31">
        <v>29.278600000000001</v>
      </c>
    </row>
    <row r="208" spans="1:8">
      <c r="A208" s="32">
        <v>17</v>
      </c>
      <c r="B208" s="31" t="s">
        <v>29</v>
      </c>
      <c r="C208" s="32">
        <v>1160</v>
      </c>
      <c r="D208" s="31" t="s">
        <v>3303</v>
      </c>
      <c r="E208" s="31" t="s">
        <v>3074</v>
      </c>
      <c r="F208" s="31" t="s">
        <v>3304</v>
      </c>
      <c r="G208" s="31">
        <v>39.603752999999998</v>
      </c>
      <c r="H208" s="31">
        <v>26.401900000000001</v>
      </c>
    </row>
    <row r="209" spans="1:8">
      <c r="A209" s="32">
        <v>17</v>
      </c>
      <c r="B209" s="31" t="s">
        <v>29</v>
      </c>
      <c r="C209" s="32">
        <v>1180</v>
      </c>
      <c r="D209" s="31" t="s">
        <v>2276</v>
      </c>
      <c r="E209" s="31" t="s">
        <v>3074</v>
      </c>
      <c r="F209" s="31" t="s">
        <v>3305</v>
      </c>
      <c r="G209" s="31">
        <v>39.809522999999999</v>
      </c>
      <c r="H209" s="31">
        <v>26.611999999999998</v>
      </c>
    </row>
    <row r="210" spans="1:8">
      <c r="A210" s="32">
        <v>17</v>
      </c>
      <c r="B210" s="31" t="s">
        <v>29</v>
      </c>
      <c r="C210" s="32">
        <v>1190</v>
      </c>
      <c r="D210" s="31" t="s">
        <v>2294</v>
      </c>
      <c r="E210" s="31" t="s">
        <v>3074</v>
      </c>
      <c r="F210" s="31" t="s">
        <v>3306</v>
      </c>
      <c r="G210" s="31">
        <v>40.226526999999997</v>
      </c>
      <c r="H210" s="31">
        <v>27.243600000000001</v>
      </c>
    </row>
    <row r="211" spans="1:8">
      <c r="A211" s="32">
        <v>17</v>
      </c>
      <c r="B211" s="31" t="s">
        <v>29</v>
      </c>
      <c r="C211" s="32">
        <v>1205</v>
      </c>
      <c r="D211" s="31" t="s">
        <v>2306</v>
      </c>
      <c r="E211" s="31" t="s">
        <v>3074</v>
      </c>
      <c r="F211" s="31" t="s">
        <v>3307</v>
      </c>
      <c r="G211" s="31">
        <v>39.816562699999999</v>
      </c>
      <c r="H211" s="31">
        <v>26.029599999999999</v>
      </c>
    </row>
    <row r="212" spans="1:8">
      <c r="A212" s="32">
        <v>17</v>
      </c>
      <c r="B212" s="31" t="s">
        <v>29</v>
      </c>
      <c r="C212" s="32">
        <v>1229</v>
      </c>
      <c r="D212" s="31" t="s">
        <v>2339</v>
      </c>
      <c r="E212" s="31" t="s">
        <v>3074</v>
      </c>
      <c r="F212" s="31" t="s">
        <v>3308</v>
      </c>
      <c r="G212" s="31">
        <v>40.028167000000003</v>
      </c>
      <c r="H212" s="31">
        <v>27.046600000000002</v>
      </c>
    </row>
    <row r="213" spans="1:8">
      <c r="A213" s="32">
        <v>17</v>
      </c>
      <c r="B213" s="31" t="s">
        <v>29</v>
      </c>
      <c r="C213" s="32">
        <v>1230</v>
      </c>
      <c r="D213" s="31" t="s">
        <v>3309</v>
      </c>
      <c r="E213" s="31" t="s">
        <v>3074</v>
      </c>
      <c r="F213" s="31" t="s">
        <v>3310</v>
      </c>
      <c r="G213" s="31">
        <v>40.146720000000002</v>
      </c>
      <c r="H213" s="31">
        <v>26.4086</v>
      </c>
    </row>
    <row r="214" spans="1:8">
      <c r="A214" s="32">
        <v>17</v>
      </c>
      <c r="B214" s="31" t="s">
        <v>29</v>
      </c>
      <c r="C214" s="32">
        <v>1293</v>
      </c>
      <c r="D214" s="31" t="s">
        <v>2438</v>
      </c>
      <c r="E214" s="31" t="s">
        <v>3074</v>
      </c>
      <c r="F214" s="31" t="s">
        <v>3311</v>
      </c>
      <c r="G214" s="31">
        <v>40.227660200000003</v>
      </c>
      <c r="H214" s="31">
        <v>26.348600000000001</v>
      </c>
    </row>
    <row r="215" spans="1:8">
      <c r="A215" s="32">
        <v>17</v>
      </c>
      <c r="B215" s="31" t="s">
        <v>29</v>
      </c>
      <c r="C215" s="32">
        <v>1326</v>
      </c>
      <c r="D215" s="31" t="s">
        <v>2478</v>
      </c>
      <c r="E215" s="31" t="s">
        <v>3074</v>
      </c>
      <c r="F215" s="31" t="s">
        <v>3312</v>
      </c>
      <c r="G215" s="31">
        <v>39.787126000000001</v>
      </c>
      <c r="H215" s="31">
        <v>26.335899999999999</v>
      </c>
    </row>
    <row r="216" spans="1:8">
      <c r="A216" s="32">
        <v>17</v>
      </c>
      <c r="B216" s="31" t="s">
        <v>29</v>
      </c>
      <c r="C216" s="32">
        <v>1340</v>
      </c>
      <c r="D216" s="31" t="s">
        <v>2493</v>
      </c>
      <c r="E216" s="31" t="s">
        <v>3074</v>
      </c>
      <c r="F216" s="31" t="s">
        <v>3313</v>
      </c>
      <c r="G216" s="31">
        <v>40.413984900000003</v>
      </c>
      <c r="H216" s="31">
        <v>26.67</v>
      </c>
    </row>
    <row r="217" spans="1:8">
      <c r="A217" s="32">
        <v>17</v>
      </c>
      <c r="B217" s="31" t="s">
        <v>29</v>
      </c>
      <c r="C217" s="32">
        <v>1408</v>
      </c>
      <c r="D217" s="31" t="s">
        <v>2504</v>
      </c>
      <c r="E217" s="31" t="s">
        <v>3074</v>
      </c>
      <c r="F217" s="31" t="s">
        <v>3314</v>
      </c>
      <c r="G217" s="31">
        <v>40.166923599999997</v>
      </c>
      <c r="H217" s="31">
        <v>25.839600000000001</v>
      </c>
    </row>
    <row r="218" spans="1:8">
      <c r="A218" s="32">
        <v>17</v>
      </c>
      <c r="B218" s="31" t="s">
        <v>29</v>
      </c>
      <c r="C218" s="32">
        <v>1503</v>
      </c>
      <c r="D218" s="31" t="s">
        <v>2719</v>
      </c>
      <c r="E218" s="31" t="s">
        <v>3074</v>
      </c>
      <c r="F218" s="31" t="s">
        <v>3315</v>
      </c>
      <c r="G218" s="31">
        <v>40.345477000000002</v>
      </c>
      <c r="H218" s="31">
        <v>26.6843</v>
      </c>
    </row>
    <row r="219" spans="1:8">
      <c r="A219" s="32">
        <v>17</v>
      </c>
      <c r="B219" s="31" t="s">
        <v>29</v>
      </c>
      <c r="C219" s="32">
        <v>1722</v>
      </c>
      <c r="D219" s="31" t="s">
        <v>3316</v>
      </c>
      <c r="E219" s="31" t="s">
        <v>3074</v>
      </c>
      <c r="F219" s="31" t="s">
        <v>3317</v>
      </c>
      <c r="G219" s="31">
        <v>39.929543000000002</v>
      </c>
      <c r="H219" s="31">
        <v>27.2593</v>
      </c>
    </row>
    <row r="220" spans="1:8">
      <c r="A220" s="32">
        <v>18</v>
      </c>
      <c r="B220" s="31" t="s">
        <v>31</v>
      </c>
      <c r="C220" s="32">
        <v>1232</v>
      </c>
      <c r="D220" s="31" t="s">
        <v>3318</v>
      </c>
      <c r="E220" s="31" t="s">
        <v>3074</v>
      </c>
      <c r="F220" s="31" t="s">
        <v>3319</v>
      </c>
      <c r="G220" s="31">
        <v>40.600206999999997</v>
      </c>
      <c r="H220" s="31">
        <v>33.616199999999999</v>
      </c>
    </row>
    <row r="221" spans="1:8">
      <c r="A221" s="32">
        <v>18</v>
      </c>
      <c r="B221" s="31" t="s">
        <v>31</v>
      </c>
      <c r="C221" s="32">
        <v>1248</v>
      </c>
      <c r="D221" s="31" t="s">
        <v>2149</v>
      </c>
      <c r="E221" s="31" t="s">
        <v>3074</v>
      </c>
      <c r="F221" s="31" t="s">
        <v>3320</v>
      </c>
      <c r="G221" s="31">
        <v>40.811324900000002</v>
      </c>
      <c r="H221" s="31">
        <v>32.891100000000002</v>
      </c>
    </row>
    <row r="222" spans="1:8">
      <c r="A222" s="32">
        <v>18</v>
      </c>
      <c r="B222" s="31" t="s">
        <v>31</v>
      </c>
      <c r="C222" s="32">
        <v>1300</v>
      </c>
      <c r="D222" s="31" t="s">
        <v>2447</v>
      </c>
      <c r="E222" s="31" t="s">
        <v>3074</v>
      </c>
      <c r="F222" s="31" t="s">
        <v>3321</v>
      </c>
      <c r="G222" s="31">
        <v>40.505368199999999</v>
      </c>
      <c r="H222" s="31">
        <v>33.513199999999998</v>
      </c>
    </row>
    <row r="223" spans="1:8">
      <c r="A223" s="32">
        <v>18</v>
      </c>
      <c r="B223" s="31" t="s">
        <v>31</v>
      </c>
      <c r="C223" s="32">
        <v>1399</v>
      </c>
      <c r="D223" s="31" t="s">
        <v>826</v>
      </c>
      <c r="E223" s="31" t="s">
        <v>3074</v>
      </c>
      <c r="F223" s="31" t="s">
        <v>3322</v>
      </c>
      <c r="G223" s="31">
        <v>40.925238</v>
      </c>
      <c r="H223" s="31">
        <v>33.627200000000002</v>
      </c>
    </row>
    <row r="224" spans="1:8">
      <c r="A224" s="32">
        <v>18</v>
      </c>
      <c r="B224" s="31" t="s">
        <v>31</v>
      </c>
      <c r="C224" s="32">
        <v>1494</v>
      </c>
      <c r="D224" s="31" t="s">
        <v>2708</v>
      </c>
      <c r="E224" s="31" t="s">
        <v>3074</v>
      </c>
      <c r="F224" s="31" t="s">
        <v>3323</v>
      </c>
      <c r="G224" s="31">
        <v>40.841298999999999</v>
      </c>
      <c r="H224" s="31">
        <v>33.2607</v>
      </c>
    </row>
    <row r="225" spans="1:8">
      <c r="A225" s="32">
        <v>18</v>
      </c>
      <c r="B225" s="31" t="s">
        <v>31</v>
      </c>
      <c r="C225" s="32">
        <v>1555</v>
      </c>
      <c r="D225" s="31" t="s">
        <v>2783</v>
      </c>
      <c r="E225" s="31" t="s">
        <v>3074</v>
      </c>
      <c r="F225" s="31" t="s">
        <v>3324</v>
      </c>
      <c r="G225" s="31">
        <v>40.591974800000003</v>
      </c>
      <c r="H225" s="31">
        <v>33.073399999999999</v>
      </c>
    </row>
    <row r="226" spans="1:8">
      <c r="A226" s="32">
        <v>18</v>
      </c>
      <c r="B226" s="31" t="s">
        <v>31</v>
      </c>
      <c r="C226" s="32">
        <v>1649</v>
      </c>
      <c r="D226" s="31" t="s">
        <v>2902</v>
      </c>
      <c r="E226" s="31" t="s">
        <v>3074</v>
      </c>
      <c r="F226" s="31" t="s">
        <v>3325</v>
      </c>
      <c r="G226" s="31">
        <v>40.451307499999999</v>
      </c>
      <c r="H226" s="31">
        <v>33.277799999999999</v>
      </c>
    </row>
    <row r="227" spans="1:8">
      <c r="A227" s="32">
        <v>18</v>
      </c>
      <c r="B227" s="31" t="s">
        <v>31</v>
      </c>
      <c r="C227" s="32">
        <v>1718</v>
      </c>
      <c r="D227" s="31" t="s">
        <v>2986</v>
      </c>
      <c r="E227" s="31" t="s">
        <v>3074</v>
      </c>
      <c r="F227" s="31" t="s">
        <v>3326</v>
      </c>
      <c r="G227" s="31">
        <v>40.7038139</v>
      </c>
      <c r="H227" s="31">
        <v>33.879899999999999</v>
      </c>
    </row>
    <row r="228" spans="1:8">
      <c r="A228" s="32">
        <v>18</v>
      </c>
      <c r="B228" s="31" t="s">
        <v>31</v>
      </c>
      <c r="C228" s="32">
        <v>1765</v>
      </c>
      <c r="D228" s="31" t="s">
        <v>2237</v>
      </c>
      <c r="E228" s="31" t="s">
        <v>3074</v>
      </c>
      <c r="F228" s="31" t="s">
        <v>3327</v>
      </c>
      <c r="G228" s="31">
        <v>40.815511999999998</v>
      </c>
      <c r="H228" s="31">
        <v>33.075499999999998</v>
      </c>
    </row>
    <row r="229" spans="1:8">
      <c r="A229" s="32">
        <v>18</v>
      </c>
      <c r="B229" s="31" t="s">
        <v>31</v>
      </c>
      <c r="C229" s="32">
        <v>1817</v>
      </c>
      <c r="D229" s="31" t="s">
        <v>1219</v>
      </c>
      <c r="E229" s="31" t="s">
        <v>3074</v>
      </c>
      <c r="F229" s="31" t="s">
        <v>3328</v>
      </c>
      <c r="G229" s="31">
        <v>40.375947400000001</v>
      </c>
      <c r="H229" s="31">
        <v>33.962499999999999</v>
      </c>
    </row>
    <row r="230" spans="1:8">
      <c r="A230" s="32">
        <v>18</v>
      </c>
      <c r="B230" s="31" t="s">
        <v>31</v>
      </c>
      <c r="C230" s="32">
        <v>1885</v>
      </c>
      <c r="D230" s="31" t="s">
        <v>2277</v>
      </c>
      <c r="E230" s="31" t="s">
        <v>3074</v>
      </c>
      <c r="F230" s="31" t="s">
        <v>3329</v>
      </c>
      <c r="G230" s="31">
        <v>40.9973089</v>
      </c>
      <c r="H230" s="31">
        <v>33.215600000000002</v>
      </c>
    </row>
    <row r="231" spans="1:8">
      <c r="A231" s="32">
        <v>18</v>
      </c>
      <c r="B231" s="31" t="s">
        <v>31</v>
      </c>
      <c r="C231" s="32">
        <v>1963</v>
      </c>
      <c r="D231" s="31" t="s">
        <v>2688</v>
      </c>
      <c r="E231" s="31" t="s">
        <v>3074</v>
      </c>
      <c r="F231" s="31" t="s">
        <v>3330</v>
      </c>
      <c r="G231" s="31">
        <v>40.735880999999999</v>
      </c>
      <c r="H231" s="31">
        <v>33.5182</v>
      </c>
    </row>
    <row r="232" spans="1:8">
      <c r="A232" s="32">
        <v>19</v>
      </c>
      <c r="B232" s="31" t="s">
        <v>33</v>
      </c>
      <c r="C232" s="32">
        <v>1124</v>
      </c>
      <c r="D232" s="31" t="s">
        <v>2189</v>
      </c>
      <c r="E232" s="31" t="s">
        <v>3074</v>
      </c>
      <c r="F232" s="31" t="s">
        <v>3331</v>
      </c>
      <c r="G232" s="31">
        <v>40.192970199999998</v>
      </c>
      <c r="H232" s="31">
        <v>34.8367</v>
      </c>
    </row>
    <row r="233" spans="1:8">
      <c r="A233" s="32">
        <v>19</v>
      </c>
      <c r="B233" s="31" t="s">
        <v>33</v>
      </c>
      <c r="C233" s="32">
        <v>1177</v>
      </c>
      <c r="D233" s="31" t="s">
        <v>3332</v>
      </c>
      <c r="E233" s="31" t="s">
        <v>3074</v>
      </c>
      <c r="F233" s="31" t="s">
        <v>3333</v>
      </c>
      <c r="G233" s="31">
        <v>40.644503</v>
      </c>
      <c r="H233" s="31">
        <v>34.262900000000002</v>
      </c>
    </row>
    <row r="234" spans="1:8">
      <c r="A234" s="32">
        <v>19</v>
      </c>
      <c r="B234" s="31" t="s">
        <v>33</v>
      </c>
      <c r="C234" s="32">
        <v>1259</v>
      </c>
      <c r="D234" s="31" t="s">
        <v>3334</v>
      </c>
      <c r="E234" s="31" t="s">
        <v>3074</v>
      </c>
      <c r="F234" s="31" t="s">
        <v>3335</v>
      </c>
      <c r="G234" s="31">
        <v>40.549925600000002</v>
      </c>
      <c r="H234" s="31">
        <v>34.953699999999998</v>
      </c>
    </row>
    <row r="235" spans="1:8">
      <c r="A235" s="32">
        <v>19</v>
      </c>
      <c r="B235" s="31" t="s">
        <v>33</v>
      </c>
      <c r="C235" s="32">
        <v>1414</v>
      </c>
      <c r="D235" s="31" t="s">
        <v>2601</v>
      </c>
      <c r="E235" s="31" t="s">
        <v>3074</v>
      </c>
      <c r="F235" s="31" t="s">
        <v>3336</v>
      </c>
      <c r="G235" s="31">
        <v>40.730648000000002</v>
      </c>
      <c r="H235" s="31">
        <v>34.470999999999997</v>
      </c>
    </row>
    <row r="236" spans="1:8">
      <c r="A236" s="32">
        <v>19</v>
      </c>
      <c r="B236" s="31" t="s">
        <v>33</v>
      </c>
      <c r="C236" s="32">
        <v>1445</v>
      </c>
      <c r="D236" s="31" t="s">
        <v>2642</v>
      </c>
      <c r="E236" s="31" t="s">
        <v>3074</v>
      </c>
      <c r="F236" s="31" t="s">
        <v>3337</v>
      </c>
      <c r="G236" s="31">
        <v>41.134529999999998</v>
      </c>
      <c r="H236" s="31">
        <v>34.487200000000001</v>
      </c>
    </row>
    <row r="237" spans="1:8">
      <c r="A237" s="32">
        <v>19</v>
      </c>
      <c r="B237" s="31" t="s">
        <v>33</v>
      </c>
      <c r="C237" s="32">
        <v>1520</v>
      </c>
      <c r="D237" s="31" t="s">
        <v>2736</v>
      </c>
      <c r="E237" s="31" t="s">
        <v>3074</v>
      </c>
      <c r="F237" s="31" t="s">
        <v>3338</v>
      </c>
      <c r="G237" s="31">
        <v>40.495919600000001</v>
      </c>
      <c r="H237" s="31">
        <v>35.267400000000002</v>
      </c>
    </row>
    <row r="238" spans="1:8">
      <c r="A238" s="32">
        <v>19</v>
      </c>
      <c r="B238" s="31" t="s">
        <v>33</v>
      </c>
      <c r="C238" s="32">
        <v>1556</v>
      </c>
      <c r="D238" s="31" t="s">
        <v>3339</v>
      </c>
      <c r="E238" s="31" t="s">
        <v>3074</v>
      </c>
      <c r="F238" s="31" t="s">
        <v>3340</v>
      </c>
      <c r="G238" s="31">
        <v>40.2911699</v>
      </c>
      <c r="H238" s="31">
        <v>35.312600000000003</v>
      </c>
    </row>
    <row r="239" spans="1:8">
      <c r="A239" s="32">
        <v>19</v>
      </c>
      <c r="B239" s="31" t="s">
        <v>33</v>
      </c>
      <c r="C239" s="32">
        <v>1558</v>
      </c>
      <c r="D239" s="31" t="s">
        <v>2787</v>
      </c>
      <c r="E239" s="31" t="s">
        <v>3074</v>
      </c>
      <c r="F239" s="31" t="s">
        <v>3341</v>
      </c>
      <c r="G239" s="31">
        <v>40.968958000000001</v>
      </c>
      <c r="H239" s="31">
        <v>34.8001</v>
      </c>
    </row>
    <row r="240" spans="1:8">
      <c r="A240" s="32">
        <v>19</v>
      </c>
      <c r="B240" s="31" t="s">
        <v>33</v>
      </c>
      <c r="C240" s="32">
        <v>1642</v>
      </c>
      <c r="D240" s="31" t="s">
        <v>2892</v>
      </c>
      <c r="E240" s="31" t="s">
        <v>3074</v>
      </c>
      <c r="F240" s="31" t="s">
        <v>3342</v>
      </c>
      <c r="G240" s="31">
        <v>40.214153799999998</v>
      </c>
      <c r="H240" s="31">
        <v>34.334400000000002</v>
      </c>
    </row>
    <row r="241" spans="1:8">
      <c r="A241" s="32">
        <v>19</v>
      </c>
      <c r="B241" s="31" t="s">
        <v>33</v>
      </c>
      <c r="C241" s="32">
        <v>1778</v>
      </c>
      <c r="D241" s="31" t="s">
        <v>2299</v>
      </c>
      <c r="E241" s="31" t="s">
        <v>3074</v>
      </c>
      <c r="F241" s="31" t="s">
        <v>3343</v>
      </c>
      <c r="G241" s="31">
        <v>40.021565000000002</v>
      </c>
      <c r="H241" s="31">
        <v>34.609299999999998</v>
      </c>
    </row>
    <row r="242" spans="1:8">
      <c r="A242" s="32">
        <v>19</v>
      </c>
      <c r="B242" s="31" t="s">
        <v>33</v>
      </c>
      <c r="C242" s="32">
        <v>1850</v>
      </c>
      <c r="D242" s="31" t="s">
        <v>2959</v>
      </c>
      <c r="E242" s="31" t="s">
        <v>3074</v>
      </c>
      <c r="F242" s="31" t="s">
        <v>3344</v>
      </c>
      <c r="G242" s="31">
        <v>40.445422000000001</v>
      </c>
      <c r="H242" s="31">
        <v>34.451599999999999</v>
      </c>
    </row>
    <row r="243" spans="1:8">
      <c r="A243" s="32">
        <v>19</v>
      </c>
      <c r="B243" s="31" t="s">
        <v>33</v>
      </c>
      <c r="C243" s="32">
        <v>1911</v>
      </c>
      <c r="D243" s="31" t="s">
        <v>2420</v>
      </c>
      <c r="E243" s="31" t="s">
        <v>3074</v>
      </c>
      <c r="F243" s="31" t="s">
        <v>3345</v>
      </c>
      <c r="G243" s="31">
        <v>40.858764000000001</v>
      </c>
      <c r="H243" s="31">
        <v>34.808900000000001</v>
      </c>
    </row>
    <row r="244" spans="1:8">
      <c r="A244" s="32">
        <v>19</v>
      </c>
      <c r="B244" s="31" t="s">
        <v>33</v>
      </c>
      <c r="C244" s="32">
        <v>1972</v>
      </c>
      <c r="D244" s="31" t="s">
        <v>2716</v>
      </c>
      <c r="E244" s="31" t="s">
        <v>3074</v>
      </c>
      <c r="F244" s="31" t="s">
        <v>3346</v>
      </c>
      <c r="G244" s="31">
        <v>40.791874800000002</v>
      </c>
      <c r="H244" s="31">
        <v>34.907499999999999</v>
      </c>
    </row>
    <row r="245" spans="1:8">
      <c r="A245" s="32">
        <v>19</v>
      </c>
      <c r="B245" s="31" t="s">
        <v>33</v>
      </c>
      <c r="C245" s="32">
        <v>1976</v>
      </c>
      <c r="D245" s="31" t="s">
        <v>2776</v>
      </c>
      <c r="E245" s="31" t="s">
        <v>3074</v>
      </c>
      <c r="F245" s="31" t="s">
        <v>3347</v>
      </c>
      <c r="G245" s="31">
        <v>40.754289999999997</v>
      </c>
      <c r="H245" s="31">
        <v>34.704799999999999</v>
      </c>
    </row>
    <row r="246" spans="1:8">
      <c r="A246" s="32">
        <v>20</v>
      </c>
      <c r="B246" s="31" t="s">
        <v>34</v>
      </c>
      <c r="C246" s="32">
        <v>1102</v>
      </c>
      <c r="D246" s="31" t="s">
        <v>2160</v>
      </c>
      <c r="E246" s="31" t="s">
        <v>3074</v>
      </c>
      <c r="F246" s="31" t="s">
        <v>3348</v>
      </c>
      <c r="G246" s="31">
        <v>37.426385000000003</v>
      </c>
      <c r="H246" s="31">
        <v>29.351099999999999</v>
      </c>
    </row>
    <row r="247" spans="1:8">
      <c r="A247" s="32">
        <v>20</v>
      </c>
      <c r="B247" s="31" t="s">
        <v>34</v>
      </c>
      <c r="C247" s="32">
        <v>1214</v>
      </c>
      <c r="D247" s="31" t="s">
        <v>2318</v>
      </c>
      <c r="E247" s="31" t="s">
        <v>3074</v>
      </c>
      <c r="F247" s="31" t="s">
        <v>3349</v>
      </c>
      <c r="G247" s="31">
        <v>38.044206000000003</v>
      </c>
      <c r="H247" s="31">
        <v>28.834599999999998</v>
      </c>
    </row>
    <row r="248" spans="1:8">
      <c r="A248" s="32">
        <v>20</v>
      </c>
      <c r="B248" s="31" t="s">
        <v>34</v>
      </c>
      <c r="C248" s="32">
        <v>1224</v>
      </c>
      <c r="D248" s="31" t="s">
        <v>2331</v>
      </c>
      <c r="E248" s="31" t="s">
        <v>3074</v>
      </c>
      <c r="F248" s="31" t="s">
        <v>3350</v>
      </c>
      <c r="G248" s="31">
        <v>38.083013000000001</v>
      </c>
      <c r="H248" s="31">
        <v>29.397300000000001</v>
      </c>
    </row>
    <row r="249" spans="1:8">
      <c r="A249" s="32">
        <v>20</v>
      </c>
      <c r="B249" s="31" t="s">
        <v>34</v>
      </c>
      <c r="C249" s="32">
        <v>1226</v>
      </c>
      <c r="D249" s="31" t="s">
        <v>2334</v>
      </c>
      <c r="E249" s="31" t="s">
        <v>3074</v>
      </c>
      <c r="F249" s="31" t="s">
        <v>3351</v>
      </c>
      <c r="G249" s="31">
        <v>37.012719500000003</v>
      </c>
      <c r="H249" s="31">
        <v>29.278600000000001</v>
      </c>
    </row>
    <row r="250" spans="1:8">
      <c r="A250" s="32">
        <v>20</v>
      </c>
      <c r="B250" s="31" t="s">
        <v>34</v>
      </c>
      <c r="C250" s="32">
        <v>1233</v>
      </c>
      <c r="D250" s="31" t="s">
        <v>2343</v>
      </c>
      <c r="E250" s="31" t="s">
        <v>3074</v>
      </c>
      <c r="F250" s="31" t="s">
        <v>3352</v>
      </c>
      <c r="G250" s="31">
        <v>37.825035</v>
      </c>
      <c r="H250" s="31">
        <v>29.668299999999999</v>
      </c>
    </row>
    <row r="251" spans="1:8">
      <c r="A251" s="32">
        <v>20</v>
      </c>
      <c r="B251" s="31" t="s">
        <v>34</v>
      </c>
      <c r="C251" s="32">
        <v>1257</v>
      </c>
      <c r="D251" s="31" t="s">
        <v>2380</v>
      </c>
      <c r="E251" s="31" t="s">
        <v>3074</v>
      </c>
      <c r="F251" s="31" t="s">
        <v>3353</v>
      </c>
      <c r="G251" s="31">
        <v>38.302120000000002</v>
      </c>
      <c r="H251" s="31">
        <v>29.740300000000001</v>
      </c>
    </row>
    <row r="252" spans="1:8">
      <c r="A252" s="32">
        <v>20</v>
      </c>
      <c r="B252" s="31" t="s">
        <v>34</v>
      </c>
      <c r="C252" s="32">
        <v>1371</v>
      </c>
      <c r="D252" s="31" t="s">
        <v>1296</v>
      </c>
      <c r="E252" s="31" t="s">
        <v>3074</v>
      </c>
      <c r="F252" s="31" t="s">
        <v>3354</v>
      </c>
      <c r="G252" s="31">
        <v>38.1812209</v>
      </c>
      <c r="H252" s="31">
        <v>28.999400000000001</v>
      </c>
    </row>
    <row r="253" spans="1:8">
      <c r="A253" s="32">
        <v>20</v>
      </c>
      <c r="B253" s="31" t="s">
        <v>34</v>
      </c>
      <c r="C253" s="32">
        <v>1426</v>
      </c>
      <c r="D253" s="31" t="s">
        <v>3355</v>
      </c>
      <c r="E253" s="31" t="s">
        <v>3074</v>
      </c>
      <c r="F253" s="31" t="s">
        <v>3356</v>
      </c>
      <c r="G253" s="31">
        <v>37.372921099999999</v>
      </c>
      <c r="H253" s="31">
        <v>28.813099999999999</v>
      </c>
    </row>
    <row r="254" spans="1:8">
      <c r="A254" s="32">
        <v>20</v>
      </c>
      <c r="B254" s="31" t="s">
        <v>34</v>
      </c>
      <c r="C254" s="32">
        <v>1597</v>
      </c>
      <c r="D254" s="31" t="s">
        <v>2835</v>
      </c>
      <c r="E254" s="31" t="s">
        <v>3074</v>
      </c>
      <c r="F254" s="31" t="s">
        <v>3357</v>
      </c>
      <c r="G254" s="31">
        <v>37.921114899999999</v>
      </c>
      <c r="H254" s="31">
        <v>28.882999999999999</v>
      </c>
    </row>
    <row r="255" spans="1:8">
      <c r="A255" s="32">
        <v>20</v>
      </c>
      <c r="B255" s="31" t="s">
        <v>34</v>
      </c>
      <c r="C255" s="32">
        <v>1670</v>
      </c>
      <c r="D255" s="31" t="s">
        <v>2930</v>
      </c>
      <c r="E255" s="31" t="s">
        <v>3074</v>
      </c>
      <c r="F255" s="31" t="s">
        <v>3358</v>
      </c>
      <c r="G255" s="31">
        <v>37.573067999999999</v>
      </c>
      <c r="H255" s="31">
        <v>29.071300000000001</v>
      </c>
    </row>
    <row r="256" spans="1:8">
      <c r="A256" s="32">
        <v>20</v>
      </c>
      <c r="B256" s="31" t="s">
        <v>34</v>
      </c>
      <c r="C256" s="32">
        <v>1769</v>
      </c>
      <c r="D256" s="31" t="s">
        <v>2249</v>
      </c>
      <c r="E256" s="31" t="s">
        <v>3074</v>
      </c>
      <c r="F256" s="31" t="s">
        <v>3359</v>
      </c>
      <c r="G256" s="31">
        <v>37.810661000000003</v>
      </c>
      <c r="H256" s="31">
        <v>28.858799999999999</v>
      </c>
    </row>
    <row r="257" spans="1:8">
      <c r="A257" s="32">
        <v>20</v>
      </c>
      <c r="B257" s="31" t="s">
        <v>34</v>
      </c>
      <c r="C257" s="32">
        <v>1774</v>
      </c>
      <c r="D257" s="31" t="s">
        <v>2279</v>
      </c>
      <c r="E257" s="31" t="s">
        <v>3074</v>
      </c>
      <c r="F257" s="31" t="s">
        <v>3360</v>
      </c>
      <c r="G257" s="31">
        <v>38.230167000000002</v>
      </c>
      <c r="H257" s="31">
        <v>29.418800000000001</v>
      </c>
    </row>
    <row r="258" spans="1:8">
      <c r="A258" s="32">
        <v>20</v>
      </c>
      <c r="B258" s="31" t="s">
        <v>34</v>
      </c>
      <c r="C258" s="32">
        <v>1803</v>
      </c>
      <c r="D258" s="31" t="s">
        <v>2576</v>
      </c>
      <c r="E258" s="31" t="s">
        <v>3074</v>
      </c>
      <c r="F258" s="31" t="s">
        <v>3361</v>
      </c>
      <c r="G258" s="31">
        <v>37.756959999999999</v>
      </c>
      <c r="H258" s="31">
        <v>29.264299999999999</v>
      </c>
    </row>
    <row r="259" spans="1:8">
      <c r="A259" s="32">
        <v>20</v>
      </c>
      <c r="B259" s="31" t="s">
        <v>34</v>
      </c>
      <c r="C259" s="32">
        <v>1840</v>
      </c>
      <c r="D259" s="31" t="s">
        <v>2860</v>
      </c>
      <c r="E259" s="31" t="s">
        <v>3074</v>
      </c>
      <c r="F259" s="31" t="s">
        <v>3362</v>
      </c>
      <c r="G259" s="31">
        <v>37.613452899999999</v>
      </c>
      <c r="H259" s="31">
        <v>29.3018</v>
      </c>
    </row>
    <row r="260" spans="1:8">
      <c r="A260" s="32">
        <v>20</v>
      </c>
      <c r="B260" s="31" t="s">
        <v>34</v>
      </c>
      <c r="C260" s="32">
        <v>1871</v>
      </c>
      <c r="D260" s="31" t="s">
        <v>2797</v>
      </c>
      <c r="E260" s="31" t="s">
        <v>3074</v>
      </c>
      <c r="F260" s="31" t="s">
        <v>3363</v>
      </c>
      <c r="G260" s="31">
        <v>37.913695699999998</v>
      </c>
      <c r="H260" s="31">
        <v>29.1187</v>
      </c>
    </row>
    <row r="261" spans="1:8">
      <c r="A261" s="32">
        <v>20</v>
      </c>
      <c r="B261" s="31" t="s">
        <v>34</v>
      </c>
      <c r="C261" s="32">
        <v>1881</v>
      </c>
      <c r="D261" s="31" t="s">
        <v>2259</v>
      </c>
      <c r="E261" s="31" t="s">
        <v>3074</v>
      </c>
      <c r="F261" s="31" t="s">
        <v>3364</v>
      </c>
      <c r="G261" s="31">
        <v>37.976748000000001</v>
      </c>
      <c r="H261" s="31">
        <v>29.6069</v>
      </c>
    </row>
    <row r="262" spans="1:8">
      <c r="A262" s="32">
        <v>20</v>
      </c>
      <c r="B262" s="31" t="s">
        <v>34</v>
      </c>
      <c r="C262" s="32">
        <v>1888</v>
      </c>
      <c r="D262" s="31" t="s">
        <v>2286</v>
      </c>
      <c r="E262" s="31" t="s">
        <v>3074</v>
      </c>
      <c r="F262" s="31" t="s">
        <v>3365</v>
      </c>
      <c r="G262" s="31">
        <v>37.191026200000003</v>
      </c>
      <c r="H262" s="31">
        <v>28.906300000000002</v>
      </c>
    </row>
    <row r="263" spans="1:8">
      <c r="A263" s="32">
        <v>20</v>
      </c>
      <c r="B263" s="31" t="s">
        <v>34</v>
      </c>
      <c r="C263" s="32">
        <v>1889</v>
      </c>
      <c r="D263" s="31" t="s">
        <v>3366</v>
      </c>
      <c r="E263" s="31" t="s">
        <v>3074</v>
      </c>
      <c r="F263" s="31" t="s">
        <v>3367</v>
      </c>
      <c r="G263" s="31">
        <v>37.796719500000002</v>
      </c>
      <c r="H263" s="31">
        <v>29.557200000000002</v>
      </c>
    </row>
    <row r="264" spans="1:8">
      <c r="A264" s="32">
        <v>20</v>
      </c>
      <c r="B264" s="31" t="s">
        <v>34</v>
      </c>
      <c r="C264" s="32">
        <v>2079</v>
      </c>
      <c r="D264" s="31" t="s">
        <v>2744</v>
      </c>
      <c r="E264" s="31" t="s">
        <v>3074</v>
      </c>
      <c r="F264" s="31" t="s">
        <v>3368</v>
      </c>
      <c r="G264" s="31">
        <v>37.783015900000002</v>
      </c>
      <c r="H264" s="31">
        <v>29.096299999999999</v>
      </c>
    </row>
    <row r="265" spans="1:8">
      <c r="A265" s="32">
        <v>21</v>
      </c>
      <c r="B265" s="31" t="s">
        <v>36</v>
      </c>
      <c r="C265" s="32">
        <v>1195</v>
      </c>
      <c r="D265" s="31" t="s">
        <v>2297</v>
      </c>
      <c r="E265" s="31" t="s">
        <v>3074</v>
      </c>
      <c r="F265" s="31" t="s">
        <v>3369</v>
      </c>
      <c r="G265" s="31">
        <v>37.850054999999998</v>
      </c>
      <c r="H265" s="31">
        <v>40.668700000000001</v>
      </c>
    </row>
    <row r="266" spans="1:8">
      <c r="A266" s="32">
        <v>21</v>
      </c>
      <c r="B266" s="31" t="s">
        <v>36</v>
      </c>
      <c r="C266" s="32">
        <v>1249</v>
      </c>
      <c r="D266" s="31" t="s">
        <v>2369</v>
      </c>
      <c r="E266" s="31" t="s">
        <v>3074</v>
      </c>
      <c r="F266" s="31" t="s">
        <v>3370</v>
      </c>
      <c r="G266" s="31">
        <v>38.135092</v>
      </c>
      <c r="H266" s="31">
        <v>39.456099999999999</v>
      </c>
    </row>
    <row r="267" spans="1:8">
      <c r="A267" s="32">
        <v>21</v>
      </c>
      <c r="B267" s="31" t="s">
        <v>36</v>
      </c>
      <c r="C267" s="32">
        <v>1253</v>
      </c>
      <c r="D267" s="31" t="s">
        <v>610</v>
      </c>
      <c r="E267" s="31" t="s">
        <v>3074</v>
      </c>
      <c r="F267" s="31" t="s">
        <v>3371</v>
      </c>
      <c r="G267" s="31">
        <v>37.668468799999999</v>
      </c>
      <c r="H267" s="31">
        <v>40.272199999999998</v>
      </c>
    </row>
    <row r="268" spans="1:8">
      <c r="A268" s="32">
        <v>21</v>
      </c>
      <c r="B268" s="31" t="s">
        <v>36</v>
      </c>
      <c r="C268" s="32">
        <v>1263</v>
      </c>
      <c r="D268" s="31" t="s">
        <v>2387</v>
      </c>
      <c r="E268" s="31" t="s">
        <v>3074</v>
      </c>
      <c r="F268" s="31" t="s">
        <v>3372</v>
      </c>
      <c r="G268" s="31">
        <v>38.268643900000001</v>
      </c>
      <c r="H268" s="31">
        <v>39.329599999999999</v>
      </c>
    </row>
    <row r="269" spans="1:8">
      <c r="A269" s="32">
        <v>21</v>
      </c>
      <c r="B269" s="31" t="s">
        <v>36</v>
      </c>
      <c r="C269" s="32">
        <v>1278</v>
      </c>
      <c r="D269" s="31" t="s">
        <v>2411</v>
      </c>
      <c r="E269" s="31" t="s">
        <v>3074</v>
      </c>
      <c r="F269" s="31" t="s">
        <v>3373</v>
      </c>
      <c r="G269" s="31">
        <v>38.373308000000002</v>
      </c>
      <c r="H269" s="31">
        <v>40.075600000000001</v>
      </c>
    </row>
    <row r="270" spans="1:8">
      <c r="A270" s="32">
        <v>21</v>
      </c>
      <c r="B270" s="31" t="s">
        <v>36</v>
      </c>
      <c r="C270" s="32">
        <v>1315</v>
      </c>
      <c r="D270" s="31" t="s">
        <v>2462</v>
      </c>
      <c r="E270" s="31" t="s">
        <v>3074</v>
      </c>
      <c r="F270" s="31" t="s">
        <v>3374</v>
      </c>
      <c r="G270" s="31">
        <v>38.268034999999998</v>
      </c>
      <c r="H270" s="31">
        <v>39.761699999999998</v>
      </c>
    </row>
    <row r="271" spans="1:8">
      <c r="A271" s="32">
        <v>21</v>
      </c>
      <c r="B271" s="31" t="s">
        <v>36</v>
      </c>
      <c r="C271" s="32">
        <v>1381</v>
      </c>
      <c r="D271" s="31" t="s">
        <v>2553</v>
      </c>
      <c r="E271" s="31" t="s">
        <v>3074</v>
      </c>
      <c r="F271" s="31" t="s">
        <v>3375</v>
      </c>
      <c r="G271" s="31">
        <v>38.410448799999998</v>
      </c>
      <c r="H271" s="31">
        <v>40.391599999999997</v>
      </c>
    </row>
    <row r="272" spans="1:8">
      <c r="A272" s="32">
        <v>21</v>
      </c>
      <c r="B272" s="31" t="s">
        <v>36</v>
      </c>
      <c r="C272" s="32">
        <v>1389</v>
      </c>
      <c r="D272" s="31" t="s">
        <v>2567</v>
      </c>
      <c r="E272" s="31" t="s">
        <v>3074</v>
      </c>
      <c r="F272" s="31" t="s">
        <v>3376</v>
      </c>
      <c r="G272" s="31">
        <v>38.253757</v>
      </c>
      <c r="H272" s="31">
        <v>40.780799999999999</v>
      </c>
    </row>
    <row r="273" spans="1:8">
      <c r="A273" s="32">
        <v>21</v>
      </c>
      <c r="B273" s="31" t="s">
        <v>36</v>
      </c>
      <c r="C273" s="32">
        <v>1490</v>
      </c>
      <c r="D273" s="31" t="s">
        <v>2703</v>
      </c>
      <c r="E273" s="31" t="s">
        <v>3074</v>
      </c>
      <c r="F273" s="31" t="s">
        <v>3377</v>
      </c>
      <c r="G273" s="31">
        <v>38.500118999999998</v>
      </c>
      <c r="H273" s="31">
        <v>41.009900000000002</v>
      </c>
    </row>
    <row r="274" spans="1:8">
      <c r="A274" s="32">
        <v>21</v>
      </c>
      <c r="B274" s="31" t="s">
        <v>36</v>
      </c>
      <c r="C274" s="32">
        <v>1504</v>
      </c>
      <c r="D274" s="31" t="s">
        <v>2720</v>
      </c>
      <c r="E274" s="31" t="s">
        <v>3074</v>
      </c>
      <c r="F274" s="31" t="s">
        <v>3378</v>
      </c>
      <c r="G274" s="31">
        <v>38.424951200000002</v>
      </c>
      <c r="H274" s="31">
        <v>40.670400000000001</v>
      </c>
    </row>
    <row r="275" spans="1:8">
      <c r="A275" s="32">
        <v>21</v>
      </c>
      <c r="B275" s="31" t="s">
        <v>36</v>
      </c>
      <c r="C275" s="32">
        <v>1624</v>
      </c>
      <c r="D275" s="31" t="s">
        <v>2869</v>
      </c>
      <c r="E275" s="31" t="s">
        <v>3074</v>
      </c>
      <c r="F275" s="31" t="s">
        <v>3379</v>
      </c>
      <c r="G275" s="31">
        <v>38.141224999999999</v>
      </c>
      <c r="H275" s="31">
        <v>41.012799999999999</v>
      </c>
    </row>
    <row r="276" spans="1:8">
      <c r="A276" s="32">
        <v>21</v>
      </c>
      <c r="B276" s="31" t="s">
        <v>36</v>
      </c>
      <c r="C276" s="32">
        <v>1791</v>
      </c>
      <c r="D276" s="31" t="s">
        <v>2442</v>
      </c>
      <c r="E276" s="31" t="s">
        <v>3074</v>
      </c>
      <c r="F276" s="31" t="s">
        <v>3380</v>
      </c>
      <c r="G276" s="31">
        <v>38.196566099999998</v>
      </c>
      <c r="H276" s="31">
        <v>40.055500000000002</v>
      </c>
    </row>
    <row r="277" spans="1:8">
      <c r="A277" s="32">
        <v>21</v>
      </c>
      <c r="B277" s="31" t="s">
        <v>36</v>
      </c>
      <c r="C277" s="32">
        <v>1962</v>
      </c>
      <c r="D277" s="31" t="s">
        <v>2681</v>
      </c>
      <c r="E277" s="31" t="s">
        <v>3074</v>
      </c>
      <c r="F277" s="31" t="s">
        <v>3381</v>
      </c>
      <c r="G277" s="31">
        <v>38.291818900000003</v>
      </c>
      <c r="H277" s="31">
        <v>40.505499999999998</v>
      </c>
    </row>
    <row r="278" spans="1:8">
      <c r="A278" s="32">
        <v>21</v>
      </c>
      <c r="B278" s="31" t="s">
        <v>36</v>
      </c>
      <c r="C278" s="32">
        <v>2040</v>
      </c>
      <c r="D278" s="31" t="s">
        <v>2253</v>
      </c>
      <c r="E278" s="31" t="s">
        <v>3074</v>
      </c>
      <c r="F278" s="31" t="s">
        <v>3382</v>
      </c>
      <c r="G278" s="31">
        <v>37.924973299999998</v>
      </c>
      <c r="H278" s="31">
        <v>40.210999999999999</v>
      </c>
    </row>
    <row r="279" spans="1:8">
      <c r="A279" s="32">
        <v>21</v>
      </c>
      <c r="B279" s="31" t="s">
        <v>36</v>
      </c>
      <c r="C279" s="32">
        <v>2041</v>
      </c>
      <c r="D279" s="31" t="s">
        <v>2651</v>
      </c>
      <c r="E279" s="31" t="s">
        <v>3074</v>
      </c>
      <c r="F279" s="31" t="s">
        <v>3383</v>
      </c>
      <c r="G279" s="31">
        <v>37.956251299999998</v>
      </c>
      <c r="H279" s="31">
        <v>39.924199999999999</v>
      </c>
    </row>
    <row r="280" spans="1:8">
      <c r="A280" s="32">
        <v>21</v>
      </c>
      <c r="B280" s="31" t="s">
        <v>36</v>
      </c>
      <c r="C280" s="32">
        <v>2042</v>
      </c>
      <c r="D280" s="31" t="s">
        <v>2893</v>
      </c>
      <c r="E280" s="31" t="s">
        <v>3074</v>
      </c>
      <c r="F280" s="31" t="s">
        <v>3384</v>
      </c>
      <c r="G280" s="31">
        <v>38.059760599999997</v>
      </c>
      <c r="H280" s="31">
        <v>40.388599999999997</v>
      </c>
    </row>
    <row r="281" spans="1:8">
      <c r="A281" s="32">
        <v>21</v>
      </c>
      <c r="B281" s="31" t="s">
        <v>36</v>
      </c>
      <c r="C281" s="32">
        <v>2043</v>
      </c>
      <c r="D281" s="31" t="s">
        <v>3385</v>
      </c>
      <c r="E281" s="31" t="s">
        <v>3074</v>
      </c>
      <c r="F281" s="31" t="s">
        <v>3386</v>
      </c>
      <c r="G281" s="31">
        <v>37.924973299999998</v>
      </c>
      <c r="H281" s="31">
        <v>40.210999999999999</v>
      </c>
    </row>
    <row r="282" spans="1:8">
      <c r="A282" s="32">
        <v>22</v>
      </c>
      <c r="B282" s="31" t="s">
        <v>37</v>
      </c>
      <c r="C282" s="32">
        <v>1295</v>
      </c>
      <c r="D282" s="31" t="s">
        <v>3387</v>
      </c>
      <c r="E282" s="31" t="s">
        <v>3074</v>
      </c>
      <c r="F282" s="31" t="s">
        <v>3388</v>
      </c>
      <c r="G282" s="31">
        <v>41.677129700000002</v>
      </c>
      <c r="H282" s="31">
        <v>26.555700000000002</v>
      </c>
    </row>
    <row r="283" spans="1:8">
      <c r="A283" s="32">
        <v>22</v>
      </c>
      <c r="B283" s="31" t="s">
        <v>37</v>
      </c>
      <c r="C283" s="32">
        <v>1307</v>
      </c>
      <c r="D283" s="31" t="s">
        <v>2454</v>
      </c>
      <c r="E283" s="31" t="s">
        <v>3074</v>
      </c>
      <c r="F283" s="31" t="s">
        <v>3389</v>
      </c>
      <c r="G283" s="31">
        <v>40.725023999999998</v>
      </c>
      <c r="H283" s="31">
        <v>26.084599999999998</v>
      </c>
    </row>
    <row r="284" spans="1:8">
      <c r="A284" s="32">
        <v>22</v>
      </c>
      <c r="B284" s="31" t="s">
        <v>37</v>
      </c>
      <c r="C284" s="32">
        <v>1385</v>
      </c>
      <c r="D284" s="31" t="s">
        <v>2562</v>
      </c>
      <c r="E284" s="31" t="s">
        <v>3074</v>
      </c>
      <c r="F284" s="31" t="s">
        <v>3390</v>
      </c>
      <c r="G284" s="31">
        <v>41.5550061</v>
      </c>
      <c r="H284" s="31">
        <v>26.843900000000001</v>
      </c>
    </row>
    <row r="285" spans="1:8">
      <c r="A285" s="32">
        <v>22</v>
      </c>
      <c r="B285" s="31" t="s">
        <v>37</v>
      </c>
      <c r="C285" s="32">
        <v>1412</v>
      </c>
      <c r="D285" s="31" t="s">
        <v>2598</v>
      </c>
      <c r="E285" s="31" t="s">
        <v>3074</v>
      </c>
      <c r="F285" s="31" t="s">
        <v>3391</v>
      </c>
      <c r="G285" s="31">
        <v>40.929231999999999</v>
      </c>
      <c r="H285" s="31">
        <v>26.393899999999999</v>
      </c>
    </row>
    <row r="286" spans="1:8">
      <c r="A286" s="32">
        <v>22</v>
      </c>
      <c r="B286" s="31" t="s">
        <v>37</v>
      </c>
      <c r="C286" s="32">
        <v>1464</v>
      </c>
      <c r="D286" s="31" t="s">
        <v>2668</v>
      </c>
      <c r="E286" s="31" t="s">
        <v>3074</v>
      </c>
      <c r="F286" s="31" t="s">
        <v>3392</v>
      </c>
      <c r="G286" s="31">
        <v>40.801429499999998</v>
      </c>
      <c r="H286" s="31">
        <v>26.561</v>
      </c>
    </row>
    <row r="287" spans="1:8">
      <c r="A287" s="32">
        <v>22</v>
      </c>
      <c r="B287" s="31" t="s">
        <v>37</v>
      </c>
      <c r="C287" s="32">
        <v>1502</v>
      </c>
      <c r="D287" s="31" t="s">
        <v>2718</v>
      </c>
      <c r="E287" s="31" t="s">
        <v>3074</v>
      </c>
      <c r="F287" s="31" t="s">
        <v>3393</v>
      </c>
      <c r="G287" s="31">
        <v>41.876716500000001</v>
      </c>
      <c r="H287" s="31">
        <v>26.7453</v>
      </c>
    </row>
    <row r="288" spans="1:8">
      <c r="A288" s="32">
        <v>22</v>
      </c>
      <c r="B288" s="31" t="s">
        <v>37</v>
      </c>
      <c r="C288" s="32">
        <v>1523</v>
      </c>
      <c r="D288" s="31" t="s">
        <v>2743</v>
      </c>
      <c r="E288" s="31" t="s">
        <v>3074</v>
      </c>
      <c r="F288" s="31" t="s">
        <v>3394</v>
      </c>
      <c r="G288" s="31">
        <v>41.200884100000003</v>
      </c>
      <c r="H288" s="31">
        <v>26.4666</v>
      </c>
    </row>
    <row r="289" spans="1:8">
      <c r="A289" s="32">
        <v>22</v>
      </c>
      <c r="B289" s="31" t="s">
        <v>37</v>
      </c>
      <c r="C289" s="32">
        <v>1705</v>
      </c>
      <c r="D289" s="31" t="s">
        <v>2968</v>
      </c>
      <c r="E289" s="31" t="s">
        <v>3074</v>
      </c>
      <c r="F289" s="31" t="s">
        <v>3395</v>
      </c>
      <c r="G289" s="31">
        <v>41.266978999999999</v>
      </c>
      <c r="H289" s="31">
        <v>26.6877</v>
      </c>
    </row>
    <row r="290" spans="1:8">
      <c r="A290" s="32">
        <v>22</v>
      </c>
      <c r="B290" s="31" t="s">
        <v>37</v>
      </c>
      <c r="C290" s="32">
        <v>1988</v>
      </c>
      <c r="D290" s="31" t="s">
        <v>2899</v>
      </c>
      <c r="E290" s="31" t="s">
        <v>3074</v>
      </c>
      <c r="F290" s="31" t="s">
        <v>3396</v>
      </c>
      <c r="G290" s="31">
        <v>41.770127700000003</v>
      </c>
      <c r="H290" s="31">
        <v>26.873999999999999</v>
      </c>
    </row>
    <row r="291" spans="1:8">
      <c r="A291" s="32">
        <v>23</v>
      </c>
      <c r="B291" s="31" t="s">
        <v>39</v>
      </c>
      <c r="C291" s="32">
        <v>1110</v>
      </c>
      <c r="D291" s="31" t="s">
        <v>2166</v>
      </c>
      <c r="E291" s="31" t="s">
        <v>3074</v>
      </c>
      <c r="F291" s="31" t="s">
        <v>3397</v>
      </c>
      <c r="G291" s="31">
        <v>38.953195100000002</v>
      </c>
      <c r="H291" s="31">
        <v>38.673699999999997</v>
      </c>
    </row>
    <row r="292" spans="1:8">
      <c r="A292" s="32">
        <v>23</v>
      </c>
      <c r="B292" s="31" t="s">
        <v>39</v>
      </c>
      <c r="C292" s="32">
        <v>1173</v>
      </c>
      <c r="D292" s="31" t="s">
        <v>2265</v>
      </c>
      <c r="E292" s="31" t="s">
        <v>3074</v>
      </c>
      <c r="F292" s="31" t="s">
        <v>3398</v>
      </c>
      <c r="G292" s="31">
        <v>38.567829000000003</v>
      </c>
      <c r="H292" s="31">
        <v>38.823700000000002</v>
      </c>
    </row>
    <row r="293" spans="1:8">
      <c r="A293" s="32">
        <v>23</v>
      </c>
      <c r="B293" s="31" t="s">
        <v>39</v>
      </c>
      <c r="C293" s="32">
        <v>1298</v>
      </c>
      <c r="D293" s="31" t="s">
        <v>3399</v>
      </c>
      <c r="E293" s="31" t="s">
        <v>3074</v>
      </c>
      <c r="F293" s="31" t="s">
        <v>3400</v>
      </c>
      <c r="G293" s="31">
        <v>38.674816</v>
      </c>
      <c r="H293" s="31">
        <v>39.222499999999997</v>
      </c>
    </row>
    <row r="294" spans="1:8">
      <c r="A294" s="32">
        <v>23</v>
      </c>
      <c r="B294" s="31" t="s">
        <v>39</v>
      </c>
      <c r="C294" s="32">
        <v>1438</v>
      </c>
      <c r="D294" s="31" t="s">
        <v>2630</v>
      </c>
      <c r="E294" s="31" t="s">
        <v>3074</v>
      </c>
      <c r="F294" s="31" t="s">
        <v>3401</v>
      </c>
      <c r="G294" s="31">
        <v>38.955779999999997</v>
      </c>
      <c r="H294" s="31">
        <v>40.035899999999998</v>
      </c>
    </row>
    <row r="295" spans="1:8">
      <c r="A295" s="32">
        <v>23</v>
      </c>
      <c r="B295" s="31" t="s">
        <v>39</v>
      </c>
      <c r="C295" s="32">
        <v>1455</v>
      </c>
      <c r="D295" s="31" t="s">
        <v>2656</v>
      </c>
      <c r="E295" s="31" t="s">
        <v>3074</v>
      </c>
      <c r="F295" s="31" t="s">
        <v>3402</v>
      </c>
      <c r="G295" s="31">
        <v>38.781738199999999</v>
      </c>
      <c r="H295" s="31">
        <v>38.779000000000003</v>
      </c>
    </row>
    <row r="296" spans="1:8">
      <c r="A296" s="32">
        <v>23</v>
      </c>
      <c r="B296" s="31" t="s">
        <v>39</v>
      </c>
      <c r="C296" s="32">
        <v>1506</v>
      </c>
      <c r="D296" s="31" t="s">
        <v>2723</v>
      </c>
      <c r="E296" s="31" t="s">
        <v>3074</v>
      </c>
      <c r="F296" s="31" t="s">
        <v>3403</v>
      </c>
      <c r="G296" s="31">
        <v>38.444396599999997</v>
      </c>
      <c r="H296" s="31">
        <v>39.627099999999999</v>
      </c>
    </row>
    <row r="297" spans="1:8">
      <c r="A297" s="32">
        <v>23</v>
      </c>
      <c r="B297" s="31" t="s">
        <v>39</v>
      </c>
      <c r="C297" s="32">
        <v>1566</v>
      </c>
      <c r="D297" s="31" t="s">
        <v>2796</v>
      </c>
      <c r="E297" s="31" t="s">
        <v>3074</v>
      </c>
      <c r="F297" s="31" t="s">
        <v>3404</v>
      </c>
      <c r="G297" s="31">
        <v>38.663950200000002</v>
      </c>
      <c r="H297" s="31">
        <v>40.002600000000001</v>
      </c>
    </row>
    <row r="298" spans="1:8">
      <c r="A298" s="32">
        <v>23</v>
      </c>
      <c r="B298" s="31" t="s">
        <v>39</v>
      </c>
      <c r="C298" s="32">
        <v>1631</v>
      </c>
      <c r="D298" s="31" t="s">
        <v>2876</v>
      </c>
      <c r="E298" s="31" t="s">
        <v>3074</v>
      </c>
      <c r="F298" s="31" t="s">
        <v>3405</v>
      </c>
      <c r="G298" s="31">
        <v>38.447040999999999</v>
      </c>
      <c r="H298" s="31">
        <v>39.3093</v>
      </c>
    </row>
    <row r="299" spans="1:8">
      <c r="A299" s="32">
        <v>23</v>
      </c>
      <c r="B299" s="31" t="s">
        <v>39</v>
      </c>
      <c r="C299" s="32">
        <v>1762</v>
      </c>
      <c r="D299" s="31" t="s">
        <v>2222</v>
      </c>
      <c r="E299" s="31" t="s">
        <v>3074</v>
      </c>
      <c r="F299" s="31" t="s">
        <v>3406</v>
      </c>
      <c r="G299" s="31">
        <v>38.551071200000003</v>
      </c>
      <c r="H299" s="31">
        <v>40.095700000000001</v>
      </c>
    </row>
    <row r="300" spans="1:8">
      <c r="A300" s="32">
        <v>23</v>
      </c>
      <c r="B300" s="31" t="s">
        <v>39</v>
      </c>
      <c r="C300" s="32">
        <v>1820</v>
      </c>
      <c r="D300" s="31" t="s">
        <v>2691</v>
      </c>
      <c r="E300" s="31" t="s">
        <v>3074</v>
      </c>
      <c r="F300" s="31" t="s">
        <v>3407</v>
      </c>
      <c r="G300" s="31">
        <v>38.717914999999998</v>
      </c>
      <c r="H300" s="31">
        <v>39.866599999999998</v>
      </c>
    </row>
    <row r="301" spans="1:8">
      <c r="A301" s="32">
        <v>23</v>
      </c>
      <c r="B301" s="31" t="s">
        <v>39</v>
      </c>
      <c r="C301" s="32">
        <v>1873</v>
      </c>
      <c r="D301" s="31" t="s">
        <v>2190</v>
      </c>
      <c r="E301" s="31" t="s">
        <v>3074</v>
      </c>
      <c r="F301" s="31" t="s">
        <v>3408</v>
      </c>
      <c r="G301" s="31">
        <v>38.461835000000001</v>
      </c>
      <c r="H301" s="31">
        <v>39.861699999999999</v>
      </c>
    </row>
    <row r="302" spans="1:8">
      <c r="A302" s="32">
        <v>24</v>
      </c>
      <c r="B302" s="31" t="s">
        <v>40</v>
      </c>
      <c r="C302" s="32">
        <v>1243</v>
      </c>
      <c r="D302" s="31" t="s">
        <v>2358</v>
      </c>
      <c r="E302" s="31" t="s">
        <v>3074</v>
      </c>
      <c r="F302" s="31" t="s">
        <v>3409</v>
      </c>
      <c r="G302" s="31">
        <v>39.826368799999997</v>
      </c>
      <c r="H302" s="31">
        <v>39.951300000000003</v>
      </c>
    </row>
    <row r="303" spans="1:8">
      <c r="A303" s="32">
        <v>24</v>
      </c>
      <c r="B303" s="31" t="s">
        <v>40</v>
      </c>
      <c r="C303" s="32">
        <v>1318</v>
      </c>
      <c r="D303" s="31" t="s">
        <v>3410</v>
      </c>
      <c r="E303" s="31" t="s">
        <v>3074</v>
      </c>
      <c r="F303" s="31" t="s">
        <v>3411</v>
      </c>
      <c r="G303" s="31">
        <v>39.746797000000001</v>
      </c>
      <c r="H303" s="31">
        <v>39.491100000000003</v>
      </c>
    </row>
    <row r="304" spans="1:8">
      <c r="A304" s="32">
        <v>24</v>
      </c>
      <c r="B304" s="31" t="s">
        <v>40</v>
      </c>
      <c r="C304" s="32">
        <v>1406</v>
      </c>
      <c r="D304" s="31" t="s">
        <v>2588</v>
      </c>
      <c r="E304" s="31" t="s">
        <v>3074</v>
      </c>
      <c r="F304" s="31" t="s">
        <v>3412</v>
      </c>
      <c r="G304" s="31">
        <v>39.456484000000003</v>
      </c>
      <c r="H304" s="31">
        <v>38.564700000000002</v>
      </c>
    </row>
    <row r="305" spans="1:8">
      <c r="A305" s="32">
        <v>24</v>
      </c>
      <c r="B305" s="31" t="s">
        <v>40</v>
      </c>
      <c r="C305" s="32">
        <v>1459</v>
      </c>
      <c r="D305" s="31" t="s">
        <v>2661</v>
      </c>
      <c r="E305" s="31" t="s">
        <v>3074</v>
      </c>
      <c r="F305" s="31" t="s">
        <v>3413</v>
      </c>
      <c r="G305" s="31">
        <v>39.687291999999999</v>
      </c>
      <c r="H305" s="31">
        <v>39.061100000000003</v>
      </c>
    </row>
    <row r="306" spans="1:8">
      <c r="A306" s="32">
        <v>24</v>
      </c>
      <c r="B306" s="31" t="s">
        <v>40</v>
      </c>
      <c r="C306" s="32">
        <v>1460</v>
      </c>
      <c r="D306" s="31" t="s">
        <v>2662</v>
      </c>
      <c r="E306" s="31" t="s">
        <v>3074</v>
      </c>
      <c r="F306" s="31" t="s">
        <v>3414</v>
      </c>
      <c r="G306" s="31">
        <v>39.262041000000004</v>
      </c>
      <c r="H306" s="31">
        <v>38.496899999999997</v>
      </c>
    </row>
    <row r="307" spans="1:8">
      <c r="A307" s="32">
        <v>24</v>
      </c>
      <c r="B307" s="31" t="s">
        <v>40</v>
      </c>
      <c r="C307" s="32">
        <v>1583</v>
      </c>
      <c r="D307" s="31" t="s">
        <v>2821</v>
      </c>
      <c r="E307" s="31" t="s">
        <v>3074</v>
      </c>
      <c r="F307" s="31" t="s">
        <v>3415</v>
      </c>
      <c r="G307" s="31">
        <v>39.899583</v>
      </c>
      <c r="H307" s="31">
        <v>38.768099999999997</v>
      </c>
    </row>
    <row r="308" spans="1:8">
      <c r="A308" s="32">
        <v>24</v>
      </c>
      <c r="B308" s="31" t="s">
        <v>40</v>
      </c>
      <c r="C308" s="32">
        <v>1675</v>
      </c>
      <c r="D308" s="31" t="s">
        <v>1837</v>
      </c>
      <c r="E308" s="31" t="s">
        <v>3074</v>
      </c>
      <c r="F308" s="31" t="s">
        <v>3416</v>
      </c>
      <c r="G308" s="31">
        <v>39.777631</v>
      </c>
      <c r="H308" s="31">
        <v>40.383699999999997</v>
      </c>
    </row>
    <row r="309" spans="1:8">
      <c r="A309" s="32">
        <v>24</v>
      </c>
      <c r="B309" s="31" t="s">
        <v>40</v>
      </c>
      <c r="C309" s="32">
        <v>1853</v>
      </c>
      <c r="D309" s="31" t="s">
        <v>2973</v>
      </c>
      <c r="E309" s="31" t="s">
        <v>3074</v>
      </c>
      <c r="F309" s="31" t="s">
        <v>3417</v>
      </c>
      <c r="G309" s="31">
        <v>39.689897100000003</v>
      </c>
      <c r="H309" s="31">
        <v>39.719700000000003</v>
      </c>
    </row>
    <row r="310" spans="1:8">
      <c r="A310" s="32">
        <v>24</v>
      </c>
      <c r="B310" s="31" t="s">
        <v>40</v>
      </c>
      <c r="C310" s="32">
        <v>1977</v>
      </c>
      <c r="D310" s="31" t="s">
        <v>2790</v>
      </c>
      <c r="E310" s="31" t="s">
        <v>3074</v>
      </c>
      <c r="F310" s="31" t="s">
        <v>3418</v>
      </c>
      <c r="G310" s="31">
        <v>39.973599999999998</v>
      </c>
      <c r="H310" s="31">
        <v>40.022100000000002</v>
      </c>
    </row>
    <row r="311" spans="1:8">
      <c r="A311" s="32">
        <v>25</v>
      </c>
      <c r="B311" s="31" t="s">
        <v>41</v>
      </c>
      <c r="C311" s="32">
        <v>1153</v>
      </c>
      <c r="D311" s="31" t="s">
        <v>2233</v>
      </c>
      <c r="E311" s="31" t="s">
        <v>3074</v>
      </c>
      <c r="F311" s="31" t="s">
        <v>3419</v>
      </c>
      <c r="G311" s="31">
        <v>39.920188000000003</v>
      </c>
      <c r="H311" s="31">
        <v>40.694699999999997</v>
      </c>
    </row>
    <row r="312" spans="1:8">
      <c r="A312" s="32">
        <v>25</v>
      </c>
      <c r="B312" s="31" t="s">
        <v>41</v>
      </c>
      <c r="C312" s="32">
        <v>1235</v>
      </c>
      <c r="D312" s="31" t="s">
        <v>2346</v>
      </c>
      <c r="E312" s="31" t="s">
        <v>3074</v>
      </c>
      <c r="F312" s="31" t="s">
        <v>3420</v>
      </c>
      <c r="G312" s="31">
        <v>39.612046900000003</v>
      </c>
      <c r="H312" s="31">
        <v>40.977600000000002</v>
      </c>
    </row>
    <row r="313" spans="1:8">
      <c r="A313" s="32">
        <v>25</v>
      </c>
      <c r="B313" s="31" t="s">
        <v>41</v>
      </c>
      <c r="C313" s="32">
        <v>1392</v>
      </c>
      <c r="D313" s="31" t="s">
        <v>2571</v>
      </c>
      <c r="E313" s="31" t="s">
        <v>3074</v>
      </c>
      <c r="F313" s="31" t="s">
        <v>3421</v>
      </c>
      <c r="G313" s="31">
        <v>39.359642999999998</v>
      </c>
      <c r="H313" s="31">
        <v>41.709400000000002</v>
      </c>
    </row>
    <row r="314" spans="1:8">
      <c r="A314" s="32">
        <v>25</v>
      </c>
      <c r="B314" s="31" t="s">
        <v>41</v>
      </c>
      <c r="C314" s="32">
        <v>1396</v>
      </c>
      <c r="D314" s="31" t="s">
        <v>2578</v>
      </c>
      <c r="E314" s="31" t="s">
        <v>3074</v>
      </c>
      <c r="F314" s="31" t="s">
        <v>3422</v>
      </c>
      <c r="G314" s="31">
        <v>40.040049000000003</v>
      </c>
      <c r="H314" s="31">
        <v>42.168900000000001</v>
      </c>
    </row>
    <row r="315" spans="1:8">
      <c r="A315" s="32">
        <v>25</v>
      </c>
      <c r="B315" s="31" t="s">
        <v>41</v>
      </c>
      <c r="C315" s="32">
        <v>1416</v>
      </c>
      <c r="D315" s="31" t="s">
        <v>2603</v>
      </c>
      <c r="E315" s="31" t="s">
        <v>3074</v>
      </c>
      <c r="F315" s="31" t="s">
        <v>3423</v>
      </c>
      <c r="G315" s="31">
        <v>40.484276999999999</v>
      </c>
      <c r="H315" s="31">
        <v>41.000399999999999</v>
      </c>
    </row>
    <row r="316" spans="1:8">
      <c r="A316" s="32">
        <v>25</v>
      </c>
      <c r="B316" s="31" t="s">
        <v>41</v>
      </c>
      <c r="C316" s="32">
        <v>1444</v>
      </c>
      <c r="D316" s="31" t="s">
        <v>2640</v>
      </c>
      <c r="E316" s="31" t="s">
        <v>3074</v>
      </c>
      <c r="F316" s="31" t="s">
        <v>3424</v>
      </c>
      <c r="G316" s="31">
        <v>39.702759999999998</v>
      </c>
      <c r="H316" s="31">
        <v>42.145600000000002</v>
      </c>
    </row>
    <row r="317" spans="1:8">
      <c r="A317" s="32">
        <v>25</v>
      </c>
      <c r="B317" s="31" t="s">
        <v>41</v>
      </c>
      <c r="C317" s="32">
        <v>1540</v>
      </c>
      <c r="D317" s="31" t="s">
        <v>2765</v>
      </c>
      <c r="E317" s="31" t="s">
        <v>3074</v>
      </c>
      <c r="F317" s="31" t="s">
        <v>3425</v>
      </c>
      <c r="G317" s="31">
        <v>40.343685999999998</v>
      </c>
      <c r="H317" s="31">
        <v>41.870199999999997</v>
      </c>
    </row>
    <row r="318" spans="1:8">
      <c r="A318" s="32">
        <v>25</v>
      </c>
      <c r="B318" s="31" t="s">
        <v>41</v>
      </c>
      <c r="C318" s="32">
        <v>1550</v>
      </c>
      <c r="D318" s="31" t="s">
        <v>2777</v>
      </c>
      <c r="E318" s="31" t="s">
        <v>3074</v>
      </c>
      <c r="F318" s="31" t="s">
        <v>3426</v>
      </c>
      <c r="G318" s="31">
        <v>40.545963</v>
      </c>
      <c r="H318" s="31">
        <v>41.995600000000003</v>
      </c>
    </row>
    <row r="319" spans="1:8">
      <c r="A319" s="32">
        <v>25</v>
      </c>
      <c r="B319" s="31" t="s">
        <v>41</v>
      </c>
      <c r="C319" s="32">
        <v>1551</v>
      </c>
      <c r="D319" s="31" t="s">
        <v>2778</v>
      </c>
      <c r="E319" s="31" t="s">
        <v>3074</v>
      </c>
      <c r="F319" s="31" t="s">
        <v>3427</v>
      </c>
      <c r="G319" s="31">
        <v>40.880610300000001</v>
      </c>
      <c r="H319" s="31">
        <v>42.116500000000002</v>
      </c>
    </row>
    <row r="320" spans="1:8">
      <c r="A320" s="32">
        <v>25</v>
      </c>
      <c r="B320" s="31" t="s">
        <v>41</v>
      </c>
      <c r="C320" s="32">
        <v>1567</v>
      </c>
      <c r="D320" s="31" t="s">
        <v>2799</v>
      </c>
      <c r="E320" s="31" t="s">
        <v>3074</v>
      </c>
      <c r="F320" s="31" t="s">
        <v>3428</v>
      </c>
      <c r="G320" s="31">
        <v>39.977181999999999</v>
      </c>
      <c r="H320" s="31">
        <v>41.668100000000003</v>
      </c>
    </row>
    <row r="321" spans="1:8">
      <c r="A321" s="32">
        <v>25</v>
      </c>
      <c r="B321" s="31" t="s">
        <v>41</v>
      </c>
      <c r="C321" s="32">
        <v>1657</v>
      </c>
      <c r="D321" s="31" t="s">
        <v>2914</v>
      </c>
      <c r="E321" s="31" t="s">
        <v>3074</v>
      </c>
      <c r="F321" s="31" t="s">
        <v>3429</v>
      </c>
      <c r="G321" s="31">
        <v>40.561599000000001</v>
      </c>
      <c r="H321" s="31">
        <v>42.347099999999998</v>
      </c>
    </row>
    <row r="322" spans="1:8">
      <c r="A322" s="32">
        <v>25</v>
      </c>
      <c r="B322" s="31" t="s">
        <v>41</v>
      </c>
      <c r="C322" s="32">
        <v>1674</v>
      </c>
      <c r="D322" s="31" t="s">
        <v>2934</v>
      </c>
      <c r="E322" s="31" t="s">
        <v>3074</v>
      </c>
      <c r="F322" s="31" t="s">
        <v>3430</v>
      </c>
      <c r="G322" s="31">
        <v>39.645445000000002</v>
      </c>
      <c r="H322" s="31">
        <v>41.507399999999997</v>
      </c>
    </row>
    <row r="323" spans="1:8">
      <c r="A323" s="32">
        <v>25</v>
      </c>
      <c r="B323" s="31" t="s">
        <v>41</v>
      </c>
      <c r="C323" s="32">
        <v>1683</v>
      </c>
      <c r="D323" s="31" t="s">
        <v>2946</v>
      </c>
      <c r="E323" s="31" t="s">
        <v>3074</v>
      </c>
      <c r="F323" s="31" t="s">
        <v>3431</v>
      </c>
      <c r="G323" s="31">
        <v>40.397293400000002</v>
      </c>
      <c r="H323" s="31">
        <v>41.4773</v>
      </c>
    </row>
    <row r="324" spans="1:8">
      <c r="A324" s="32">
        <v>25</v>
      </c>
      <c r="B324" s="31" t="s">
        <v>41</v>
      </c>
      <c r="C324" s="32">
        <v>1812</v>
      </c>
      <c r="D324" s="31" t="s">
        <v>2626</v>
      </c>
      <c r="E324" s="31" t="s">
        <v>3074</v>
      </c>
      <c r="F324" s="31" t="s">
        <v>3432</v>
      </c>
      <c r="G324" s="31">
        <v>39.350684000000001</v>
      </c>
      <c r="H324" s="31">
        <v>42.112699999999997</v>
      </c>
    </row>
    <row r="325" spans="1:8">
      <c r="A325" s="32">
        <v>25</v>
      </c>
      <c r="B325" s="31" t="s">
        <v>41</v>
      </c>
      <c r="C325" s="32">
        <v>1851</v>
      </c>
      <c r="D325" s="31" t="s">
        <v>2967</v>
      </c>
      <c r="E325" s="31" t="s">
        <v>3074</v>
      </c>
      <c r="F325" s="31" t="s">
        <v>3433</v>
      </c>
      <c r="G325" s="31">
        <v>40.6114465</v>
      </c>
      <c r="H325" s="31">
        <v>41.628500000000003</v>
      </c>
    </row>
    <row r="326" spans="1:8">
      <c r="A326" s="32">
        <v>25</v>
      </c>
      <c r="B326" s="31" t="s">
        <v>41</v>
      </c>
      <c r="C326" s="32">
        <v>1865</v>
      </c>
      <c r="D326" s="31" t="s">
        <v>2805</v>
      </c>
      <c r="E326" s="31" t="s">
        <v>3074</v>
      </c>
      <c r="F326" s="31" t="s">
        <v>3434</v>
      </c>
      <c r="G326" s="31">
        <v>40.445626099999998</v>
      </c>
      <c r="H326" s="31">
        <v>40.718299999999999</v>
      </c>
    </row>
    <row r="327" spans="1:8">
      <c r="A327" s="32">
        <v>25</v>
      </c>
      <c r="B327" s="31" t="s">
        <v>41</v>
      </c>
      <c r="C327" s="32">
        <v>1945</v>
      </c>
      <c r="D327" s="31" t="s">
        <v>2248</v>
      </c>
      <c r="E327" s="31" t="s">
        <v>3074</v>
      </c>
      <c r="F327" s="31" t="s">
        <v>3435</v>
      </c>
      <c r="G327" s="31">
        <v>39.945790000000002</v>
      </c>
      <c r="H327" s="31">
        <v>41.105200000000004</v>
      </c>
    </row>
    <row r="328" spans="1:8">
      <c r="A328" s="32">
        <v>25</v>
      </c>
      <c r="B328" s="31" t="s">
        <v>41</v>
      </c>
      <c r="C328" s="32">
        <v>1967</v>
      </c>
      <c r="D328" s="31" t="s">
        <v>2698</v>
      </c>
      <c r="E328" s="31" t="s">
        <v>3074</v>
      </c>
      <c r="F328" s="31" t="s">
        <v>3436</v>
      </c>
      <c r="G328" s="31">
        <v>39.973599</v>
      </c>
      <c r="H328" s="31">
        <v>41.873100000000001</v>
      </c>
    </row>
    <row r="329" spans="1:8">
      <c r="A329" s="32">
        <v>25</v>
      </c>
      <c r="B329" s="31" t="s">
        <v>41</v>
      </c>
      <c r="C329" s="32">
        <v>2044</v>
      </c>
      <c r="D329" s="31" t="s">
        <v>2795</v>
      </c>
      <c r="E329" s="31" t="s">
        <v>3074</v>
      </c>
      <c r="F329" s="31" t="s">
        <v>3437</v>
      </c>
      <c r="G329" s="31">
        <v>39.905499300000002</v>
      </c>
      <c r="H329" s="31">
        <v>41.265799999999999</v>
      </c>
    </row>
    <row r="330" spans="1:8">
      <c r="A330" s="32">
        <v>25</v>
      </c>
      <c r="B330" s="31" t="s">
        <v>41</v>
      </c>
      <c r="C330" s="32">
        <v>2045</v>
      </c>
      <c r="D330" s="31" t="s">
        <v>2983</v>
      </c>
      <c r="E330" s="31" t="s">
        <v>3074</v>
      </c>
      <c r="F330" s="31" t="s">
        <v>3438</v>
      </c>
      <c r="G330" s="31">
        <v>39.905499300000002</v>
      </c>
      <c r="H330" s="31">
        <v>41.265799999999999</v>
      </c>
    </row>
    <row r="331" spans="1:8">
      <c r="A331" s="32">
        <v>26</v>
      </c>
      <c r="B331" s="31" t="s">
        <v>2199</v>
      </c>
      <c r="C331" s="32">
        <v>1255</v>
      </c>
      <c r="D331" s="31" t="s">
        <v>2374</v>
      </c>
      <c r="E331" s="31" t="s">
        <v>3074</v>
      </c>
      <c r="F331" s="31" t="s">
        <v>3439</v>
      </c>
      <c r="G331" s="31">
        <v>39.381999999999998</v>
      </c>
      <c r="H331" s="31">
        <v>31.040800000000001</v>
      </c>
    </row>
    <row r="332" spans="1:8">
      <c r="A332" s="32">
        <v>26</v>
      </c>
      <c r="B332" s="31" t="s">
        <v>2199</v>
      </c>
      <c r="C332" s="32">
        <v>1508</v>
      </c>
      <c r="D332" s="31" t="s">
        <v>2724</v>
      </c>
      <c r="E332" s="31" t="s">
        <v>3074</v>
      </c>
      <c r="F332" s="31" t="s">
        <v>3440</v>
      </c>
      <c r="G332" s="31">
        <v>39.494370000000004</v>
      </c>
      <c r="H332" s="31">
        <v>30.9864</v>
      </c>
    </row>
    <row r="333" spans="1:8">
      <c r="A333" s="32">
        <v>26</v>
      </c>
      <c r="B333" s="31" t="s">
        <v>2199</v>
      </c>
      <c r="C333" s="32">
        <v>1527</v>
      </c>
      <c r="D333" s="31" t="s">
        <v>2750</v>
      </c>
      <c r="E333" s="31" t="s">
        <v>3074</v>
      </c>
      <c r="F333" s="31" t="s">
        <v>3441</v>
      </c>
      <c r="G333" s="31">
        <v>39.865969</v>
      </c>
      <c r="H333" s="31">
        <v>31.4953</v>
      </c>
    </row>
    <row r="334" spans="1:8">
      <c r="A334" s="32">
        <v>26</v>
      </c>
      <c r="B334" s="31" t="s">
        <v>2199</v>
      </c>
      <c r="C334" s="32">
        <v>1599</v>
      </c>
      <c r="D334" s="31" t="s">
        <v>2837</v>
      </c>
      <c r="E334" s="31" t="s">
        <v>3074</v>
      </c>
      <c r="F334" s="31" t="s">
        <v>3442</v>
      </c>
      <c r="G334" s="31">
        <v>40.037399000000001</v>
      </c>
      <c r="H334" s="31">
        <v>30.617599999999999</v>
      </c>
    </row>
    <row r="335" spans="1:8">
      <c r="A335" s="32">
        <v>26</v>
      </c>
      <c r="B335" s="31" t="s">
        <v>2199</v>
      </c>
      <c r="C335" s="32">
        <v>1618</v>
      </c>
      <c r="D335" s="31" t="s">
        <v>2864</v>
      </c>
      <c r="E335" s="31" t="s">
        <v>3074</v>
      </c>
      <c r="F335" s="31" t="s">
        <v>3443</v>
      </c>
      <c r="G335" s="31">
        <v>39.445619000000001</v>
      </c>
      <c r="H335" s="31">
        <v>30.693899999999999</v>
      </c>
    </row>
    <row r="336" spans="1:8">
      <c r="A336" s="32">
        <v>26</v>
      </c>
      <c r="B336" s="31" t="s">
        <v>2199</v>
      </c>
      <c r="C336" s="32">
        <v>1632</v>
      </c>
      <c r="D336" s="31" t="s">
        <v>2877</v>
      </c>
      <c r="E336" s="31" t="s">
        <v>3074</v>
      </c>
      <c r="F336" s="31" t="s">
        <v>3444</v>
      </c>
      <c r="G336" s="31">
        <v>39.475952999999997</v>
      </c>
      <c r="H336" s="31">
        <v>31.536999999999999</v>
      </c>
    </row>
    <row r="337" spans="1:8">
      <c r="A337" s="32">
        <v>26</v>
      </c>
      <c r="B337" s="31" t="s">
        <v>2199</v>
      </c>
      <c r="C337" s="32">
        <v>1759</v>
      </c>
      <c r="D337" s="31" t="s">
        <v>2198</v>
      </c>
      <c r="E337" s="31" t="s">
        <v>3074</v>
      </c>
      <c r="F337" s="31" t="s">
        <v>3445</v>
      </c>
      <c r="G337" s="31">
        <v>39.813103699999999</v>
      </c>
      <c r="H337" s="31">
        <v>31.0335</v>
      </c>
    </row>
    <row r="338" spans="1:8">
      <c r="A338" s="32">
        <v>26</v>
      </c>
      <c r="B338" s="31" t="s">
        <v>2199</v>
      </c>
      <c r="C338" s="32">
        <v>1777</v>
      </c>
      <c r="D338" s="31" t="s">
        <v>2289</v>
      </c>
      <c r="E338" s="31" t="s">
        <v>3074</v>
      </c>
      <c r="F338" s="31" t="s">
        <v>3446</v>
      </c>
      <c r="G338" s="31">
        <v>39.689399000000002</v>
      </c>
      <c r="H338" s="31">
        <v>31.2058</v>
      </c>
    </row>
    <row r="339" spans="1:8">
      <c r="A339" s="32">
        <v>26</v>
      </c>
      <c r="B339" s="31" t="s">
        <v>2199</v>
      </c>
      <c r="C339" s="32">
        <v>1808</v>
      </c>
      <c r="D339" s="31" t="s">
        <v>2596</v>
      </c>
      <c r="E339" s="31" t="s">
        <v>3074</v>
      </c>
      <c r="F339" s="31" t="s">
        <v>3447</v>
      </c>
      <c r="G339" s="31">
        <v>39.75562</v>
      </c>
      <c r="H339" s="31">
        <v>30.1358</v>
      </c>
    </row>
    <row r="340" spans="1:8">
      <c r="A340" s="32">
        <v>26</v>
      </c>
      <c r="B340" s="31" t="s">
        <v>2199</v>
      </c>
      <c r="C340" s="32">
        <v>1934</v>
      </c>
      <c r="D340" s="31" t="s">
        <v>2534</v>
      </c>
      <c r="E340" s="31" t="s">
        <v>3074</v>
      </c>
      <c r="F340" s="31" t="s">
        <v>3448</v>
      </c>
      <c r="G340" s="31">
        <v>39.341844899999998</v>
      </c>
      <c r="H340" s="31">
        <v>31.856300000000001</v>
      </c>
    </row>
    <row r="341" spans="1:8">
      <c r="A341" s="32">
        <v>26</v>
      </c>
      <c r="B341" s="31" t="s">
        <v>2199</v>
      </c>
      <c r="C341" s="32">
        <v>1939</v>
      </c>
      <c r="D341" s="31" t="s">
        <v>2551</v>
      </c>
      <c r="E341" s="31" t="s">
        <v>3074</v>
      </c>
      <c r="F341" s="31" t="s">
        <v>3449</v>
      </c>
      <c r="G341" s="31">
        <v>39.192737000000001</v>
      </c>
      <c r="H341" s="31">
        <v>30.780999999999999</v>
      </c>
    </row>
    <row r="342" spans="1:8">
      <c r="A342" s="32">
        <v>26</v>
      </c>
      <c r="B342" s="31" t="s">
        <v>2199</v>
      </c>
      <c r="C342" s="32">
        <v>1973</v>
      </c>
      <c r="D342" s="31" t="s">
        <v>2749</v>
      </c>
      <c r="E342" s="31" t="s">
        <v>3074</v>
      </c>
      <c r="F342" s="31" t="s">
        <v>3450</v>
      </c>
      <c r="G342" s="31">
        <v>40.026226000000001</v>
      </c>
      <c r="H342" s="31">
        <v>30.577100000000002</v>
      </c>
    </row>
    <row r="343" spans="1:8">
      <c r="A343" s="32">
        <v>26</v>
      </c>
      <c r="B343" s="31" t="s">
        <v>2199</v>
      </c>
      <c r="C343" s="32">
        <v>2046</v>
      </c>
      <c r="D343" s="31" t="s">
        <v>2773</v>
      </c>
      <c r="E343" s="31" t="s">
        <v>3074</v>
      </c>
      <c r="F343" s="31" t="s">
        <v>3451</v>
      </c>
      <c r="G343" s="31">
        <v>39.7667061</v>
      </c>
      <c r="H343" s="31">
        <v>30.525600000000001</v>
      </c>
    </row>
    <row r="344" spans="1:8">
      <c r="A344" s="32">
        <v>26</v>
      </c>
      <c r="B344" s="31" t="s">
        <v>2199</v>
      </c>
      <c r="C344" s="32">
        <v>2047</v>
      </c>
      <c r="D344" s="31" t="s">
        <v>2935</v>
      </c>
      <c r="E344" s="31" t="s">
        <v>3074</v>
      </c>
      <c r="F344" s="31" t="s">
        <v>3452</v>
      </c>
      <c r="G344" s="31">
        <v>39.899874199999999</v>
      </c>
      <c r="H344" s="31">
        <v>30.4818</v>
      </c>
    </row>
    <row r="345" spans="1:8">
      <c r="A345" s="32">
        <v>27</v>
      </c>
      <c r="B345" s="31" t="s">
        <v>43</v>
      </c>
      <c r="C345" s="32">
        <v>1139</v>
      </c>
      <c r="D345" s="31" t="s">
        <v>2213</v>
      </c>
      <c r="E345" s="31" t="s">
        <v>3074</v>
      </c>
      <c r="F345" s="31" t="s">
        <v>3453</v>
      </c>
      <c r="G345" s="31">
        <v>37.425370000000001</v>
      </c>
      <c r="H345" s="31">
        <v>37.689599999999999</v>
      </c>
    </row>
    <row r="346" spans="1:8">
      <c r="A346" s="32">
        <v>27</v>
      </c>
      <c r="B346" s="31" t="s">
        <v>43</v>
      </c>
      <c r="C346" s="32">
        <v>1415</v>
      </c>
      <c r="D346" s="31" t="s">
        <v>2602</v>
      </c>
      <c r="E346" s="31" t="s">
        <v>3074</v>
      </c>
      <c r="F346" s="31" t="s">
        <v>3454</v>
      </c>
      <c r="G346" s="31">
        <v>37.025343900000003</v>
      </c>
      <c r="H346" s="31">
        <v>36.631100000000004</v>
      </c>
    </row>
    <row r="347" spans="1:8">
      <c r="A347" s="32">
        <v>27</v>
      </c>
      <c r="B347" s="31" t="s">
        <v>43</v>
      </c>
      <c r="C347" s="32">
        <v>1546</v>
      </c>
      <c r="D347" s="31" t="s">
        <v>2769</v>
      </c>
      <c r="E347" s="31" t="s">
        <v>3074</v>
      </c>
      <c r="F347" s="31" t="s">
        <v>3455</v>
      </c>
      <c r="G347" s="31">
        <v>37.009926</v>
      </c>
      <c r="H347" s="31">
        <v>37.796900000000001</v>
      </c>
    </row>
    <row r="348" spans="1:8">
      <c r="A348" s="32">
        <v>27</v>
      </c>
      <c r="B348" s="31" t="s">
        <v>43</v>
      </c>
      <c r="C348" s="32">
        <v>1549</v>
      </c>
      <c r="D348" s="31" t="s">
        <v>2775</v>
      </c>
      <c r="E348" s="31" t="s">
        <v>3074</v>
      </c>
      <c r="F348" s="31" t="s">
        <v>3456</v>
      </c>
      <c r="G348" s="31">
        <v>36.965342999999997</v>
      </c>
      <c r="H348" s="31">
        <v>37.5107</v>
      </c>
    </row>
    <row r="349" spans="1:8">
      <c r="A349" s="32">
        <v>27</v>
      </c>
      <c r="B349" s="31" t="s">
        <v>43</v>
      </c>
      <c r="C349" s="32">
        <v>1720</v>
      </c>
      <c r="D349" s="31" t="s">
        <v>2988</v>
      </c>
      <c r="E349" s="31" t="s">
        <v>3074</v>
      </c>
      <c r="F349" s="31" t="s">
        <v>3457</v>
      </c>
      <c r="G349" s="31">
        <v>37.318254000000003</v>
      </c>
      <c r="H349" s="31">
        <v>37.566800000000001</v>
      </c>
    </row>
    <row r="350" spans="1:8">
      <c r="A350" s="32">
        <v>27</v>
      </c>
      <c r="B350" s="31" t="s">
        <v>43</v>
      </c>
      <c r="C350" s="32">
        <v>1841</v>
      </c>
      <c r="D350" s="31" t="s">
        <v>2903</v>
      </c>
      <c r="E350" s="31" t="s">
        <v>3074</v>
      </c>
      <c r="F350" s="31" t="s">
        <v>3458</v>
      </c>
      <c r="G350" s="31">
        <v>37.065953</v>
      </c>
      <c r="H350" s="31">
        <v>37.378100000000003</v>
      </c>
    </row>
    <row r="351" spans="1:8">
      <c r="A351" s="32">
        <v>27</v>
      </c>
      <c r="B351" s="31" t="s">
        <v>43</v>
      </c>
      <c r="C351" s="32">
        <v>1844</v>
      </c>
      <c r="D351" s="31" t="s">
        <v>2911</v>
      </c>
      <c r="E351" s="31" t="s">
        <v>3074</v>
      </c>
      <c r="F351" s="31" t="s">
        <v>3459</v>
      </c>
      <c r="G351" s="31">
        <v>37.065953</v>
      </c>
      <c r="H351" s="31">
        <v>37.378100000000003</v>
      </c>
    </row>
    <row r="352" spans="1:8">
      <c r="A352" s="32">
        <v>27</v>
      </c>
      <c r="B352" s="31" t="s">
        <v>43</v>
      </c>
      <c r="C352" s="32">
        <v>1956</v>
      </c>
      <c r="D352" s="31" t="s">
        <v>2643</v>
      </c>
      <c r="E352" s="31" t="s">
        <v>3074</v>
      </c>
      <c r="F352" s="31" t="s">
        <v>3460</v>
      </c>
      <c r="G352" s="31">
        <v>36.860632799999998</v>
      </c>
      <c r="H352" s="31">
        <v>37.914900000000003</v>
      </c>
    </row>
    <row r="353" spans="1:8">
      <c r="A353" s="32">
        <v>27</v>
      </c>
      <c r="B353" s="31" t="s">
        <v>43</v>
      </c>
      <c r="C353" s="32">
        <v>1974</v>
      </c>
      <c r="D353" s="31" t="s">
        <v>2770</v>
      </c>
      <c r="E353" s="31" t="s">
        <v>3074</v>
      </c>
      <c r="F353" s="31" t="s">
        <v>3461</v>
      </c>
      <c r="G353" s="31">
        <v>37.175987900000003</v>
      </c>
      <c r="H353" s="31">
        <v>36.740600000000001</v>
      </c>
    </row>
    <row r="354" spans="1:8">
      <c r="A354" s="32">
        <v>28</v>
      </c>
      <c r="B354" s="31" t="s">
        <v>44</v>
      </c>
      <c r="C354" s="32">
        <v>1133</v>
      </c>
      <c r="D354" s="31" t="s">
        <v>2208</v>
      </c>
      <c r="E354" s="31" t="s">
        <v>3074</v>
      </c>
      <c r="F354" s="31" t="s">
        <v>3462</v>
      </c>
      <c r="G354" s="31">
        <v>40.369083799999999</v>
      </c>
      <c r="H354" s="31">
        <v>38.801000000000002</v>
      </c>
    </row>
    <row r="355" spans="1:8">
      <c r="A355" s="32">
        <v>28</v>
      </c>
      <c r="B355" s="31" t="s">
        <v>44</v>
      </c>
      <c r="C355" s="32">
        <v>1212</v>
      </c>
      <c r="D355" s="31" t="s">
        <v>2316</v>
      </c>
      <c r="E355" s="31" t="s">
        <v>3074</v>
      </c>
      <c r="F355" s="31" t="s">
        <v>3463</v>
      </c>
      <c r="G355" s="31">
        <v>40.937513000000003</v>
      </c>
      <c r="H355" s="31">
        <v>38.231999999999999</v>
      </c>
    </row>
    <row r="356" spans="1:8">
      <c r="A356" s="32">
        <v>28</v>
      </c>
      <c r="B356" s="31" t="s">
        <v>44</v>
      </c>
      <c r="C356" s="32">
        <v>1272</v>
      </c>
      <c r="D356" s="31" t="s">
        <v>685</v>
      </c>
      <c r="E356" s="31" t="s">
        <v>3074</v>
      </c>
      <c r="F356" s="31" t="s">
        <v>3464</v>
      </c>
      <c r="G356" s="31">
        <v>40.739918000000003</v>
      </c>
      <c r="H356" s="31">
        <v>38.449399999999997</v>
      </c>
    </row>
    <row r="357" spans="1:8">
      <c r="A357" s="32">
        <v>28</v>
      </c>
      <c r="B357" s="31" t="s">
        <v>44</v>
      </c>
      <c r="C357" s="32">
        <v>1320</v>
      </c>
      <c r="D357" s="31" t="s">
        <v>2471</v>
      </c>
      <c r="E357" s="31" t="s">
        <v>3074</v>
      </c>
      <c r="F357" s="31" t="s">
        <v>3465</v>
      </c>
      <c r="G357" s="31">
        <v>40.949744000000003</v>
      </c>
      <c r="H357" s="31">
        <v>38.708500000000001</v>
      </c>
    </row>
    <row r="358" spans="1:8">
      <c r="A358" s="32">
        <v>28</v>
      </c>
      <c r="B358" s="31" t="s">
        <v>44</v>
      </c>
      <c r="C358" s="32">
        <v>1324</v>
      </c>
      <c r="D358" s="31" t="s">
        <v>2475</v>
      </c>
      <c r="E358" s="31" t="s">
        <v>3074</v>
      </c>
      <c r="F358" s="31" t="s">
        <v>3466</v>
      </c>
      <c r="G358" s="31">
        <v>41.063048000000002</v>
      </c>
      <c r="H358" s="31">
        <v>39.140999999999998</v>
      </c>
    </row>
    <row r="359" spans="1:8">
      <c r="A359" s="32">
        <v>28</v>
      </c>
      <c r="B359" s="31" t="s">
        <v>44</v>
      </c>
      <c r="C359" s="32">
        <v>1352</v>
      </c>
      <c r="D359" s="31" t="s">
        <v>3467</v>
      </c>
      <c r="E359" s="31" t="s">
        <v>3074</v>
      </c>
      <c r="F359" s="31" t="s">
        <v>3468</v>
      </c>
      <c r="G359" s="31">
        <v>40.917532000000001</v>
      </c>
      <c r="H359" s="31">
        <v>38.392699999999998</v>
      </c>
    </row>
    <row r="360" spans="1:8">
      <c r="A360" s="32">
        <v>28</v>
      </c>
      <c r="B360" s="31" t="s">
        <v>44</v>
      </c>
      <c r="C360" s="32">
        <v>1361</v>
      </c>
      <c r="D360" s="31" t="s">
        <v>2518</v>
      </c>
      <c r="E360" s="31" t="s">
        <v>3074</v>
      </c>
      <c r="F360" s="31" t="s">
        <v>3469</v>
      </c>
      <c r="G360" s="31">
        <v>41.033276999999998</v>
      </c>
      <c r="H360" s="31">
        <v>39.002099999999999</v>
      </c>
    </row>
    <row r="361" spans="1:8">
      <c r="A361" s="32">
        <v>28</v>
      </c>
      <c r="B361" s="31" t="s">
        <v>44</v>
      </c>
      <c r="C361" s="32">
        <v>1465</v>
      </c>
      <c r="D361" s="31" t="s">
        <v>2669</v>
      </c>
      <c r="E361" s="31" t="s">
        <v>3074</v>
      </c>
      <c r="F361" s="31" t="s">
        <v>3470</v>
      </c>
      <c r="G361" s="31">
        <v>40.915626000000003</v>
      </c>
      <c r="H361" s="31">
        <v>38.512999999999998</v>
      </c>
    </row>
    <row r="362" spans="1:8">
      <c r="A362" s="32">
        <v>28</v>
      </c>
      <c r="B362" s="31" t="s">
        <v>44</v>
      </c>
      <c r="C362" s="32">
        <v>1654</v>
      </c>
      <c r="D362" s="31" t="s">
        <v>2909</v>
      </c>
      <c r="E362" s="31" t="s">
        <v>3074</v>
      </c>
      <c r="F362" s="31" t="s">
        <v>3471</v>
      </c>
      <c r="G362" s="31">
        <v>40.288496000000002</v>
      </c>
      <c r="H362" s="31">
        <v>38.422199999999997</v>
      </c>
    </row>
    <row r="363" spans="1:8">
      <c r="A363" s="32">
        <v>28</v>
      </c>
      <c r="B363" s="31" t="s">
        <v>44</v>
      </c>
      <c r="C363" s="32">
        <v>1678</v>
      </c>
      <c r="D363" s="31" t="s">
        <v>2940</v>
      </c>
      <c r="E363" s="31" t="s">
        <v>3074</v>
      </c>
      <c r="F363" s="31" t="s">
        <v>3472</v>
      </c>
      <c r="G363" s="31">
        <v>41.007457000000002</v>
      </c>
      <c r="H363" s="31">
        <v>38.814599999999999</v>
      </c>
    </row>
    <row r="364" spans="1:8">
      <c r="A364" s="32">
        <v>28</v>
      </c>
      <c r="B364" s="31" t="s">
        <v>44</v>
      </c>
      <c r="C364" s="32">
        <v>1837</v>
      </c>
      <c r="D364" s="31" t="s">
        <v>2813</v>
      </c>
      <c r="E364" s="31" t="s">
        <v>3074</v>
      </c>
      <c r="F364" s="31" t="s">
        <v>3473</v>
      </c>
      <c r="G364" s="31">
        <v>40.954562000000003</v>
      </c>
      <c r="H364" s="31">
        <v>38.119599999999998</v>
      </c>
    </row>
    <row r="365" spans="1:8">
      <c r="A365" s="32">
        <v>28</v>
      </c>
      <c r="B365" s="31" t="s">
        <v>44</v>
      </c>
      <c r="C365" s="32">
        <v>1854</v>
      </c>
      <c r="D365" s="31" t="s">
        <v>2979</v>
      </c>
      <c r="E365" s="31" t="s">
        <v>3074</v>
      </c>
      <c r="F365" s="31" t="s">
        <v>3474</v>
      </c>
      <c r="G365" s="31">
        <v>40.864216900000002</v>
      </c>
      <c r="H365" s="31">
        <v>38.622399999999999</v>
      </c>
    </row>
    <row r="366" spans="1:8">
      <c r="A366" s="32">
        <v>28</v>
      </c>
      <c r="B366" s="31" t="s">
        <v>44</v>
      </c>
      <c r="C366" s="32">
        <v>1893</v>
      </c>
      <c r="D366" s="31" t="s">
        <v>2338</v>
      </c>
      <c r="E366" s="31" t="s">
        <v>3074</v>
      </c>
      <c r="F366" s="31" t="s">
        <v>3475</v>
      </c>
      <c r="G366" s="31">
        <v>40.129452999999998</v>
      </c>
      <c r="H366" s="31">
        <v>38.747500000000002</v>
      </c>
    </row>
    <row r="367" spans="1:8">
      <c r="A367" s="32">
        <v>28</v>
      </c>
      <c r="B367" s="31" t="s">
        <v>44</v>
      </c>
      <c r="C367" s="32">
        <v>1894</v>
      </c>
      <c r="D367" s="31" t="s">
        <v>2340</v>
      </c>
      <c r="E367" s="31" t="s">
        <v>3074</v>
      </c>
      <c r="F367" s="31" t="s">
        <v>3476</v>
      </c>
      <c r="G367" s="31">
        <v>40.917088</v>
      </c>
      <c r="H367" s="31">
        <v>39.009700000000002</v>
      </c>
    </row>
    <row r="368" spans="1:8">
      <c r="A368" s="32">
        <v>28</v>
      </c>
      <c r="B368" s="31" t="s">
        <v>44</v>
      </c>
      <c r="C368" s="32">
        <v>1912</v>
      </c>
      <c r="D368" s="31" t="s">
        <v>2422</v>
      </c>
      <c r="E368" s="31" t="s">
        <v>3074</v>
      </c>
      <c r="F368" s="31" t="s">
        <v>3477</v>
      </c>
      <c r="G368" s="31">
        <v>40.810153</v>
      </c>
      <c r="H368" s="31">
        <v>38.916200000000003</v>
      </c>
    </row>
    <row r="369" spans="1:8">
      <c r="A369" s="32">
        <v>28</v>
      </c>
      <c r="B369" s="31" t="s">
        <v>44</v>
      </c>
      <c r="C369" s="32">
        <v>1930</v>
      </c>
      <c r="D369" s="31" t="s">
        <v>2521</v>
      </c>
      <c r="E369" s="31" t="s">
        <v>3074</v>
      </c>
      <c r="F369" s="31" t="s">
        <v>3478</v>
      </c>
      <c r="G369" s="31">
        <v>40.892977000000002</v>
      </c>
      <c r="H369" s="31">
        <v>38.807600000000001</v>
      </c>
    </row>
    <row r="370" spans="1:8">
      <c r="A370" s="32">
        <v>29</v>
      </c>
      <c r="B370" s="31" t="s">
        <v>46</v>
      </c>
      <c r="C370" s="32">
        <v>1369</v>
      </c>
      <c r="D370" s="31" t="s">
        <v>3479</v>
      </c>
      <c r="E370" s="31" t="s">
        <v>3074</v>
      </c>
      <c r="F370" s="31" t="s">
        <v>3480</v>
      </c>
      <c r="G370" s="31">
        <v>40.460825</v>
      </c>
      <c r="H370" s="31">
        <v>39.4803</v>
      </c>
    </row>
    <row r="371" spans="1:8">
      <c r="A371" s="32">
        <v>29</v>
      </c>
      <c r="B371" s="31" t="s">
        <v>46</v>
      </c>
      <c r="C371" s="32">
        <v>1458</v>
      </c>
      <c r="D371" s="31" t="s">
        <v>2660</v>
      </c>
      <c r="E371" s="31" t="s">
        <v>3074</v>
      </c>
      <c r="F371" s="31" t="s">
        <v>3481</v>
      </c>
      <c r="G371" s="31">
        <v>40.128748000000002</v>
      </c>
      <c r="H371" s="31">
        <v>39.432299999999998</v>
      </c>
    </row>
    <row r="372" spans="1:8">
      <c r="A372" s="32">
        <v>29</v>
      </c>
      <c r="B372" s="31" t="s">
        <v>46</v>
      </c>
      <c r="C372" s="32">
        <v>1660</v>
      </c>
      <c r="D372" s="31" t="s">
        <v>2918</v>
      </c>
      <c r="E372" s="31" t="s">
        <v>3074</v>
      </c>
      <c r="F372" s="31" t="s">
        <v>3482</v>
      </c>
      <c r="G372" s="31">
        <v>40.189363999999998</v>
      </c>
      <c r="H372" s="31">
        <v>39.127800000000001</v>
      </c>
    </row>
    <row r="373" spans="1:8">
      <c r="A373" s="32">
        <v>29</v>
      </c>
      <c r="B373" s="31" t="s">
        <v>46</v>
      </c>
      <c r="C373" s="32">
        <v>1684</v>
      </c>
      <c r="D373" s="31" t="s">
        <v>2947</v>
      </c>
      <c r="E373" s="31" t="s">
        <v>3074</v>
      </c>
      <c r="F373" s="31" t="s">
        <v>3483</v>
      </c>
      <c r="G373" s="31">
        <v>40.557865999999997</v>
      </c>
      <c r="H373" s="31">
        <v>39.293300000000002</v>
      </c>
    </row>
    <row r="374" spans="1:8">
      <c r="A374" s="32">
        <v>29</v>
      </c>
      <c r="B374" s="31" t="s">
        <v>46</v>
      </c>
      <c r="C374" s="32">
        <v>1822</v>
      </c>
      <c r="D374" s="31" t="s">
        <v>1279</v>
      </c>
      <c r="E374" s="31" t="s">
        <v>3074</v>
      </c>
      <c r="F374" s="31" t="s">
        <v>3484</v>
      </c>
      <c r="G374" s="31">
        <v>40.224815900000003</v>
      </c>
      <c r="H374" s="31">
        <v>39.738500000000002</v>
      </c>
    </row>
    <row r="375" spans="1:8">
      <c r="A375" s="32">
        <v>29</v>
      </c>
      <c r="B375" s="31" t="s">
        <v>46</v>
      </c>
      <c r="C375" s="32">
        <v>1971</v>
      </c>
      <c r="D375" s="31" t="s">
        <v>2715</v>
      </c>
      <c r="E375" s="31" t="s">
        <v>3074</v>
      </c>
      <c r="F375" s="31" t="s">
        <v>3485</v>
      </c>
      <c r="G375" s="31">
        <v>40.701991999999997</v>
      </c>
      <c r="H375" s="31">
        <v>39.0854</v>
      </c>
    </row>
    <row r="376" spans="1:8">
      <c r="A376" s="32">
        <v>30</v>
      </c>
      <c r="B376" s="31" t="s">
        <v>47</v>
      </c>
      <c r="C376" s="32">
        <v>1261</v>
      </c>
      <c r="D376" s="31" t="s">
        <v>2384</v>
      </c>
      <c r="E376" s="31" t="s">
        <v>3074</v>
      </c>
      <c r="F376" s="31" t="s">
        <v>3486</v>
      </c>
      <c r="G376" s="31">
        <v>37.293708899999999</v>
      </c>
      <c r="H376" s="31">
        <v>43.671199999999999</v>
      </c>
    </row>
    <row r="377" spans="1:8">
      <c r="A377" s="32">
        <v>30</v>
      </c>
      <c r="B377" s="31" t="s">
        <v>47</v>
      </c>
      <c r="C377" s="32">
        <v>1377</v>
      </c>
      <c r="D377" s="31" t="s">
        <v>3487</v>
      </c>
      <c r="E377" s="31" t="s">
        <v>3074</v>
      </c>
      <c r="F377" s="31" t="s">
        <v>3488</v>
      </c>
      <c r="G377" s="31">
        <v>37.577427</v>
      </c>
      <c r="H377" s="31">
        <v>43.736800000000002</v>
      </c>
    </row>
    <row r="378" spans="1:8">
      <c r="A378" s="32">
        <v>30</v>
      </c>
      <c r="B378" s="31" t="s">
        <v>47</v>
      </c>
      <c r="C378" s="32">
        <v>1656</v>
      </c>
      <c r="D378" s="31" t="s">
        <v>2913</v>
      </c>
      <c r="E378" s="31" t="s">
        <v>3074</v>
      </c>
      <c r="F378" s="31" t="s">
        <v>3489</v>
      </c>
      <c r="G378" s="31">
        <v>37.302604799999997</v>
      </c>
      <c r="H378" s="31">
        <v>44.530900000000003</v>
      </c>
    </row>
    <row r="379" spans="1:8">
      <c r="A379" s="32">
        <v>30</v>
      </c>
      <c r="B379" s="31" t="s">
        <v>47</v>
      </c>
      <c r="C379" s="32">
        <v>1737</v>
      </c>
      <c r="D379" s="31" t="s">
        <v>3012</v>
      </c>
      <c r="E379" s="31" t="s">
        <v>3074</v>
      </c>
      <c r="F379" s="31" t="s">
        <v>3490</v>
      </c>
      <c r="G379" s="31">
        <v>37.571716000000002</v>
      </c>
      <c r="H379" s="31">
        <v>44.282299999999999</v>
      </c>
    </row>
    <row r="380" spans="1:8">
      <c r="A380" s="32">
        <v>31</v>
      </c>
      <c r="B380" s="31" t="s">
        <v>48</v>
      </c>
      <c r="C380" s="32">
        <v>1131</v>
      </c>
      <c r="D380" s="31" t="s">
        <v>2205</v>
      </c>
      <c r="E380" s="31" t="s">
        <v>3074</v>
      </c>
      <c r="F380" s="31" t="s">
        <v>3491</v>
      </c>
      <c r="G380" s="31">
        <v>36.077272200000003</v>
      </c>
      <c r="H380" s="31">
        <v>36.3065</v>
      </c>
    </row>
    <row r="381" spans="1:8">
      <c r="A381" s="32">
        <v>31</v>
      </c>
      <c r="B381" s="31" t="s">
        <v>48</v>
      </c>
      <c r="C381" s="32">
        <v>1289</v>
      </c>
      <c r="D381" s="31" t="s">
        <v>2430</v>
      </c>
      <c r="E381" s="31" t="s">
        <v>3074</v>
      </c>
      <c r="F381" s="31" t="s">
        <v>3492</v>
      </c>
      <c r="G381" s="31">
        <v>36.843358000000002</v>
      </c>
      <c r="H381" s="31">
        <v>36.221600000000002</v>
      </c>
    </row>
    <row r="382" spans="1:8">
      <c r="A382" s="32">
        <v>31</v>
      </c>
      <c r="B382" s="31" t="s">
        <v>48</v>
      </c>
      <c r="C382" s="32">
        <v>1382</v>
      </c>
      <c r="D382" s="31" t="s">
        <v>2560</v>
      </c>
      <c r="E382" s="31" t="s">
        <v>3074</v>
      </c>
      <c r="F382" s="31" t="s">
        <v>3493</v>
      </c>
      <c r="G382" s="31">
        <v>36.798634999999997</v>
      </c>
      <c r="H382" s="31">
        <v>36.521999999999998</v>
      </c>
    </row>
    <row r="383" spans="1:8">
      <c r="A383" s="32">
        <v>31</v>
      </c>
      <c r="B383" s="31" t="s">
        <v>48</v>
      </c>
      <c r="C383" s="32">
        <v>1413</v>
      </c>
      <c r="D383" s="31" t="s">
        <v>2600</v>
      </c>
      <c r="E383" s="31" t="s">
        <v>3074</v>
      </c>
      <c r="F383" s="31" t="s">
        <v>3494</v>
      </c>
      <c r="G383" s="31">
        <v>36.584673000000002</v>
      </c>
      <c r="H383" s="31">
        <v>36.175600000000003</v>
      </c>
    </row>
    <row r="384" spans="1:8">
      <c r="A384" s="32">
        <v>31</v>
      </c>
      <c r="B384" s="31" t="s">
        <v>48</v>
      </c>
      <c r="C384" s="32">
        <v>1468</v>
      </c>
      <c r="D384" s="31" t="s">
        <v>2672</v>
      </c>
      <c r="E384" s="31" t="s">
        <v>3074</v>
      </c>
      <c r="F384" s="31" t="s">
        <v>3495</v>
      </c>
      <c r="G384" s="31">
        <v>36.496729999999999</v>
      </c>
      <c r="H384" s="31">
        <v>36.360700000000001</v>
      </c>
    </row>
    <row r="385" spans="1:8">
      <c r="A385" s="32">
        <v>31</v>
      </c>
      <c r="B385" s="31" t="s">
        <v>48</v>
      </c>
      <c r="C385" s="32">
        <v>1585</v>
      </c>
      <c r="D385" s="31" t="s">
        <v>2823</v>
      </c>
      <c r="E385" s="31" t="s">
        <v>3074</v>
      </c>
      <c r="F385" s="31" t="s">
        <v>3496</v>
      </c>
      <c r="G385" s="31">
        <v>36.268523000000002</v>
      </c>
      <c r="H385" s="31">
        <v>36.567599999999999</v>
      </c>
    </row>
    <row r="386" spans="1:8">
      <c r="A386" s="32">
        <v>31</v>
      </c>
      <c r="B386" s="31" t="s">
        <v>48</v>
      </c>
      <c r="C386" s="32">
        <v>1591</v>
      </c>
      <c r="D386" s="31" t="s">
        <v>2828</v>
      </c>
      <c r="E386" s="31" t="s">
        <v>3074</v>
      </c>
      <c r="F386" s="31" t="s">
        <v>3497</v>
      </c>
      <c r="G386" s="31">
        <v>36.086992000000002</v>
      </c>
      <c r="H386" s="31">
        <v>35.968499999999999</v>
      </c>
    </row>
    <row r="387" spans="1:8">
      <c r="A387" s="32">
        <v>31</v>
      </c>
      <c r="B387" s="31" t="s">
        <v>48</v>
      </c>
      <c r="C387" s="32">
        <v>1721</v>
      </c>
      <c r="D387" s="31" t="s">
        <v>2989</v>
      </c>
      <c r="E387" s="31" t="s">
        <v>3074</v>
      </c>
      <c r="F387" s="31" t="s">
        <v>3498</v>
      </c>
      <c r="G387" s="31">
        <v>35.902971000000001</v>
      </c>
      <c r="H387" s="31">
        <v>36.0627</v>
      </c>
    </row>
    <row r="388" spans="1:8">
      <c r="A388" s="32">
        <v>31</v>
      </c>
      <c r="B388" s="31" t="s">
        <v>48</v>
      </c>
      <c r="C388" s="32">
        <v>1792</v>
      </c>
      <c r="D388" s="31" t="s">
        <v>2466</v>
      </c>
      <c r="E388" s="31" t="s">
        <v>3074</v>
      </c>
      <c r="F388" s="31" t="s">
        <v>3499</v>
      </c>
      <c r="G388" s="31">
        <v>36.953839000000002</v>
      </c>
      <c r="H388" s="31">
        <v>36.205199999999998</v>
      </c>
    </row>
    <row r="389" spans="1:8">
      <c r="A389" s="32">
        <v>31</v>
      </c>
      <c r="B389" s="31" t="s">
        <v>48</v>
      </c>
      <c r="C389" s="32">
        <v>1887</v>
      </c>
      <c r="D389" s="31" t="s">
        <v>2280</v>
      </c>
      <c r="E389" s="31" t="s">
        <v>3074</v>
      </c>
      <c r="F389" s="31" t="s">
        <v>3500</v>
      </c>
      <c r="G389" s="31">
        <v>36.451416299999998</v>
      </c>
      <c r="H389" s="31">
        <v>36.154499999999999</v>
      </c>
    </row>
    <row r="390" spans="1:8">
      <c r="A390" s="32">
        <v>31</v>
      </c>
      <c r="B390" s="31" t="s">
        <v>48</v>
      </c>
      <c r="C390" s="32">
        <v>1970</v>
      </c>
      <c r="D390" s="31" t="s">
        <v>2706</v>
      </c>
      <c r="E390" s="31" t="s">
        <v>3074</v>
      </c>
      <c r="F390" s="31" t="s">
        <v>3501</v>
      </c>
      <c r="G390" s="31">
        <v>36.389612</v>
      </c>
      <c r="H390" s="31">
        <v>36.544600000000003</v>
      </c>
    </row>
    <row r="391" spans="1:8">
      <c r="A391" s="32">
        <v>31</v>
      </c>
      <c r="B391" s="31" t="s">
        <v>48</v>
      </c>
      <c r="C391" s="32">
        <v>2080</v>
      </c>
      <c r="D391" s="31" t="s">
        <v>2212</v>
      </c>
      <c r="E391" s="31" t="s">
        <v>3074</v>
      </c>
      <c r="F391" s="31" t="s">
        <v>3502</v>
      </c>
      <c r="G391" s="31">
        <v>36.196803099999997</v>
      </c>
      <c r="H391" s="31">
        <v>36.161200000000001</v>
      </c>
    </row>
    <row r="392" spans="1:8">
      <c r="A392" s="32">
        <v>31</v>
      </c>
      <c r="B392" s="31" t="s">
        <v>48</v>
      </c>
      <c r="C392" s="32">
        <v>2081</v>
      </c>
      <c r="D392" s="31" t="s">
        <v>2228</v>
      </c>
      <c r="E392" s="31" t="s">
        <v>3074</v>
      </c>
      <c r="F392" s="31" t="s">
        <v>3503</v>
      </c>
      <c r="G392" s="31">
        <v>36.416666999999997</v>
      </c>
      <c r="H392" s="31">
        <v>35.883299999999998</v>
      </c>
    </row>
    <row r="393" spans="1:8">
      <c r="A393" s="32">
        <v>31</v>
      </c>
      <c r="B393" s="31" t="s">
        <v>48</v>
      </c>
      <c r="C393" s="32">
        <v>2082</v>
      </c>
      <c r="D393" s="31" t="s">
        <v>2396</v>
      </c>
      <c r="E393" s="31" t="s">
        <v>3074</v>
      </c>
      <c r="F393" s="31" t="s">
        <v>3504</v>
      </c>
      <c r="G393" s="31">
        <v>36.1643075</v>
      </c>
      <c r="H393" s="31">
        <v>36.1111</v>
      </c>
    </row>
    <row r="394" spans="1:8">
      <c r="A394" s="32">
        <v>31</v>
      </c>
      <c r="B394" s="31" t="s">
        <v>48</v>
      </c>
      <c r="C394" s="32">
        <v>2083</v>
      </c>
      <c r="D394" s="31" t="s">
        <v>2801</v>
      </c>
      <c r="E394" s="31" t="s">
        <v>3074</v>
      </c>
      <c r="F394" s="31" t="s">
        <v>3505</v>
      </c>
      <c r="G394" s="31">
        <v>36.779595200000003</v>
      </c>
      <c r="H394" s="31">
        <v>36.2136</v>
      </c>
    </row>
    <row r="395" spans="1:8">
      <c r="A395" s="32">
        <v>32</v>
      </c>
      <c r="B395" s="31" t="s">
        <v>49</v>
      </c>
      <c r="C395" s="32">
        <v>1154</v>
      </c>
      <c r="D395" s="31" t="s">
        <v>2234</v>
      </c>
      <c r="E395" s="31" t="s">
        <v>3074</v>
      </c>
      <c r="F395" s="31" t="s">
        <v>3506</v>
      </c>
      <c r="G395" s="31">
        <v>37.9748327</v>
      </c>
      <c r="H395" s="31">
        <v>30.643000000000001</v>
      </c>
    </row>
    <row r="396" spans="1:8">
      <c r="A396" s="32">
        <v>32</v>
      </c>
      <c r="B396" s="31" t="s">
        <v>49</v>
      </c>
      <c r="C396" s="32">
        <v>1297</v>
      </c>
      <c r="D396" s="31" t="s">
        <v>2443</v>
      </c>
      <c r="E396" s="31" t="s">
        <v>3074</v>
      </c>
      <c r="F396" s="31" t="s">
        <v>3507</v>
      </c>
      <c r="G396" s="31">
        <v>37.874066900000003</v>
      </c>
      <c r="H396" s="31">
        <v>30.850899999999999</v>
      </c>
    </row>
    <row r="397" spans="1:8">
      <c r="A397" s="32">
        <v>32</v>
      </c>
      <c r="B397" s="31" t="s">
        <v>49</v>
      </c>
      <c r="C397" s="32">
        <v>1341</v>
      </c>
      <c r="D397" s="31" t="s">
        <v>2492</v>
      </c>
      <c r="E397" s="31" t="s">
        <v>3074</v>
      </c>
      <c r="F397" s="31" t="s">
        <v>3508</v>
      </c>
      <c r="G397" s="31">
        <v>38.072878799999998</v>
      </c>
      <c r="H397" s="31">
        <v>31.0335</v>
      </c>
    </row>
    <row r="398" spans="1:8">
      <c r="A398" s="32">
        <v>32</v>
      </c>
      <c r="B398" s="31" t="s">
        <v>49</v>
      </c>
      <c r="C398" s="32">
        <v>1401</v>
      </c>
      <c r="D398" s="31" t="s">
        <v>3509</v>
      </c>
      <c r="E398" s="31" t="s">
        <v>3074</v>
      </c>
      <c r="F398" s="31" t="s">
        <v>3510</v>
      </c>
      <c r="G398" s="31">
        <v>37.7626487</v>
      </c>
      <c r="H398" s="31">
        <v>30.553699999999999</v>
      </c>
    </row>
    <row r="399" spans="1:8">
      <c r="A399" s="32">
        <v>32</v>
      </c>
      <c r="B399" s="31" t="s">
        <v>49</v>
      </c>
      <c r="C399" s="32">
        <v>1456</v>
      </c>
      <c r="D399" s="31" t="s">
        <v>2657</v>
      </c>
      <c r="E399" s="31" t="s">
        <v>3074</v>
      </c>
      <c r="F399" s="31" t="s">
        <v>3511</v>
      </c>
      <c r="G399" s="31">
        <v>37.943058000000001</v>
      </c>
      <c r="H399" s="31">
        <v>30.301400000000001</v>
      </c>
    </row>
    <row r="400" spans="1:8">
      <c r="A400" s="32">
        <v>32</v>
      </c>
      <c r="B400" s="31" t="s">
        <v>49</v>
      </c>
      <c r="C400" s="32">
        <v>1615</v>
      </c>
      <c r="D400" s="31" t="s">
        <v>2857</v>
      </c>
      <c r="E400" s="31" t="s">
        <v>3074</v>
      </c>
      <c r="F400" s="31" t="s">
        <v>3512</v>
      </c>
      <c r="G400" s="31">
        <v>38.107940900000003</v>
      </c>
      <c r="H400" s="31">
        <v>30.5502</v>
      </c>
    </row>
    <row r="401" spans="1:8">
      <c r="A401" s="32">
        <v>32</v>
      </c>
      <c r="B401" s="31" t="s">
        <v>49</v>
      </c>
      <c r="C401" s="32">
        <v>1648</v>
      </c>
      <c r="D401" s="31" t="s">
        <v>2901</v>
      </c>
      <c r="E401" s="31" t="s">
        <v>3074</v>
      </c>
      <c r="F401" s="31" t="s">
        <v>3513</v>
      </c>
      <c r="G401" s="31">
        <v>37.495265000000003</v>
      </c>
      <c r="H401" s="31">
        <v>30.9787</v>
      </c>
    </row>
    <row r="402" spans="1:8">
      <c r="A402" s="32">
        <v>32</v>
      </c>
      <c r="B402" s="31" t="s">
        <v>49</v>
      </c>
      <c r="C402" s="32">
        <v>1651</v>
      </c>
      <c r="D402" s="31" t="s">
        <v>2906</v>
      </c>
      <c r="E402" s="31" t="s">
        <v>3074</v>
      </c>
      <c r="F402" s="31" t="s">
        <v>3514</v>
      </c>
      <c r="G402" s="31">
        <v>38.016945900000003</v>
      </c>
      <c r="H402" s="31">
        <v>31.354199999999999</v>
      </c>
    </row>
    <row r="403" spans="1:8">
      <c r="A403" s="32">
        <v>32</v>
      </c>
      <c r="B403" s="31" t="s">
        <v>49</v>
      </c>
      <c r="C403" s="32">
        <v>1699</v>
      </c>
      <c r="D403" s="31" t="s">
        <v>2962</v>
      </c>
      <c r="E403" s="31" t="s">
        <v>3074</v>
      </c>
      <c r="F403" s="31" t="s">
        <v>3515</v>
      </c>
      <c r="G403" s="31">
        <v>38.078328900000002</v>
      </c>
      <c r="H403" s="31">
        <v>30.450900000000001</v>
      </c>
    </row>
    <row r="404" spans="1:8">
      <c r="A404" s="32">
        <v>32</v>
      </c>
      <c r="B404" s="31" t="s">
        <v>49</v>
      </c>
      <c r="C404" s="32">
        <v>1717</v>
      </c>
      <c r="D404" s="31" t="s">
        <v>2985</v>
      </c>
      <c r="E404" s="31" t="s">
        <v>3074</v>
      </c>
      <c r="F404" s="31" t="s">
        <v>3516</v>
      </c>
      <c r="G404" s="31">
        <v>38.299472999999999</v>
      </c>
      <c r="H404" s="31">
        <v>31.175799999999999</v>
      </c>
    </row>
    <row r="405" spans="1:8">
      <c r="A405" s="32">
        <v>32</v>
      </c>
      <c r="B405" s="31" t="s">
        <v>49</v>
      </c>
      <c r="C405" s="32">
        <v>1755</v>
      </c>
      <c r="D405" s="31" t="s">
        <v>3517</v>
      </c>
      <c r="E405" s="31" t="s">
        <v>3074</v>
      </c>
      <c r="F405" s="31" t="s">
        <v>3518</v>
      </c>
      <c r="G405" s="31">
        <v>37.799250999999998</v>
      </c>
      <c r="H405" s="31">
        <v>31.069600000000001</v>
      </c>
    </row>
    <row r="406" spans="1:8">
      <c r="A406" s="32">
        <v>32</v>
      </c>
      <c r="B406" s="31" t="s">
        <v>49</v>
      </c>
      <c r="C406" s="32">
        <v>1929</v>
      </c>
      <c r="D406" s="31" t="s">
        <v>3519</v>
      </c>
      <c r="E406" s="31" t="s">
        <v>3074</v>
      </c>
      <c r="F406" s="31" t="s">
        <v>3520</v>
      </c>
      <c r="G406" s="31">
        <v>37.958889900000003</v>
      </c>
      <c r="H406" s="31">
        <v>30.5123</v>
      </c>
    </row>
    <row r="407" spans="1:8">
      <c r="A407" s="32">
        <v>32</v>
      </c>
      <c r="B407" s="31" t="s">
        <v>49</v>
      </c>
      <c r="C407" s="32">
        <v>2001</v>
      </c>
      <c r="D407" s="31" t="s">
        <v>2998</v>
      </c>
      <c r="E407" s="31" t="s">
        <v>3074</v>
      </c>
      <c r="F407" s="31" t="s">
        <v>3521</v>
      </c>
      <c r="G407" s="31">
        <v>37.705944000000002</v>
      </c>
      <c r="H407" s="31">
        <v>31.383299999999998</v>
      </c>
    </row>
    <row r="408" spans="1:8">
      <c r="A408" s="32">
        <v>33</v>
      </c>
      <c r="B408" s="31" t="s">
        <v>50</v>
      </c>
      <c r="C408" s="32">
        <v>1135</v>
      </c>
      <c r="D408" s="31" t="s">
        <v>2210</v>
      </c>
      <c r="E408" s="31" t="s">
        <v>3074</v>
      </c>
      <c r="F408" s="31" t="s">
        <v>3522</v>
      </c>
      <c r="G408" s="31">
        <v>36.077286000000001</v>
      </c>
      <c r="H408" s="31">
        <v>32.832900000000002</v>
      </c>
    </row>
    <row r="409" spans="1:8">
      <c r="A409" s="32">
        <v>33</v>
      </c>
      <c r="B409" s="31" t="s">
        <v>50</v>
      </c>
      <c r="C409" s="32">
        <v>1311</v>
      </c>
      <c r="D409" s="31" t="s">
        <v>2458</v>
      </c>
      <c r="E409" s="31" t="s">
        <v>3074</v>
      </c>
      <c r="F409" s="31" t="s">
        <v>3523</v>
      </c>
      <c r="G409" s="31">
        <v>36.605818900000003</v>
      </c>
      <c r="H409" s="31">
        <v>34.310200000000002</v>
      </c>
    </row>
    <row r="410" spans="1:8">
      <c r="A410" s="32">
        <v>33</v>
      </c>
      <c r="B410" s="31" t="s">
        <v>50</v>
      </c>
      <c r="C410" s="32">
        <v>1366</v>
      </c>
      <c r="D410" s="31" t="s">
        <v>2525</v>
      </c>
      <c r="E410" s="31" t="s">
        <v>3074</v>
      </c>
      <c r="F410" s="31" t="s">
        <v>3524</v>
      </c>
      <c r="G410" s="31">
        <v>36.3851254</v>
      </c>
      <c r="H410" s="31">
        <v>33.303699999999999</v>
      </c>
    </row>
    <row r="411" spans="1:8">
      <c r="A411" s="32">
        <v>33</v>
      </c>
      <c r="B411" s="31" t="s">
        <v>50</v>
      </c>
      <c r="C411" s="32">
        <v>1536</v>
      </c>
      <c r="D411" s="31" t="s">
        <v>2761</v>
      </c>
      <c r="E411" s="31" t="s">
        <v>3074</v>
      </c>
      <c r="F411" s="31" t="s">
        <v>3525</v>
      </c>
      <c r="G411" s="31">
        <v>36.794162399999998</v>
      </c>
      <c r="H411" s="31">
        <v>33.348599999999998</v>
      </c>
    </row>
    <row r="412" spans="1:8">
      <c r="A412" s="32">
        <v>33</v>
      </c>
      <c r="B412" s="31" t="s">
        <v>50</v>
      </c>
      <c r="C412" s="32">
        <v>1621</v>
      </c>
      <c r="D412" s="31" t="s">
        <v>2866</v>
      </c>
      <c r="E412" s="31" t="s">
        <v>3074</v>
      </c>
      <c r="F412" s="31" t="s">
        <v>3526</v>
      </c>
      <c r="G412" s="31">
        <v>36.623027200000003</v>
      </c>
      <c r="H412" s="31">
        <v>33.885800000000003</v>
      </c>
    </row>
    <row r="413" spans="1:8">
      <c r="A413" s="32">
        <v>33</v>
      </c>
      <c r="B413" s="31" t="s">
        <v>50</v>
      </c>
      <c r="C413" s="32">
        <v>1665</v>
      </c>
      <c r="D413" s="31" t="s">
        <v>2924</v>
      </c>
      <c r="E413" s="31" t="s">
        <v>3074</v>
      </c>
      <c r="F413" s="31" t="s">
        <v>3527</v>
      </c>
      <c r="G413" s="31">
        <v>36.916561199999997</v>
      </c>
      <c r="H413" s="31">
        <v>34.895200000000003</v>
      </c>
    </row>
    <row r="414" spans="1:8">
      <c r="A414" s="32">
        <v>33</v>
      </c>
      <c r="B414" s="31" t="s">
        <v>50</v>
      </c>
      <c r="C414" s="32">
        <v>1766</v>
      </c>
      <c r="D414" s="31" t="s">
        <v>3528</v>
      </c>
      <c r="E414" s="31" t="s">
        <v>3074</v>
      </c>
      <c r="F414" s="31" t="s">
        <v>3529</v>
      </c>
      <c r="G414" s="31">
        <v>36.230676299999999</v>
      </c>
      <c r="H414" s="31">
        <v>33.303699999999999</v>
      </c>
    </row>
    <row r="415" spans="1:8">
      <c r="A415" s="32">
        <v>33</v>
      </c>
      <c r="B415" s="31" t="s">
        <v>50</v>
      </c>
      <c r="C415" s="32">
        <v>1779</v>
      </c>
      <c r="D415" s="31" t="s">
        <v>2312</v>
      </c>
      <c r="E415" s="31" t="s">
        <v>3074</v>
      </c>
      <c r="F415" s="31" t="s">
        <v>3530</v>
      </c>
      <c r="G415" s="31">
        <v>36.237392700000001</v>
      </c>
      <c r="H415" s="31">
        <v>33.033900000000003</v>
      </c>
    </row>
    <row r="416" spans="1:8">
      <c r="A416" s="32">
        <v>33</v>
      </c>
      <c r="B416" s="31" t="s">
        <v>50</v>
      </c>
      <c r="C416" s="32">
        <v>1892</v>
      </c>
      <c r="D416" s="31" t="s">
        <v>2337</v>
      </c>
      <c r="E416" s="31" t="s">
        <v>3074</v>
      </c>
      <c r="F416" s="31" t="s">
        <v>3531</v>
      </c>
      <c r="G416" s="31">
        <v>37.2799598</v>
      </c>
      <c r="H416" s="31">
        <v>34.552799999999998</v>
      </c>
    </row>
    <row r="417" spans="1:8">
      <c r="A417" s="32">
        <v>33</v>
      </c>
      <c r="B417" s="31" t="s">
        <v>50</v>
      </c>
      <c r="C417" s="32">
        <v>2064</v>
      </c>
      <c r="D417" s="31" t="s">
        <v>2178</v>
      </c>
      <c r="E417" s="31" t="s">
        <v>3074</v>
      </c>
      <c r="F417" s="31" t="s">
        <v>3532</v>
      </c>
      <c r="G417" s="31">
        <v>36.8688237</v>
      </c>
      <c r="H417" s="31">
        <v>34.707799999999999</v>
      </c>
    </row>
    <row r="418" spans="1:8">
      <c r="A418" s="32">
        <v>33</v>
      </c>
      <c r="B418" s="31" t="s">
        <v>50</v>
      </c>
      <c r="C418" s="32">
        <v>2065</v>
      </c>
      <c r="D418" s="31" t="s">
        <v>2747</v>
      </c>
      <c r="E418" s="31" t="s">
        <v>3074</v>
      </c>
      <c r="F418" s="31" t="s">
        <v>3533</v>
      </c>
      <c r="G418" s="31">
        <v>36.857369200000001</v>
      </c>
      <c r="H418" s="31">
        <v>34.397599999999997</v>
      </c>
    </row>
    <row r="419" spans="1:8">
      <c r="A419" s="32">
        <v>33</v>
      </c>
      <c r="B419" s="31" t="s">
        <v>50</v>
      </c>
      <c r="C419" s="32">
        <v>2066</v>
      </c>
      <c r="D419" s="31" t="s">
        <v>2945</v>
      </c>
      <c r="E419" s="31" t="s">
        <v>3074</v>
      </c>
      <c r="F419" s="31" t="s">
        <v>3534</v>
      </c>
      <c r="G419" s="31">
        <v>37.058966900000001</v>
      </c>
      <c r="H419" s="31">
        <v>34.419800000000002</v>
      </c>
    </row>
    <row r="420" spans="1:8">
      <c r="A420" s="32">
        <v>33</v>
      </c>
      <c r="B420" s="31" t="s">
        <v>50</v>
      </c>
      <c r="C420" s="32">
        <v>2067</v>
      </c>
      <c r="D420" s="31" t="s">
        <v>3535</v>
      </c>
      <c r="E420" s="31" t="s">
        <v>3074</v>
      </c>
      <c r="F420" s="31" t="s">
        <v>3536</v>
      </c>
      <c r="G420" s="31">
        <v>36.866185899999998</v>
      </c>
      <c r="H420" s="31">
        <v>34.486400000000003</v>
      </c>
    </row>
    <row r="421" spans="1:8">
      <c r="A421" s="32">
        <v>34</v>
      </c>
      <c r="B421" s="31" t="s">
        <v>51</v>
      </c>
      <c r="C421" s="32">
        <v>1103</v>
      </c>
      <c r="D421" s="31" t="s">
        <v>2162</v>
      </c>
      <c r="E421" s="31" t="s">
        <v>3074</v>
      </c>
      <c r="F421" s="31" t="s">
        <v>3537</v>
      </c>
      <c r="G421" s="31">
        <v>40.874092900000001</v>
      </c>
      <c r="H421" s="31">
        <v>29.0899</v>
      </c>
    </row>
    <row r="422" spans="1:8">
      <c r="A422" s="32">
        <v>34</v>
      </c>
      <c r="B422" s="31" t="s">
        <v>51</v>
      </c>
      <c r="C422" s="32">
        <v>1166</v>
      </c>
      <c r="D422" s="31" t="s">
        <v>2258</v>
      </c>
      <c r="E422" s="31" t="s">
        <v>3074</v>
      </c>
      <c r="F422" s="31" t="s">
        <v>3538</v>
      </c>
      <c r="G422" s="31">
        <v>40.983198399999999</v>
      </c>
      <c r="H422" s="31">
        <v>28.8536</v>
      </c>
    </row>
    <row r="423" spans="1:8">
      <c r="A423" s="32">
        <v>34</v>
      </c>
      <c r="B423" s="31" t="s">
        <v>51</v>
      </c>
      <c r="C423" s="32">
        <v>1183</v>
      </c>
      <c r="D423" s="31" t="s">
        <v>2284</v>
      </c>
      <c r="E423" s="31" t="s">
        <v>3074</v>
      </c>
      <c r="F423" s="31" t="s">
        <v>3539</v>
      </c>
      <c r="G423" s="31">
        <v>41.043999999999997</v>
      </c>
      <c r="H423" s="31">
        <v>29.001999999999999</v>
      </c>
    </row>
    <row r="424" spans="1:8">
      <c r="A424" s="32">
        <v>34</v>
      </c>
      <c r="B424" s="31" t="s">
        <v>51</v>
      </c>
      <c r="C424" s="32">
        <v>1185</v>
      </c>
      <c r="D424" s="31" t="s">
        <v>2287</v>
      </c>
      <c r="E424" s="31" t="s">
        <v>3074</v>
      </c>
      <c r="F424" s="31" t="s">
        <v>3540</v>
      </c>
      <c r="G424" s="31">
        <v>41.142943600000002</v>
      </c>
      <c r="H424" s="31">
        <v>29.1782</v>
      </c>
    </row>
    <row r="425" spans="1:8">
      <c r="A425" s="32">
        <v>34</v>
      </c>
      <c r="B425" s="31" t="s">
        <v>51</v>
      </c>
      <c r="C425" s="32">
        <v>1186</v>
      </c>
      <c r="D425" s="31" t="s">
        <v>2290</v>
      </c>
      <c r="E425" s="31" t="s">
        <v>3074</v>
      </c>
      <c r="F425" s="31" t="s">
        <v>3541</v>
      </c>
      <c r="G425" s="31">
        <v>41.038286399999997</v>
      </c>
      <c r="H425" s="31">
        <v>28.970300000000002</v>
      </c>
    </row>
    <row r="426" spans="1:8">
      <c r="A426" s="32">
        <v>34</v>
      </c>
      <c r="B426" s="31" t="s">
        <v>51</v>
      </c>
      <c r="C426" s="32">
        <v>1237</v>
      </c>
      <c r="D426" s="31" t="s">
        <v>2348</v>
      </c>
      <c r="E426" s="31" t="s">
        <v>3074</v>
      </c>
      <c r="F426" s="31" t="s">
        <v>3542</v>
      </c>
      <c r="G426" s="31">
        <v>41.142259000000003</v>
      </c>
      <c r="H426" s="31">
        <v>28.4575</v>
      </c>
    </row>
    <row r="427" spans="1:8">
      <c r="A427" s="32">
        <v>34</v>
      </c>
      <c r="B427" s="31" t="s">
        <v>51</v>
      </c>
      <c r="C427" s="32">
        <v>1325</v>
      </c>
      <c r="D427" s="31" t="s">
        <v>2476</v>
      </c>
      <c r="E427" s="31" t="s">
        <v>3074</v>
      </c>
      <c r="F427" s="31" t="s">
        <v>3543</v>
      </c>
      <c r="G427" s="31">
        <v>41.055</v>
      </c>
      <c r="H427" s="31">
        <v>28.9344</v>
      </c>
    </row>
    <row r="428" spans="1:8">
      <c r="A428" s="32">
        <v>34</v>
      </c>
      <c r="B428" s="31" t="s">
        <v>51</v>
      </c>
      <c r="C428" s="32">
        <v>1327</v>
      </c>
      <c r="D428" s="31" t="s">
        <v>835</v>
      </c>
      <c r="E428" s="31" t="s">
        <v>3074</v>
      </c>
      <c r="F428" s="31" t="s">
        <v>3544</v>
      </c>
      <c r="G428" s="31">
        <v>41.016863899999997</v>
      </c>
      <c r="H428" s="31">
        <v>28.946999999999999</v>
      </c>
    </row>
    <row r="429" spans="1:8">
      <c r="A429" s="32">
        <v>34</v>
      </c>
      <c r="B429" s="31" t="s">
        <v>51</v>
      </c>
      <c r="C429" s="32">
        <v>1336</v>
      </c>
      <c r="D429" s="31" t="s">
        <v>2488</v>
      </c>
      <c r="E429" s="31" t="s">
        <v>3074</v>
      </c>
      <c r="F429" s="31" t="s">
        <v>3545</v>
      </c>
      <c r="G429" s="31">
        <v>41.0759477</v>
      </c>
      <c r="H429" s="31">
        <v>28.900500000000001</v>
      </c>
    </row>
    <row r="430" spans="1:8">
      <c r="A430" s="32">
        <v>34</v>
      </c>
      <c r="B430" s="31" t="s">
        <v>51</v>
      </c>
      <c r="C430" s="32">
        <v>1421</v>
      </c>
      <c r="D430" s="31" t="s">
        <v>2609</v>
      </c>
      <c r="E430" s="31" t="s">
        <v>3074</v>
      </c>
      <c r="F430" s="31" t="s">
        <v>3546</v>
      </c>
      <c r="G430" s="31">
        <v>40.981874400000002</v>
      </c>
      <c r="H430" s="31">
        <v>29.057600000000001</v>
      </c>
    </row>
    <row r="431" spans="1:8">
      <c r="A431" s="32">
        <v>34</v>
      </c>
      <c r="B431" s="31" t="s">
        <v>51</v>
      </c>
      <c r="C431" s="32">
        <v>1449</v>
      </c>
      <c r="D431" s="31" t="s">
        <v>2647</v>
      </c>
      <c r="E431" s="31" t="s">
        <v>3074</v>
      </c>
      <c r="F431" s="31" t="s">
        <v>3547</v>
      </c>
      <c r="G431" s="31">
        <v>40.918400400000003</v>
      </c>
      <c r="H431" s="31">
        <v>29.220500000000001</v>
      </c>
    </row>
    <row r="432" spans="1:8">
      <c r="A432" s="32">
        <v>34</v>
      </c>
      <c r="B432" s="31" t="s">
        <v>51</v>
      </c>
      <c r="C432" s="32">
        <v>1604</v>
      </c>
      <c r="D432" s="31" t="s">
        <v>2845</v>
      </c>
      <c r="E432" s="31" t="s">
        <v>3074</v>
      </c>
      <c r="F432" s="31" t="s">
        <v>3548</v>
      </c>
      <c r="G432" s="31">
        <v>41.181474199999997</v>
      </c>
      <c r="H432" s="31">
        <v>29.038499999999999</v>
      </c>
    </row>
    <row r="433" spans="1:8">
      <c r="A433" s="32">
        <v>34</v>
      </c>
      <c r="B433" s="31" t="s">
        <v>51</v>
      </c>
      <c r="C433" s="32">
        <v>1622</v>
      </c>
      <c r="D433" s="31" t="s">
        <v>2867</v>
      </c>
      <c r="E433" s="31" t="s">
        <v>3074</v>
      </c>
      <c r="F433" s="31" t="s">
        <v>3549</v>
      </c>
      <c r="G433" s="31">
        <v>41.073678000000001</v>
      </c>
      <c r="H433" s="31">
        <v>28.247900000000001</v>
      </c>
    </row>
    <row r="434" spans="1:8">
      <c r="A434" s="32">
        <v>34</v>
      </c>
      <c r="B434" s="31" t="s">
        <v>51</v>
      </c>
      <c r="C434" s="32">
        <v>1659</v>
      </c>
      <c r="D434" s="31" t="s">
        <v>2917</v>
      </c>
      <c r="E434" s="31" t="s">
        <v>3074</v>
      </c>
      <c r="F434" s="31" t="s">
        <v>3550</v>
      </c>
      <c r="G434" s="31">
        <v>41.174903</v>
      </c>
      <c r="H434" s="31">
        <v>29.6096</v>
      </c>
    </row>
    <row r="435" spans="1:8">
      <c r="A435" s="32">
        <v>34</v>
      </c>
      <c r="B435" s="31" t="s">
        <v>51</v>
      </c>
      <c r="C435" s="32">
        <v>1663</v>
      </c>
      <c r="D435" s="31" t="s">
        <v>2920</v>
      </c>
      <c r="E435" s="31" t="s">
        <v>3074</v>
      </c>
      <c r="F435" s="31" t="s">
        <v>3551</v>
      </c>
      <c r="G435" s="31">
        <v>41.060068700000002</v>
      </c>
      <c r="H435" s="31">
        <v>28.988099999999999</v>
      </c>
    </row>
    <row r="436" spans="1:8">
      <c r="A436" s="32">
        <v>34</v>
      </c>
      <c r="B436" s="31" t="s">
        <v>51</v>
      </c>
      <c r="C436" s="32">
        <v>1708</v>
      </c>
      <c r="D436" s="31" t="s">
        <v>2972</v>
      </c>
      <c r="E436" s="31" t="s">
        <v>3074</v>
      </c>
      <c r="F436" s="31" t="s">
        <v>3552</v>
      </c>
      <c r="G436" s="31">
        <v>41.018941699999999</v>
      </c>
      <c r="H436" s="31">
        <v>29.057600000000001</v>
      </c>
    </row>
    <row r="437" spans="1:8">
      <c r="A437" s="32">
        <v>34</v>
      </c>
      <c r="B437" s="31" t="s">
        <v>51</v>
      </c>
      <c r="C437" s="32">
        <v>1739</v>
      </c>
      <c r="D437" s="31" t="s">
        <v>3015</v>
      </c>
      <c r="E437" s="31" t="s">
        <v>3074</v>
      </c>
      <c r="F437" s="31" t="s">
        <v>3553</v>
      </c>
      <c r="G437" s="31">
        <v>40.990634999999997</v>
      </c>
      <c r="H437" s="31">
        <v>28.896100000000001</v>
      </c>
    </row>
    <row r="438" spans="1:8">
      <c r="A438" s="32">
        <v>34</v>
      </c>
      <c r="B438" s="31" t="s">
        <v>51</v>
      </c>
      <c r="C438" s="32">
        <v>1782</v>
      </c>
      <c r="D438" s="31" t="s">
        <v>2321</v>
      </c>
      <c r="E438" s="31" t="s">
        <v>3074</v>
      </c>
      <c r="F438" s="31" t="s">
        <v>3554</v>
      </c>
      <c r="G438" s="31">
        <v>41.053402400000003</v>
      </c>
      <c r="H438" s="31">
        <v>28.5565</v>
      </c>
    </row>
    <row r="439" spans="1:8">
      <c r="A439" s="32">
        <v>34</v>
      </c>
      <c r="B439" s="31" t="s">
        <v>51</v>
      </c>
      <c r="C439" s="32">
        <v>1810</v>
      </c>
      <c r="D439" s="31" t="s">
        <v>2613</v>
      </c>
      <c r="E439" s="31" t="s">
        <v>3074</v>
      </c>
      <c r="F439" s="31" t="s">
        <v>3555</v>
      </c>
      <c r="G439" s="31">
        <v>41.081402799999999</v>
      </c>
      <c r="H439" s="31">
        <v>28.981999999999999</v>
      </c>
    </row>
    <row r="440" spans="1:8">
      <c r="A440" s="32">
        <v>34</v>
      </c>
      <c r="B440" s="31" t="s">
        <v>51</v>
      </c>
      <c r="C440" s="32">
        <v>1823</v>
      </c>
      <c r="D440" s="31" t="s">
        <v>2713</v>
      </c>
      <c r="E440" s="31" t="s">
        <v>3074</v>
      </c>
      <c r="F440" s="31" t="s">
        <v>3556</v>
      </c>
      <c r="G440" s="31">
        <v>41.021237599999999</v>
      </c>
      <c r="H440" s="31">
        <v>28.778099999999998</v>
      </c>
    </row>
    <row r="441" spans="1:8">
      <c r="A441" s="32">
        <v>34</v>
      </c>
      <c r="B441" s="31" t="s">
        <v>51</v>
      </c>
      <c r="C441" s="32">
        <v>1835</v>
      </c>
      <c r="D441" s="31" t="s">
        <v>2807</v>
      </c>
      <c r="E441" s="31" t="s">
        <v>3074</v>
      </c>
      <c r="F441" s="31" t="s">
        <v>3557</v>
      </c>
      <c r="G441" s="31">
        <v>40.880944700000001</v>
      </c>
      <c r="H441" s="31">
        <v>29.2577</v>
      </c>
    </row>
    <row r="442" spans="1:8">
      <c r="A442" s="32">
        <v>34</v>
      </c>
      <c r="B442" s="31" t="s">
        <v>51</v>
      </c>
      <c r="C442" s="32">
        <v>1852</v>
      </c>
      <c r="D442" s="31" t="s">
        <v>2969</v>
      </c>
      <c r="E442" s="31" t="s">
        <v>3074</v>
      </c>
      <c r="F442" s="31" t="s">
        <v>3558</v>
      </c>
      <c r="G442" s="31">
        <v>41.033329000000002</v>
      </c>
      <c r="H442" s="31">
        <v>29.101400000000002</v>
      </c>
    </row>
    <row r="443" spans="1:8">
      <c r="A443" s="32">
        <v>34</v>
      </c>
      <c r="B443" s="31" t="s">
        <v>51</v>
      </c>
      <c r="C443" s="32">
        <v>1886</v>
      </c>
      <c r="D443" s="31" t="s">
        <v>2278</v>
      </c>
      <c r="E443" s="31" t="s">
        <v>3074</v>
      </c>
      <c r="F443" s="31" t="s">
        <v>3559</v>
      </c>
      <c r="G443" s="31">
        <v>41.048150300000003</v>
      </c>
      <c r="H443" s="31">
        <v>28.900500000000001</v>
      </c>
    </row>
    <row r="444" spans="1:8">
      <c r="A444" s="32">
        <v>34</v>
      </c>
      <c r="B444" s="31" t="s">
        <v>51</v>
      </c>
      <c r="C444" s="32">
        <v>2003</v>
      </c>
      <c r="D444" s="31" t="s">
        <v>2239</v>
      </c>
      <c r="E444" s="31" t="s">
        <v>3074</v>
      </c>
      <c r="F444" s="31" t="s">
        <v>3560</v>
      </c>
      <c r="G444" s="31">
        <v>41.015347900000002</v>
      </c>
      <c r="H444" s="31">
        <v>28.7315</v>
      </c>
    </row>
    <row r="445" spans="1:8">
      <c r="A445" s="32">
        <v>34</v>
      </c>
      <c r="B445" s="31" t="s">
        <v>51</v>
      </c>
      <c r="C445" s="32">
        <v>2004</v>
      </c>
      <c r="D445" s="31" t="s">
        <v>2252</v>
      </c>
      <c r="E445" s="31" t="s">
        <v>3074</v>
      </c>
      <c r="F445" s="31" t="s">
        <v>3561</v>
      </c>
      <c r="G445" s="31">
        <v>41.0456474</v>
      </c>
      <c r="H445" s="31">
        <v>28.8247</v>
      </c>
    </row>
    <row r="446" spans="1:8">
      <c r="A446" s="32">
        <v>34</v>
      </c>
      <c r="B446" s="31" t="s">
        <v>51</v>
      </c>
      <c r="C446" s="32">
        <v>2005</v>
      </c>
      <c r="D446" s="31" t="s">
        <v>2255</v>
      </c>
      <c r="E446" s="31" t="s">
        <v>3074</v>
      </c>
      <c r="F446" s="31" t="s">
        <v>3562</v>
      </c>
      <c r="G446" s="31">
        <v>40.997500000000002</v>
      </c>
      <c r="H446" s="31">
        <v>28.8506</v>
      </c>
    </row>
    <row r="447" spans="1:8">
      <c r="A447" s="32">
        <v>34</v>
      </c>
      <c r="B447" s="31" t="s">
        <v>51</v>
      </c>
      <c r="C447" s="32">
        <v>2010</v>
      </c>
      <c r="D447" s="31" t="s">
        <v>2533</v>
      </c>
      <c r="E447" s="31" t="s">
        <v>3074</v>
      </c>
      <c r="F447" s="31" t="s">
        <v>3563</v>
      </c>
      <c r="G447" s="31">
        <v>41.020546000000003</v>
      </c>
      <c r="H447" s="31">
        <v>28.874199999999998</v>
      </c>
    </row>
    <row r="448" spans="1:8">
      <c r="A448" s="32">
        <v>34</v>
      </c>
      <c r="B448" s="31" t="s">
        <v>51</v>
      </c>
      <c r="C448" s="32">
        <v>2012</v>
      </c>
      <c r="D448" s="31" t="s">
        <v>2727</v>
      </c>
      <c r="E448" s="31" t="s">
        <v>3074</v>
      </c>
      <c r="F448" s="31" t="s">
        <v>3564</v>
      </c>
      <c r="G448" s="31">
        <v>40.949802200000001</v>
      </c>
      <c r="H448" s="31">
        <v>29.173999999999999</v>
      </c>
    </row>
    <row r="449" spans="1:8">
      <c r="A449" s="32">
        <v>34</v>
      </c>
      <c r="B449" s="31" t="s">
        <v>51</v>
      </c>
      <c r="C449" s="32">
        <v>2014</v>
      </c>
      <c r="D449" s="31" t="s">
        <v>2885</v>
      </c>
      <c r="E449" s="31" t="s">
        <v>3074</v>
      </c>
      <c r="F449" s="31" t="s">
        <v>3565</v>
      </c>
      <c r="G449" s="31">
        <v>40.961112300000003</v>
      </c>
      <c r="H449" s="31">
        <v>29.2669</v>
      </c>
    </row>
    <row r="450" spans="1:8">
      <c r="A450" s="32">
        <v>34</v>
      </c>
      <c r="B450" s="31" t="s">
        <v>51</v>
      </c>
      <c r="C450" s="32">
        <v>2015</v>
      </c>
      <c r="D450" s="31" t="s">
        <v>2955</v>
      </c>
      <c r="E450" s="31" t="s">
        <v>3074</v>
      </c>
      <c r="F450" s="31" t="s">
        <v>3566</v>
      </c>
      <c r="G450" s="31">
        <v>40.898230499999997</v>
      </c>
      <c r="H450" s="31">
        <v>29.3599</v>
      </c>
    </row>
    <row r="451" spans="1:8">
      <c r="A451" s="32">
        <v>34</v>
      </c>
      <c r="B451" s="31" t="s">
        <v>51</v>
      </c>
      <c r="C451" s="32">
        <v>2016</v>
      </c>
      <c r="D451" s="31" t="s">
        <v>2467</v>
      </c>
      <c r="E451" s="31" t="s">
        <v>3074</v>
      </c>
      <c r="F451" s="31" t="s">
        <v>3567</v>
      </c>
      <c r="G451" s="31">
        <v>41.079413299999999</v>
      </c>
      <c r="H451" s="31">
        <v>28.853899999999999</v>
      </c>
    </row>
    <row r="452" spans="1:8">
      <c r="A452" s="32">
        <v>34</v>
      </c>
      <c r="B452" s="31" t="s">
        <v>51</v>
      </c>
      <c r="C452" s="32">
        <v>2048</v>
      </c>
      <c r="D452" s="31" t="s">
        <v>2225</v>
      </c>
      <c r="E452" s="31" t="s">
        <v>3074</v>
      </c>
      <c r="F452" s="31" t="s">
        <v>3568</v>
      </c>
      <c r="G452" s="31">
        <v>41.238421299999999</v>
      </c>
      <c r="H452" s="31">
        <v>28.6265</v>
      </c>
    </row>
    <row r="453" spans="1:8">
      <c r="A453" s="32">
        <v>34</v>
      </c>
      <c r="B453" s="31" t="s">
        <v>51</v>
      </c>
      <c r="C453" s="32">
        <v>2049</v>
      </c>
      <c r="D453" s="31" t="s">
        <v>2236</v>
      </c>
      <c r="E453" s="31" t="s">
        <v>3074</v>
      </c>
      <c r="F453" s="31" t="s">
        <v>3569</v>
      </c>
      <c r="G453" s="31">
        <v>40.983333000000002</v>
      </c>
      <c r="H453" s="31">
        <v>29.127800000000001</v>
      </c>
    </row>
    <row r="454" spans="1:8">
      <c r="A454" s="32">
        <v>34</v>
      </c>
      <c r="B454" s="31" t="s">
        <v>51</v>
      </c>
      <c r="C454" s="32">
        <v>2050</v>
      </c>
      <c r="D454" s="31" t="s">
        <v>2266</v>
      </c>
      <c r="E454" s="31" t="s">
        <v>3074</v>
      </c>
      <c r="F454" s="31" t="s">
        <v>3570</v>
      </c>
      <c r="G454" s="31">
        <v>41.101517299999998</v>
      </c>
      <c r="H454" s="31">
        <v>28.7898</v>
      </c>
    </row>
    <row r="455" spans="1:8">
      <c r="A455" s="32">
        <v>34</v>
      </c>
      <c r="B455" s="31" t="s">
        <v>51</v>
      </c>
      <c r="C455" s="32">
        <v>2051</v>
      </c>
      <c r="D455" s="31" t="s">
        <v>2288</v>
      </c>
      <c r="E455" s="31" t="s">
        <v>3074</v>
      </c>
      <c r="F455" s="31" t="s">
        <v>3571</v>
      </c>
      <c r="G455" s="31">
        <v>40.991038099999997</v>
      </c>
      <c r="H455" s="31">
        <v>28.649799999999999</v>
      </c>
    </row>
    <row r="456" spans="1:8">
      <c r="A456" s="32">
        <v>34</v>
      </c>
      <c r="B456" s="31" t="s">
        <v>51</v>
      </c>
      <c r="C456" s="32">
        <v>2052</v>
      </c>
      <c r="D456" s="31" t="s">
        <v>2362</v>
      </c>
      <c r="E456" s="31" t="s">
        <v>3074</v>
      </c>
      <c r="F456" s="31" t="s">
        <v>3572</v>
      </c>
      <c r="G456" s="31">
        <v>41.104235000000003</v>
      </c>
      <c r="H456" s="31">
        <v>29.317699999999999</v>
      </c>
    </row>
    <row r="457" spans="1:8">
      <c r="A457" s="32">
        <v>34</v>
      </c>
      <c r="B457" s="31" t="s">
        <v>51</v>
      </c>
      <c r="C457" s="32">
        <v>2053</v>
      </c>
      <c r="D457" s="31" t="s">
        <v>2468</v>
      </c>
      <c r="E457" s="31" t="s">
        <v>3074</v>
      </c>
      <c r="F457" s="31" t="s">
        <v>3573</v>
      </c>
      <c r="G457" s="31">
        <v>41.034317700000003</v>
      </c>
      <c r="H457" s="31">
        <v>28.6615</v>
      </c>
    </row>
    <row r="458" spans="1:8">
      <c r="A458" s="32">
        <v>34</v>
      </c>
      <c r="B458" s="31" t="s">
        <v>51</v>
      </c>
      <c r="C458" s="32">
        <v>2054</v>
      </c>
      <c r="D458" s="31" t="s">
        <v>2830</v>
      </c>
      <c r="E458" s="31" t="s">
        <v>3074</v>
      </c>
      <c r="F458" s="31" t="s">
        <v>3574</v>
      </c>
      <c r="G458" s="31">
        <v>41.028702799999998</v>
      </c>
      <c r="H458" s="31">
        <v>29.290199999999999</v>
      </c>
    </row>
    <row r="459" spans="1:8">
      <c r="A459" s="32">
        <v>34</v>
      </c>
      <c r="B459" s="31" t="s">
        <v>51</v>
      </c>
      <c r="C459" s="32">
        <v>2055</v>
      </c>
      <c r="D459" s="31" t="s">
        <v>2887</v>
      </c>
      <c r="E459" s="31" t="s">
        <v>3074</v>
      </c>
      <c r="F459" s="31" t="s">
        <v>3575</v>
      </c>
      <c r="G459" s="31">
        <v>41.125579399999999</v>
      </c>
      <c r="H459" s="31">
        <v>28.871300000000002</v>
      </c>
    </row>
    <row r="460" spans="1:8">
      <c r="A460" s="32">
        <v>35</v>
      </c>
      <c r="B460" s="31" t="s">
        <v>52</v>
      </c>
      <c r="C460" s="32">
        <v>1128</v>
      </c>
      <c r="D460" s="31" t="s">
        <v>2196</v>
      </c>
      <c r="E460" s="31" t="s">
        <v>3074</v>
      </c>
      <c r="F460" s="31" t="s">
        <v>3576</v>
      </c>
      <c r="G460" s="31">
        <v>38.799560999999997</v>
      </c>
      <c r="H460" s="31">
        <v>26.970700000000001</v>
      </c>
    </row>
    <row r="461" spans="1:8">
      <c r="A461" s="32">
        <v>35</v>
      </c>
      <c r="B461" s="31" t="s">
        <v>52</v>
      </c>
      <c r="C461" s="32">
        <v>1178</v>
      </c>
      <c r="D461" s="31" t="s">
        <v>2274</v>
      </c>
      <c r="E461" s="31" t="s">
        <v>3074</v>
      </c>
      <c r="F461" s="31" t="s">
        <v>3577</v>
      </c>
      <c r="G461" s="31">
        <v>38.237067699999997</v>
      </c>
      <c r="H461" s="31">
        <v>27.596499999999999</v>
      </c>
    </row>
    <row r="462" spans="1:8">
      <c r="A462" s="32">
        <v>35</v>
      </c>
      <c r="B462" s="31" t="s">
        <v>52</v>
      </c>
      <c r="C462" s="32">
        <v>1181</v>
      </c>
      <c r="D462" s="31" t="s">
        <v>2281</v>
      </c>
      <c r="E462" s="31" t="s">
        <v>3074</v>
      </c>
      <c r="F462" s="31" t="s">
        <v>3578</v>
      </c>
      <c r="G462" s="31">
        <v>39.121448999999998</v>
      </c>
      <c r="H462" s="31">
        <v>27.1799</v>
      </c>
    </row>
    <row r="463" spans="1:8">
      <c r="A463" s="32">
        <v>35</v>
      </c>
      <c r="B463" s="31" t="s">
        <v>52</v>
      </c>
      <c r="C463" s="32">
        <v>1203</v>
      </c>
      <c r="D463" s="31" t="s">
        <v>2304</v>
      </c>
      <c r="E463" s="31" t="s">
        <v>3074</v>
      </c>
      <c r="F463" s="31" t="s">
        <v>3579</v>
      </c>
      <c r="G463" s="31">
        <v>38.470981999999999</v>
      </c>
      <c r="H463" s="31">
        <v>27.217700000000001</v>
      </c>
    </row>
    <row r="464" spans="1:8">
      <c r="A464" s="32">
        <v>35</v>
      </c>
      <c r="B464" s="31" t="s">
        <v>52</v>
      </c>
      <c r="C464" s="32">
        <v>1251</v>
      </c>
      <c r="D464" s="31" t="s">
        <v>2370</v>
      </c>
      <c r="E464" s="31" t="s">
        <v>3074</v>
      </c>
      <c r="F464" s="31" t="s">
        <v>3580</v>
      </c>
      <c r="G464" s="31">
        <v>38.324311000000002</v>
      </c>
      <c r="H464" s="31">
        <v>26.3032</v>
      </c>
    </row>
    <row r="465" spans="1:8">
      <c r="A465" s="32">
        <v>35</v>
      </c>
      <c r="B465" s="31" t="s">
        <v>52</v>
      </c>
      <c r="C465" s="32">
        <v>1280</v>
      </c>
      <c r="D465" s="31" t="s">
        <v>2414</v>
      </c>
      <c r="E465" s="31" t="s">
        <v>3074</v>
      </c>
      <c r="F465" s="31" t="s">
        <v>3581</v>
      </c>
      <c r="G465" s="31">
        <v>39.0749</v>
      </c>
      <c r="H465" s="31">
        <v>26.889199999999999</v>
      </c>
    </row>
    <row r="466" spans="1:8">
      <c r="A466" s="32">
        <v>35</v>
      </c>
      <c r="B466" s="31" t="s">
        <v>52</v>
      </c>
      <c r="C466" s="32">
        <v>1334</v>
      </c>
      <c r="D466" s="31" t="s">
        <v>2486</v>
      </c>
      <c r="E466" s="31" t="s">
        <v>3074</v>
      </c>
      <c r="F466" s="31" t="s">
        <v>3582</v>
      </c>
      <c r="G466" s="31">
        <v>38.670377999999999</v>
      </c>
      <c r="H466" s="31">
        <v>26.757899999999999</v>
      </c>
    </row>
    <row r="467" spans="1:8">
      <c r="A467" s="32">
        <v>35</v>
      </c>
      <c r="B467" s="31" t="s">
        <v>52</v>
      </c>
      <c r="C467" s="32">
        <v>1432</v>
      </c>
      <c r="D467" s="31" t="s">
        <v>2624</v>
      </c>
      <c r="E467" s="31" t="s">
        <v>3074</v>
      </c>
      <c r="F467" s="31" t="s">
        <v>3583</v>
      </c>
      <c r="G467" s="31">
        <v>38.638250900000003</v>
      </c>
      <c r="H467" s="31">
        <v>26.512699999999999</v>
      </c>
    </row>
    <row r="468" spans="1:8">
      <c r="A468" s="32">
        <v>35</v>
      </c>
      <c r="B468" s="31" t="s">
        <v>52</v>
      </c>
      <c r="C468" s="32">
        <v>1448</v>
      </c>
      <c r="D468" s="31" t="s">
        <v>2646</v>
      </c>
      <c r="E468" s="31" t="s">
        <v>3074</v>
      </c>
      <c r="F468" s="31" t="s">
        <v>3584</v>
      </c>
      <c r="G468" s="31">
        <v>38.518399600000002</v>
      </c>
      <c r="H468" s="31">
        <v>27.138200000000001</v>
      </c>
    </row>
    <row r="469" spans="1:8">
      <c r="A469" s="32">
        <v>35</v>
      </c>
      <c r="B469" s="31" t="s">
        <v>52</v>
      </c>
      <c r="C469" s="32">
        <v>1461</v>
      </c>
      <c r="D469" s="31" t="s">
        <v>3585</v>
      </c>
      <c r="E469" s="31" t="s">
        <v>3074</v>
      </c>
      <c r="F469" s="31" t="s">
        <v>3586</v>
      </c>
      <c r="G469" s="31">
        <v>38.427500000000002</v>
      </c>
      <c r="H469" s="31">
        <v>27.418800000000001</v>
      </c>
    </row>
    <row r="470" spans="1:8">
      <c r="A470" s="32">
        <v>35</v>
      </c>
      <c r="B470" s="31" t="s">
        <v>52</v>
      </c>
      <c r="C470" s="32">
        <v>1467</v>
      </c>
      <c r="D470" s="31" t="s">
        <v>2671</v>
      </c>
      <c r="E470" s="31" t="s">
        <v>3074</v>
      </c>
      <c r="F470" s="31" t="s">
        <v>3587</v>
      </c>
      <c r="G470" s="31">
        <v>39.085900000000002</v>
      </c>
      <c r="H470" s="31">
        <v>27.381799999999998</v>
      </c>
    </row>
    <row r="471" spans="1:8">
      <c r="A471" s="32">
        <v>35</v>
      </c>
      <c r="B471" s="31" t="s">
        <v>52</v>
      </c>
      <c r="C471" s="32">
        <v>1477</v>
      </c>
      <c r="D471" s="31" t="s">
        <v>2679</v>
      </c>
      <c r="E471" s="31" t="s">
        <v>3074</v>
      </c>
      <c r="F471" s="31" t="s">
        <v>3588</v>
      </c>
      <c r="G471" s="31">
        <v>38.199482699999997</v>
      </c>
      <c r="H471" s="31">
        <v>28.3462</v>
      </c>
    </row>
    <row r="472" spans="1:8">
      <c r="A472" s="32">
        <v>35</v>
      </c>
      <c r="B472" s="31" t="s">
        <v>52</v>
      </c>
      <c r="C472" s="32">
        <v>1521</v>
      </c>
      <c r="D472" s="31" t="s">
        <v>2739</v>
      </c>
      <c r="E472" s="31" t="s">
        <v>3074</v>
      </c>
      <c r="F472" s="31" t="s">
        <v>3589</v>
      </c>
      <c r="G472" s="31">
        <v>38.626643899999998</v>
      </c>
      <c r="H472" s="31">
        <v>27.055900000000001</v>
      </c>
    </row>
    <row r="473" spans="1:8">
      <c r="A473" s="32">
        <v>35</v>
      </c>
      <c r="B473" s="31" t="s">
        <v>52</v>
      </c>
      <c r="C473" s="32">
        <v>1563</v>
      </c>
      <c r="D473" s="31" t="s">
        <v>2792</v>
      </c>
      <c r="E473" s="31" t="s">
        <v>3074</v>
      </c>
      <c r="F473" s="31" t="s">
        <v>3590</v>
      </c>
      <c r="G473" s="31">
        <v>38.228296</v>
      </c>
      <c r="H473" s="31">
        <v>27.974799999999998</v>
      </c>
    </row>
    <row r="474" spans="1:8">
      <c r="A474" s="32">
        <v>35</v>
      </c>
      <c r="B474" s="31" t="s">
        <v>52</v>
      </c>
      <c r="C474" s="32">
        <v>1611</v>
      </c>
      <c r="D474" s="31" t="s">
        <v>2852</v>
      </c>
      <c r="E474" s="31" t="s">
        <v>3074</v>
      </c>
      <c r="F474" s="31" t="s">
        <v>3591</v>
      </c>
      <c r="G474" s="31">
        <v>38.195149999999998</v>
      </c>
      <c r="H474" s="31">
        <v>26.834399999999999</v>
      </c>
    </row>
    <row r="475" spans="1:8">
      <c r="A475" s="32">
        <v>35</v>
      </c>
      <c r="B475" s="31" t="s">
        <v>52</v>
      </c>
      <c r="C475" s="32">
        <v>1612</v>
      </c>
      <c r="D475" s="31" t="s">
        <v>2853</v>
      </c>
      <c r="E475" s="31" t="s">
        <v>3074</v>
      </c>
      <c r="F475" s="31" t="s">
        <v>3592</v>
      </c>
      <c r="G475" s="31">
        <v>37.950845000000001</v>
      </c>
      <c r="H475" s="31">
        <v>27.37</v>
      </c>
    </row>
    <row r="476" spans="1:8">
      <c r="A476" s="32">
        <v>35</v>
      </c>
      <c r="B476" s="31" t="s">
        <v>52</v>
      </c>
      <c r="C476" s="32">
        <v>1677</v>
      </c>
      <c r="D476" s="31" t="s">
        <v>2939</v>
      </c>
      <c r="E476" s="31" t="s">
        <v>3074</v>
      </c>
      <c r="F476" s="31" t="s">
        <v>3593</v>
      </c>
      <c r="G476" s="31">
        <v>38.089478</v>
      </c>
      <c r="H476" s="31">
        <v>27.7318</v>
      </c>
    </row>
    <row r="477" spans="1:8">
      <c r="A477" s="32">
        <v>35</v>
      </c>
      <c r="B477" s="31" t="s">
        <v>52</v>
      </c>
      <c r="C477" s="32">
        <v>1682</v>
      </c>
      <c r="D477" s="31" t="s">
        <v>2944</v>
      </c>
      <c r="E477" s="31" t="s">
        <v>3074</v>
      </c>
      <c r="F477" s="31" t="s">
        <v>3594</v>
      </c>
      <c r="G477" s="31">
        <v>38.192798600000003</v>
      </c>
      <c r="H477" s="31">
        <v>27.385100000000001</v>
      </c>
    </row>
    <row r="478" spans="1:8">
      <c r="A478" s="32">
        <v>35</v>
      </c>
      <c r="B478" s="31" t="s">
        <v>52</v>
      </c>
      <c r="C478" s="32">
        <v>1703</v>
      </c>
      <c r="D478" s="31" t="s">
        <v>2966</v>
      </c>
      <c r="E478" s="31" t="s">
        <v>3074</v>
      </c>
      <c r="F478" s="31" t="s">
        <v>3595</v>
      </c>
      <c r="G478" s="31">
        <v>38.324972000000002</v>
      </c>
      <c r="H478" s="31">
        <v>26.7668</v>
      </c>
    </row>
    <row r="479" spans="1:8">
      <c r="A479" s="32">
        <v>35</v>
      </c>
      <c r="B479" s="31" t="s">
        <v>52</v>
      </c>
      <c r="C479" s="32">
        <v>1776</v>
      </c>
      <c r="D479" s="31" t="s">
        <v>445</v>
      </c>
      <c r="E479" s="31" t="s">
        <v>3074</v>
      </c>
      <c r="F479" s="31" t="s">
        <v>3596</v>
      </c>
      <c r="G479" s="31">
        <v>38.093727000000001</v>
      </c>
      <c r="H479" s="31">
        <v>28.229299999999999</v>
      </c>
    </row>
    <row r="480" spans="1:8">
      <c r="A480" s="32">
        <v>35</v>
      </c>
      <c r="B480" s="31" t="s">
        <v>52</v>
      </c>
      <c r="C480" s="32">
        <v>1780</v>
      </c>
      <c r="D480" s="31" t="s">
        <v>2313</v>
      </c>
      <c r="E480" s="31" t="s">
        <v>3074</v>
      </c>
      <c r="F480" s="31" t="s">
        <v>3597</v>
      </c>
      <c r="G480" s="31">
        <v>38.333736100000003</v>
      </c>
      <c r="H480" s="31">
        <v>27.2911</v>
      </c>
    </row>
    <row r="481" spans="1:8">
      <c r="A481" s="32">
        <v>35</v>
      </c>
      <c r="B481" s="31" t="s">
        <v>52</v>
      </c>
      <c r="C481" s="32">
        <v>1819</v>
      </c>
      <c r="D481" s="31" t="s">
        <v>2685</v>
      </c>
      <c r="E481" s="31" t="s">
        <v>3074</v>
      </c>
      <c r="F481" s="31" t="s">
        <v>3598</v>
      </c>
      <c r="G481" s="31">
        <v>38.4144802</v>
      </c>
      <c r="H481" s="31">
        <v>27.144100000000002</v>
      </c>
    </row>
    <row r="482" spans="1:8">
      <c r="A482" s="32">
        <v>35</v>
      </c>
      <c r="B482" s="31" t="s">
        <v>52</v>
      </c>
      <c r="C482" s="32">
        <v>1826</v>
      </c>
      <c r="D482" s="31" t="s">
        <v>2738</v>
      </c>
      <c r="E482" s="31" t="s">
        <v>3074</v>
      </c>
      <c r="F482" s="31" t="s">
        <v>3599</v>
      </c>
      <c r="G482" s="31">
        <v>38.1204088</v>
      </c>
      <c r="H482" s="31">
        <v>27.1265</v>
      </c>
    </row>
    <row r="483" spans="1:8">
      <c r="A483" s="32">
        <v>35</v>
      </c>
      <c r="B483" s="31" t="s">
        <v>52</v>
      </c>
      <c r="C483" s="32">
        <v>2006</v>
      </c>
      <c r="D483" s="31" t="s">
        <v>2260</v>
      </c>
      <c r="E483" s="31" t="s">
        <v>3074</v>
      </c>
      <c r="F483" s="31" t="s">
        <v>3600</v>
      </c>
      <c r="G483" s="31">
        <v>38.389082700000003</v>
      </c>
      <c r="H483" s="31">
        <v>27.05</v>
      </c>
    </row>
    <row r="484" spans="1:8">
      <c r="A484" s="32">
        <v>35</v>
      </c>
      <c r="B484" s="31" t="s">
        <v>52</v>
      </c>
      <c r="C484" s="32">
        <v>2007</v>
      </c>
      <c r="D484" s="31" t="s">
        <v>2377</v>
      </c>
      <c r="E484" s="31" t="s">
        <v>3074</v>
      </c>
      <c r="F484" s="31" t="s">
        <v>3601</v>
      </c>
      <c r="G484" s="31">
        <v>38.494025100000002</v>
      </c>
      <c r="H484" s="31">
        <v>26.9617</v>
      </c>
    </row>
    <row r="485" spans="1:8">
      <c r="A485" s="32">
        <v>35</v>
      </c>
      <c r="B485" s="31" t="s">
        <v>52</v>
      </c>
      <c r="C485" s="32">
        <v>2009</v>
      </c>
      <c r="D485" s="31" t="s">
        <v>2487</v>
      </c>
      <c r="E485" s="31" t="s">
        <v>3074</v>
      </c>
      <c r="F485" s="31" t="s">
        <v>3602</v>
      </c>
      <c r="G485" s="31">
        <v>38.323121499999999</v>
      </c>
      <c r="H485" s="31">
        <v>27.138200000000001</v>
      </c>
    </row>
    <row r="486" spans="1:8">
      <c r="A486" s="32">
        <v>35</v>
      </c>
      <c r="B486" s="31" t="s">
        <v>52</v>
      </c>
      <c r="C486" s="32">
        <v>2013</v>
      </c>
      <c r="D486" s="31" t="s">
        <v>2764</v>
      </c>
      <c r="E486" s="31" t="s">
        <v>3074</v>
      </c>
      <c r="F486" s="31" t="s">
        <v>3603</v>
      </c>
      <c r="G486" s="31">
        <v>38.377793599999997</v>
      </c>
      <c r="H486" s="31">
        <v>26.997</v>
      </c>
    </row>
    <row r="487" spans="1:8">
      <c r="A487" s="32">
        <v>35</v>
      </c>
      <c r="B487" s="31" t="s">
        <v>52</v>
      </c>
      <c r="C487" s="32">
        <v>2018</v>
      </c>
      <c r="D487" s="31" t="s">
        <v>2540</v>
      </c>
      <c r="E487" s="31" t="s">
        <v>3074</v>
      </c>
      <c r="F487" s="31" t="s">
        <v>3604</v>
      </c>
      <c r="G487" s="31">
        <v>38.328635499999997</v>
      </c>
      <c r="H487" s="31">
        <v>26.879300000000001</v>
      </c>
    </row>
    <row r="488" spans="1:8">
      <c r="A488" s="32">
        <v>35</v>
      </c>
      <c r="B488" s="31" t="s">
        <v>52</v>
      </c>
      <c r="C488" s="32">
        <v>2056</v>
      </c>
      <c r="D488" s="31" t="s">
        <v>2275</v>
      </c>
      <c r="E488" s="31" t="s">
        <v>3074</v>
      </c>
      <c r="F488" s="31" t="s">
        <v>3605</v>
      </c>
      <c r="G488" s="31">
        <v>38.479388700000001</v>
      </c>
      <c r="H488" s="31">
        <v>27.138200000000001</v>
      </c>
    </row>
    <row r="489" spans="1:8">
      <c r="A489" s="32">
        <v>35</v>
      </c>
      <c r="B489" s="31" t="s">
        <v>52</v>
      </c>
      <c r="C489" s="32">
        <v>2057</v>
      </c>
      <c r="D489" s="31" t="s">
        <v>2623</v>
      </c>
      <c r="E489" s="31" t="s">
        <v>3074</v>
      </c>
      <c r="F489" s="31" t="s">
        <v>3606</v>
      </c>
      <c r="G489" s="31">
        <v>38.346550499999999</v>
      </c>
      <c r="H489" s="31">
        <v>27.0441</v>
      </c>
    </row>
    <row r="490" spans="1:8">
      <c r="A490" s="32">
        <v>36</v>
      </c>
      <c r="B490" s="31" t="s">
        <v>53</v>
      </c>
      <c r="C490" s="32">
        <v>1149</v>
      </c>
      <c r="D490" s="31" t="s">
        <v>2226</v>
      </c>
      <c r="E490" s="31" t="s">
        <v>3074</v>
      </c>
      <c r="F490" s="31" t="s">
        <v>3607</v>
      </c>
      <c r="G490" s="31">
        <v>40.846747000000001</v>
      </c>
      <c r="H490" s="31">
        <v>43.332099999999997</v>
      </c>
    </row>
    <row r="491" spans="1:8">
      <c r="A491" s="32">
        <v>36</v>
      </c>
      <c r="B491" s="31" t="s">
        <v>53</v>
      </c>
      <c r="C491" s="32">
        <v>1279</v>
      </c>
      <c r="D491" s="31" t="s">
        <v>2413</v>
      </c>
      <c r="E491" s="31" t="s">
        <v>3074</v>
      </c>
      <c r="F491" s="31" t="s">
        <v>3608</v>
      </c>
      <c r="G491" s="31">
        <v>40.375082900000002</v>
      </c>
      <c r="H491" s="31">
        <v>43.414200000000001</v>
      </c>
    </row>
    <row r="492" spans="1:8">
      <c r="A492" s="32">
        <v>36</v>
      </c>
      <c r="B492" s="31" t="s">
        <v>53</v>
      </c>
      <c r="C492" s="32">
        <v>1424</v>
      </c>
      <c r="D492" s="31" t="s">
        <v>2614</v>
      </c>
      <c r="E492" s="31" t="s">
        <v>3074</v>
      </c>
      <c r="F492" s="31" t="s">
        <v>3609</v>
      </c>
      <c r="G492" s="31">
        <v>40.140647999999999</v>
      </c>
      <c r="H492" s="31">
        <v>43.119100000000003</v>
      </c>
    </row>
    <row r="493" spans="1:8">
      <c r="A493" s="32">
        <v>36</v>
      </c>
      <c r="B493" s="31" t="s">
        <v>53</v>
      </c>
      <c r="C493" s="32">
        <v>1447</v>
      </c>
      <c r="D493" s="31" t="s">
        <v>3610</v>
      </c>
      <c r="E493" s="31" t="s">
        <v>3074</v>
      </c>
      <c r="F493" s="31" t="s">
        <v>3611</v>
      </c>
      <c r="G493" s="31">
        <v>40.601337800000003</v>
      </c>
      <c r="H493" s="31">
        <v>43.097499999999997</v>
      </c>
    </row>
    <row r="494" spans="1:8">
      <c r="A494" s="32">
        <v>36</v>
      </c>
      <c r="B494" s="31" t="s">
        <v>53</v>
      </c>
      <c r="C494" s="32">
        <v>1601</v>
      </c>
      <c r="D494" s="31" t="s">
        <v>2840</v>
      </c>
      <c r="E494" s="31" t="s">
        <v>3074</v>
      </c>
      <c r="F494" s="31" t="s">
        <v>3612</v>
      </c>
      <c r="G494" s="31">
        <v>40.333401000000002</v>
      </c>
      <c r="H494" s="31">
        <v>42.590499999999999</v>
      </c>
    </row>
    <row r="495" spans="1:8">
      <c r="A495" s="32">
        <v>36</v>
      </c>
      <c r="B495" s="31" t="s">
        <v>53</v>
      </c>
      <c r="C495" s="32">
        <v>1614</v>
      </c>
      <c r="D495" s="31" t="s">
        <v>2856</v>
      </c>
      <c r="E495" s="31" t="s">
        <v>3074</v>
      </c>
      <c r="F495" s="31" t="s">
        <v>3613</v>
      </c>
      <c r="G495" s="31">
        <v>40.464117999999999</v>
      </c>
      <c r="H495" s="31">
        <v>42.790599999999998</v>
      </c>
    </row>
    <row r="496" spans="1:8">
      <c r="A496" s="32">
        <v>36</v>
      </c>
      <c r="B496" s="31" t="s">
        <v>53</v>
      </c>
      <c r="C496" s="32">
        <v>1645</v>
      </c>
      <c r="D496" s="31" t="s">
        <v>2896</v>
      </c>
      <c r="E496" s="31" t="s">
        <v>3074</v>
      </c>
      <c r="F496" s="31" t="s">
        <v>3614</v>
      </c>
      <c r="G496" s="31">
        <v>40.779632900000003</v>
      </c>
      <c r="H496" s="31">
        <v>43.129800000000003</v>
      </c>
    </row>
    <row r="497" spans="1:8">
      <c r="A497" s="32">
        <v>36</v>
      </c>
      <c r="B497" s="31" t="s">
        <v>53</v>
      </c>
      <c r="C497" s="32">
        <v>1756</v>
      </c>
      <c r="D497" s="31" t="s">
        <v>2186</v>
      </c>
      <c r="E497" s="31" t="s">
        <v>3074</v>
      </c>
      <c r="F497" s="31" t="s">
        <v>3615</v>
      </c>
      <c r="G497" s="31">
        <v>40.771774700000002</v>
      </c>
      <c r="H497" s="31">
        <v>43.6462</v>
      </c>
    </row>
    <row r="498" spans="1:8">
      <c r="A498" s="32">
        <v>37</v>
      </c>
      <c r="B498" s="31" t="s">
        <v>54</v>
      </c>
      <c r="C498" s="32">
        <v>1101</v>
      </c>
      <c r="D498" s="31" t="s">
        <v>2158</v>
      </c>
      <c r="E498" s="31" t="s">
        <v>3074</v>
      </c>
      <c r="F498" s="31" t="s">
        <v>3616</v>
      </c>
      <c r="G498" s="31">
        <v>41.952570799999997</v>
      </c>
      <c r="H498" s="31">
        <v>34.076700000000002</v>
      </c>
    </row>
    <row r="499" spans="1:8">
      <c r="A499" s="32">
        <v>37</v>
      </c>
      <c r="B499" s="31" t="s">
        <v>54</v>
      </c>
      <c r="C499" s="32">
        <v>1140</v>
      </c>
      <c r="D499" s="31" t="s">
        <v>2214</v>
      </c>
      <c r="E499" s="31" t="s">
        <v>3074</v>
      </c>
      <c r="F499" s="31" t="s">
        <v>3617</v>
      </c>
      <c r="G499" s="31">
        <v>41.242641900000002</v>
      </c>
      <c r="H499" s="31">
        <v>33.328499999999998</v>
      </c>
    </row>
    <row r="500" spans="1:8">
      <c r="A500" s="32">
        <v>37</v>
      </c>
      <c r="B500" s="31" t="s">
        <v>54</v>
      </c>
      <c r="C500" s="32">
        <v>1162</v>
      </c>
      <c r="D500" s="31" t="s">
        <v>2247</v>
      </c>
      <c r="E500" s="31" t="s">
        <v>3074</v>
      </c>
      <c r="F500" s="31" t="s">
        <v>3618</v>
      </c>
      <c r="G500" s="31">
        <v>41.642533</v>
      </c>
      <c r="H500" s="31">
        <v>33.305700000000002</v>
      </c>
    </row>
    <row r="501" spans="1:8">
      <c r="A501" s="32">
        <v>37</v>
      </c>
      <c r="B501" s="31" t="s">
        <v>54</v>
      </c>
      <c r="C501" s="32">
        <v>1208</v>
      </c>
      <c r="D501" s="31" t="s">
        <v>3619</v>
      </c>
      <c r="E501" s="31" t="s">
        <v>3074</v>
      </c>
      <c r="F501" s="31" t="s">
        <v>3620</v>
      </c>
      <c r="G501" s="31">
        <v>41.867099600000003</v>
      </c>
      <c r="H501" s="31">
        <v>34.011899999999997</v>
      </c>
    </row>
    <row r="502" spans="1:8">
      <c r="A502" s="32">
        <v>37</v>
      </c>
      <c r="B502" s="31" t="s">
        <v>54</v>
      </c>
      <c r="C502" s="32">
        <v>1221</v>
      </c>
      <c r="D502" s="31" t="s">
        <v>2326</v>
      </c>
      <c r="E502" s="31" t="s">
        <v>3074</v>
      </c>
      <c r="F502" s="31" t="s">
        <v>3621</v>
      </c>
      <c r="G502" s="31">
        <v>41.892220999999999</v>
      </c>
      <c r="H502" s="31">
        <v>33.003700000000002</v>
      </c>
    </row>
    <row r="503" spans="1:8">
      <c r="A503" s="32">
        <v>37</v>
      </c>
      <c r="B503" s="31" t="s">
        <v>54</v>
      </c>
      <c r="C503" s="32">
        <v>1238</v>
      </c>
      <c r="D503" s="31" t="s">
        <v>2350</v>
      </c>
      <c r="E503" s="31" t="s">
        <v>3074</v>
      </c>
      <c r="F503" s="31" t="s">
        <v>3622</v>
      </c>
      <c r="G503" s="31">
        <v>41.8730969</v>
      </c>
      <c r="H503" s="31">
        <v>34.2256</v>
      </c>
    </row>
    <row r="504" spans="1:8">
      <c r="A504" s="32">
        <v>37</v>
      </c>
      <c r="B504" s="31" t="s">
        <v>54</v>
      </c>
      <c r="C504" s="32">
        <v>1264</v>
      </c>
      <c r="D504" s="31" t="s">
        <v>2388</v>
      </c>
      <c r="E504" s="31" t="s">
        <v>3074</v>
      </c>
      <c r="F504" s="31" t="s">
        <v>3623</v>
      </c>
      <c r="G504" s="31">
        <v>41.477626000000001</v>
      </c>
      <c r="H504" s="31">
        <v>33.469200000000001</v>
      </c>
    </row>
    <row r="505" spans="1:8">
      <c r="A505" s="32">
        <v>37</v>
      </c>
      <c r="B505" s="31" t="s">
        <v>54</v>
      </c>
      <c r="C505" s="32">
        <v>1277</v>
      </c>
      <c r="D505" s="31" t="s">
        <v>2410</v>
      </c>
      <c r="E505" s="31" t="s">
        <v>3074</v>
      </c>
      <c r="F505" s="31" t="s">
        <v>3624</v>
      </c>
      <c r="G505" s="31">
        <v>41.603890999999997</v>
      </c>
      <c r="H505" s="31">
        <v>33.8352</v>
      </c>
    </row>
    <row r="506" spans="1:8">
      <c r="A506" s="32">
        <v>37</v>
      </c>
      <c r="B506" s="31" t="s">
        <v>54</v>
      </c>
      <c r="C506" s="32">
        <v>1410</v>
      </c>
      <c r="D506" s="31" t="s">
        <v>2593</v>
      </c>
      <c r="E506" s="31" t="s">
        <v>3074</v>
      </c>
      <c r="F506" s="31" t="s">
        <v>3625</v>
      </c>
      <c r="G506" s="31">
        <v>41.977249999999998</v>
      </c>
      <c r="H506" s="31">
        <v>33.759399999999999</v>
      </c>
    </row>
    <row r="507" spans="1:8">
      <c r="A507" s="32">
        <v>37</v>
      </c>
      <c r="B507" s="31" t="s">
        <v>54</v>
      </c>
      <c r="C507" s="32">
        <v>1450</v>
      </c>
      <c r="D507" s="31" t="s">
        <v>3626</v>
      </c>
      <c r="E507" s="31" t="s">
        <v>3074</v>
      </c>
      <c r="F507" s="31" t="s">
        <v>3627</v>
      </c>
      <c r="G507" s="31">
        <v>41.376624999999997</v>
      </c>
      <c r="H507" s="31">
        <v>33.776499999999999</v>
      </c>
    </row>
    <row r="508" spans="1:8">
      <c r="A508" s="32">
        <v>37</v>
      </c>
      <c r="B508" s="31" t="s">
        <v>54</v>
      </c>
      <c r="C508" s="32">
        <v>1499</v>
      </c>
      <c r="D508" s="31" t="s">
        <v>2714</v>
      </c>
      <c r="E508" s="31" t="s">
        <v>3074</v>
      </c>
      <c r="F508" s="31" t="s">
        <v>3628</v>
      </c>
      <c r="G508" s="31">
        <v>41.805978000000003</v>
      </c>
      <c r="H508" s="31">
        <v>33.710299999999997</v>
      </c>
    </row>
    <row r="509" spans="1:8">
      <c r="A509" s="32">
        <v>37</v>
      </c>
      <c r="B509" s="31" t="s">
        <v>54</v>
      </c>
      <c r="C509" s="32">
        <v>1666</v>
      </c>
      <c r="D509" s="31" t="s">
        <v>2926</v>
      </c>
      <c r="E509" s="31" t="s">
        <v>3074</v>
      </c>
      <c r="F509" s="31" t="s">
        <v>3629</v>
      </c>
      <c r="G509" s="31">
        <v>41.509945000000002</v>
      </c>
      <c r="H509" s="31">
        <v>34.210299999999997</v>
      </c>
    </row>
    <row r="510" spans="1:8">
      <c r="A510" s="32">
        <v>37</v>
      </c>
      <c r="B510" s="31" t="s">
        <v>54</v>
      </c>
      <c r="C510" s="32">
        <v>1685</v>
      </c>
      <c r="D510" s="31" t="s">
        <v>2948</v>
      </c>
      <c r="E510" s="31" t="s">
        <v>3074</v>
      </c>
      <c r="F510" s="31" t="s">
        <v>3630</v>
      </c>
      <c r="G510" s="31">
        <v>41.017418900000003</v>
      </c>
      <c r="H510" s="31">
        <v>34.037500000000001</v>
      </c>
    </row>
    <row r="511" spans="1:8">
      <c r="A511" s="32">
        <v>37</v>
      </c>
      <c r="B511" s="31" t="s">
        <v>54</v>
      </c>
      <c r="C511" s="32">
        <v>1805</v>
      </c>
      <c r="D511" s="31" t="s">
        <v>2584</v>
      </c>
      <c r="E511" s="31" t="s">
        <v>3074</v>
      </c>
      <c r="F511" s="31" t="s">
        <v>3631</v>
      </c>
      <c r="G511" s="31">
        <v>41.131603300000002</v>
      </c>
      <c r="H511" s="31">
        <v>33.559899999999999</v>
      </c>
    </row>
    <row r="512" spans="1:8">
      <c r="A512" s="32">
        <v>37</v>
      </c>
      <c r="B512" s="31" t="s">
        <v>54</v>
      </c>
      <c r="C512" s="32">
        <v>1836</v>
      </c>
      <c r="D512" s="31" t="s">
        <v>3632</v>
      </c>
      <c r="E512" s="31" t="s">
        <v>3074</v>
      </c>
      <c r="F512" s="31" t="s">
        <v>3633</v>
      </c>
      <c r="G512" s="31">
        <v>41.666144699999997</v>
      </c>
      <c r="H512" s="31">
        <v>33.034999999999997</v>
      </c>
    </row>
    <row r="513" spans="1:8">
      <c r="A513" s="32">
        <v>37</v>
      </c>
      <c r="B513" s="31" t="s">
        <v>54</v>
      </c>
      <c r="C513" s="32">
        <v>1845</v>
      </c>
      <c r="D513" s="31" t="s">
        <v>2915</v>
      </c>
      <c r="E513" s="31" t="s">
        <v>3074</v>
      </c>
      <c r="F513" s="31" t="s">
        <v>3634</v>
      </c>
      <c r="G513" s="31">
        <v>41.809741000000002</v>
      </c>
      <c r="H513" s="31">
        <v>33.231400000000001</v>
      </c>
    </row>
    <row r="514" spans="1:8">
      <c r="A514" s="32">
        <v>37</v>
      </c>
      <c r="B514" s="31" t="s">
        <v>54</v>
      </c>
      <c r="C514" s="32">
        <v>1867</v>
      </c>
      <c r="D514" s="31" t="s">
        <v>2168</v>
      </c>
      <c r="E514" s="31" t="s">
        <v>3074</v>
      </c>
      <c r="F514" s="31" t="s">
        <v>3635</v>
      </c>
      <c r="G514" s="31">
        <v>41.699556999999999</v>
      </c>
      <c r="H514" s="31">
        <v>33.5824</v>
      </c>
    </row>
    <row r="515" spans="1:8">
      <c r="A515" s="32">
        <v>37</v>
      </c>
      <c r="B515" s="31" t="s">
        <v>54</v>
      </c>
      <c r="C515" s="32">
        <v>1915</v>
      </c>
      <c r="D515" s="31" t="s">
        <v>2426</v>
      </c>
      <c r="E515" s="31" t="s">
        <v>3074</v>
      </c>
      <c r="F515" s="31" t="s">
        <v>3636</v>
      </c>
      <c r="G515" s="31">
        <v>42.004299000000003</v>
      </c>
      <c r="H515" s="31">
        <v>33.460500000000003</v>
      </c>
    </row>
    <row r="516" spans="1:8">
      <c r="A516" s="32">
        <v>37</v>
      </c>
      <c r="B516" s="31" t="s">
        <v>54</v>
      </c>
      <c r="C516" s="32">
        <v>1940</v>
      </c>
      <c r="D516" s="31" t="s">
        <v>2554</v>
      </c>
      <c r="E516" s="31" t="s">
        <v>3074</v>
      </c>
      <c r="F516" s="31" t="s">
        <v>3637</v>
      </c>
      <c r="G516" s="31">
        <v>41.625402999999999</v>
      </c>
      <c r="H516" s="31">
        <v>34.463299999999997</v>
      </c>
    </row>
    <row r="517" spans="1:8">
      <c r="A517" s="32">
        <v>37</v>
      </c>
      <c r="B517" s="31" t="s">
        <v>54</v>
      </c>
      <c r="C517" s="32">
        <v>1984</v>
      </c>
      <c r="D517" s="31" t="s">
        <v>2862</v>
      </c>
      <c r="E517" s="31" t="s">
        <v>3074</v>
      </c>
      <c r="F517" s="31" t="s">
        <v>3638</v>
      </c>
      <c r="G517" s="31">
        <v>41.619953000000002</v>
      </c>
      <c r="H517" s="31">
        <v>33.718499999999999</v>
      </c>
    </row>
    <row r="518" spans="1:8">
      <c r="A518" s="32">
        <v>38</v>
      </c>
      <c r="B518" s="31" t="s">
        <v>55</v>
      </c>
      <c r="C518" s="32">
        <v>1218</v>
      </c>
      <c r="D518" s="31" t="s">
        <v>2320</v>
      </c>
      <c r="E518" s="31" t="s">
        <v>3074</v>
      </c>
      <c r="F518" s="31" t="s">
        <v>3639</v>
      </c>
      <c r="G518" s="31">
        <v>38.855061900000003</v>
      </c>
      <c r="H518" s="31">
        <v>35.8521</v>
      </c>
    </row>
    <row r="519" spans="1:8">
      <c r="A519" s="32">
        <v>38</v>
      </c>
      <c r="B519" s="31" t="s">
        <v>55</v>
      </c>
      <c r="C519" s="32">
        <v>1275</v>
      </c>
      <c r="D519" s="31" t="s">
        <v>2408</v>
      </c>
      <c r="E519" s="31" t="s">
        <v>3074</v>
      </c>
      <c r="F519" s="31" t="s">
        <v>3640</v>
      </c>
      <c r="G519" s="31">
        <v>38.388652</v>
      </c>
      <c r="H519" s="31">
        <v>35.492800000000003</v>
      </c>
    </row>
    <row r="520" spans="1:8">
      <c r="A520" s="32">
        <v>38</v>
      </c>
      <c r="B520" s="31" t="s">
        <v>55</v>
      </c>
      <c r="C520" s="32">
        <v>1330</v>
      </c>
      <c r="D520" s="31" t="s">
        <v>2481</v>
      </c>
      <c r="E520" s="31" t="s">
        <v>3074</v>
      </c>
      <c r="F520" s="31" t="s">
        <v>3641</v>
      </c>
      <c r="G520" s="31">
        <v>39.090096000000003</v>
      </c>
      <c r="H520" s="31">
        <v>35.567300000000003</v>
      </c>
    </row>
    <row r="521" spans="1:8">
      <c r="A521" s="32">
        <v>38</v>
      </c>
      <c r="B521" s="31" t="s">
        <v>55</v>
      </c>
      <c r="C521" s="32">
        <v>1409</v>
      </c>
      <c r="D521" s="31" t="s">
        <v>2591</v>
      </c>
      <c r="E521" s="31" t="s">
        <v>3074</v>
      </c>
      <c r="F521" s="31" t="s">
        <v>3642</v>
      </c>
      <c r="G521" s="31">
        <v>38.609227099999998</v>
      </c>
      <c r="H521" s="31">
        <v>35.258800000000001</v>
      </c>
    </row>
    <row r="522" spans="1:8">
      <c r="A522" s="32">
        <v>38</v>
      </c>
      <c r="B522" s="31" t="s">
        <v>55</v>
      </c>
      <c r="C522" s="32">
        <v>1576</v>
      </c>
      <c r="D522" s="31" t="s">
        <v>3643</v>
      </c>
      <c r="E522" s="31" t="s">
        <v>3074</v>
      </c>
      <c r="F522" s="31" t="s">
        <v>3644</v>
      </c>
      <c r="G522" s="31">
        <v>38.720512900000003</v>
      </c>
      <c r="H522" s="31">
        <v>36.395000000000003</v>
      </c>
    </row>
    <row r="523" spans="1:8">
      <c r="A523" s="32">
        <v>38</v>
      </c>
      <c r="B523" s="31" t="s">
        <v>55</v>
      </c>
      <c r="C523" s="32">
        <v>1603</v>
      </c>
      <c r="D523" s="31" t="s">
        <v>2842</v>
      </c>
      <c r="E523" s="31" t="s">
        <v>3074</v>
      </c>
      <c r="F523" s="31" t="s">
        <v>3645</v>
      </c>
      <c r="G523" s="31">
        <v>39.077818000000001</v>
      </c>
      <c r="H523" s="31">
        <v>35.966999999999999</v>
      </c>
    </row>
    <row r="524" spans="1:8">
      <c r="A524" s="32">
        <v>38</v>
      </c>
      <c r="B524" s="31" t="s">
        <v>55</v>
      </c>
      <c r="C524" s="32">
        <v>1605</v>
      </c>
      <c r="D524" s="31" t="s">
        <v>2846</v>
      </c>
      <c r="E524" s="31" t="s">
        <v>3074</v>
      </c>
      <c r="F524" s="31" t="s">
        <v>3646</v>
      </c>
      <c r="G524" s="31">
        <v>38.480572000000002</v>
      </c>
      <c r="H524" s="31">
        <v>36.497799999999998</v>
      </c>
    </row>
    <row r="525" spans="1:8">
      <c r="A525" s="32">
        <v>38</v>
      </c>
      <c r="B525" s="31" t="s">
        <v>55</v>
      </c>
      <c r="C525" s="32">
        <v>1680</v>
      </c>
      <c r="D525" s="31" t="s">
        <v>2941</v>
      </c>
      <c r="E525" s="31" t="s">
        <v>3074</v>
      </c>
      <c r="F525" s="31" t="s">
        <v>3647</v>
      </c>
      <c r="G525" s="31">
        <v>38.447924999999998</v>
      </c>
      <c r="H525" s="31">
        <v>35.799100000000003</v>
      </c>
    </row>
    <row r="526" spans="1:8">
      <c r="A526" s="32">
        <v>38</v>
      </c>
      <c r="B526" s="31" t="s">
        <v>55</v>
      </c>
      <c r="C526" s="32">
        <v>1715</v>
      </c>
      <c r="D526" s="31" t="s">
        <v>2981</v>
      </c>
      <c r="E526" s="31" t="s">
        <v>3074</v>
      </c>
      <c r="F526" s="31" t="s">
        <v>3648</v>
      </c>
      <c r="G526" s="31">
        <v>38.099170999999998</v>
      </c>
      <c r="H526" s="31">
        <v>35.359200000000001</v>
      </c>
    </row>
    <row r="527" spans="1:8">
      <c r="A527" s="32">
        <v>38</v>
      </c>
      <c r="B527" s="31" t="s">
        <v>55</v>
      </c>
      <c r="C527" s="32">
        <v>1727</v>
      </c>
      <c r="D527" s="31" t="s">
        <v>3001</v>
      </c>
      <c r="E527" s="31" t="s">
        <v>3074</v>
      </c>
      <c r="F527" s="31" t="s">
        <v>3649</v>
      </c>
      <c r="G527" s="31">
        <v>38.356160000000003</v>
      </c>
      <c r="H527" s="31">
        <v>35.085900000000002</v>
      </c>
    </row>
    <row r="528" spans="1:8">
      <c r="A528" s="32">
        <v>38</v>
      </c>
      <c r="B528" s="31" t="s">
        <v>55</v>
      </c>
      <c r="C528" s="32">
        <v>1752</v>
      </c>
      <c r="D528" s="31" t="s">
        <v>2180</v>
      </c>
      <c r="E528" s="31" t="s">
        <v>3074</v>
      </c>
      <c r="F528" s="31" t="s">
        <v>3650</v>
      </c>
      <c r="G528" s="31">
        <v>38.993421099999999</v>
      </c>
      <c r="H528" s="31">
        <v>36.200000000000003</v>
      </c>
    </row>
    <row r="529" spans="1:8">
      <c r="A529" s="32">
        <v>38</v>
      </c>
      <c r="B529" s="31" t="s">
        <v>55</v>
      </c>
      <c r="C529" s="32">
        <v>1846</v>
      </c>
      <c r="D529" s="31" t="s">
        <v>2922</v>
      </c>
      <c r="E529" s="31" t="s">
        <v>3074</v>
      </c>
      <c r="F529" s="31" t="s">
        <v>3651</v>
      </c>
      <c r="G529" s="31">
        <v>38.687500999999997</v>
      </c>
      <c r="H529" s="31">
        <v>35.555599999999998</v>
      </c>
    </row>
    <row r="530" spans="1:8">
      <c r="A530" s="32">
        <v>38</v>
      </c>
      <c r="B530" s="31" t="s">
        <v>55</v>
      </c>
      <c r="C530" s="32">
        <v>1863</v>
      </c>
      <c r="D530" s="31" t="s">
        <v>2682</v>
      </c>
      <c r="E530" s="31" t="s">
        <v>3074</v>
      </c>
      <c r="F530" s="31" t="s">
        <v>3652</v>
      </c>
      <c r="G530" s="31">
        <v>38.720489000000001</v>
      </c>
      <c r="H530" s="31">
        <v>35.482599999999998</v>
      </c>
    </row>
    <row r="531" spans="1:8">
      <c r="A531" s="32">
        <v>38</v>
      </c>
      <c r="B531" s="31" t="s">
        <v>55</v>
      </c>
      <c r="C531" s="32">
        <v>1864</v>
      </c>
      <c r="D531" s="31" t="s">
        <v>2737</v>
      </c>
      <c r="E531" s="31" t="s">
        <v>3074</v>
      </c>
      <c r="F531" s="31" t="s">
        <v>3653</v>
      </c>
      <c r="G531" s="31">
        <v>38.720489000000001</v>
      </c>
      <c r="H531" s="31">
        <v>35.482599999999998</v>
      </c>
    </row>
    <row r="532" spans="1:8">
      <c r="A532" s="32">
        <v>38</v>
      </c>
      <c r="B532" s="31" t="s">
        <v>55</v>
      </c>
      <c r="C532" s="32">
        <v>1936</v>
      </c>
      <c r="D532" s="31" t="s">
        <v>965</v>
      </c>
      <c r="E532" s="31" t="s">
        <v>3074</v>
      </c>
      <c r="F532" s="31" t="s">
        <v>3654</v>
      </c>
      <c r="G532" s="31">
        <v>38.645981900000002</v>
      </c>
      <c r="H532" s="31">
        <v>35.452599999999997</v>
      </c>
    </row>
    <row r="533" spans="1:8">
      <c r="A533" s="32">
        <v>38</v>
      </c>
      <c r="B533" s="31" t="s">
        <v>55</v>
      </c>
      <c r="C533" s="32">
        <v>1978</v>
      </c>
      <c r="D533" s="31" t="s">
        <v>2794</v>
      </c>
      <c r="E533" s="31" t="s">
        <v>3074</v>
      </c>
      <c r="F533" s="31" t="s">
        <v>3655</v>
      </c>
      <c r="G533" s="31">
        <v>39.106380999999999</v>
      </c>
      <c r="H533" s="31">
        <v>35.699100000000001</v>
      </c>
    </row>
    <row r="534" spans="1:8">
      <c r="A534" s="32">
        <v>39</v>
      </c>
      <c r="B534" s="31" t="s">
        <v>57</v>
      </c>
      <c r="C534" s="32">
        <v>1163</v>
      </c>
      <c r="D534" s="31" t="s">
        <v>2250</v>
      </c>
      <c r="E534" s="31" t="s">
        <v>3074</v>
      </c>
      <c r="F534" s="31" t="s">
        <v>3656</v>
      </c>
      <c r="G534" s="31">
        <v>41.431323900000002</v>
      </c>
      <c r="H534" s="31">
        <v>27.091799999999999</v>
      </c>
    </row>
    <row r="535" spans="1:8">
      <c r="A535" s="32">
        <v>39</v>
      </c>
      <c r="B535" s="31" t="s">
        <v>57</v>
      </c>
      <c r="C535" s="32">
        <v>1270</v>
      </c>
      <c r="D535" s="31" t="s">
        <v>2398</v>
      </c>
      <c r="E535" s="31" t="s">
        <v>3074</v>
      </c>
      <c r="F535" s="31" t="s">
        <v>3657</v>
      </c>
      <c r="G535" s="31">
        <v>41.822617999999999</v>
      </c>
      <c r="H535" s="31">
        <v>27.762799999999999</v>
      </c>
    </row>
    <row r="536" spans="1:8">
      <c r="A536" s="32">
        <v>39</v>
      </c>
      <c r="B536" s="31" t="s">
        <v>57</v>
      </c>
      <c r="C536" s="32">
        <v>1471</v>
      </c>
      <c r="D536" s="31" t="s">
        <v>3658</v>
      </c>
      <c r="E536" s="31" t="s">
        <v>3074</v>
      </c>
      <c r="F536" s="31" t="s">
        <v>3659</v>
      </c>
      <c r="G536" s="31">
        <v>41.735472000000001</v>
      </c>
      <c r="H536" s="31">
        <v>27.224399999999999</v>
      </c>
    </row>
    <row r="537" spans="1:8">
      <c r="A537" s="32">
        <v>39</v>
      </c>
      <c r="B537" s="31" t="s">
        <v>57</v>
      </c>
      <c r="C537" s="32">
        <v>1480</v>
      </c>
      <c r="D537" s="31" t="s">
        <v>2684</v>
      </c>
      <c r="E537" s="31" t="s">
        <v>3074</v>
      </c>
      <c r="F537" s="31" t="s">
        <v>3660</v>
      </c>
      <c r="G537" s="31">
        <v>42.006625</v>
      </c>
      <c r="H537" s="31">
        <v>27.116399999999999</v>
      </c>
    </row>
    <row r="538" spans="1:8">
      <c r="A538" s="32">
        <v>39</v>
      </c>
      <c r="B538" s="31" t="s">
        <v>57</v>
      </c>
      <c r="C538" s="32">
        <v>1505</v>
      </c>
      <c r="D538" s="31" t="s">
        <v>2721</v>
      </c>
      <c r="E538" s="31" t="s">
        <v>3074</v>
      </c>
      <c r="F538" s="31" t="s">
        <v>3661</v>
      </c>
      <c r="G538" s="31">
        <v>41.402742000000003</v>
      </c>
      <c r="H538" s="31">
        <v>27.365600000000001</v>
      </c>
    </row>
    <row r="539" spans="1:8">
      <c r="A539" s="32">
        <v>39</v>
      </c>
      <c r="B539" s="31" t="s">
        <v>57</v>
      </c>
      <c r="C539" s="32">
        <v>1572</v>
      </c>
      <c r="D539" s="31" t="s">
        <v>2806</v>
      </c>
      <c r="E539" s="31" t="s">
        <v>3074</v>
      </c>
      <c r="F539" s="31" t="s">
        <v>3662</v>
      </c>
      <c r="G539" s="31">
        <v>41.347110999999998</v>
      </c>
      <c r="H539" s="31">
        <v>26.924399999999999</v>
      </c>
    </row>
    <row r="540" spans="1:8">
      <c r="A540" s="32">
        <v>39</v>
      </c>
      <c r="B540" s="31" t="s">
        <v>57</v>
      </c>
      <c r="C540" s="32">
        <v>1577</v>
      </c>
      <c r="D540" s="31" t="s">
        <v>2812</v>
      </c>
      <c r="E540" s="31" t="s">
        <v>3074</v>
      </c>
      <c r="F540" s="31" t="s">
        <v>3663</v>
      </c>
      <c r="G540" s="31">
        <v>41.601839699999999</v>
      </c>
      <c r="H540" s="31">
        <v>27.533200000000001</v>
      </c>
    </row>
    <row r="541" spans="1:8">
      <c r="A541" s="32">
        <v>39</v>
      </c>
      <c r="B541" s="31" t="s">
        <v>57</v>
      </c>
      <c r="C541" s="32">
        <v>1714</v>
      </c>
      <c r="D541" s="31" t="s">
        <v>2978</v>
      </c>
      <c r="E541" s="31" t="s">
        <v>3074</v>
      </c>
      <c r="F541" s="31" t="s">
        <v>3664</v>
      </c>
      <c r="G541" s="31">
        <v>41.611114600000001</v>
      </c>
      <c r="H541" s="31">
        <v>27.782699999999998</v>
      </c>
    </row>
    <row r="542" spans="1:8">
      <c r="A542" s="32">
        <v>40</v>
      </c>
      <c r="B542" s="31" t="s">
        <v>59</v>
      </c>
      <c r="C542" s="32">
        <v>1254</v>
      </c>
      <c r="D542" s="31" t="s">
        <v>2373</v>
      </c>
      <c r="E542" s="31" t="s">
        <v>3074</v>
      </c>
      <c r="F542" s="31" t="s">
        <v>3665</v>
      </c>
      <c r="G542" s="31">
        <v>39.589547600000003</v>
      </c>
      <c r="H542" s="31">
        <v>34.321399999999997</v>
      </c>
    </row>
    <row r="543" spans="1:8">
      <c r="A543" s="32">
        <v>40</v>
      </c>
      <c r="B543" s="31" t="s">
        <v>59</v>
      </c>
      <c r="C543" s="32">
        <v>1429</v>
      </c>
      <c r="D543" s="31" t="s">
        <v>2619</v>
      </c>
      <c r="E543" s="31" t="s">
        <v>3074</v>
      </c>
      <c r="F543" s="31" t="s">
        <v>3666</v>
      </c>
      <c r="G543" s="31">
        <v>39.358936999999997</v>
      </c>
      <c r="H543" s="31">
        <v>33.723399999999998</v>
      </c>
    </row>
    <row r="544" spans="1:8">
      <c r="A544" s="32">
        <v>40</v>
      </c>
      <c r="B544" s="31" t="s">
        <v>59</v>
      </c>
      <c r="C544" s="32">
        <v>1472</v>
      </c>
      <c r="D544" s="31" t="s">
        <v>3667</v>
      </c>
      <c r="E544" s="31" t="s">
        <v>3074</v>
      </c>
      <c r="F544" s="31" t="s">
        <v>3668</v>
      </c>
      <c r="G544" s="31">
        <v>39.146078000000003</v>
      </c>
      <c r="H544" s="31">
        <v>34.159500000000001</v>
      </c>
    </row>
    <row r="545" spans="1:8">
      <c r="A545" s="32">
        <v>40</v>
      </c>
      <c r="B545" s="31" t="s">
        <v>59</v>
      </c>
      <c r="C545" s="32">
        <v>1529</v>
      </c>
      <c r="D545" s="31" t="s">
        <v>2752</v>
      </c>
      <c r="E545" s="31" t="s">
        <v>3074</v>
      </c>
      <c r="F545" s="31" t="s">
        <v>3669</v>
      </c>
      <c r="G545" s="31">
        <v>39.063535000000002</v>
      </c>
      <c r="H545" s="31">
        <v>34.373899999999999</v>
      </c>
    </row>
    <row r="546" spans="1:8">
      <c r="A546" s="32">
        <v>40</v>
      </c>
      <c r="B546" s="31" t="s">
        <v>59</v>
      </c>
      <c r="C546" s="32">
        <v>1754</v>
      </c>
      <c r="D546" s="31" t="s">
        <v>2183</v>
      </c>
      <c r="E546" s="31" t="s">
        <v>3074</v>
      </c>
      <c r="F546" s="31" t="s">
        <v>3670</v>
      </c>
      <c r="G546" s="31">
        <v>39.499476600000001</v>
      </c>
      <c r="H546" s="31">
        <v>33.930399999999999</v>
      </c>
    </row>
    <row r="547" spans="1:8">
      <c r="A547" s="32">
        <v>40</v>
      </c>
      <c r="B547" s="31" t="s">
        <v>59</v>
      </c>
      <c r="C547" s="32">
        <v>1869</v>
      </c>
      <c r="D547" s="31" t="s">
        <v>2175</v>
      </c>
      <c r="E547" s="31" t="s">
        <v>3074</v>
      </c>
      <c r="F547" s="31" t="s">
        <v>3671</v>
      </c>
      <c r="G547" s="31">
        <v>39.587262899999999</v>
      </c>
      <c r="H547" s="31">
        <v>34.108699999999999</v>
      </c>
    </row>
    <row r="548" spans="1:8">
      <c r="A548" s="32">
        <v>40</v>
      </c>
      <c r="B548" s="31" t="s">
        <v>59</v>
      </c>
      <c r="C548" s="32">
        <v>1890</v>
      </c>
      <c r="D548" s="31" t="s">
        <v>482</v>
      </c>
      <c r="E548" s="31" t="s">
        <v>3074</v>
      </c>
      <c r="F548" s="31" t="s">
        <v>3672</v>
      </c>
      <c r="G548" s="31">
        <v>39.270215999999998</v>
      </c>
      <c r="H548" s="31">
        <v>34.265799999999999</v>
      </c>
    </row>
    <row r="549" spans="1:8">
      <c r="A549" s="32">
        <v>41</v>
      </c>
      <c r="B549" s="31" t="s">
        <v>60</v>
      </c>
      <c r="C549" s="32">
        <v>1338</v>
      </c>
      <c r="D549" s="31" t="s">
        <v>2490</v>
      </c>
      <c r="E549" s="31" t="s">
        <v>3074</v>
      </c>
      <c r="F549" s="31" t="s">
        <v>3673</v>
      </c>
      <c r="G549" s="31">
        <v>40.9329106</v>
      </c>
      <c r="H549" s="31">
        <v>29.533999999999999</v>
      </c>
    </row>
    <row r="550" spans="1:8">
      <c r="A550" s="32">
        <v>41</v>
      </c>
      <c r="B550" s="31" t="s">
        <v>60</v>
      </c>
      <c r="C550" s="32">
        <v>1355</v>
      </c>
      <c r="D550" s="31" t="s">
        <v>2508</v>
      </c>
      <c r="E550" s="31" t="s">
        <v>3074</v>
      </c>
      <c r="F550" s="31" t="s">
        <v>3674</v>
      </c>
      <c r="G550" s="31">
        <v>40.716751700000003</v>
      </c>
      <c r="H550" s="31">
        <v>29.819500000000001</v>
      </c>
    </row>
    <row r="551" spans="1:8">
      <c r="A551" s="32">
        <v>41</v>
      </c>
      <c r="B551" s="31" t="s">
        <v>60</v>
      </c>
      <c r="C551" s="32">
        <v>1430</v>
      </c>
      <c r="D551" s="31" t="s">
        <v>2620</v>
      </c>
      <c r="E551" s="31" t="s">
        <v>3074</v>
      </c>
      <c r="F551" s="31" t="s">
        <v>3675</v>
      </c>
      <c r="G551" s="31">
        <v>41.070363</v>
      </c>
      <c r="H551" s="31">
        <v>30.1524</v>
      </c>
    </row>
    <row r="552" spans="1:8">
      <c r="A552" s="32">
        <v>41</v>
      </c>
      <c r="B552" s="31" t="s">
        <v>60</v>
      </c>
      <c r="C552" s="32">
        <v>1440</v>
      </c>
      <c r="D552" s="31" t="s">
        <v>2634</v>
      </c>
      <c r="E552" s="31" t="s">
        <v>3074</v>
      </c>
      <c r="F552" s="31" t="s">
        <v>3676</v>
      </c>
      <c r="G552" s="31">
        <v>40.691274</v>
      </c>
      <c r="H552" s="31">
        <v>29.616399999999999</v>
      </c>
    </row>
    <row r="553" spans="1:8">
      <c r="A553" s="32">
        <v>41</v>
      </c>
      <c r="B553" s="31" t="s">
        <v>60</v>
      </c>
      <c r="C553" s="32">
        <v>1821</v>
      </c>
      <c r="D553" s="31" t="s">
        <v>2699</v>
      </c>
      <c r="E553" s="31" t="s">
        <v>3074</v>
      </c>
      <c r="F553" s="31" t="s">
        <v>3677</v>
      </c>
      <c r="G553" s="31">
        <v>40.776381999999998</v>
      </c>
      <c r="H553" s="31">
        <v>29.7377</v>
      </c>
    </row>
    <row r="554" spans="1:8">
      <c r="A554" s="32">
        <v>41</v>
      </c>
      <c r="B554" s="31" t="s">
        <v>60</v>
      </c>
      <c r="C554" s="32">
        <v>2030</v>
      </c>
      <c r="D554" s="31" t="s">
        <v>2405</v>
      </c>
      <c r="E554" s="31" t="s">
        <v>3074</v>
      </c>
      <c r="F554" s="31" t="s">
        <v>3678</v>
      </c>
      <c r="G554" s="31">
        <v>40.756188999999999</v>
      </c>
      <c r="H554" s="31">
        <v>29.8309</v>
      </c>
    </row>
    <row r="555" spans="1:8">
      <c r="A555" s="32">
        <v>41</v>
      </c>
      <c r="B555" s="31" t="s">
        <v>60</v>
      </c>
      <c r="C555" s="32">
        <v>2058</v>
      </c>
      <c r="D555" s="31" t="s">
        <v>2268</v>
      </c>
      <c r="E555" s="31" t="s">
        <v>3074</v>
      </c>
      <c r="F555" s="31" t="s">
        <v>3679</v>
      </c>
      <c r="G555" s="31">
        <v>40.6298368</v>
      </c>
      <c r="H555" s="31">
        <v>29.950900000000001</v>
      </c>
    </row>
    <row r="556" spans="1:8">
      <c r="A556" s="32">
        <v>41</v>
      </c>
      <c r="B556" s="31" t="s">
        <v>60</v>
      </c>
      <c r="C556" s="32">
        <v>2059</v>
      </c>
      <c r="D556" s="31" t="s">
        <v>2359</v>
      </c>
      <c r="E556" s="31" t="s">
        <v>3074</v>
      </c>
      <c r="F556" s="31" t="s">
        <v>3680</v>
      </c>
      <c r="G556" s="31">
        <v>40.836142100000004</v>
      </c>
      <c r="H556" s="31">
        <v>29.383099999999999</v>
      </c>
    </row>
    <row r="557" spans="1:8">
      <c r="A557" s="32">
        <v>41</v>
      </c>
      <c r="B557" s="31" t="s">
        <v>60</v>
      </c>
      <c r="C557" s="32">
        <v>2060</v>
      </c>
      <c r="D557" s="31" t="s">
        <v>2393</v>
      </c>
      <c r="E557" s="31" t="s">
        <v>3074</v>
      </c>
      <c r="F557" s="31" t="s">
        <v>3681</v>
      </c>
      <c r="G557" s="31">
        <v>40.773863300000002</v>
      </c>
      <c r="H557" s="31">
        <v>29.400300000000001</v>
      </c>
    </row>
    <row r="558" spans="1:8">
      <c r="A558" s="32">
        <v>41</v>
      </c>
      <c r="B558" s="31" t="s">
        <v>60</v>
      </c>
      <c r="C558" s="32">
        <v>2061</v>
      </c>
      <c r="D558" s="31" t="s">
        <v>2416</v>
      </c>
      <c r="E558" s="31" t="s">
        <v>3074</v>
      </c>
      <c r="F558" s="31" t="s">
        <v>3682</v>
      </c>
      <c r="G558" s="31">
        <v>40.845844100000001</v>
      </c>
      <c r="H558" s="31">
        <v>29.580400000000001</v>
      </c>
    </row>
    <row r="559" spans="1:8">
      <c r="A559" s="32">
        <v>41</v>
      </c>
      <c r="B559" s="31" t="s">
        <v>60</v>
      </c>
      <c r="C559" s="32">
        <v>2062</v>
      </c>
      <c r="D559" s="31" t="s">
        <v>2606</v>
      </c>
      <c r="E559" s="31" t="s">
        <v>3074</v>
      </c>
      <c r="F559" s="31" t="s">
        <v>3683</v>
      </c>
      <c r="G559" s="31">
        <v>40.7654408</v>
      </c>
      <c r="H559" s="31">
        <v>29.940799999999999</v>
      </c>
    </row>
    <row r="560" spans="1:8">
      <c r="A560" s="32">
        <v>41</v>
      </c>
      <c r="B560" s="31" t="s">
        <v>60</v>
      </c>
      <c r="C560" s="32">
        <v>2063</v>
      </c>
      <c r="D560" s="31" t="s">
        <v>2648</v>
      </c>
      <c r="E560" s="31" t="s">
        <v>3074</v>
      </c>
      <c r="F560" s="31" t="s">
        <v>3684</v>
      </c>
      <c r="G560" s="31">
        <v>40.753368999999999</v>
      </c>
      <c r="H560" s="31">
        <v>30.023199999999999</v>
      </c>
    </row>
    <row r="561" spans="1:8">
      <c r="A561" s="32">
        <v>42</v>
      </c>
      <c r="B561" s="31" t="s">
        <v>61</v>
      </c>
      <c r="C561" s="32">
        <v>1122</v>
      </c>
      <c r="D561" s="31" t="s">
        <v>2185</v>
      </c>
      <c r="E561" s="31" t="s">
        <v>3074</v>
      </c>
      <c r="F561" s="31" t="s">
        <v>3685</v>
      </c>
      <c r="G561" s="31">
        <v>38.360258000000002</v>
      </c>
      <c r="H561" s="31">
        <v>31.417999999999999</v>
      </c>
    </row>
    <row r="562" spans="1:8">
      <c r="A562" s="32">
        <v>42</v>
      </c>
      <c r="B562" s="31" t="s">
        <v>61</v>
      </c>
      <c r="C562" s="32">
        <v>1188</v>
      </c>
      <c r="D562" s="31" t="s">
        <v>2292</v>
      </c>
      <c r="E562" s="31" t="s">
        <v>3074</v>
      </c>
      <c r="F562" s="31" t="s">
        <v>3686</v>
      </c>
      <c r="G562" s="31">
        <v>37.679796000000003</v>
      </c>
      <c r="H562" s="31">
        <v>31.724299999999999</v>
      </c>
    </row>
    <row r="563" spans="1:8">
      <c r="A563" s="32">
        <v>42</v>
      </c>
      <c r="B563" s="31" t="s">
        <v>61</v>
      </c>
      <c r="C563" s="32">
        <v>1207</v>
      </c>
      <c r="D563" s="31" t="s">
        <v>2308</v>
      </c>
      <c r="E563" s="31" t="s">
        <v>3074</v>
      </c>
      <c r="F563" s="31" t="s">
        <v>3687</v>
      </c>
      <c r="G563" s="31">
        <v>37.188912000000002</v>
      </c>
      <c r="H563" s="31">
        <v>32.245399999999997</v>
      </c>
    </row>
    <row r="564" spans="1:8">
      <c r="A564" s="32">
        <v>42</v>
      </c>
      <c r="B564" s="31" t="s">
        <v>61</v>
      </c>
      <c r="C564" s="32">
        <v>1222</v>
      </c>
      <c r="D564" s="31" t="s">
        <v>2327</v>
      </c>
      <c r="E564" s="31" t="s">
        <v>3074</v>
      </c>
      <c r="F564" s="31" t="s">
        <v>3688</v>
      </c>
      <c r="G564" s="31">
        <v>38.656883000000001</v>
      </c>
      <c r="H564" s="31">
        <v>32.923299999999998</v>
      </c>
    </row>
    <row r="565" spans="1:8">
      <c r="A565" s="32">
        <v>42</v>
      </c>
      <c r="B565" s="31" t="s">
        <v>61</v>
      </c>
      <c r="C565" s="32">
        <v>1262</v>
      </c>
      <c r="D565" s="31" t="s">
        <v>2386</v>
      </c>
      <c r="E565" s="31" t="s">
        <v>3074</v>
      </c>
      <c r="F565" s="31" t="s">
        <v>3689</v>
      </c>
      <c r="G565" s="31">
        <v>37.573898999999997</v>
      </c>
      <c r="H565" s="31">
        <v>32.780999999999999</v>
      </c>
    </row>
    <row r="566" spans="1:8">
      <c r="A566" s="32">
        <v>42</v>
      </c>
      <c r="B566" s="31" t="s">
        <v>61</v>
      </c>
      <c r="C566" s="32">
        <v>1285</v>
      </c>
      <c r="D566" s="31" t="s">
        <v>2421</v>
      </c>
      <c r="E566" s="31" t="s">
        <v>3074</v>
      </c>
      <c r="F566" s="31" t="s">
        <v>3690</v>
      </c>
      <c r="G566" s="31">
        <v>38.145955000000001</v>
      </c>
      <c r="H566" s="31">
        <v>31.6768</v>
      </c>
    </row>
    <row r="567" spans="1:8">
      <c r="A567" s="32">
        <v>42</v>
      </c>
      <c r="B567" s="31" t="s">
        <v>61</v>
      </c>
      <c r="C567" s="32">
        <v>1312</v>
      </c>
      <c r="D567" s="31" t="s">
        <v>3691</v>
      </c>
      <c r="E567" s="31" t="s">
        <v>3074</v>
      </c>
      <c r="F567" s="31" t="s">
        <v>3692</v>
      </c>
      <c r="G567" s="31">
        <v>37.512315999999998</v>
      </c>
      <c r="H567" s="31">
        <v>34.0488</v>
      </c>
    </row>
    <row r="568" spans="1:8">
      <c r="A568" s="32">
        <v>42</v>
      </c>
      <c r="B568" s="31" t="s">
        <v>61</v>
      </c>
      <c r="C568" s="32">
        <v>1375</v>
      </c>
      <c r="D568" s="31" t="s">
        <v>2543</v>
      </c>
      <c r="E568" s="31" t="s">
        <v>3074</v>
      </c>
      <c r="F568" s="31" t="s">
        <v>3693</v>
      </c>
      <c r="G568" s="31">
        <v>36.986063000000001</v>
      </c>
      <c r="H568" s="31">
        <v>32.4559</v>
      </c>
    </row>
    <row r="569" spans="1:8">
      <c r="A569" s="32">
        <v>42</v>
      </c>
      <c r="B569" s="31" t="s">
        <v>61</v>
      </c>
      <c r="C569" s="32">
        <v>1400</v>
      </c>
      <c r="D569" s="31" t="s">
        <v>2581</v>
      </c>
      <c r="E569" s="31" t="s">
        <v>3074</v>
      </c>
      <c r="F569" s="31" t="s">
        <v>3694</v>
      </c>
      <c r="G569" s="31">
        <v>38.281723900000003</v>
      </c>
      <c r="H569" s="31">
        <v>31.914000000000001</v>
      </c>
    </row>
    <row r="570" spans="1:8">
      <c r="A570" s="32">
        <v>42</v>
      </c>
      <c r="B570" s="31" t="s">
        <v>61</v>
      </c>
      <c r="C570" s="32">
        <v>1422</v>
      </c>
      <c r="D570" s="31" t="s">
        <v>2610</v>
      </c>
      <c r="E570" s="31" t="s">
        <v>3074</v>
      </c>
      <c r="F570" s="31" t="s">
        <v>3695</v>
      </c>
      <c r="G570" s="31">
        <v>38.240870999999999</v>
      </c>
      <c r="H570" s="31">
        <v>32.207900000000002</v>
      </c>
    </row>
    <row r="571" spans="1:8">
      <c r="A571" s="32">
        <v>42</v>
      </c>
      <c r="B571" s="31" t="s">
        <v>61</v>
      </c>
      <c r="C571" s="32">
        <v>1441</v>
      </c>
      <c r="D571" s="31" t="s">
        <v>2635</v>
      </c>
      <c r="E571" s="31" t="s">
        <v>3074</v>
      </c>
      <c r="F571" s="31" t="s">
        <v>3696</v>
      </c>
      <c r="G571" s="31">
        <v>37.715319999999998</v>
      </c>
      <c r="H571" s="31">
        <v>33.546599999999998</v>
      </c>
    </row>
    <row r="572" spans="1:8">
      <c r="A572" s="32">
        <v>42</v>
      </c>
      <c r="B572" s="31" t="s">
        <v>61</v>
      </c>
      <c r="C572" s="32">
        <v>1491</v>
      </c>
      <c r="D572" s="31" t="s">
        <v>2704</v>
      </c>
      <c r="E572" s="31" t="s">
        <v>3074</v>
      </c>
      <c r="F572" s="31" t="s">
        <v>3697</v>
      </c>
      <c r="G572" s="31">
        <v>39.090245000000003</v>
      </c>
      <c r="H572" s="31">
        <v>33.080500000000001</v>
      </c>
    </row>
    <row r="573" spans="1:8">
      <c r="A573" s="32">
        <v>42</v>
      </c>
      <c r="B573" s="31" t="s">
        <v>61</v>
      </c>
      <c r="C573" s="32">
        <v>1598</v>
      </c>
      <c r="D573" s="31" t="s">
        <v>2836</v>
      </c>
      <c r="E573" s="31" t="s">
        <v>3074</v>
      </c>
      <c r="F573" s="31" t="s">
        <v>3698</v>
      </c>
      <c r="G573" s="31">
        <v>38.264660900000003</v>
      </c>
      <c r="H573" s="31">
        <v>32.4071</v>
      </c>
    </row>
    <row r="574" spans="1:8">
      <c r="A574" s="32">
        <v>42</v>
      </c>
      <c r="B574" s="31" t="s">
        <v>61</v>
      </c>
      <c r="C574" s="32">
        <v>1617</v>
      </c>
      <c r="D574" s="31" t="s">
        <v>2863</v>
      </c>
      <c r="E574" s="31" t="s">
        <v>3074</v>
      </c>
      <c r="F574" s="31" t="s">
        <v>3699</v>
      </c>
      <c r="G574" s="31">
        <v>37.419260000000001</v>
      </c>
      <c r="H574" s="31">
        <v>31.848199999999999</v>
      </c>
    </row>
    <row r="575" spans="1:8">
      <c r="A575" s="32">
        <v>42</v>
      </c>
      <c r="B575" s="31" t="s">
        <v>61</v>
      </c>
      <c r="C575" s="32">
        <v>1735</v>
      </c>
      <c r="D575" s="31" t="s">
        <v>3009</v>
      </c>
      <c r="E575" s="31" t="s">
        <v>3074</v>
      </c>
      <c r="F575" s="31" t="s">
        <v>3700</v>
      </c>
      <c r="G575" s="31">
        <v>38.813456000000002</v>
      </c>
      <c r="H575" s="31">
        <v>31.735700000000001</v>
      </c>
    </row>
    <row r="576" spans="1:8">
      <c r="A576" s="32">
        <v>42</v>
      </c>
      <c r="B576" s="31" t="s">
        <v>61</v>
      </c>
      <c r="C576" s="32">
        <v>1753</v>
      </c>
      <c r="D576" s="31" t="s">
        <v>2182</v>
      </c>
      <c r="E576" s="31" t="s">
        <v>3074</v>
      </c>
      <c r="F576" s="31" t="s">
        <v>3701</v>
      </c>
      <c r="G576" s="31">
        <v>37.452598000000002</v>
      </c>
      <c r="H576" s="31">
        <v>32.371099999999998</v>
      </c>
    </row>
    <row r="577" spans="1:8">
      <c r="A577" s="32">
        <v>42</v>
      </c>
      <c r="B577" s="31" t="s">
        <v>61</v>
      </c>
      <c r="C577" s="32">
        <v>1760</v>
      </c>
      <c r="D577" s="31" t="s">
        <v>2202</v>
      </c>
      <c r="E577" s="31" t="s">
        <v>3074</v>
      </c>
      <c r="F577" s="31" t="s">
        <v>3702</v>
      </c>
      <c r="G577" s="31">
        <v>38.308273999999997</v>
      </c>
      <c r="H577" s="31">
        <v>32.868899999999996</v>
      </c>
    </row>
    <row r="578" spans="1:8">
      <c r="A578" s="32">
        <v>42</v>
      </c>
      <c r="B578" s="31" t="s">
        <v>61</v>
      </c>
      <c r="C578" s="32">
        <v>1789</v>
      </c>
      <c r="D578" s="31" t="s">
        <v>2402</v>
      </c>
      <c r="E578" s="31" t="s">
        <v>3074</v>
      </c>
      <c r="F578" s="31" t="s">
        <v>3703</v>
      </c>
      <c r="G578" s="31">
        <v>37.400175699999998</v>
      </c>
      <c r="H578" s="31">
        <v>31.491299999999999</v>
      </c>
    </row>
    <row r="579" spans="1:8">
      <c r="A579" s="32">
        <v>42</v>
      </c>
      <c r="B579" s="31" t="s">
        <v>61</v>
      </c>
      <c r="C579" s="32">
        <v>1804</v>
      </c>
      <c r="D579" s="31" t="s">
        <v>2580</v>
      </c>
      <c r="E579" s="31" t="s">
        <v>3074</v>
      </c>
      <c r="F579" s="31" t="s">
        <v>3704</v>
      </c>
      <c r="G579" s="31">
        <v>37.910850799999999</v>
      </c>
      <c r="H579" s="31">
        <v>31.582699999999999</v>
      </c>
    </row>
    <row r="580" spans="1:8">
      <c r="A580" s="32">
        <v>42</v>
      </c>
      <c r="B580" s="31" t="s">
        <v>61</v>
      </c>
      <c r="C580" s="32">
        <v>1814</v>
      </c>
      <c r="D580" s="31" t="s">
        <v>2639</v>
      </c>
      <c r="E580" s="31" t="s">
        <v>3074</v>
      </c>
      <c r="F580" s="31" t="s">
        <v>3705</v>
      </c>
      <c r="G580" s="31">
        <v>37.823211200000003</v>
      </c>
      <c r="H580" s="31">
        <v>32.988799999999998</v>
      </c>
    </row>
    <row r="581" spans="1:8">
      <c r="A581" s="32">
        <v>42</v>
      </c>
      <c r="B581" s="31" t="s">
        <v>61</v>
      </c>
      <c r="C581" s="32">
        <v>1827</v>
      </c>
      <c r="D581" s="31" t="s">
        <v>2742</v>
      </c>
      <c r="E581" s="31" t="s">
        <v>3074</v>
      </c>
      <c r="F581" s="31" t="s">
        <v>3706</v>
      </c>
      <c r="G581" s="31">
        <v>37.743022799999999</v>
      </c>
      <c r="H581" s="31">
        <v>32.2654</v>
      </c>
    </row>
    <row r="582" spans="1:8">
      <c r="A582" s="32">
        <v>42</v>
      </c>
      <c r="B582" s="31" t="s">
        <v>61</v>
      </c>
      <c r="C582" s="32">
        <v>1839</v>
      </c>
      <c r="D582" s="31" t="s">
        <v>2854</v>
      </c>
      <c r="E582" s="31" t="s">
        <v>3074</v>
      </c>
      <c r="F582" s="31" t="s">
        <v>3707</v>
      </c>
      <c r="G582" s="31">
        <v>38.016038299999998</v>
      </c>
      <c r="H582" s="31">
        <v>32.491999999999997</v>
      </c>
    </row>
    <row r="583" spans="1:8">
      <c r="A583" s="32">
        <v>42</v>
      </c>
      <c r="B583" s="31" t="s">
        <v>61</v>
      </c>
      <c r="C583" s="32">
        <v>1848</v>
      </c>
      <c r="D583" s="31" t="s">
        <v>2925</v>
      </c>
      <c r="E583" s="31" t="s">
        <v>3074</v>
      </c>
      <c r="F583" s="31" t="s">
        <v>3708</v>
      </c>
      <c r="G583" s="31">
        <v>36.923682900000003</v>
      </c>
      <c r="H583" s="31">
        <v>32.493200000000002</v>
      </c>
    </row>
    <row r="584" spans="1:8">
      <c r="A584" s="32">
        <v>42</v>
      </c>
      <c r="B584" s="31" t="s">
        <v>61</v>
      </c>
      <c r="C584" s="32">
        <v>1868</v>
      </c>
      <c r="D584" s="31" t="s">
        <v>2169</v>
      </c>
      <c r="E584" s="31" t="s">
        <v>3074</v>
      </c>
      <c r="F584" s="31" t="s">
        <v>3709</v>
      </c>
      <c r="G584" s="31">
        <v>37.235553400000001</v>
      </c>
      <c r="H584" s="31">
        <v>32.106499999999997</v>
      </c>
    </row>
    <row r="585" spans="1:8">
      <c r="A585" s="32">
        <v>42</v>
      </c>
      <c r="B585" s="31" t="s">
        <v>61</v>
      </c>
      <c r="C585" s="32">
        <v>1902</v>
      </c>
      <c r="D585" s="31" t="s">
        <v>2365</v>
      </c>
      <c r="E585" s="31" t="s">
        <v>3074</v>
      </c>
      <c r="F585" s="31" t="s">
        <v>3710</v>
      </c>
      <c r="G585" s="31">
        <v>39.023429</v>
      </c>
      <c r="H585" s="31">
        <v>31.790600000000001</v>
      </c>
    </row>
    <row r="586" spans="1:8">
      <c r="A586" s="32">
        <v>42</v>
      </c>
      <c r="B586" s="31" t="s">
        <v>61</v>
      </c>
      <c r="C586" s="32">
        <v>1907</v>
      </c>
      <c r="D586" s="31" t="s">
        <v>2401</v>
      </c>
      <c r="E586" s="31" t="s">
        <v>3074</v>
      </c>
      <c r="F586" s="31" t="s">
        <v>3711</v>
      </c>
      <c r="G586" s="31">
        <v>38.013432000000002</v>
      </c>
      <c r="H586" s="31">
        <v>32.015300000000003</v>
      </c>
    </row>
    <row r="587" spans="1:8">
      <c r="A587" s="32">
        <v>42</v>
      </c>
      <c r="B587" s="31" t="s">
        <v>61</v>
      </c>
      <c r="C587" s="32">
        <v>1920</v>
      </c>
      <c r="D587" s="31" t="s">
        <v>2453</v>
      </c>
      <c r="E587" s="31" t="s">
        <v>3074</v>
      </c>
      <c r="F587" s="31" t="s">
        <v>3712</v>
      </c>
      <c r="G587" s="31">
        <v>37.904083</v>
      </c>
      <c r="H587" s="31">
        <v>33.836100000000002</v>
      </c>
    </row>
    <row r="588" spans="1:8">
      <c r="A588" s="32">
        <v>42</v>
      </c>
      <c r="B588" s="31" t="s">
        <v>61</v>
      </c>
      <c r="C588" s="32">
        <v>1933</v>
      </c>
      <c r="D588" s="31" t="s">
        <v>2531</v>
      </c>
      <c r="E588" s="31" t="s">
        <v>3074</v>
      </c>
      <c r="F588" s="31" t="s">
        <v>3713</v>
      </c>
      <c r="G588" s="31">
        <v>37.196916299999998</v>
      </c>
      <c r="H588" s="31">
        <v>32.673000000000002</v>
      </c>
    </row>
    <row r="589" spans="1:8">
      <c r="A589" s="32">
        <v>42</v>
      </c>
      <c r="B589" s="31" t="s">
        <v>61</v>
      </c>
      <c r="C589" s="32">
        <v>1937</v>
      </c>
      <c r="D589" s="31" t="s">
        <v>2548</v>
      </c>
      <c r="E589" s="31" t="s">
        <v>3074</v>
      </c>
      <c r="F589" s="31" t="s">
        <v>3714</v>
      </c>
      <c r="G589" s="31">
        <v>37.433642900000002</v>
      </c>
      <c r="H589" s="31">
        <v>34.186900000000001</v>
      </c>
    </row>
    <row r="590" spans="1:8">
      <c r="A590" s="32">
        <v>42</v>
      </c>
      <c r="B590" s="31" t="s">
        <v>61</v>
      </c>
      <c r="C590" s="32">
        <v>1990</v>
      </c>
      <c r="D590" s="31" t="s">
        <v>2957</v>
      </c>
      <c r="E590" s="31" t="s">
        <v>3074</v>
      </c>
      <c r="F590" s="31" t="s">
        <v>3715</v>
      </c>
      <c r="G590" s="31">
        <v>38.474376900000003</v>
      </c>
      <c r="H590" s="31">
        <v>31.6295</v>
      </c>
    </row>
    <row r="591" spans="1:8">
      <c r="A591" s="32">
        <v>42</v>
      </c>
      <c r="B591" s="31" t="s">
        <v>61</v>
      </c>
      <c r="C591" s="32">
        <v>1994</v>
      </c>
      <c r="D591" s="31" t="s">
        <v>2984</v>
      </c>
      <c r="E591" s="31" t="s">
        <v>3074</v>
      </c>
      <c r="F591" s="31" t="s">
        <v>3716</v>
      </c>
      <c r="G591" s="31">
        <v>37.300533999999999</v>
      </c>
      <c r="H591" s="31">
        <v>32.085500000000003</v>
      </c>
    </row>
    <row r="592" spans="1:8">
      <c r="A592" s="32">
        <v>43</v>
      </c>
      <c r="B592" s="31" t="s">
        <v>63</v>
      </c>
      <c r="C592" s="32">
        <v>1132</v>
      </c>
      <c r="D592" s="31" t="s">
        <v>242</v>
      </c>
      <c r="E592" s="31" t="s">
        <v>3074</v>
      </c>
      <c r="F592" s="31" t="s">
        <v>3717</v>
      </c>
      <c r="G592" s="31">
        <v>39.057997</v>
      </c>
      <c r="H592" s="31">
        <v>30.108599999999999</v>
      </c>
    </row>
    <row r="593" spans="1:8">
      <c r="A593" s="32">
        <v>43</v>
      </c>
      <c r="B593" s="31" t="s">
        <v>63</v>
      </c>
      <c r="C593" s="32">
        <v>1288</v>
      </c>
      <c r="D593" s="31" t="s">
        <v>2428</v>
      </c>
      <c r="E593" s="31" t="s">
        <v>3074</v>
      </c>
      <c r="F593" s="31" t="s">
        <v>3718</v>
      </c>
      <c r="G593" s="31">
        <v>39.800998999999997</v>
      </c>
      <c r="H593" s="31">
        <v>29.6127</v>
      </c>
    </row>
    <row r="594" spans="1:8">
      <c r="A594" s="32">
        <v>43</v>
      </c>
      <c r="B594" s="31" t="s">
        <v>63</v>
      </c>
      <c r="C594" s="32">
        <v>1304</v>
      </c>
      <c r="D594" s="31" t="s">
        <v>2451</v>
      </c>
      <c r="E594" s="31" t="s">
        <v>3074</v>
      </c>
      <c r="F594" s="31" t="s">
        <v>3719</v>
      </c>
      <c r="G594" s="31">
        <v>39.344413000000003</v>
      </c>
      <c r="H594" s="31">
        <v>29.257899999999999</v>
      </c>
    </row>
    <row r="595" spans="1:8">
      <c r="A595" s="32">
        <v>43</v>
      </c>
      <c r="B595" s="31" t="s">
        <v>63</v>
      </c>
      <c r="C595" s="32">
        <v>1339</v>
      </c>
      <c r="D595" s="31" t="s">
        <v>2491</v>
      </c>
      <c r="E595" s="31" t="s">
        <v>3074</v>
      </c>
      <c r="F595" s="31" t="s">
        <v>3720</v>
      </c>
      <c r="G595" s="31">
        <v>38.990735999999998</v>
      </c>
      <c r="H595" s="31">
        <v>29.395700000000001</v>
      </c>
    </row>
    <row r="596" spans="1:8">
      <c r="A596" s="32">
        <v>43</v>
      </c>
      <c r="B596" s="31" t="s">
        <v>63</v>
      </c>
      <c r="C596" s="32">
        <v>1500</v>
      </c>
      <c r="D596" s="31" t="s">
        <v>3721</v>
      </c>
      <c r="E596" s="31" t="s">
        <v>3074</v>
      </c>
      <c r="F596" s="31" t="s">
        <v>3722</v>
      </c>
      <c r="G596" s="31">
        <v>39.419954699999998</v>
      </c>
      <c r="H596" s="31">
        <v>29.985700000000001</v>
      </c>
    </row>
    <row r="597" spans="1:8">
      <c r="A597" s="32">
        <v>43</v>
      </c>
      <c r="B597" s="31" t="s">
        <v>63</v>
      </c>
      <c r="C597" s="32">
        <v>1625</v>
      </c>
      <c r="D597" s="31" t="s">
        <v>2870</v>
      </c>
      <c r="E597" s="31" t="s">
        <v>3074</v>
      </c>
      <c r="F597" s="31" t="s">
        <v>3723</v>
      </c>
      <c r="G597" s="31">
        <v>39.089599999999997</v>
      </c>
      <c r="H597" s="31">
        <v>28.9787</v>
      </c>
    </row>
    <row r="598" spans="1:8">
      <c r="A598" s="32">
        <v>43</v>
      </c>
      <c r="B598" s="31" t="s">
        <v>63</v>
      </c>
      <c r="C598" s="32">
        <v>1671</v>
      </c>
      <c r="D598" s="31" t="s">
        <v>2931</v>
      </c>
      <c r="E598" s="31" t="s">
        <v>3074</v>
      </c>
      <c r="F598" s="31" t="s">
        <v>3724</v>
      </c>
      <c r="G598" s="31">
        <v>39.546999999999997</v>
      </c>
      <c r="H598" s="31">
        <v>29.491399999999999</v>
      </c>
    </row>
    <row r="599" spans="1:8">
      <c r="A599" s="32">
        <v>43</v>
      </c>
      <c r="B599" s="31" t="s">
        <v>63</v>
      </c>
      <c r="C599" s="32">
        <v>1764</v>
      </c>
      <c r="D599" s="31" t="s">
        <v>2232</v>
      </c>
      <c r="E599" s="31" t="s">
        <v>3074</v>
      </c>
      <c r="F599" s="31" t="s">
        <v>3725</v>
      </c>
      <c r="G599" s="31">
        <v>39.179418900000002</v>
      </c>
      <c r="H599" s="31">
        <v>29.8352</v>
      </c>
    </row>
    <row r="600" spans="1:8">
      <c r="A600" s="32">
        <v>43</v>
      </c>
      <c r="B600" s="31" t="s">
        <v>63</v>
      </c>
      <c r="C600" s="32">
        <v>1790</v>
      </c>
      <c r="D600" s="31" t="s">
        <v>2433</v>
      </c>
      <c r="E600" s="31" t="s">
        <v>3074</v>
      </c>
      <c r="F600" s="31" t="s">
        <v>3726</v>
      </c>
      <c r="G600" s="31">
        <v>38.855200000000004</v>
      </c>
      <c r="H600" s="31">
        <v>29.976199999999999</v>
      </c>
    </row>
    <row r="601" spans="1:8">
      <c r="A601" s="32">
        <v>43</v>
      </c>
      <c r="B601" s="31" t="s">
        <v>63</v>
      </c>
      <c r="C601" s="32">
        <v>1802</v>
      </c>
      <c r="D601" s="31" t="s">
        <v>2573</v>
      </c>
      <c r="E601" s="31" t="s">
        <v>3074</v>
      </c>
      <c r="F601" s="31" t="s">
        <v>3727</v>
      </c>
      <c r="G601" s="31">
        <v>39.246527999999998</v>
      </c>
      <c r="H601" s="31">
        <v>29.235900000000001</v>
      </c>
    </row>
    <row r="602" spans="1:8">
      <c r="A602" s="32">
        <v>43</v>
      </c>
      <c r="B602" s="31" t="s">
        <v>63</v>
      </c>
      <c r="C602" s="32">
        <v>1843</v>
      </c>
      <c r="D602" s="31" t="s">
        <v>2905</v>
      </c>
      <c r="E602" s="31" t="s">
        <v>3074</v>
      </c>
      <c r="F602" s="31" t="s">
        <v>3728</v>
      </c>
      <c r="G602" s="31">
        <v>39.024909999999998</v>
      </c>
      <c r="H602" s="31">
        <v>29.220099999999999</v>
      </c>
    </row>
    <row r="603" spans="1:8">
      <c r="A603" s="32">
        <v>43</v>
      </c>
      <c r="B603" s="31" t="s">
        <v>63</v>
      </c>
      <c r="C603" s="32">
        <v>1898</v>
      </c>
      <c r="D603" s="31" t="s">
        <v>2351</v>
      </c>
      <c r="E603" s="31" t="s">
        <v>3074</v>
      </c>
      <c r="F603" s="31" t="s">
        <v>3729</v>
      </c>
      <c r="G603" s="31">
        <v>39.196871999999999</v>
      </c>
      <c r="H603" s="31">
        <v>29.6172</v>
      </c>
    </row>
    <row r="604" spans="1:8">
      <c r="A604" s="32">
        <v>43</v>
      </c>
      <c r="B604" s="31" t="s">
        <v>63</v>
      </c>
      <c r="C604" s="32">
        <v>1979</v>
      </c>
      <c r="D604" s="31" t="s">
        <v>2803</v>
      </c>
      <c r="E604" s="31" t="s">
        <v>3074</v>
      </c>
      <c r="F604" s="31" t="s">
        <v>3730</v>
      </c>
      <c r="G604" s="31">
        <v>38.995199900000003</v>
      </c>
      <c r="H604" s="31">
        <v>29.123899999999999</v>
      </c>
    </row>
    <row r="605" spans="1:8">
      <c r="A605" s="32">
        <v>44</v>
      </c>
      <c r="B605" s="31" t="s">
        <v>64</v>
      </c>
      <c r="C605" s="32">
        <v>1114</v>
      </c>
      <c r="D605" s="31" t="s">
        <v>2173</v>
      </c>
      <c r="E605" s="31" t="s">
        <v>3074</v>
      </c>
      <c r="F605" s="31" t="s">
        <v>3731</v>
      </c>
      <c r="G605" s="31">
        <v>38.388353299999999</v>
      </c>
      <c r="H605" s="31">
        <v>37.796100000000003</v>
      </c>
    </row>
    <row r="606" spans="1:8">
      <c r="A606" s="32">
        <v>44</v>
      </c>
      <c r="B606" s="31" t="s">
        <v>64</v>
      </c>
      <c r="C606" s="32">
        <v>1143</v>
      </c>
      <c r="D606" s="31" t="s">
        <v>2217</v>
      </c>
      <c r="E606" s="31" t="s">
        <v>3074</v>
      </c>
      <c r="F606" s="31" t="s">
        <v>3732</v>
      </c>
      <c r="G606" s="31">
        <v>39.042834900000003</v>
      </c>
      <c r="H606" s="31">
        <v>38.488399999999999</v>
      </c>
    </row>
    <row r="607" spans="1:8">
      <c r="A607" s="32">
        <v>44</v>
      </c>
      <c r="B607" s="31" t="s">
        <v>64</v>
      </c>
      <c r="C607" s="32">
        <v>1148</v>
      </c>
      <c r="D607" s="31" t="s">
        <v>2220</v>
      </c>
      <c r="E607" s="31" t="s">
        <v>3074</v>
      </c>
      <c r="F607" s="31" t="s">
        <v>3733</v>
      </c>
      <c r="G607" s="31">
        <v>38.824114000000002</v>
      </c>
      <c r="H607" s="31">
        <v>38.288800000000002</v>
      </c>
    </row>
    <row r="608" spans="1:8">
      <c r="A608" s="32">
        <v>44</v>
      </c>
      <c r="B608" s="31" t="s">
        <v>64</v>
      </c>
      <c r="C608" s="32">
        <v>1265</v>
      </c>
      <c r="D608" s="31" t="s">
        <v>2391</v>
      </c>
      <c r="E608" s="31" t="s">
        <v>3074</v>
      </c>
      <c r="F608" s="31" t="s">
        <v>3734</v>
      </c>
      <c r="G608" s="31">
        <v>38.556663999999998</v>
      </c>
      <c r="H608" s="31">
        <v>37.490600000000001</v>
      </c>
    </row>
    <row r="609" spans="1:8">
      <c r="A609" s="32">
        <v>44</v>
      </c>
      <c r="B609" s="31" t="s">
        <v>64</v>
      </c>
      <c r="C609" s="32">
        <v>1286</v>
      </c>
      <c r="D609" s="31" t="s">
        <v>2424</v>
      </c>
      <c r="E609" s="31" t="s">
        <v>3074</v>
      </c>
      <c r="F609" s="31" t="s">
        <v>3735</v>
      </c>
      <c r="G609" s="31">
        <v>38.060793699999998</v>
      </c>
      <c r="H609" s="31">
        <v>37.893700000000003</v>
      </c>
    </row>
    <row r="610" spans="1:8">
      <c r="A610" s="32">
        <v>44</v>
      </c>
      <c r="B610" s="31" t="s">
        <v>64</v>
      </c>
      <c r="C610" s="32">
        <v>1390</v>
      </c>
      <c r="D610" s="31" t="s">
        <v>2568</v>
      </c>
      <c r="E610" s="31" t="s">
        <v>3074</v>
      </c>
      <c r="F610" s="31" t="s">
        <v>3736</v>
      </c>
      <c r="G610" s="31">
        <v>38.816524999999999</v>
      </c>
      <c r="H610" s="31">
        <v>37.930799999999998</v>
      </c>
    </row>
    <row r="611" spans="1:8">
      <c r="A611" s="32">
        <v>44</v>
      </c>
      <c r="B611" s="31" t="s">
        <v>64</v>
      </c>
      <c r="C611" s="32">
        <v>1582</v>
      </c>
      <c r="D611" s="31" t="s">
        <v>2820</v>
      </c>
      <c r="E611" s="31" t="s">
        <v>3074</v>
      </c>
      <c r="F611" s="31" t="s">
        <v>3737</v>
      </c>
      <c r="G611" s="31">
        <v>38.153110499999997</v>
      </c>
      <c r="H611" s="31">
        <v>38.787999999999997</v>
      </c>
    </row>
    <row r="612" spans="1:8">
      <c r="A612" s="32">
        <v>44</v>
      </c>
      <c r="B612" s="31" t="s">
        <v>64</v>
      </c>
      <c r="C612" s="32">
        <v>1729</v>
      </c>
      <c r="D612" s="31" t="s">
        <v>3738</v>
      </c>
      <c r="E612" s="31" t="s">
        <v>3074</v>
      </c>
      <c r="F612" s="31" t="s">
        <v>3739</v>
      </c>
      <c r="G612" s="31">
        <v>38.295459000000001</v>
      </c>
      <c r="H612" s="31">
        <v>38.247500000000002</v>
      </c>
    </row>
    <row r="613" spans="1:8">
      <c r="A613" s="32">
        <v>44</v>
      </c>
      <c r="B613" s="31" t="s">
        <v>64</v>
      </c>
      <c r="C613" s="32">
        <v>1772</v>
      </c>
      <c r="D613" s="31" t="s">
        <v>2272</v>
      </c>
      <c r="E613" s="31" t="s">
        <v>3074</v>
      </c>
      <c r="F613" s="31" t="s">
        <v>3740</v>
      </c>
      <c r="G613" s="31">
        <v>38.425020000000004</v>
      </c>
      <c r="H613" s="31">
        <v>38.365400000000001</v>
      </c>
    </row>
    <row r="614" spans="1:8">
      <c r="A614" s="32">
        <v>44</v>
      </c>
      <c r="B614" s="31" t="s">
        <v>64</v>
      </c>
      <c r="C614" s="32">
        <v>1914</v>
      </c>
      <c r="D614" s="31" t="s">
        <v>2425</v>
      </c>
      <c r="E614" s="31" t="s">
        <v>3074</v>
      </c>
      <c r="F614" s="31" t="s">
        <v>3741</v>
      </c>
      <c r="G614" s="31">
        <v>38.2886186</v>
      </c>
      <c r="H614" s="31">
        <v>39.047800000000002</v>
      </c>
    </row>
    <row r="615" spans="1:8">
      <c r="A615" s="32">
        <v>44</v>
      </c>
      <c r="B615" s="31" t="s">
        <v>64</v>
      </c>
      <c r="C615" s="32">
        <v>1953</v>
      </c>
      <c r="D615" s="31" t="s">
        <v>3742</v>
      </c>
      <c r="E615" s="31" t="s">
        <v>3074</v>
      </c>
      <c r="F615" s="31" t="s">
        <v>3743</v>
      </c>
      <c r="G615" s="31">
        <v>38.346450699999998</v>
      </c>
      <c r="H615" s="31">
        <v>38.7605</v>
      </c>
    </row>
    <row r="616" spans="1:8">
      <c r="A616" s="32">
        <v>44</v>
      </c>
      <c r="B616" s="31" t="s">
        <v>64</v>
      </c>
      <c r="C616" s="32">
        <v>1969</v>
      </c>
      <c r="D616" s="31" t="s">
        <v>2705</v>
      </c>
      <c r="E616" s="31" t="s">
        <v>3074</v>
      </c>
      <c r="F616" s="31" t="s">
        <v>3744</v>
      </c>
      <c r="G616" s="31">
        <v>38.850153400000004</v>
      </c>
      <c r="H616" s="31">
        <v>37.639200000000002</v>
      </c>
    </row>
    <row r="617" spans="1:8">
      <c r="A617" s="32">
        <v>44</v>
      </c>
      <c r="B617" s="31" t="s">
        <v>64</v>
      </c>
      <c r="C617" s="32">
        <v>1995</v>
      </c>
      <c r="D617" s="31" t="s">
        <v>2991</v>
      </c>
      <c r="E617" s="31" t="s">
        <v>3074</v>
      </c>
      <c r="F617" s="31" t="s">
        <v>3745</v>
      </c>
      <c r="G617" s="31">
        <v>38.576433299999998</v>
      </c>
      <c r="H617" s="31">
        <v>38.1661</v>
      </c>
    </row>
    <row r="618" spans="1:8">
      <c r="A618" s="32">
        <v>45</v>
      </c>
      <c r="B618" s="31" t="s">
        <v>65</v>
      </c>
      <c r="C618" s="32">
        <v>1118</v>
      </c>
      <c r="D618" s="31" t="s">
        <v>2179</v>
      </c>
      <c r="E618" s="31" t="s">
        <v>3074</v>
      </c>
      <c r="F618" s="31" t="s">
        <v>3746</v>
      </c>
      <c r="G618" s="31">
        <v>38.917664000000002</v>
      </c>
      <c r="H618" s="31">
        <v>27.836600000000001</v>
      </c>
    </row>
    <row r="619" spans="1:8">
      <c r="A619" s="32">
        <v>45</v>
      </c>
      <c r="B619" s="31" t="s">
        <v>65</v>
      </c>
      <c r="C619" s="32">
        <v>1127</v>
      </c>
      <c r="D619" s="31" t="s">
        <v>2195</v>
      </c>
      <c r="E619" s="31" t="s">
        <v>3074</v>
      </c>
      <c r="F619" s="31" t="s">
        <v>3747</v>
      </c>
      <c r="G619" s="31">
        <v>38.354458000000001</v>
      </c>
      <c r="H619" s="31">
        <v>28.516500000000001</v>
      </c>
    </row>
    <row r="620" spans="1:8">
      <c r="A620" s="32">
        <v>45</v>
      </c>
      <c r="B620" s="31" t="s">
        <v>65</v>
      </c>
      <c r="C620" s="32">
        <v>1269</v>
      </c>
      <c r="D620" s="31" t="s">
        <v>2397</v>
      </c>
      <c r="E620" s="31" t="s">
        <v>3074</v>
      </c>
      <c r="F620" s="31" t="s">
        <v>3748</v>
      </c>
      <c r="G620" s="31">
        <v>39.047336000000001</v>
      </c>
      <c r="H620" s="31">
        <v>28.6585</v>
      </c>
    </row>
    <row r="621" spans="1:8">
      <c r="A621" s="32">
        <v>45</v>
      </c>
      <c r="B621" s="31" t="s">
        <v>65</v>
      </c>
      <c r="C621" s="32">
        <v>1362</v>
      </c>
      <c r="D621" s="31" t="s">
        <v>2517</v>
      </c>
      <c r="E621" s="31" t="s">
        <v>3074</v>
      </c>
      <c r="F621" s="31" t="s">
        <v>3749</v>
      </c>
      <c r="G621" s="31">
        <v>38.933028999999998</v>
      </c>
      <c r="H621" s="31">
        <v>28.288699999999999</v>
      </c>
    </row>
    <row r="622" spans="1:8">
      <c r="A622" s="32">
        <v>45</v>
      </c>
      <c r="B622" s="31" t="s">
        <v>65</v>
      </c>
      <c r="C622" s="32">
        <v>1470</v>
      </c>
      <c r="D622" s="31" t="s">
        <v>2673</v>
      </c>
      <c r="E622" s="31" t="s">
        <v>3074</v>
      </c>
      <c r="F622" s="31" t="s">
        <v>3750</v>
      </c>
      <c r="G622" s="31">
        <v>39.105359</v>
      </c>
      <c r="H622" s="31">
        <v>27.673300000000001</v>
      </c>
    </row>
    <row r="623" spans="1:8">
      <c r="A623" s="32">
        <v>45</v>
      </c>
      <c r="B623" s="31" t="s">
        <v>65</v>
      </c>
      <c r="C623" s="32">
        <v>1489</v>
      </c>
      <c r="D623" s="31" t="s">
        <v>2702</v>
      </c>
      <c r="E623" s="31" t="s">
        <v>3074</v>
      </c>
      <c r="F623" s="31" t="s">
        <v>3751</v>
      </c>
      <c r="G623" s="31">
        <v>38.543233999999998</v>
      </c>
      <c r="H623" s="31">
        <v>28.644600000000001</v>
      </c>
    </row>
    <row r="624" spans="1:8">
      <c r="A624" s="32">
        <v>45</v>
      </c>
      <c r="B624" s="31" t="s">
        <v>65</v>
      </c>
      <c r="C624" s="32">
        <v>1590</v>
      </c>
      <c r="D624" s="31" t="s">
        <v>2827</v>
      </c>
      <c r="E624" s="31" t="s">
        <v>3074</v>
      </c>
      <c r="F624" s="31" t="s">
        <v>3752</v>
      </c>
      <c r="G624" s="31">
        <v>38.487074</v>
      </c>
      <c r="H624" s="31">
        <v>28.138100000000001</v>
      </c>
    </row>
    <row r="625" spans="1:8">
      <c r="A625" s="32">
        <v>45</v>
      </c>
      <c r="B625" s="31" t="s">
        <v>65</v>
      </c>
      <c r="C625" s="32">
        <v>1600</v>
      </c>
      <c r="D625" s="31" t="s">
        <v>2839</v>
      </c>
      <c r="E625" s="31" t="s">
        <v>3074</v>
      </c>
      <c r="F625" s="31" t="s">
        <v>3753</v>
      </c>
      <c r="G625" s="31">
        <v>38.238351000000002</v>
      </c>
      <c r="H625" s="31">
        <v>28.696400000000001</v>
      </c>
    </row>
    <row r="626" spans="1:8">
      <c r="A626" s="32">
        <v>45</v>
      </c>
      <c r="B626" s="31" t="s">
        <v>65</v>
      </c>
      <c r="C626" s="32">
        <v>1606</v>
      </c>
      <c r="D626" s="31" t="s">
        <v>2847</v>
      </c>
      <c r="E626" s="31" t="s">
        <v>3074</v>
      </c>
      <c r="F626" s="31" t="s">
        <v>3754</v>
      </c>
      <c r="G626" s="31">
        <v>38.734982000000002</v>
      </c>
      <c r="H626" s="31">
        <v>27.569800000000001</v>
      </c>
    </row>
    <row r="627" spans="1:8">
      <c r="A627" s="32">
        <v>45</v>
      </c>
      <c r="B627" s="31" t="s">
        <v>65</v>
      </c>
      <c r="C627" s="32">
        <v>1613</v>
      </c>
      <c r="D627" s="31" t="s">
        <v>2855</v>
      </c>
      <c r="E627" s="31" t="s">
        <v>3074</v>
      </c>
      <c r="F627" s="31" t="s">
        <v>3755</v>
      </c>
      <c r="G627" s="31">
        <v>38.743988000000002</v>
      </c>
      <c r="H627" s="31">
        <v>28.8674</v>
      </c>
    </row>
    <row r="628" spans="1:8">
      <c r="A628" s="32">
        <v>45</v>
      </c>
      <c r="B628" s="31" t="s">
        <v>65</v>
      </c>
      <c r="C628" s="32">
        <v>1634</v>
      </c>
      <c r="D628" s="31" t="s">
        <v>2879</v>
      </c>
      <c r="E628" s="31" t="s">
        <v>3074</v>
      </c>
      <c r="F628" s="31" t="s">
        <v>3756</v>
      </c>
      <c r="G628" s="31">
        <v>39.185113000000001</v>
      </c>
      <c r="H628" s="31">
        <v>27.608799999999999</v>
      </c>
    </row>
    <row r="629" spans="1:8">
      <c r="A629" s="32">
        <v>45</v>
      </c>
      <c r="B629" s="31" t="s">
        <v>65</v>
      </c>
      <c r="C629" s="32">
        <v>1689</v>
      </c>
      <c r="D629" s="31" t="s">
        <v>2950</v>
      </c>
      <c r="E629" s="31" t="s">
        <v>3074</v>
      </c>
      <c r="F629" s="31" t="s">
        <v>3757</v>
      </c>
      <c r="G629" s="31">
        <v>38.500160999999999</v>
      </c>
      <c r="H629" s="31">
        <v>27.708400000000001</v>
      </c>
    </row>
    <row r="630" spans="1:8">
      <c r="A630" s="32">
        <v>45</v>
      </c>
      <c r="B630" s="31" t="s">
        <v>65</v>
      </c>
      <c r="C630" s="32">
        <v>1751</v>
      </c>
      <c r="D630" s="31" t="s">
        <v>2171</v>
      </c>
      <c r="E630" s="31" t="s">
        <v>3074</v>
      </c>
      <c r="F630" s="31" t="s">
        <v>3758</v>
      </c>
      <c r="G630" s="31">
        <v>38.516381000000003</v>
      </c>
      <c r="H630" s="31">
        <v>27.937999999999999</v>
      </c>
    </row>
    <row r="631" spans="1:8">
      <c r="A631" s="32">
        <v>45</v>
      </c>
      <c r="B631" s="31" t="s">
        <v>65</v>
      </c>
      <c r="C631" s="32">
        <v>1793</v>
      </c>
      <c r="D631" s="31" t="s">
        <v>2512</v>
      </c>
      <c r="E631" s="31" t="s">
        <v>3074</v>
      </c>
      <c r="F631" s="31" t="s">
        <v>3759</v>
      </c>
      <c r="G631" s="31">
        <v>38.713912999999998</v>
      </c>
      <c r="H631" s="31">
        <v>27.918399999999998</v>
      </c>
    </row>
    <row r="632" spans="1:8">
      <c r="A632" s="32">
        <v>45</v>
      </c>
      <c r="B632" s="31" t="s">
        <v>65</v>
      </c>
      <c r="C632" s="32">
        <v>1965</v>
      </c>
      <c r="D632" s="31" t="s">
        <v>3760</v>
      </c>
      <c r="E632" s="31" t="s">
        <v>3074</v>
      </c>
      <c r="F632" s="31" t="s">
        <v>3761</v>
      </c>
      <c r="G632" s="31">
        <v>38.755154699999999</v>
      </c>
      <c r="H632" s="31">
        <v>28.369599999999998</v>
      </c>
    </row>
    <row r="633" spans="1:8">
      <c r="A633" s="32">
        <v>45</v>
      </c>
      <c r="B633" s="31" t="s">
        <v>65</v>
      </c>
      <c r="C633" s="32">
        <v>2086</v>
      </c>
      <c r="D633" s="31" t="s">
        <v>2912</v>
      </c>
      <c r="E633" s="31" t="s">
        <v>3074</v>
      </c>
      <c r="F633" s="31" t="s">
        <v>3762</v>
      </c>
      <c r="G633" s="31">
        <v>38.6140337</v>
      </c>
      <c r="H633" s="31">
        <v>27.429600000000001</v>
      </c>
    </row>
    <row r="634" spans="1:8">
      <c r="A634" s="32">
        <v>45</v>
      </c>
      <c r="B634" s="31" t="s">
        <v>65</v>
      </c>
      <c r="C634" s="32">
        <v>2087</v>
      </c>
      <c r="D634" s="31" t="s">
        <v>3010</v>
      </c>
      <c r="E634" s="31" t="s">
        <v>3074</v>
      </c>
      <c r="F634" s="31" t="s">
        <v>3763</v>
      </c>
      <c r="G634" s="31">
        <v>38.775652399999998</v>
      </c>
      <c r="H634" s="31">
        <v>27.314599999999999</v>
      </c>
    </row>
    <row r="635" spans="1:8">
      <c r="A635" s="32">
        <v>46</v>
      </c>
      <c r="B635" s="31" t="s">
        <v>67</v>
      </c>
      <c r="C635" s="32">
        <v>1107</v>
      </c>
      <c r="D635" s="31" t="s">
        <v>2164</v>
      </c>
      <c r="E635" s="31" t="s">
        <v>3074</v>
      </c>
      <c r="F635" s="31" t="s">
        <v>3764</v>
      </c>
      <c r="G635" s="31">
        <v>38.243802000000002</v>
      </c>
      <c r="H635" s="31">
        <v>36.914700000000003</v>
      </c>
    </row>
    <row r="636" spans="1:8">
      <c r="A636" s="32">
        <v>46</v>
      </c>
      <c r="B636" s="31" t="s">
        <v>67</v>
      </c>
      <c r="C636" s="32">
        <v>1136</v>
      </c>
      <c r="D636" s="31" t="s">
        <v>2211</v>
      </c>
      <c r="E636" s="31" t="s">
        <v>3074</v>
      </c>
      <c r="F636" s="31" t="s">
        <v>3765</v>
      </c>
      <c r="G636" s="31">
        <v>37.575718000000002</v>
      </c>
      <c r="H636" s="31">
        <v>36.349800000000002</v>
      </c>
    </row>
    <row r="637" spans="1:8">
      <c r="A637" s="32">
        <v>46</v>
      </c>
      <c r="B637" s="31" t="s">
        <v>67</v>
      </c>
      <c r="C637" s="32">
        <v>1299</v>
      </c>
      <c r="D637" s="31" t="s">
        <v>2446</v>
      </c>
      <c r="E637" s="31" t="s">
        <v>3074</v>
      </c>
      <c r="F637" s="31" t="s">
        <v>3766</v>
      </c>
      <c r="G637" s="31">
        <v>38.252211699999997</v>
      </c>
      <c r="H637" s="31">
        <v>37.3827</v>
      </c>
    </row>
    <row r="638" spans="1:8">
      <c r="A638" s="32">
        <v>46</v>
      </c>
      <c r="B638" s="31" t="s">
        <v>67</v>
      </c>
      <c r="C638" s="32">
        <v>1353</v>
      </c>
      <c r="D638" s="31" t="s">
        <v>2506</v>
      </c>
      <c r="E638" s="31" t="s">
        <v>3074</v>
      </c>
      <c r="F638" s="31" t="s">
        <v>3767</v>
      </c>
      <c r="G638" s="31">
        <v>38.020381999999998</v>
      </c>
      <c r="H638" s="31">
        <v>36.494900000000001</v>
      </c>
    </row>
    <row r="639" spans="1:8">
      <c r="A639" s="32">
        <v>46</v>
      </c>
      <c r="B639" s="31" t="s">
        <v>67</v>
      </c>
      <c r="C639" s="32">
        <v>1570</v>
      </c>
      <c r="D639" s="31" t="s">
        <v>2802</v>
      </c>
      <c r="E639" s="31" t="s">
        <v>3074</v>
      </c>
      <c r="F639" s="31" t="s">
        <v>3768</v>
      </c>
      <c r="G639" s="31">
        <v>37.489462000000003</v>
      </c>
      <c r="H639" s="31">
        <v>37.293599999999998</v>
      </c>
    </row>
    <row r="640" spans="1:8">
      <c r="A640" s="32">
        <v>46</v>
      </c>
      <c r="B640" s="31" t="s">
        <v>67</v>
      </c>
      <c r="C640" s="32">
        <v>1694</v>
      </c>
      <c r="D640" s="31" t="s">
        <v>1901</v>
      </c>
      <c r="E640" s="31" t="s">
        <v>3074</v>
      </c>
      <c r="F640" s="31" t="s">
        <v>3769</v>
      </c>
      <c r="G640" s="31">
        <v>37.384751000000001</v>
      </c>
      <c r="H640" s="31">
        <v>36.846200000000003</v>
      </c>
    </row>
    <row r="641" spans="1:8">
      <c r="A641" s="32">
        <v>46</v>
      </c>
      <c r="B641" s="31" t="s">
        <v>67</v>
      </c>
      <c r="C641" s="32">
        <v>1785</v>
      </c>
      <c r="D641" s="31" t="s">
        <v>2330</v>
      </c>
      <c r="E641" s="31" t="s">
        <v>3074</v>
      </c>
      <c r="F641" s="31" t="s">
        <v>3770</v>
      </c>
      <c r="G641" s="31">
        <v>37.719164900000003</v>
      </c>
      <c r="H641" s="31">
        <v>37.340000000000003</v>
      </c>
    </row>
    <row r="642" spans="1:8">
      <c r="A642" s="32">
        <v>46</v>
      </c>
      <c r="B642" s="31" t="s">
        <v>67</v>
      </c>
      <c r="C642" s="32">
        <v>1919</v>
      </c>
      <c r="D642" s="31" t="s">
        <v>2444</v>
      </c>
      <c r="E642" s="31" t="s">
        <v>3074</v>
      </c>
      <c r="F642" s="31" t="s">
        <v>3771</v>
      </c>
      <c r="G642" s="31">
        <v>37.960562799999998</v>
      </c>
      <c r="H642" s="31">
        <v>37.082999999999998</v>
      </c>
    </row>
    <row r="643" spans="1:8">
      <c r="A643" s="32">
        <v>46</v>
      </c>
      <c r="B643" s="31" t="s">
        <v>67</v>
      </c>
      <c r="C643" s="32">
        <v>1975</v>
      </c>
      <c r="D643" s="31" t="s">
        <v>2771</v>
      </c>
      <c r="E643" s="31" t="s">
        <v>3074</v>
      </c>
      <c r="F643" s="31" t="s">
        <v>3772</v>
      </c>
      <c r="G643" s="31">
        <v>37.965632900000003</v>
      </c>
      <c r="H643" s="31">
        <v>37.447400000000002</v>
      </c>
    </row>
    <row r="644" spans="1:8">
      <c r="A644" s="32">
        <v>46</v>
      </c>
      <c r="B644" s="31" t="s">
        <v>67</v>
      </c>
      <c r="C644" s="32">
        <v>2084</v>
      </c>
      <c r="D644" s="31" t="s">
        <v>2432</v>
      </c>
      <c r="E644" s="31" t="s">
        <v>3074</v>
      </c>
      <c r="F644" s="31" t="s">
        <v>3773</v>
      </c>
      <c r="G644" s="31">
        <v>37.645281300000001</v>
      </c>
      <c r="H644" s="31">
        <v>37.04</v>
      </c>
    </row>
    <row r="645" spans="1:8">
      <c r="A645" s="32">
        <v>46</v>
      </c>
      <c r="B645" s="31" t="s">
        <v>67</v>
      </c>
      <c r="C645" s="32">
        <v>2085</v>
      </c>
      <c r="D645" s="31" t="s">
        <v>2780</v>
      </c>
      <c r="E645" s="31" t="s">
        <v>3074</v>
      </c>
      <c r="F645" s="31" t="s">
        <v>3774</v>
      </c>
      <c r="G645" s="31">
        <v>37.770229299999997</v>
      </c>
      <c r="H645" s="31">
        <v>36.695700000000002</v>
      </c>
    </row>
    <row r="646" spans="1:8">
      <c r="A646" s="32">
        <v>47</v>
      </c>
      <c r="B646" s="31" t="s">
        <v>68</v>
      </c>
      <c r="C646" s="32">
        <v>1273</v>
      </c>
      <c r="D646" s="31" t="s">
        <v>2404</v>
      </c>
      <c r="E646" s="31" t="s">
        <v>3074</v>
      </c>
      <c r="F646" s="31" t="s">
        <v>3775</v>
      </c>
      <c r="G646" s="31">
        <v>37.364657000000001</v>
      </c>
      <c r="H646" s="31">
        <v>40.267899999999997</v>
      </c>
    </row>
    <row r="647" spans="1:8">
      <c r="A647" s="32">
        <v>47</v>
      </c>
      <c r="B647" s="31" t="s">
        <v>68</v>
      </c>
      <c r="C647" s="32">
        <v>1474</v>
      </c>
      <c r="D647" s="31" t="s">
        <v>2676</v>
      </c>
      <c r="E647" s="31" t="s">
        <v>3074</v>
      </c>
      <c r="F647" s="31" t="s">
        <v>3776</v>
      </c>
      <c r="G647" s="31">
        <v>37.193111399999999</v>
      </c>
      <c r="H647" s="31">
        <v>40.587000000000003</v>
      </c>
    </row>
    <row r="648" spans="1:8">
      <c r="A648" s="32">
        <v>47</v>
      </c>
      <c r="B648" s="31" t="s">
        <v>68</v>
      </c>
      <c r="C648" s="32">
        <v>1519</v>
      </c>
      <c r="D648" s="31" t="s">
        <v>2735</v>
      </c>
      <c r="E648" s="31" t="s">
        <v>3074</v>
      </c>
      <c r="F648" s="31" t="s">
        <v>3777</v>
      </c>
      <c r="G648" s="31">
        <v>37.487209999999997</v>
      </c>
      <c r="H648" s="31">
        <v>40.448500000000003</v>
      </c>
    </row>
    <row r="649" spans="1:8">
      <c r="A649" s="32">
        <v>47</v>
      </c>
      <c r="B649" s="31" t="s">
        <v>68</v>
      </c>
      <c r="C649" s="32">
        <v>1526</v>
      </c>
      <c r="D649" s="31" t="s">
        <v>2748</v>
      </c>
      <c r="E649" s="31" t="s">
        <v>3074</v>
      </c>
      <c r="F649" s="31" t="s">
        <v>3778</v>
      </c>
      <c r="G649" s="31">
        <v>37.415148000000002</v>
      </c>
      <c r="H649" s="31">
        <v>41.373399999999997</v>
      </c>
    </row>
    <row r="650" spans="1:8">
      <c r="A650" s="32">
        <v>47</v>
      </c>
      <c r="B650" s="31" t="s">
        <v>68</v>
      </c>
      <c r="C650" s="32">
        <v>1547</v>
      </c>
      <c r="D650" s="31" t="s">
        <v>2772</v>
      </c>
      <c r="E650" s="31" t="s">
        <v>3074</v>
      </c>
      <c r="F650" s="31" t="s">
        <v>3779</v>
      </c>
      <c r="G650" s="31">
        <v>37.069643900000003</v>
      </c>
      <c r="H650" s="31">
        <v>41.213999999999999</v>
      </c>
    </row>
    <row r="651" spans="1:8">
      <c r="A651" s="32">
        <v>47</v>
      </c>
      <c r="B651" s="31" t="s">
        <v>68</v>
      </c>
      <c r="C651" s="32">
        <v>1564</v>
      </c>
      <c r="D651" s="31" t="s">
        <v>2793</v>
      </c>
      <c r="E651" s="31" t="s">
        <v>3074</v>
      </c>
      <c r="F651" s="31" t="s">
        <v>3780</v>
      </c>
      <c r="G651" s="31">
        <v>37.363112000000001</v>
      </c>
      <c r="H651" s="31">
        <v>41.008699999999997</v>
      </c>
    </row>
    <row r="652" spans="1:8">
      <c r="A652" s="32">
        <v>47</v>
      </c>
      <c r="B652" s="31" t="s">
        <v>68</v>
      </c>
      <c r="C652" s="32">
        <v>1609</v>
      </c>
      <c r="D652" s="31" t="s">
        <v>2850</v>
      </c>
      <c r="E652" s="31" t="s">
        <v>3074</v>
      </c>
      <c r="F652" s="31" t="s">
        <v>3781</v>
      </c>
      <c r="G652" s="31">
        <v>37.533928000000003</v>
      </c>
      <c r="H652" s="31">
        <v>40.887099999999997</v>
      </c>
    </row>
    <row r="653" spans="1:8">
      <c r="A653" s="32">
        <v>47</v>
      </c>
      <c r="B653" s="31" t="s">
        <v>68</v>
      </c>
      <c r="C653" s="32">
        <v>1787</v>
      </c>
      <c r="D653" s="31" t="s">
        <v>2392</v>
      </c>
      <c r="E653" s="31" t="s">
        <v>3074</v>
      </c>
      <c r="F653" s="31" t="s">
        <v>3782</v>
      </c>
      <c r="G653" s="31">
        <v>37.546183900000003</v>
      </c>
      <c r="H653" s="31">
        <v>41.720399999999998</v>
      </c>
    </row>
    <row r="654" spans="1:8">
      <c r="A654" s="32">
        <v>47</v>
      </c>
      <c r="B654" s="31" t="s">
        <v>68</v>
      </c>
      <c r="C654" s="32">
        <v>2002</v>
      </c>
      <c r="D654" s="31" t="s">
        <v>3002</v>
      </c>
      <c r="E654" s="31" t="s">
        <v>3074</v>
      </c>
      <c r="F654" s="31" t="s">
        <v>3783</v>
      </c>
      <c r="G654" s="31">
        <v>37.339607999999998</v>
      </c>
      <c r="H654" s="31">
        <v>40.823</v>
      </c>
    </row>
    <row r="655" spans="1:8">
      <c r="A655" s="32">
        <v>47</v>
      </c>
      <c r="B655" s="31" t="s">
        <v>68</v>
      </c>
      <c r="C655" s="32">
        <v>2088</v>
      </c>
      <c r="D655" s="31" t="s">
        <v>2230</v>
      </c>
      <c r="E655" s="31" t="s">
        <v>3074</v>
      </c>
      <c r="F655" s="31" t="s">
        <v>3784</v>
      </c>
      <c r="G655" s="31">
        <v>37.423614999999998</v>
      </c>
      <c r="H655" s="31">
        <v>40.69</v>
      </c>
    </row>
    <row r="656" spans="1:8">
      <c r="A656" s="32">
        <v>48</v>
      </c>
      <c r="B656" s="31" t="s">
        <v>70</v>
      </c>
      <c r="C656" s="32">
        <v>1197</v>
      </c>
      <c r="D656" s="31" t="s">
        <v>2298</v>
      </c>
      <c r="E656" s="31" t="s">
        <v>3074</v>
      </c>
      <c r="F656" s="31" t="s">
        <v>3785</v>
      </c>
      <c r="G656" s="31">
        <v>37.034407000000002</v>
      </c>
      <c r="H656" s="31">
        <v>27.430499999999999</v>
      </c>
    </row>
    <row r="657" spans="1:8">
      <c r="A657" s="32">
        <v>48</v>
      </c>
      <c r="B657" s="31" t="s">
        <v>70</v>
      </c>
      <c r="C657" s="32">
        <v>1266</v>
      </c>
      <c r="D657" s="31" t="s">
        <v>2394</v>
      </c>
      <c r="E657" s="31" t="s">
        <v>3074</v>
      </c>
      <c r="F657" s="31" t="s">
        <v>3786</v>
      </c>
      <c r="G657" s="31">
        <v>36.726216999999998</v>
      </c>
      <c r="H657" s="31">
        <v>27.6858</v>
      </c>
    </row>
    <row r="658" spans="1:8">
      <c r="A658" s="32">
        <v>48</v>
      </c>
      <c r="B658" s="31" t="s">
        <v>70</v>
      </c>
      <c r="C658" s="32">
        <v>1331</v>
      </c>
      <c r="D658" s="31" t="s">
        <v>2483</v>
      </c>
      <c r="E658" s="31" t="s">
        <v>3074</v>
      </c>
      <c r="F658" s="31" t="s">
        <v>3787</v>
      </c>
      <c r="G658" s="31">
        <v>36.659246000000003</v>
      </c>
      <c r="H658" s="31">
        <v>29.126300000000001</v>
      </c>
    </row>
    <row r="659" spans="1:8">
      <c r="A659" s="32">
        <v>48</v>
      </c>
      <c r="B659" s="31" t="s">
        <v>70</v>
      </c>
      <c r="C659" s="32">
        <v>1488</v>
      </c>
      <c r="D659" s="31" t="s">
        <v>2701</v>
      </c>
      <c r="E659" s="31" t="s">
        <v>3074</v>
      </c>
      <c r="F659" s="31" t="s">
        <v>3788</v>
      </c>
      <c r="G659" s="31">
        <v>36.966034000000001</v>
      </c>
      <c r="H659" s="31">
        <v>28.688600000000001</v>
      </c>
    </row>
    <row r="660" spans="1:8">
      <c r="A660" s="32">
        <v>48</v>
      </c>
      <c r="B660" s="31" t="s">
        <v>70</v>
      </c>
      <c r="C660" s="32">
        <v>1517</v>
      </c>
      <c r="D660" s="31" t="s">
        <v>2733</v>
      </c>
      <c r="E660" s="31" t="s">
        <v>3074</v>
      </c>
      <c r="F660" s="31" t="s">
        <v>3789</v>
      </c>
      <c r="G660" s="31">
        <v>36.854936000000002</v>
      </c>
      <c r="H660" s="31">
        <v>28.270900000000001</v>
      </c>
    </row>
    <row r="661" spans="1:8">
      <c r="A661" s="32">
        <v>48</v>
      </c>
      <c r="B661" s="31" t="s">
        <v>70</v>
      </c>
      <c r="C661" s="32">
        <v>1528</v>
      </c>
      <c r="D661" s="31" t="s">
        <v>2751</v>
      </c>
      <c r="E661" s="31" t="s">
        <v>3074</v>
      </c>
      <c r="F661" s="31" t="s">
        <v>3790</v>
      </c>
      <c r="G661" s="31">
        <v>37.311638000000002</v>
      </c>
      <c r="H661" s="31">
        <v>27.780799999999999</v>
      </c>
    </row>
    <row r="662" spans="1:8">
      <c r="A662" s="32">
        <v>48</v>
      </c>
      <c r="B662" s="31" t="s">
        <v>70</v>
      </c>
      <c r="C662" s="32">
        <v>1695</v>
      </c>
      <c r="D662" s="31" t="s">
        <v>2960</v>
      </c>
      <c r="E662" s="31" t="s">
        <v>3074</v>
      </c>
      <c r="F662" s="31" t="s">
        <v>3791</v>
      </c>
      <c r="G662" s="31">
        <v>37.102153000000001</v>
      </c>
      <c r="H662" s="31">
        <v>28.4178</v>
      </c>
    </row>
    <row r="663" spans="1:8">
      <c r="A663" s="32">
        <v>48</v>
      </c>
      <c r="B663" s="31" t="s">
        <v>70</v>
      </c>
      <c r="C663" s="32">
        <v>1719</v>
      </c>
      <c r="D663" s="31" t="s">
        <v>2987</v>
      </c>
      <c r="E663" s="31" t="s">
        <v>3074</v>
      </c>
      <c r="F663" s="31" t="s">
        <v>3792</v>
      </c>
      <c r="G663" s="31">
        <v>37.583333000000003</v>
      </c>
      <c r="H663" s="31">
        <v>28.2333</v>
      </c>
    </row>
    <row r="664" spans="1:8">
      <c r="A664" s="32">
        <v>48</v>
      </c>
      <c r="B664" s="31" t="s">
        <v>70</v>
      </c>
      <c r="C664" s="32">
        <v>1742</v>
      </c>
      <c r="D664" s="31" t="s">
        <v>2389</v>
      </c>
      <c r="E664" s="31" t="s">
        <v>3074</v>
      </c>
      <c r="F664" s="31" t="s">
        <v>3793</v>
      </c>
      <c r="G664" s="31">
        <v>36.766620000000003</v>
      </c>
      <c r="H664" s="31">
        <v>28.8</v>
      </c>
    </row>
    <row r="665" spans="1:8">
      <c r="A665" s="32">
        <v>48</v>
      </c>
      <c r="B665" s="31" t="s">
        <v>70</v>
      </c>
      <c r="C665" s="32">
        <v>1831</v>
      </c>
      <c r="D665" s="31" t="s">
        <v>2784</v>
      </c>
      <c r="E665" s="31" t="s">
        <v>3074</v>
      </c>
      <c r="F665" s="31" t="s">
        <v>3794</v>
      </c>
      <c r="G665" s="31">
        <v>36.838723000000002</v>
      </c>
      <c r="H665" s="31">
        <v>28.765499999999999</v>
      </c>
    </row>
    <row r="666" spans="1:8">
      <c r="A666" s="32">
        <v>48</v>
      </c>
      <c r="B666" s="31" t="s">
        <v>70</v>
      </c>
      <c r="C666" s="32">
        <v>1958</v>
      </c>
      <c r="D666" s="31" t="s">
        <v>2650</v>
      </c>
      <c r="E666" s="31" t="s">
        <v>3074</v>
      </c>
      <c r="F666" s="31" t="s">
        <v>3795</v>
      </c>
      <c r="G666" s="31">
        <v>37.445382000000002</v>
      </c>
      <c r="H666" s="31">
        <v>28.366099999999999</v>
      </c>
    </row>
    <row r="667" spans="1:8">
      <c r="A667" s="32">
        <v>48</v>
      </c>
      <c r="B667" s="31" t="s">
        <v>70</v>
      </c>
      <c r="C667" s="32">
        <v>2089</v>
      </c>
      <c r="D667" s="31" t="s">
        <v>2741</v>
      </c>
      <c r="E667" s="31" t="s">
        <v>3074</v>
      </c>
      <c r="F667" s="31" t="s">
        <v>3796</v>
      </c>
      <c r="G667" s="31">
        <v>37.235198400000002</v>
      </c>
      <c r="H667" s="31">
        <v>28.439699999999998</v>
      </c>
    </row>
    <row r="668" spans="1:8">
      <c r="A668" s="32">
        <v>48</v>
      </c>
      <c r="B668" s="31" t="s">
        <v>70</v>
      </c>
      <c r="C668" s="32">
        <v>2090</v>
      </c>
      <c r="D668" s="31" t="s">
        <v>2861</v>
      </c>
      <c r="E668" s="31" t="s">
        <v>3074</v>
      </c>
      <c r="F668" s="31" t="s">
        <v>3797</v>
      </c>
      <c r="G668" s="31">
        <v>36.647390899999998</v>
      </c>
      <c r="H668" s="31">
        <v>29.464400000000001</v>
      </c>
    </row>
    <row r="669" spans="1:8">
      <c r="A669" s="32">
        <v>49</v>
      </c>
      <c r="B669" s="31" t="s">
        <v>72</v>
      </c>
      <c r="C669" s="32">
        <v>1213</v>
      </c>
      <c r="D669" s="31" t="s">
        <v>2317</v>
      </c>
      <c r="E669" s="31" t="s">
        <v>3074</v>
      </c>
      <c r="F669" s="31" t="s">
        <v>3798</v>
      </c>
      <c r="G669" s="31">
        <v>39.096559900000003</v>
      </c>
      <c r="H669" s="31">
        <v>42.268099999999997</v>
      </c>
    </row>
    <row r="670" spans="1:8">
      <c r="A670" s="32">
        <v>49</v>
      </c>
      <c r="B670" s="31" t="s">
        <v>72</v>
      </c>
      <c r="C670" s="32">
        <v>1510</v>
      </c>
      <c r="D670" s="31" t="s">
        <v>2725</v>
      </c>
      <c r="E670" s="31" t="s">
        <v>3074</v>
      </c>
      <c r="F670" s="31" t="s">
        <v>3799</v>
      </c>
      <c r="G670" s="31">
        <v>39.146144999999997</v>
      </c>
      <c r="H670" s="31">
        <v>42.540999999999997</v>
      </c>
    </row>
    <row r="671" spans="1:8">
      <c r="A671" s="32">
        <v>49</v>
      </c>
      <c r="B671" s="31" t="s">
        <v>72</v>
      </c>
      <c r="C671" s="32">
        <v>1534</v>
      </c>
      <c r="D671" s="31" t="s">
        <v>3800</v>
      </c>
      <c r="E671" s="31" t="s">
        <v>3074</v>
      </c>
      <c r="F671" s="31" t="s">
        <v>3801</v>
      </c>
      <c r="G671" s="31">
        <v>38.734560999999999</v>
      </c>
      <c r="H671" s="31">
        <v>41.491</v>
      </c>
    </row>
    <row r="672" spans="1:8">
      <c r="A672" s="32">
        <v>49</v>
      </c>
      <c r="B672" s="31" t="s">
        <v>72</v>
      </c>
      <c r="C672" s="32">
        <v>1711</v>
      </c>
      <c r="D672" s="31" t="s">
        <v>2975</v>
      </c>
      <c r="E672" s="31" t="s">
        <v>3074</v>
      </c>
      <c r="F672" s="31" t="s">
        <v>3802</v>
      </c>
      <c r="G672" s="31">
        <v>39.173290999999999</v>
      </c>
      <c r="H672" s="31">
        <v>41.456000000000003</v>
      </c>
    </row>
    <row r="673" spans="1:8">
      <c r="A673" s="32">
        <v>49</v>
      </c>
      <c r="B673" s="31" t="s">
        <v>72</v>
      </c>
      <c r="C673" s="32">
        <v>1801</v>
      </c>
      <c r="D673" s="31" t="s">
        <v>2559</v>
      </c>
      <c r="E673" s="31" t="s">
        <v>3074</v>
      </c>
      <c r="F673" s="31" t="s">
        <v>3803</v>
      </c>
      <c r="G673" s="31">
        <v>38.684263000000001</v>
      </c>
      <c r="H673" s="31">
        <v>41.690800000000003</v>
      </c>
    </row>
    <row r="674" spans="1:8">
      <c r="A674" s="32">
        <v>49</v>
      </c>
      <c r="B674" s="31" t="s">
        <v>72</v>
      </c>
      <c r="C674" s="32">
        <v>1964</v>
      </c>
      <c r="D674" s="31" t="s">
        <v>2689</v>
      </c>
      <c r="E674" s="31" t="s">
        <v>3074</v>
      </c>
      <c r="F674" s="31" t="s">
        <v>3804</v>
      </c>
      <c r="G674" s="31">
        <v>38.793945600000001</v>
      </c>
      <c r="H674" s="31">
        <v>41.9268</v>
      </c>
    </row>
    <row r="675" spans="1:8">
      <c r="A675" s="32">
        <v>50</v>
      </c>
      <c r="B675" s="31" t="s">
        <v>74</v>
      </c>
      <c r="C675" s="32">
        <v>1155</v>
      </c>
      <c r="D675" s="31" t="s">
        <v>2238</v>
      </c>
      <c r="E675" s="31" t="s">
        <v>3074</v>
      </c>
      <c r="F675" s="31" t="s">
        <v>3805</v>
      </c>
      <c r="G675" s="31">
        <v>38.710813999999999</v>
      </c>
      <c r="H675" s="31">
        <v>34.842100000000002</v>
      </c>
    </row>
    <row r="676" spans="1:8">
      <c r="A676" s="32">
        <v>50</v>
      </c>
      <c r="B676" s="31" t="s">
        <v>74</v>
      </c>
      <c r="C676" s="32">
        <v>1274</v>
      </c>
      <c r="D676" s="31" t="s">
        <v>2406</v>
      </c>
      <c r="E676" s="31" t="s">
        <v>3074</v>
      </c>
      <c r="F676" s="31" t="s">
        <v>3806</v>
      </c>
      <c r="G676" s="31">
        <v>38.374547999999997</v>
      </c>
      <c r="H676" s="31">
        <v>34.733400000000003</v>
      </c>
    </row>
    <row r="677" spans="1:8">
      <c r="A677" s="32">
        <v>50</v>
      </c>
      <c r="B677" s="31" t="s">
        <v>74</v>
      </c>
      <c r="C677" s="32">
        <v>1367</v>
      </c>
      <c r="D677" s="31" t="s">
        <v>2526</v>
      </c>
      <c r="E677" s="31" t="s">
        <v>3074</v>
      </c>
      <c r="F677" s="31" t="s">
        <v>3807</v>
      </c>
      <c r="G677" s="31">
        <v>38.742564999999999</v>
      </c>
      <c r="H677" s="31">
        <v>34.619199999999999</v>
      </c>
    </row>
    <row r="678" spans="1:8">
      <c r="A678" s="32">
        <v>50</v>
      </c>
      <c r="B678" s="31" t="s">
        <v>74</v>
      </c>
      <c r="C678" s="32">
        <v>1374</v>
      </c>
      <c r="D678" s="31" t="s">
        <v>2542</v>
      </c>
      <c r="E678" s="31" t="s">
        <v>3074</v>
      </c>
      <c r="F678" s="31" t="s">
        <v>3808</v>
      </c>
      <c r="G678" s="31">
        <v>38.942928999999999</v>
      </c>
      <c r="H678" s="31">
        <v>34.560899999999997</v>
      </c>
    </row>
    <row r="679" spans="1:8">
      <c r="A679" s="32">
        <v>50</v>
      </c>
      <c r="B679" s="31" t="s">
        <v>74</v>
      </c>
      <c r="C679" s="32">
        <v>1485</v>
      </c>
      <c r="D679" s="31" t="s">
        <v>2693</v>
      </c>
      <c r="E679" s="31" t="s">
        <v>3074</v>
      </c>
      <c r="F679" s="31" t="s">
        <v>3809</v>
      </c>
      <c r="G679" s="31">
        <v>39.214644999999997</v>
      </c>
      <c r="H679" s="31">
        <v>34.852499999999999</v>
      </c>
    </row>
    <row r="680" spans="1:8">
      <c r="A680" s="32">
        <v>50</v>
      </c>
      <c r="B680" s="31" t="s">
        <v>74</v>
      </c>
      <c r="C680" s="32">
        <v>1543</v>
      </c>
      <c r="D680" s="31" t="s">
        <v>3810</v>
      </c>
      <c r="E680" s="31" t="s">
        <v>3074</v>
      </c>
      <c r="F680" s="31" t="s">
        <v>3811</v>
      </c>
      <c r="G680" s="31">
        <v>38.624693999999998</v>
      </c>
      <c r="H680" s="31">
        <v>34.714199999999998</v>
      </c>
    </row>
    <row r="681" spans="1:8">
      <c r="A681" s="32">
        <v>50</v>
      </c>
      <c r="B681" s="31" t="s">
        <v>74</v>
      </c>
      <c r="C681" s="32">
        <v>1707</v>
      </c>
      <c r="D681" s="31" t="s">
        <v>2971</v>
      </c>
      <c r="E681" s="31" t="s">
        <v>3074</v>
      </c>
      <c r="F681" s="31" t="s">
        <v>3812</v>
      </c>
      <c r="G681" s="31">
        <v>38.631169</v>
      </c>
      <c r="H681" s="31">
        <v>34.912199999999999</v>
      </c>
    </row>
    <row r="682" spans="1:8">
      <c r="A682" s="32">
        <v>50</v>
      </c>
      <c r="B682" s="31" t="s">
        <v>74</v>
      </c>
      <c r="C682" s="32">
        <v>1749</v>
      </c>
      <c r="D682" s="31" t="s">
        <v>2159</v>
      </c>
      <c r="E682" s="31" t="s">
        <v>3074</v>
      </c>
      <c r="F682" s="31" t="s">
        <v>3813</v>
      </c>
      <c r="G682" s="31">
        <v>38.541111000000001</v>
      </c>
      <c r="H682" s="31">
        <v>34.6203</v>
      </c>
    </row>
    <row r="683" spans="1:8">
      <c r="A683" s="32">
        <v>51</v>
      </c>
      <c r="B683" s="31" t="s">
        <v>76</v>
      </c>
      <c r="C683" s="32">
        <v>1201</v>
      </c>
      <c r="D683" s="31" t="s">
        <v>2302</v>
      </c>
      <c r="E683" s="31" t="s">
        <v>3074</v>
      </c>
      <c r="F683" s="31" t="s">
        <v>3814</v>
      </c>
      <c r="G683" s="31">
        <v>37.894024999999999</v>
      </c>
      <c r="H683" s="31">
        <v>34.561799999999998</v>
      </c>
    </row>
    <row r="684" spans="1:8">
      <c r="A684" s="32">
        <v>51</v>
      </c>
      <c r="B684" s="31" t="s">
        <v>76</v>
      </c>
      <c r="C684" s="32">
        <v>1225</v>
      </c>
      <c r="D684" s="31" t="s">
        <v>2333</v>
      </c>
      <c r="E684" s="31" t="s">
        <v>3074</v>
      </c>
      <c r="F684" s="31" t="s">
        <v>3815</v>
      </c>
      <c r="G684" s="31">
        <v>37.833488000000003</v>
      </c>
      <c r="H684" s="31">
        <v>34.985700000000001</v>
      </c>
    </row>
    <row r="685" spans="1:8">
      <c r="A685" s="32">
        <v>51</v>
      </c>
      <c r="B685" s="31" t="s">
        <v>76</v>
      </c>
      <c r="C685" s="32">
        <v>1544</v>
      </c>
      <c r="D685" s="31" t="s">
        <v>3816</v>
      </c>
      <c r="E685" s="31" t="s">
        <v>3074</v>
      </c>
      <c r="F685" s="31" t="s">
        <v>3817</v>
      </c>
      <c r="G685" s="31">
        <v>37.969774000000001</v>
      </c>
      <c r="H685" s="31">
        <v>34.676600000000001</v>
      </c>
    </row>
    <row r="686" spans="1:8">
      <c r="A686" s="32">
        <v>51</v>
      </c>
      <c r="B686" s="31" t="s">
        <v>76</v>
      </c>
      <c r="C686" s="32">
        <v>1700</v>
      </c>
      <c r="D686" s="31" t="s">
        <v>2964</v>
      </c>
      <c r="E686" s="31" t="s">
        <v>3074</v>
      </c>
      <c r="F686" s="31" t="s">
        <v>3818</v>
      </c>
      <c r="G686" s="31">
        <v>37.604454199999999</v>
      </c>
      <c r="H686" s="31">
        <v>34.597099999999998</v>
      </c>
    </row>
    <row r="687" spans="1:8">
      <c r="A687" s="32">
        <v>51</v>
      </c>
      <c r="B687" s="31" t="s">
        <v>76</v>
      </c>
      <c r="C687" s="32">
        <v>1876</v>
      </c>
      <c r="D687" s="31" t="s">
        <v>2207</v>
      </c>
      <c r="E687" s="31" t="s">
        <v>3074</v>
      </c>
      <c r="F687" s="31" t="s">
        <v>3819</v>
      </c>
      <c r="G687" s="31">
        <v>37.997985</v>
      </c>
      <c r="H687" s="31">
        <v>34.371200000000002</v>
      </c>
    </row>
    <row r="688" spans="1:8">
      <c r="A688" s="32">
        <v>51</v>
      </c>
      <c r="B688" s="31" t="s">
        <v>76</v>
      </c>
      <c r="C688" s="32">
        <v>1904</v>
      </c>
      <c r="D688" s="31" t="s">
        <v>2375</v>
      </c>
      <c r="E688" s="31" t="s">
        <v>3074</v>
      </c>
      <c r="F688" s="31" t="s">
        <v>3820</v>
      </c>
      <c r="G688" s="31">
        <v>38.181163699999999</v>
      </c>
      <c r="H688" s="31">
        <v>34.552799999999998</v>
      </c>
    </row>
    <row r="689" spans="1:8">
      <c r="A689" s="32">
        <v>52</v>
      </c>
      <c r="B689" s="31" t="s">
        <v>77</v>
      </c>
      <c r="C689" s="32">
        <v>1119</v>
      </c>
      <c r="D689" s="31" t="s">
        <v>2181</v>
      </c>
      <c r="E689" s="31" t="s">
        <v>3074</v>
      </c>
      <c r="F689" s="31" t="s">
        <v>3821</v>
      </c>
      <c r="G689" s="31">
        <v>40.791322000000001</v>
      </c>
      <c r="H689" s="31">
        <v>37.018300000000004</v>
      </c>
    </row>
    <row r="690" spans="1:8">
      <c r="A690" s="32">
        <v>52</v>
      </c>
      <c r="B690" s="31" t="s">
        <v>77</v>
      </c>
      <c r="C690" s="32">
        <v>1158</v>
      </c>
      <c r="D690" s="31" t="s">
        <v>2242</v>
      </c>
      <c r="E690" s="31" t="s">
        <v>3074</v>
      </c>
      <c r="F690" s="31" t="s">
        <v>3822</v>
      </c>
      <c r="G690" s="31">
        <v>40.6845</v>
      </c>
      <c r="H690" s="31">
        <v>37.398800000000001</v>
      </c>
    </row>
    <row r="691" spans="1:8">
      <c r="A691" s="32">
        <v>52</v>
      </c>
      <c r="B691" s="31" t="s">
        <v>77</v>
      </c>
      <c r="C691" s="32">
        <v>1328</v>
      </c>
      <c r="D691" s="31" t="s">
        <v>2479</v>
      </c>
      <c r="E691" s="31" t="s">
        <v>3074</v>
      </c>
      <c r="F691" s="31" t="s">
        <v>3823</v>
      </c>
      <c r="G691" s="31">
        <v>41.031230999999998</v>
      </c>
      <c r="H691" s="31">
        <v>37.500399999999999</v>
      </c>
    </row>
    <row r="692" spans="1:8">
      <c r="A692" s="32">
        <v>52</v>
      </c>
      <c r="B692" s="31" t="s">
        <v>77</v>
      </c>
      <c r="C692" s="32">
        <v>1358</v>
      </c>
      <c r="D692" s="31" t="s">
        <v>2511</v>
      </c>
      <c r="E692" s="31" t="s">
        <v>3074</v>
      </c>
      <c r="F692" s="31" t="s">
        <v>3824</v>
      </c>
      <c r="G692" s="31">
        <v>40.687727000000002</v>
      </c>
      <c r="H692" s="31">
        <v>37.617600000000003</v>
      </c>
    </row>
    <row r="693" spans="1:8">
      <c r="A693" s="32">
        <v>52</v>
      </c>
      <c r="B693" s="31" t="s">
        <v>77</v>
      </c>
      <c r="C693" s="32">
        <v>1482</v>
      </c>
      <c r="D693" s="31" t="s">
        <v>2687</v>
      </c>
      <c r="E693" s="31" t="s">
        <v>3074</v>
      </c>
      <c r="F693" s="31" t="s">
        <v>3825</v>
      </c>
      <c r="G693" s="31">
        <v>40.828581999999997</v>
      </c>
      <c r="H693" s="31">
        <v>37.3446</v>
      </c>
    </row>
    <row r="694" spans="1:8">
      <c r="A694" s="32">
        <v>52</v>
      </c>
      <c r="B694" s="31" t="s">
        <v>77</v>
      </c>
      <c r="C694" s="32">
        <v>1493</v>
      </c>
      <c r="D694" s="31" t="s">
        <v>1293</v>
      </c>
      <c r="E694" s="31" t="s">
        <v>3074</v>
      </c>
      <c r="F694" s="31" t="s">
        <v>3826</v>
      </c>
      <c r="G694" s="31">
        <v>40.872773000000002</v>
      </c>
      <c r="H694" s="31">
        <v>37.261499999999998</v>
      </c>
    </row>
    <row r="695" spans="1:8">
      <c r="A695" s="32">
        <v>52</v>
      </c>
      <c r="B695" s="31" t="s">
        <v>77</v>
      </c>
      <c r="C695" s="32">
        <v>1525</v>
      </c>
      <c r="D695" s="31" t="s">
        <v>2746</v>
      </c>
      <c r="E695" s="31" t="s">
        <v>3074</v>
      </c>
      <c r="F695" s="31" t="s">
        <v>3827</v>
      </c>
      <c r="G695" s="31">
        <v>40.463307</v>
      </c>
      <c r="H695" s="31">
        <v>37.773600000000002</v>
      </c>
    </row>
    <row r="696" spans="1:8">
      <c r="A696" s="32">
        <v>52</v>
      </c>
      <c r="B696" s="31" t="s">
        <v>77</v>
      </c>
      <c r="C696" s="32">
        <v>1573</v>
      </c>
      <c r="D696" s="31" t="s">
        <v>2808</v>
      </c>
      <c r="E696" s="31" t="s">
        <v>3074</v>
      </c>
      <c r="F696" s="31" t="s">
        <v>3828</v>
      </c>
      <c r="G696" s="31">
        <v>41.067089000000003</v>
      </c>
      <c r="H696" s="31">
        <v>37.773499999999999</v>
      </c>
    </row>
    <row r="697" spans="1:8">
      <c r="A697" s="32">
        <v>52</v>
      </c>
      <c r="B697" s="31" t="s">
        <v>77</v>
      </c>
      <c r="C697" s="32">
        <v>1696</v>
      </c>
      <c r="D697" s="31" t="s">
        <v>3829</v>
      </c>
      <c r="E697" s="31" t="s">
        <v>3074</v>
      </c>
      <c r="F697" s="31" t="s">
        <v>3830</v>
      </c>
      <c r="G697" s="31">
        <v>40.872954999999997</v>
      </c>
      <c r="H697" s="31">
        <v>37.758499999999998</v>
      </c>
    </row>
    <row r="698" spans="1:8">
      <c r="A698" s="32">
        <v>52</v>
      </c>
      <c r="B698" s="31" t="s">
        <v>77</v>
      </c>
      <c r="C698" s="32">
        <v>1706</v>
      </c>
      <c r="D698" s="31" t="s">
        <v>2970</v>
      </c>
      <c r="E698" s="31" t="s">
        <v>3074</v>
      </c>
      <c r="F698" s="31" t="s">
        <v>3831</v>
      </c>
      <c r="G698" s="31">
        <v>41.12724</v>
      </c>
      <c r="H698" s="31">
        <v>37.288600000000002</v>
      </c>
    </row>
    <row r="699" spans="1:8">
      <c r="A699" s="32">
        <v>52</v>
      </c>
      <c r="B699" s="31" t="s">
        <v>77</v>
      </c>
      <c r="C699" s="32">
        <v>1795</v>
      </c>
      <c r="D699" s="31" t="s">
        <v>2527</v>
      </c>
      <c r="E699" s="31" t="s">
        <v>3074</v>
      </c>
      <c r="F699" s="31" t="s">
        <v>3832</v>
      </c>
      <c r="G699" s="31">
        <v>40.966824000000003</v>
      </c>
      <c r="H699" s="31">
        <v>38.056199999999997</v>
      </c>
    </row>
    <row r="700" spans="1:8">
      <c r="A700" s="32">
        <v>52</v>
      </c>
      <c r="B700" s="31" t="s">
        <v>77</v>
      </c>
      <c r="C700" s="32">
        <v>1797</v>
      </c>
      <c r="D700" s="31" t="s">
        <v>2535</v>
      </c>
      <c r="E700" s="31" t="s">
        <v>3074</v>
      </c>
      <c r="F700" s="31" t="s">
        <v>3833</v>
      </c>
      <c r="G700" s="31">
        <v>40.791420000000002</v>
      </c>
      <c r="H700" s="31">
        <v>37.600900000000003</v>
      </c>
    </row>
    <row r="701" spans="1:8">
      <c r="A701" s="32">
        <v>52</v>
      </c>
      <c r="B701" s="31" t="s">
        <v>77</v>
      </c>
      <c r="C701" s="32">
        <v>1891</v>
      </c>
      <c r="D701" s="31" t="s">
        <v>571</v>
      </c>
      <c r="E701" s="31" t="s">
        <v>3074</v>
      </c>
      <c r="F701" s="31" t="s">
        <v>3834</v>
      </c>
      <c r="G701" s="31">
        <v>40.895375199999997</v>
      </c>
      <c r="H701" s="31">
        <v>37.521099999999997</v>
      </c>
    </row>
    <row r="702" spans="1:8">
      <c r="A702" s="32">
        <v>52</v>
      </c>
      <c r="B702" s="31" t="s">
        <v>77</v>
      </c>
      <c r="C702" s="32">
        <v>1897</v>
      </c>
      <c r="D702" s="31" t="s">
        <v>2349</v>
      </c>
      <c r="E702" s="31" t="s">
        <v>3074</v>
      </c>
      <c r="F702" s="31" t="s">
        <v>3835</v>
      </c>
      <c r="G702" s="31">
        <v>41.105967999999997</v>
      </c>
      <c r="H702" s="31">
        <v>37.256700000000002</v>
      </c>
    </row>
    <row r="703" spans="1:8">
      <c r="A703" s="32">
        <v>52</v>
      </c>
      <c r="B703" s="31" t="s">
        <v>77</v>
      </c>
      <c r="C703" s="32">
        <v>1900</v>
      </c>
      <c r="D703" s="31" t="s">
        <v>2354</v>
      </c>
      <c r="E703" s="31" t="s">
        <v>3074</v>
      </c>
      <c r="F703" s="31" t="s">
        <v>3836</v>
      </c>
      <c r="G703" s="31">
        <v>41.017434000000002</v>
      </c>
      <c r="H703" s="31">
        <v>37.098500000000001</v>
      </c>
    </row>
    <row r="704" spans="1:8">
      <c r="A704" s="32">
        <v>52</v>
      </c>
      <c r="B704" s="31" t="s">
        <v>77</v>
      </c>
      <c r="C704" s="32">
        <v>1947</v>
      </c>
      <c r="D704" s="31" t="s">
        <v>2586</v>
      </c>
      <c r="E704" s="31" t="s">
        <v>3074</v>
      </c>
      <c r="F704" s="31" t="s">
        <v>3837</v>
      </c>
      <c r="G704" s="31">
        <v>41.059804999999997</v>
      </c>
      <c r="H704" s="31">
        <v>37.080100000000002</v>
      </c>
    </row>
    <row r="705" spans="1:8">
      <c r="A705" s="32">
        <v>52</v>
      </c>
      <c r="B705" s="31" t="s">
        <v>77</v>
      </c>
      <c r="C705" s="32">
        <v>1950</v>
      </c>
      <c r="D705" s="31" t="s">
        <v>2608</v>
      </c>
      <c r="E705" s="31" t="s">
        <v>3074</v>
      </c>
      <c r="F705" s="31" t="s">
        <v>3838</v>
      </c>
      <c r="G705" s="31">
        <v>40.679656299999998</v>
      </c>
      <c r="H705" s="31">
        <v>37.9574</v>
      </c>
    </row>
    <row r="706" spans="1:8">
      <c r="A706" s="32">
        <v>52</v>
      </c>
      <c r="B706" s="31" t="s">
        <v>77</v>
      </c>
      <c r="C706" s="32">
        <v>1951</v>
      </c>
      <c r="D706" s="31" t="s">
        <v>1054</v>
      </c>
      <c r="E706" s="31" t="s">
        <v>3074</v>
      </c>
      <c r="F706" s="31" t="s">
        <v>3839</v>
      </c>
      <c r="G706" s="31">
        <v>40.750664999999998</v>
      </c>
      <c r="H706" s="31">
        <v>37.448399999999999</v>
      </c>
    </row>
    <row r="707" spans="1:8">
      <c r="A707" s="32">
        <v>52</v>
      </c>
      <c r="B707" s="31" t="s">
        <v>77</v>
      </c>
      <c r="C707" s="32">
        <v>2103</v>
      </c>
      <c r="D707" s="31" t="s">
        <v>2203</v>
      </c>
      <c r="E707" s="31" t="s">
        <v>3074</v>
      </c>
      <c r="F707" s="31" t="s">
        <v>3840</v>
      </c>
      <c r="G707" s="31">
        <v>40.986165999999997</v>
      </c>
      <c r="H707" s="31">
        <v>37.8797</v>
      </c>
    </row>
    <row r="708" spans="1:8">
      <c r="A708" s="32">
        <v>53</v>
      </c>
      <c r="B708" s="31" t="s">
        <v>78</v>
      </c>
      <c r="C708" s="32">
        <v>1146</v>
      </c>
      <c r="D708" s="31" t="s">
        <v>2219</v>
      </c>
      <c r="E708" s="31" t="s">
        <v>3074</v>
      </c>
      <c r="F708" s="31" t="s">
        <v>3841</v>
      </c>
      <c r="G708" s="31">
        <v>41.191782000000003</v>
      </c>
      <c r="H708" s="31">
        <v>40.989100000000001</v>
      </c>
    </row>
    <row r="709" spans="1:8">
      <c r="A709" s="32">
        <v>53</v>
      </c>
      <c r="B709" s="31" t="s">
        <v>78</v>
      </c>
      <c r="C709" s="32">
        <v>1228</v>
      </c>
      <c r="D709" s="31" t="s">
        <v>2336</v>
      </c>
      <c r="E709" s="31" t="s">
        <v>3074</v>
      </c>
      <c r="F709" s="31" t="s">
        <v>3842</v>
      </c>
      <c r="G709" s="31">
        <v>40.878269400000001</v>
      </c>
      <c r="H709" s="31">
        <v>41.014800000000001</v>
      </c>
    </row>
    <row r="710" spans="1:8">
      <c r="A710" s="32">
        <v>53</v>
      </c>
      <c r="B710" s="31" t="s">
        <v>78</v>
      </c>
      <c r="C710" s="32">
        <v>1241</v>
      </c>
      <c r="D710" s="31" t="s">
        <v>2356</v>
      </c>
      <c r="E710" s="31" t="s">
        <v>3074</v>
      </c>
      <c r="F710" s="31" t="s">
        <v>3843</v>
      </c>
      <c r="G710" s="31">
        <v>41.090153999999998</v>
      </c>
      <c r="H710" s="31">
        <v>40.727499999999999</v>
      </c>
    </row>
    <row r="711" spans="1:8">
      <c r="A711" s="32">
        <v>53</v>
      </c>
      <c r="B711" s="31" t="s">
        <v>78</v>
      </c>
      <c r="C711" s="32">
        <v>1332</v>
      </c>
      <c r="D711" s="31" t="s">
        <v>2484</v>
      </c>
      <c r="E711" s="31" t="s">
        <v>3074</v>
      </c>
      <c r="F711" s="31" t="s">
        <v>3844</v>
      </c>
      <c r="G711" s="31">
        <v>41.270660900000003</v>
      </c>
      <c r="H711" s="31">
        <v>41.140099999999997</v>
      </c>
    </row>
    <row r="712" spans="1:8">
      <c r="A712" s="32">
        <v>53</v>
      </c>
      <c r="B712" s="31" t="s">
        <v>78</v>
      </c>
      <c r="C712" s="32">
        <v>1405</v>
      </c>
      <c r="D712" s="31" t="s">
        <v>2587</v>
      </c>
      <c r="E712" s="31" t="s">
        <v>3074</v>
      </c>
      <c r="F712" s="31" t="s">
        <v>3845</v>
      </c>
      <c r="G712" s="31">
        <v>40.775235000000002</v>
      </c>
      <c r="H712" s="31">
        <v>40.561999999999998</v>
      </c>
    </row>
    <row r="713" spans="1:8">
      <c r="A713" s="32">
        <v>53</v>
      </c>
      <c r="B713" s="31" t="s">
        <v>78</v>
      </c>
      <c r="C713" s="32">
        <v>1428</v>
      </c>
      <c r="D713" s="31" t="s">
        <v>2618</v>
      </c>
      <c r="E713" s="31" t="s">
        <v>3074</v>
      </c>
      <c r="F713" s="31" t="s">
        <v>3846</v>
      </c>
      <c r="G713" s="31">
        <v>40.928809000000001</v>
      </c>
      <c r="H713" s="31">
        <v>40.442399999999999</v>
      </c>
    </row>
    <row r="714" spans="1:8">
      <c r="A714" s="32">
        <v>53</v>
      </c>
      <c r="B714" s="31" t="s">
        <v>78</v>
      </c>
      <c r="C714" s="32">
        <v>1569</v>
      </c>
      <c r="D714" s="31" t="s">
        <v>3847</v>
      </c>
      <c r="E714" s="31" t="s">
        <v>3074</v>
      </c>
      <c r="F714" s="31" t="s">
        <v>3848</v>
      </c>
      <c r="G714" s="31">
        <v>41.180661999999998</v>
      </c>
      <c r="H714" s="31">
        <v>40.886800000000001</v>
      </c>
    </row>
    <row r="715" spans="1:8">
      <c r="A715" s="32">
        <v>53</v>
      </c>
      <c r="B715" s="31" t="s">
        <v>78</v>
      </c>
      <c r="C715" s="32">
        <v>1586</v>
      </c>
      <c r="D715" s="31" t="s">
        <v>3849</v>
      </c>
      <c r="E715" s="31" t="s">
        <v>3074</v>
      </c>
      <c r="F715" s="31" t="s">
        <v>3850</v>
      </c>
      <c r="G715" s="31">
        <v>41.025511000000002</v>
      </c>
      <c r="H715" s="31">
        <v>40.517699999999998</v>
      </c>
    </row>
    <row r="716" spans="1:8">
      <c r="A716" s="32">
        <v>53</v>
      </c>
      <c r="B716" s="31" t="s">
        <v>78</v>
      </c>
      <c r="C716" s="32">
        <v>1796</v>
      </c>
      <c r="D716" s="31" t="s">
        <v>2532</v>
      </c>
      <c r="E716" s="31" t="s">
        <v>3074</v>
      </c>
      <c r="F716" s="31" t="s">
        <v>3851</v>
      </c>
      <c r="G716" s="31">
        <v>40.977727999999999</v>
      </c>
      <c r="H716" s="31">
        <v>40.6126</v>
      </c>
    </row>
    <row r="717" spans="1:8">
      <c r="A717" s="32">
        <v>53</v>
      </c>
      <c r="B717" s="31" t="s">
        <v>78</v>
      </c>
      <c r="C717" s="32">
        <v>1908</v>
      </c>
      <c r="D717" s="31" t="s">
        <v>2403</v>
      </c>
      <c r="E717" s="31" t="s">
        <v>3074</v>
      </c>
      <c r="F717" s="31" t="s">
        <v>3852</v>
      </c>
      <c r="G717" s="31">
        <v>41.023980000000002</v>
      </c>
      <c r="H717" s="31">
        <v>40.421799999999998</v>
      </c>
    </row>
    <row r="718" spans="1:8">
      <c r="A718" s="32">
        <v>53</v>
      </c>
      <c r="B718" s="31" t="s">
        <v>78</v>
      </c>
      <c r="C718" s="32">
        <v>1943</v>
      </c>
      <c r="D718" s="31" t="s">
        <v>2569</v>
      </c>
      <c r="E718" s="31" t="s">
        <v>3074</v>
      </c>
      <c r="F718" s="31" t="s">
        <v>3853</v>
      </c>
      <c r="G718" s="31">
        <v>41.048202000000003</v>
      </c>
      <c r="H718" s="31">
        <v>40.899099999999997</v>
      </c>
    </row>
    <row r="719" spans="1:8">
      <c r="A719" s="32">
        <v>53</v>
      </c>
      <c r="B719" s="31" t="s">
        <v>78</v>
      </c>
      <c r="C719" s="32">
        <v>1949</v>
      </c>
      <c r="D719" s="31" t="s">
        <v>2605</v>
      </c>
      <c r="E719" s="31" t="s">
        <v>3074</v>
      </c>
      <c r="F719" s="31" t="s">
        <v>3854</v>
      </c>
      <c r="G719" s="31">
        <v>41.012175900000003</v>
      </c>
      <c r="H719" s="31">
        <v>40.360599999999998</v>
      </c>
    </row>
    <row r="720" spans="1:8">
      <c r="A720" s="32">
        <v>54</v>
      </c>
      <c r="B720" s="31" t="s">
        <v>79</v>
      </c>
      <c r="C720" s="32">
        <v>1123</v>
      </c>
      <c r="D720" s="31" t="s">
        <v>2187</v>
      </c>
      <c r="E720" s="31" t="s">
        <v>3074</v>
      </c>
      <c r="F720" s="31" t="s">
        <v>3855</v>
      </c>
      <c r="G720" s="31">
        <v>40.683486000000002</v>
      </c>
      <c r="H720" s="31">
        <v>30.6249</v>
      </c>
    </row>
    <row r="721" spans="1:8">
      <c r="A721" s="32">
        <v>54</v>
      </c>
      <c r="B721" s="31" t="s">
        <v>79</v>
      </c>
      <c r="C721" s="32">
        <v>1351</v>
      </c>
      <c r="D721" s="31" t="s">
        <v>2503</v>
      </c>
      <c r="E721" s="31" t="s">
        <v>3074</v>
      </c>
      <c r="F721" s="31" t="s">
        <v>3856</v>
      </c>
      <c r="G721" s="31">
        <v>40.508634999999998</v>
      </c>
      <c r="H721" s="31">
        <v>30.290299999999998</v>
      </c>
    </row>
    <row r="722" spans="1:8">
      <c r="A722" s="32">
        <v>54</v>
      </c>
      <c r="B722" s="31" t="s">
        <v>79</v>
      </c>
      <c r="C722" s="32">
        <v>1391</v>
      </c>
      <c r="D722" s="31" t="s">
        <v>2570</v>
      </c>
      <c r="E722" s="31" t="s">
        <v>3074</v>
      </c>
      <c r="F722" s="31" t="s">
        <v>3857</v>
      </c>
      <c r="G722" s="31">
        <v>40.795053000000003</v>
      </c>
      <c r="H722" s="31">
        <v>30.744700000000002</v>
      </c>
    </row>
    <row r="723" spans="1:8">
      <c r="A723" s="32">
        <v>54</v>
      </c>
      <c r="B723" s="31" t="s">
        <v>79</v>
      </c>
      <c r="C723" s="32">
        <v>1442</v>
      </c>
      <c r="D723" s="31" t="s">
        <v>2637</v>
      </c>
      <c r="E723" s="31" t="s">
        <v>3074</v>
      </c>
      <c r="F723" s="31" t="s">
        <v>3858</v>
      </c>
      <c r="G723" s="31">
        <v>41.095615000000002</v>
      </c>
      <c r="H723" s="31">
        <v>30.692399999999999</v>
      </c>
    </row>
    <row r="724" spans="1:8">
      <c r="A724" s="32">
        <v>54</v>
      </c>
      <c r="B724" s="31" t="s">
        <v>79</v>
      </c>
      <c r="C724" s="32">
        <v>1453</v>
      </c>
      <c r="D724" s="31" t="s">
        <v>2652</v>
      </c>
      <c r="E724" s="31" t="s">
        <v>3074</v>
      </c>
      <c r="F724" s="31" t="s">
        <v>3859</v>
      </c>
      <c r="G724" s="31">
        <v>41.033299900000003</v>
      </c>
      <c r="H724" s="31">
        <v>30.307700000000001</v>
      </c>
    </row>
    <row r="725" spans="1:8">
      <c r="A725" s="32">
        <v>54</v>
      </c>
      <c r="B725" s="31" t="s">
        <v>79</v>
      </c>
      <c r="C725" s="32">
        <v>1595</v>
      </c>
      <c r="D725" s="31" t="s">
        <v>2832</v>
      </c>
      <c r="E725" s="31" t="s">
        <v>3074</v>
      </c>
      <c r="F725" s="31" t="s">
        <v>3860</v>
      </c>
      <c r="G725" s="31">
        <v>40.689680000000003</v>
      </c>
      <c r="H725" s="31">
        <v>30.261399999999998</v>
      </c>
    </row>
    <row r="726" spans="1:8">
      <c r="A726" s="32">
        <v>54</v>
      </c>
      <c r="B726" s="31" t="s">
        <v>79</v>
      </c>
      <c r="C726" s="32">
        <v>1818</v>
      </c>
      <c r="D726" s="31" t="s">
        <v>2680</v>
      </c>
      <c r="E726" s="31" t="s">
        <v>3074</v>
      </c>
      <c r="F726" s="31" t="s">
        <v>3861</v>
      </c>
      <c r="G726" s="31">
        <v>41.055500000000002</v>
      </c>
      <c r="H726" s="31">
        <v>30.850899999999999</v>
      </c>
    </row>
    <row r="727" spans="1:8">
      <c r="A727" s="32">
        <v>54</v>
      </c>
      <c r="B727" s="31" t="s">
        <v>79</v>
      </c>
      <c r="C727" s="32">
        <v>1833</v>
      </c>
      <c r="D727" s="31" t="s">
        <v>2798</v>
      </c>
      <c r="E727" s="31" t="s">
        <v>3074</v>
      </c>
      <c r="F727" s="31" t="s">
        <v>3862</v>
      </c>
      <c r="G727" s="31">
        <v>40.505684000000002</v>
      </c>
      <c r="H727" s="31">
        <v>30.1692</v>
      </c>
    </row>
    <row r="728" spans="1:8">
      <c r="A728" s="32">
        <v>54</v>
      </c>
      <c r="B728" s="31" t="s">
        <v>79</v>
      </c>
      <c r="C728" s="32">
        <v>1847</v>
      </c>
      <c r="D728" s="31" t="s">
        <v>2923</v>
      </c>
      <c r="E728" s="31" t="s">
        <v>3074</v>
      </c>
      <c r="F728" s="31" t="s">
        <v>3863</v>
      </c>
      <c r="G728" s="31">
        <v>40.396222000000002</v>
      </c>
      <c r="H728" s="31">
        <v>30.504899999999999</v>
      </c>
    </row>
    <row r="729" spans="1:8">
      <c r="A729" s="32">
        <v>54</v>
      </c>
      <c r="B729" s="31" t="s">
        <v>79</v>
      </c>
      <c r="C729" s="32">
        <v>1925</v>
      </c>
      <c r="D729" s="31" t="s">
        <v>2482</v>
      </c>
      <c r="E729" s="31" t="s">
        <v>3074</v>
      </c>
      <c r="F729" s="31" t="s">
        <v>3864</v>
      </c>
      <c r="G729" s="31">
        <v>40.993671399999997</v>
      </c>
      <c r="H729" s="31">
        <v>30.486499999999999</v>
      </c>
    </row>
    <row r="730" spans="1:8">
      <c r="A730" s="32">
        <v>54</v>
      </c>
      <c r="B730" s="31" t="s">
        <v>79</v>
      </c>
      <c r="C730" s="32">
        <v>1955</v>
      </c>
      <c r="D730" s="31" t="s">
        <v>2636</v>
      </c>
      <c r="E730" s="31" t="s">
        <v>3074</v>
      </c>
      <c r="F730" s="31" t="s">
        <v>3865</v>
      </c>
      <c r="G730" s="31">
        <v>40.618463400000003</v>
      </c>
      <c r="H730" s="31">
        <v>30.504899999999999</v>
      </c>
    </row>
    <row r="731" spans="1:8">
      <c r="A731" s="32">
        <v>54</v>
      </c>
      <c r="B731" s="31" t="s">
        <v>79</v>
      </c>
      <c r="C731" s="32">
        <v>1986</v>
      </c>
      <c r="D731" s="31" t="s">
        <v>2882</v>
      </c>
      <c r="E731" s="31" t="s">
        <v>3074</v>
      </c>
      <c r="F731" s="31" t="s">
        <v>3866</v>
      </c>
      <c r="G731" s="31">
        <v>40.903399999999998</v>
      </c>
      <c r="H731" s="31">
        <v>30.471699999999998</v>
      </c>
    </row>
    <row r="732" spans="1:8">
      <c r="A732" s="32">
        <v>54</v>
      </c>
      <c r="B732" s="31" t="s">
        <v>79</v>
      </c>
      <c r="C732" s="32">
        <v>2068</v>
      </c>
      <c r="D732" s="31" t="s">
        <v>80</v>
      </c>
      <c r="E732" s="31" t="s">
        <v>3074</v>
      </c>
      <c r="F732" s="31" t="s">
        <v>3867</v>
      </c>
      <c r="G732" s="31">
        <v>40.788854999999998</v>
      </c>
      <c r="H732" s="31">
        <v>30.405999999999999</v>
      </c>
    </row>
    <row r="733" spans="1:8">
      <c r="A733" s="32">
        <v>54</v>
      </c>
      <c r="B733" s="31" t="s">
        <v>79</v>
      </c>
      <c r="C733" s="32">
        <v>2069</v>
      </c>
      <c r="D733" s="31" t="s">
        <v>2223</v>
      </c>
      <c r="E733" s="31" t="s">
        <v>3074</v>
      </c>
      <c r="F733" s="31" t="s">
        <v>3868</v>
      </c>
      <c r="G733" s="31">
        <v>40.695580999999997</v>
      </c>
      <c r="H733" s="31">
        <v>30.366599999999998</v>
      </c>
    </row>
    <row r="734" spans="1:8">
      <c r="A734" s="32">
        <v>54</v>
      </c>
      <c r="B734" s="31" t="s">
        <v>79</v>
      </c>
      <c r="C734" s="32">
        <v>2070</v>
      </c>
      <c r="D734" s="31" t="s">
        <v>2460</v>
      </c>
      <c r="E734" s="31" t="s">
        <v>3074</v>
      </c>
      <c r="F734" s="31" t="s">
        <v>3869</v>
      </c>
      <c r="G734" s="31">
        <v>40.742685899999998</v>
      </c>
      <c r="H734" s="31">
        <v>30.4588</v>
      </c>
    </row>
    <row r="735" spans="1:8">
      <c r="A735" s="32">
        <v>54</v>
      </c>
      <c r="B735" s="31" t="s">
        <v>79</v>
      </c>
      <c r="C735" s="32">
        <v>2071</v>
      </c>
      <c r="D735" s="31" t="s">
        <v>2858</v>
      </c>
      <c r="E735" s="31" t="s">
        <v>3074</v>
      </c>
      <c r="F735" s="31" t="s">
        <v>3870</v>
      </c>
      <c r="G735" s="31">
        <v>40.782801800000001</v>
      </c>
      <c r="H735" s="31">
        <v>30.320499999999999</v>
      </c>
    </row>
    <row r="736" spans="1:8">
      <c r="A736" s="32">
        <v>55</v>
      </c>
      <c r="B736" s="31" t="s">
        <v>81</v>
      </c>
      <c r="C736" s="32">
        <v>1125</v>
      </c>
      <c r="D736" s="31" t="s">
        <v>2191</v>
      </c>
      <c r="E736" s="31" t="s">
        <v>3074</v>
      </c>
      <c r="F736" s="31" t="s">
        <v>3871</v>
      </c>
      <c r="G736" s="31">
        <v>41.604294000000003</v>
      </c>
      <c r="H736" s="31">
        <v>35.598599999999998</v>
      </c>
    </row>
    <row r="737" spans="1:8">
      <c r="A737" s="32">
        <v>55</v>
      </c>
      <c r="B737" s="31" t="s">
        <v>81</v>
      </c>
      <c r="C737" s="32">
        <v>1164</v>
      </c>
      <c r="D737" s="31" t="s">
        <v>2251</v>
      </c>
      <c r="E737" s="31" t="s">
        <v>3074</v>
      </c>
      <c r="F737" s="31" t="s">
        <v>3872</v>
      </c>
      <c r="G737" s="31">
        <v>41.561959000000002</v>
      </c>
      <c r="H737" s="31">
        <v>35.905700000000003</v>
      </c>
    </row>
    <row r="738" spans="1:8">
      <c r="A738" s="32">
        <v>55</v>
      </c>
      <c r="B738" s="31" t="s">
        <v>81</v>
      </c>
      <c r="C738" s="32">
        <v>1234</v>
      </c>
      <c r="D738" s="31" t="s">
        <v>2344</v>
      </c>
      <c r="E738" s="31" t="s">
        <v>3074</v>
      </c>
      <c r="F738" s="31" t="s">
        <v>3873</v>
      </c>
      <c r="G738" s="31">
        <v>41.198523000000002</v>
      </c>
      <c r="H738" s="31">
        <v>36.721800000000002</v>
      </c>
    </row>
    <row r="739" spans="1:8">
      <c r="A739" s="32">
        <v>55</v>
      </c>
      <c r="B739" s="31" t="s">
        <v>81</v>
      </c>
      <c r="C739" s="32">
        <v>1386</v>
      </c>
      <c r="D739" s="31" t="s">
        <v>2563</v>
      </c>
      <c r="E739" s="31" t="s">
        <v>3074</v>
      </c>
      <c r="F739" s="31" t="s">
        <v>3874</v>
      </c>
      <c r="G739" s="31">
        <v>41.057972200000002</v>
      </c>
      <c r="H739" s="31">
        <v>35.734699999999997</v>
      </c>
    </row>
    <row r="740" spans="1:8">
      <c r="A740" s="32">
        <v>55</v>
      </c>
      <c r="B740" s="31" t="s">
        <v>81</v>
      </c>
      <c r="C740" s="32">
        <v>1452</v>
      </c>
      <c r="D740" s="31" t="s">
        <v>1144</v>
      </c>
      <c r="E740" s="31" t="s">
        <v>3074</v>
      </c>
      <c r="F740" s="31" t="s">
        <v>3875</v>
      </c>
      <c r="G740" s="31">
        <v>41.126877299999997</v>
      </c>
      <c r="H740" s="31">
        <v>35.974600000000002</v>
      </c>
    </row>
    <row r="741" spans="1:8">
      <c r="A741" s="32">
        <v>55</v>
      </c>
      <c r="B741" s="31" t="s">
        <v>81</v>
      </c>
      <c r="C741" s="32">
        <v>1501</v>
      </c>
      <c r="D741" s="31" t="s">
        <v>2717</v>
      </c>
      <c r="E741" s="31" t="s">
        <v>3074</v>
      </c>
      <c r="F741" s="31" t="s">
        <v>3876</v>
      </c>
      <c r="G741" s="31">
        <v>40.912047000000001</v>
      </c>
      <c r="H741" s="31">
        <v>35.894799999999996</v>
      </c>
    </row>
    <row r="742" spans="1:8">
      <c r="A742" s="32">
        <v>55</v>
      </c>
      <c r="B742" s="31" t="s">
        <v>81</v>
      </c>
      <c r="C742" s="32">
        <v>1676</v>
      </c>
      <c r="D742" s="31" t="s">
        <v>2937</v>
      </c>
      <c r="E742" s="31" t="s">
        <v>3074</v>
      </c>
      <c r="F742" s="31" t="s">
        <v>3877</v>
      </c>
      <c r="G742" s="31">
        <v>41.144242499999997</v>
      </c>
      <c r="H742" s="31">
        <v>36.99</v>
      </c>
    </row>
    <row r="743" spans="1:8">
      <c r="A743" s="32">
        <v>55</v>
      </c>
      <c r="B743" s="31" t="s">
        <v>81</v>
      </c>
      <c r="C743" s="32">
        <v>1712</v>
      </c>
      <c r="D743" s="31" t="s">
        <v>2976</v>
      </c>
      <c r="E743" s="31" t="s">
        <v>3074</v>
      </c>
      <c r="F743" s="31" t="s">
        <v>3878</v>
      </c>
      <c r="G743" s="31">
        <v>41.143110999999998</v>
      </c>
      <c r="H743" s="31">
        <v>35.460599999999999</v>
      </c>
    </row>
    <row r="744" spans="1:8">
      <c r="A744" s="32">
        <v>55</v>
      </c>
      <c r="B744" s="31" t="s">
        <v>81</v>
      </c>
      <c r="C744" s="32">
        <v>1763</v>
      </c>
      <c r="D744" s="31" t="s">
        <v>2231</v>
      </c>
      <c r="E744" s="31" t="s">
        <v>3074</v>
      </c>
      <c r="F744" s="31" t="s">
        <v>3879</v>
      </c>
      <c r="G744" s="31">
        <v>41.037123000000001</v>
      </c>
      <c r="H744" s="31">
        <v>36.234999999999999</v>
      </c>
    </row>
    <row r="745" spans="1:8">
      <c r="A745" s="32">
        <v>55</v>
      </c>
      <c r="B745" s="31" t="s">
        <v>81</v>
      </c>
      <c r="C745" s="32">
        <v>1830</v>
      </c>
      <c r="D745" s="31" t="s">
        <v>3880</v>
      </c>
      <c r="E745" s="31" t="s">
        <v>3074</v>
      </c>
      <c r="F745" s="31" t="s">
        <v>3881</v>
      </c>
      <c r="G745" s="31">
        <v>41.367219599999999</v>
      </c>
      <c r="H745" s="31">
        <v>36.198500000000003</v>
      </c>
    </row>
    <row r="746" spans="1:8">
      <c r="A746" s="32">
        <v>55</v>
      </c>
      <c r="B746" s="31" t="s">
        <v>81</v>
      </c>
      <c r="C746" s="32">
        <v>1838</v>
      </c>
      <c r="D746" s="31" t="s">
        <v>2826</v>
      </c>
      <c r="E746" s="31" t="s">
        <v>3074</v>
      </c>
      <c r="F746" s="31" t="s">
        <v>3882</v>
      </c>
      <c r="G746" s="31">
        <v>41.08229</v>
      </c>
      <c r="H746" s="31">
        <v>36.825299999999999</v>
      </c>
    </row>
    <row r="747" spans="1:8">
      <c r="A747" s="32">
        <v>55</v>
      </c>
      <c r="B747" s="31" t="s">
        <v>81</v>
      </c>
      <c r="C747" s="32">
        <v>1849</v>
      </c>
      <c r="D747" s="31" t="s">
        <v>2933</v>
      </c>
      <c r="E747" s="31" t="s">
        <v>3074</v>
      </c>
      <c r="F747" s="31" t="s">
        <v>3883</v>
      </c>
      <c r="G747" s="31">
        <v>41.1790004</v>
      </c>
      <c r="H747" s="31">
        <v>36.473599999999998</v>
      </c>
    </row>
    <row r="748" spans="1:8">
      <c r="A748" s="32">
        <v>55</v>
      </c>
      <c r="B748" s="31" t="s">
        <v>81</v>
      </c>
      <c r="C748" s="32">
        <v>1879</v>
      </c>
      <c r="D748" s="31" t="s">
        <v>3884</v>
      </c>
      <c r="E748" s="31" t="s">
        <v>3074</v>
      </c>
      <c r="F748" s="31" t="s">
        <v>3885</v>
      </c>
      <c r="G748" s="31">
        <v>40.989606999999999</v>
      </c>
      <c r="H748" s="31">
        <v>36.630800000000001</v>
      </c>
    </row>
    <row r="749" spans="1:8">
      <c r="A749" s="32">
        <v>55</v>
      </c>
      <c r="B749" s="31" t="s">
        <v>81</v>
      </c>
      <c r="C749" s="32">
        <v>1993</v>
      </c>
      <c r="D749" s="31" t="s">
        <v>2982</v>
      </c>
      <c r="E749" s="31" t="s">
        <v>3074</v>
      </c>
      <c r="F749" s="31" t="s">
        <v>3886</v>
      </c>
      <c r="G749" s="31">
        <v>41.631231999999997</v>
      </c>
      <c r="H749" s="31">
        <v>35.530500000000004</v>
      </c>
    </row>
    <row r="750" spans="1:8">
      <c r="A750" s="32">
        <v>55</v>
      </c>
      <c r="B750" s="31" t="s">
        <v>81</v>
      </c>
      <c r="C750" s="32">
        <v>2072</v>
      </c>
      <c r="D750" s="31" t="s">
        <v>2235</v>
      </c>
      <c r="E750" s="31" t="s">
        <v>3074</v>
      </c>
      <c r="F750" s="31" t="s">
        <v>3887</v>
      </c>
      <c r="G750" s="31">
        <v>41.279703099999999</v>
      </c>
      <c r="H750" s="31">
        <v>36.336100000000002</v>
      </c>
    </row>
    <row r="751" spans="1:8">
      <c r="A751" s="32">
        <v>55</v>
      </c>
      <c r="B751" s="31" t="s">
        <v>81</v>
      </c>
      <c r="C751" s="32">
        <v>2073</v>
      </c>
      <c r="D751" s="31" t="s">
        <v>2323</v>
      </c>
      <c r="E751" s="31" t="s">
        <v>3074</v>
      </c>
      <c r="F751" s="31" t="s">
        <v>3888</v>
      </c>
      <c r="G751" s="31">
        <v>41.279703099999999</v>
      </c>
      <c r="H751" s="31">
        <v>36.336100000000002</v>
      </c>
    </row>
    <row r="752" spans="1:8">
      <c r="A752" s="32">
        <v>55</v>
      </c>
      <c r="B752" s="31" t="s">
        <v>81</v>
      </c>
      <c r="C752" s="32">
        <v>2074</v>
      </c>
      <c r="D752" s="31" t="s">
        <v>2589</v>
      </c>
      <c r="E752" s="31" t="s">
        <v>3074</v>
      </c>
      <c r="F752" s="31" t="s">
        <v>3889</v>
      </c>
      <c r="G752" s="31">
        <v>41.279703099999999</v>
      </c>
      <c r="H752" s="31">
        <v>36.336100000000002</v>
      </c>
    </row>
    <row r="753" spans="1:8">
      <c r="A753" s="32">
        <v>56</v>
      </c>
      <c r="B753" s="31" t="s">
        <v>82</v>
      </c>
      <c r="C753" s="32">
        <v>1179</v>
      </c>
      <c r="D753" s="31" t="s">
        <v>418</v>
      </c>
      <c r="E753" s="31" t="s">
        <v>3074</v>
      </c>
      <c r="F753" s="31" t="s">
        <v>3890</v>
      </c>
      <c r="G753" s="31">
        <v>38.159961199999998</v>
      </c>
      <c r="H753" s="31">
        <v>41.731900000000003</v>
      </c>
    </row>
    <row r="754" spans="1:8">
      <c r="A754" s="32">
        <v>56</v>
      </c>
      <c r="B754" s="31" t="s">
        <v>82</v>
      </c>
      <c r="C754" s="32">
        <v>1317</v>
      </c>
      <c r="D754" s="31" t="s">
        <v>2465</v>
      </c>
      <c r="E754" s="31" t="s">
        <v>3074</v>
      </c>
      <c r="F754" s="31" t="s">
        <v>3891</v>
      </c>
      <c r="G754" s="31">
        <v>37.707582100000003</v>
      </c>
      <c r="H754" s="31">
        <v>42.002000000000002</v>
      </c>
    </row>
    <row r="755" spans="1:8">
      <c r="A755" s="32">
        <v>56</v>
      </c>
      <c r="B755" s="31" t="s">
        <v>82</v>
      </c>
      <c r="C755" s="32">
        <v>1495</v>
      </c>
      <c r="D755" s="31" t="s">
        <v>2709</v>
      </c>
      <c r="E755" s="31" t="s">
        <v>3074</v>
      </c>
      <c r="F755" s="31" t="s">
        <v>3892</v>
      </c>
      <c r="G755" s="31">
        <v>37.9225876</v>
      </c>
      <c r="H755" s="31">
        <v>41.591099999999997</v>
      </c>
    </row>
    <row r="756" spans="1:8">
      <c r="A756" s="32">
        <v>56</v>
      </c>
      <c r="B756" s="31" t="s">
        <v>82</v>
      </c>
      <c r="C756" s="32">
        <v>1575</v>
      </c>
      <c r="D756" s="31" t="s">
        <v>2810</v>
      </c>
      <c r="E756" s="31" t="s">
        <v>3074</v>
      </c>
      <c r="F756" s="31" t="s">
        <v>3893</v>
      </c>
      <c r="G756" s="31">
        <v>37.880223100000002</v>
      </c>
      <c r="H756" s="31">
        <v>42.623600000000003</v>
      </c>
    </row>
    <row r="757" spans="1:8">
      <c r="A757" s="32">
        <v>56</v>
      </c>
      <c r="B757" s="31" t="s">
        <v>82</v>
      </c>
      <c r="C757" s="32">
        <v>1620</v>
      </c>
      <c r="D757" s="31" t="s">
        <v>3894</v>
      </c>
      <c r="E757" s="31" t="s">
        <v>3074</v>
      </c>
      <c r="F757" s="31" t="s">
        <v>3895</v>
      </c>
      <c r="G757" s="31">
        <v>37.927404000000003</v>
      </c>
      <c r="H757" s="31">
        <v>41.942</v>
      </c>
    </row>
    <row r="758" spans="1:8">
      <c r="A758" s="32">
        <v>56</v>
      </c>
      <c r="B758" s="31" t="s">
        <v>82</v>
      </c>
      <c r="C758" s="32">
        <v>1662</v>
      </c>
      <c r="D758" s="31" t="s">
        <v>2919</v>
      </c>
      <c r="E758" s="31" t="s">
        <v>3074</v>
      </c>
      <c r="F758" s="31" t="s">
        <v>3896</v>
      </c>
      <c r="G758" s="31">
        <v>38.096772199999997</v>
      </c>
      <c r="H758" s="31">
        <v>42.134399999999999</v>
      </c>
    </row>
    <row r="759" spans="1:8">
      <c r="A759" s="32">
        <v>56</v>
      </c>
      <c r="B759" s="31" t="s">
        <v>82</v>
      </c>
      <c r="C759" s="32">
        <v>1878</v>
      </c>
      <c r="D759" s="31" t="s">
        <v>2938</v>
      </c>
      <c r="E759" s="31" t="s">
        <v>3074</v>
      </c>
      <c r="F759" s="31" t="s">
        <v>3897</v>
      </c>
      <c r="G759" s="31">
        <v>37.9585553</v>
      </c>
      <c r="H759" s="31">
        <v>42.0443</v>
      </c>
    </row>
    <row r="760" spans="1:8">
      <c r="A760" s="32">
        <v>57</v>
      </c>
      <c r="B760" s="31" t="s">
        <v>83</v>
      </c>
      <c r="C760" s="32">
        <v>1156</v>
      </c>
      <c r="D760" s="31" t="s">
        <v>2240</v>
      </c>
      <c r="E760" s="31" t="s">
        <v>3074</v>
      </c>
      <c r="F760" s="31" t="s">
        <v>3898</v>
      </c>
      <c r="G760" s="31">
        <v>41.945805999999997</v>
      </c>
      <c r="H760" s="31">
        <v>34.5884</v>
      </c>
    </row>
    <row r="761" spans="1:8">
      <c r="A761" s="32">
        <v>57</v>
      </c>
      <c r="B761" s="31" t="s">
        <v>83</v>
      </c>
      <c r="C761" s="32">
        <v>1204</v>
      </c>
      <c r="D761" s="31" t="s">
        <v>2305</v>
      </c>
      <c r="E761" s="31" t="s">
        <v>3074</v>
      </c>
      <c r="F761" s="31" t="s">
        <v>3899</v>
      </c>
      <c r="G761" s="31">
        <v>41.466104999999999</v>
      </c>
      <c r="H761" s="31">
        <v>34.771099999999997</v>
      </c>
    </row>
    <row r="762" spans="1:8">
      <c r="A762" s="32">
        <v>57</v>
      </c>
      <c r="B762" s="31" t="s">
        <v>83</v>
      </c>
      <c r="C762" s="32">
        <v>1290</v>
      </c>
      <c r="D762" s="31" t="s">
        <v>2434</v>
      </c>
      <c r="E762" s="31" t="s">
        <v>3074</v>
      </c>
      <c r="F762" s="31" t="s">
        <v>3900</v>
      </c>
      <c r="G762" s="31">
        <v>41.388223400000001</v>
      </c>
      <c r="H762" s="31">
        <v>35.238399999999999</v>
      </c>
    </row>
    <row r="763" spans="1:8">
      <c r="A763" s="32">
        <v>57</v>
      </c>
      <c r="B763" s="31" t="s">
        <v>83</v>
      </c>
      <c r="C763" s="32">
        <v>1314</v>
      </c>
      <c r="D763" s="31" t="s">
        <v>2461</v>
      </c>
      <c r="E763" s="31" t="s">
        <v>3074</v>
      </c>
      <c r="F763" s="31" t="s">
        <v>3901</v>
      </c>
      <c r="G763" s="31">
        <v>41.880094999999997</v>
      </c>
      <c r="H763" s="31">
        <v>34.909500000000001</v>
      </c>
    </row>
    <row r="764" spans="1:8">
      <c r="A764" s="32">
        <v>57</v>
      </c>
      <c r="B764" s="31" t="s">
        <v>83</v>
      </c>
      <c r="C764" s="32">
        <v>1349</v>
      </c>
      <c r="D764" s="31" t="s">
        <v>2501</v>
      </c>
      <c r="E764" s="31" t="s">
        <v>3074</v>
      </c>
      <c r="F764" s="31" t="s">
        <v>3902</v>
      </c>
      <c r="G764" s="31">
        <v>41.800598999999998</v>
      </c>
      <c r="H764" s="31">
        <v>35.192</v>
      </c>
    </row>
    <row r="765" spans="1:8">
      <c r="A765" s="32">
        <v>57</v>
      </c>
      <c r="B765" s="31" t="s">
        <v>83</v>
      </c>
      <c r="C765" s="32">
        <v>1627</v>
      </c>
      <c r="D765" s="31" t="s">
        <v>3903</v>
      </c>
      <c r="E765" s="31" t="s">
        <v>3074</v>
      </c>
      <c r="F765" s="31" t="s">
        <v>3904</v>
      </c>
      <c r="G765" s="31">
        <v>42.027974</v>
      </c>
      <c r="H765" s="31">
        <v>35.151699999999998</v>
      </c>
    </row>
    <row r="766" spans="1:8">
      <c r="A766" s="32">
        <v>57</v>
      </c>
      <c r="B766" s="31" t="s">
        <v>83</v>
      </c>
      <c r="C766" s="32">
        <v>1693</v>
      </c>
      <c r="D766" s="31" t="s">
        <v>2958</v>
      </c>
      <c r="E766" s="31" t="s">
        <v>3074</v>
      </c>
      <c r="F766" s="31" t="s">
        <v>3905</v>
      </c>
      <c r="G766" s="31">
        <v>41.948421000000003</v>
      </c>
      <c r="H766" s="31">
        <v>34.337000000000003</v>
      </c>
    </row>
    <row r="767" spans="1:8">
      <c r="A767" s="32">
        <v>57</v>
      </c>
      <c r="B767" s="31" t="s">
        <v>83</v>
      </c>
      <c r="C767" s="32">
        <v>1910</v>
      </c>
      <c r="D767" s="31" t="s">
        <v>2415</v>
      </c>
      <c r="E767" s="31" t="s">
        <v>3074</v>
      </c>
      <c r="F767" s="31" t="s">
        <v>3906</v>
      </c>
      <c r="G767" s="31">
        <v>41.651167000000001</v>
      </c>
      <c r="H767" s="31">
        <v>35.2637</v>
      </c>
    </row>
    <row r="768" spans="1:8">
      <c r="A768" s="32">
        <v>57</v>
      </c>
      <c r="B768" s="31" t="s">
        <v>83</v>
      </c>
      <c r="C768" s="32">
        <v>1981</v>
      </c>
      <c r="D768" s="31" t="s">
        <v>2833</v>
      </c>
      <c r="E768" s="31" t="s">
        <v>3074</v>
      </c>
      <c r="F768" s="31" t="s">
        <v>3907</v>
      </c>
      <c r="G768" s="31">
        <v>41.328147999999999</v>
      </c>
      <c r="H768" s="31">
        <v>34.847200000000001</v>
      </c>
    </row>
    <row r="769" spans="1:8">
      <c r="A769" s="32">
        <v>58</v>
      </c>
      <c r="B769" s="31" t="s">
        <v>84</v>
      </c>
      <c r="C769" s="32">
        <v>1282</v>
      </c>
      <c r="D769" s="31" t="s">
        <v>2418</v>
      </c>
      <c r="E769" s="31" t="s">
        <v>3074</v>
      </c>
      <c r="F769" s="31" t="s">
        <v>3908</v>
      </c>
      <c r="G769" s="31">
        <v>39.374884999999999</v>
      </c>
      <c r="H769" s="31">
        <v>38.118499999999997</v>
      </c>
    </row>
    <row r="770" spans="1:8">
      <c r="A770" s="32">
        <v>58</v>
      </c>
      <c r="B770" s="31" t="s">
        <v>84</v>
      </c>
      <c r="C770" s="32">
        <v>1342</v>
      </c>
      <c r="D770" s="31" t="s">
        <v>2494</v>
      </c>
      <c r="E770" s="31" t="s">
        <v>3074</v>
      </c>
      <c r="F770" s="31" t="s">
        <v>3909</v>
      </c>
      <c r="G770" s="31">
        <v>39.184871999999999</v>
      </c>
      <c r="H770" s="31">
        <v>36.0717</v>
      </c>
    </row>
    <row r="771" spans="1:8">
      <c r="A771" s="32">
        <v>58</v>
      </c>
      <c r="B771" s="31" t="s">
        <v>84</v>
      </c>
      <c r="C771" s="32">
        <v>1373</v>
      </c>
      <c r="D771" s="31" t="s">
        <v>2539</v>
      </c>
      <c r="E771" s="31" t="s">
        <v>3074</v>
      </c>
      <c r="F771" s="31" t="s">
        <v>3910</v>
      </c>
      <c r="G771" s="31">
        <v>38.721348900000002</v>
      </c>
      <c r="H771" s="31">
        <v>37.2712</v>
      </c>
    </row>
    <row r="772" spans="1:8">
      <c r="A772" s="32">
        <v>58</v>
      </c>
      <c r="B772" s="31" t="s">
        <v>84</v>
      </c>
      <c r="C772" s="32">
        <v>1376</v>
      </c>
      <c r="D772" s="31" t="s">
        <v>2544</v>
      </c>
      <c r="E772" s="31" t="s">
        <v>3074</v>
      </c>
      <c r="F772" s="31" t="s">
        <v>3911</v>
      </c>
      <c r="G772" s="31">
        <v>40.043434099999999</v>
      </c>
      <c r="H772" s="31">
        <v>37.3538</v>
      </c>
    </row>
    <row r="773" spans="1:8">
      <c r="A773" s="32">
        <v>58</v>
      </c>
      <c r="B773" s="31" t="s">
        <v>84</v>
      </c>
      <c r="C773" s="32">
        <v>1407</v>
      </c>
      <c r="D773" s="31" t="s">
        <v>2590</v>
      </c>
      <c r="E773" s="31" t="s">
        <v>3074</v>
      </c>
      <c r="F773" s="31" t="s">
        <v>3912</v>
      </c>
      <c r="G773" s="31">
        <v>39.875357999999999</v>
      </c>
      <c r="H773" s="31">
        <v>38.112499999999997</v>
      </c>
    </row>
    <row r="774" spans="1:8">
      <c r="A774" s="32">
        <v>58</v>
      </c>
      <c r="B774" s="31" t="s">
        <v>84</v>
      </c>
      <c r="C774" s="32">
        <v>1431</v>
      </c>
      <c r="D774" s="31" t="s">
        <v>2621</v>
      </c>
      <c r="E774" s="31" t="s">
        <v>3074</v>
      </c>
      <c r="F774" s="31" t="s">
        <v>3913</v>
      </c>
      <c r="G774" s="31">
        <v>39.144901699999998</v>
      </c>
      <c r="H774" s="31">
        <v>37.345999999999997</v>
      </c>
    </row>
    <row r="775" spans="1:8">
      <c r="A775" s="32">
        <v>58</v>
      </c>
      <c r="B775" s="31" t="s">
        <v>84</v>
      </c>
      <c r="C775" s="32">
        <v>1484</v>
      </c>
      <c r="D775" s="31" t="s">
        <v>2692</v>
      </c>
      <c r="E775" s="31" t="s">
        <v>3074</v>
      </c>
      <c r="F775" s="31" t="s">
        <v>3914</v>
      </c>
      <c r="G775" s="31">
        <v>40.301538000000001</v>
      </c>
      <c r="H775" s="31">
        <v>37.8322</v>
      </c>
    </row>
    <row r="776" spans="1:8">
      <c r="A776" s="32">
        <v>58</v>
      </c>
      <c r="B776" s="31" t="s">
        <v>84</v>
      </c>
      <c r="C776" s="32">
        <v>1628</v>
      </c>
      <c r="D776" s="31" t="s">
        <v>3915</v>
      </c>
      <c r="E776" s="31" t="s">
        <v>3074</v>
      </c>
      <c r="F776" s="31" t="s">
        <v>3916</v>
      </c>
      <c r="G776" s="31">
        <v>39.750545000000002</v>
      </c>
      <c r="H776" s="31">
        <v>37.015000000000001</v>
      </c>
    </row>
    <row r="777" spans="1:8">
      <c r="A777" s="32">
        <v>58</v>
      </c>
      <c r="B777" s="31" t="s">
        <v>84</v>
      </c>
      <c r="C777" s="32">
        <v>1646</v>
      </c>
      <c r="D777" s="31" t="s">
        <v>2897</v>
      </c>
      <c r="E777" s="31" t="s">
        <v>3074</v>
      </c>
      <c r="F777" s="31" t="s">
        <v>3917</v>
      </c>
      <c r="G777" s="31">
        <v>40.163153999999999</v>
      </c>
      <c r="H777" s="31">
        <v>38.091500000000003</v>
      </c>
    </row>
    <row r="778" spans="1:8">
      <c r="A778" s="32">
        <v>58</v>
      </c>
      <c r="B778" s="31" t="s">
        <v>84</v>
      </c>
      <c r="C778" s="32">
        <v>1650</v>
      </c>
      <c r="D778" s="31" t="s">
        <v>1743</v>
      </c>
      <c r="E778" s="31" t="s">
        <v>3074</v>
      </c>
      <c r="F778" s="31" t="s">
        <v>3918</v>
      </c>
      <c r="G778" s="31">
        <v>39.350194999999999</v>
      </c>
      <c r="H778" s="31">
        <v>36.407800000000002</v>
      </c>
    </row>
    <row r="779" spans="1:8">
      <c r="A779" s="32">
        <v>58</v>
      </c>
      <c r="B779" s="31" t="s">
        <v>84</v>
      </c>
      <c r="C779" s="32">
        <v>1731</v>
      </c>
      <c r="D779" s="31" t="s">
        <v>3006</v>
      </c>
      <c r="E779" s="31" t="s">
        <v>3074</v>
      </c>
      <c r="F779" s="31" t="s">
        <v>3919</v>
      </c>
      <c r="G779" s="31">
        <v>39.866675999999998</v>
      </c>
      <c r="H779" s="31">
        <v>36.6004</v>
      </c>
    </row>
    <row r="780" spans="1:8">
      <c r="A780" s="32">
        <v>58</v>
      </c>
      <c r="B780" s="31" t="s">
        <v>84</v>
      </c>
      <c r="C780" s="32">
        <v>1738</v>
      </c>
      <c r="D780" s="31" t="s">
        <v>3014</v>
      </c>
      <c r="E780" s="31" t="s">
        <v>3074</v>
      </c>
      <c r="F780" s="31" t="s">
        <v>3920</v>
      </c>
      <c r="G780" s="31">
        <v>39.898445000000002</v>
      </c>
      <c r="H780" s="31">
        <v>37.757199999999997</v>
      </c>
    </row>
    <row r="781" spans="1:8">
      <c r="A781" s="32">
        <v>58</v>
      </c>
      <c r="B781" s="31" t="s">
        <v>84</v>
      </c>
      <c r="C781" s="32">
        <v>1870</v>
      </c>
      <c r="D781" s="31" t="s">
        <v>183</v>
      </c>
      <c r="E781" s="31" t="s">
        <v>3074</v>
      </c>
      <c r="F781" s="31" t="s">
        <v>3921</v>
      </c>
      <c r="G781" s="31">
        <v>40.078944</v>
      </c>
      <c r="H781" s="31">
        <v>38.346400000000003</v>
      </c>
    </row>
    <row r="782" spans="1:8">
      <c r="A782" s="32">
        <v>58</v>
      </c>
      <c r="B782" s="31" t="s">
        <v>84</v>
      </c>
      <c r="C782" s="32">
        <v>1875</v>
      </c>
      <c r="D782" s="31" t="s">
        <v>3922</v>
      </c>
      <c r="E782" s="31" t="s">
        <v>3074</v>
      </c>
      <c r="F782" s="31" t="s">
        <v>3923</v>
      </c>
      <c r="G782" s="31">
        <v>39.251239699999999</v>
      </c>
      <c r="H782" s="31">
        <v>36.758000000000003</v>
      </c>
    </row>
    <row r="783" spans="1:8">
      <c r="A783" s="32">
        <v>58</v>
      </c>
      <c r="B783" s="31" t="s">
        <v>84</v>
      </c>
      <c r="C783" s="32">
        <v>1913</v>
      </c>
      <c r="D783" s="31" t="s">
        <v>2423</v>
      </c>
      <c r="E783" s="31" t="s">
        <v>3074</v>
      </c>
      <c r="F783" s="31" t="s">
        <v>3924</v>
      </c>
      <c r="G783" s="31">
        <v>40.214033999999998</v>
      </c>
      <c r="H783" s="31">
        <v>37.537599999999998</v>
      </c>
    </row>
    <row r="784" spans="1:8">
      <c r="A784" s="32">
        <v>58</v>
      </c>
      <c r="B784" s="31" t="s">
        <v>84</v>
      </c>
      <c r="C784" s="32">
        <v>1927</v>
      </c>
      <c r="D784" s="31" t="s">
        <v>2513</v>
      </c>
      <c r="E784" s="31" t="s">
        <v>3074</v>
      </c>
      <c r="F784" s="31" t="s">
        <v>3925</v>
      </c>
      <c r="G784" s="31">
        <v>40.043288599999997</v>
      </c>
      <c r="H784" s="31">
        <v>38.597799999999999</v>
      </c>
    </row>
    <row r="785" spans="1:8">
      <c r="A785" s="32">
        <v>58</v>
      </c>
      <c r="B785" s="31" t="s">
        <v>84</v>
      </c>
      <c r="C785" s="32">
        <v>1991</v>
      </c>
      <c r="D785" s="31" t="s">
        <v>1915</v>
      </c>
      <c r="E785" s="31" t="s">
        <v>3074</v>
      </c>
      <c r="F785" s="31" t="s">
        <v>3926</v>
      </c>
      <c r="G785" s="31">
        <v>39.444574000000003</v>
      </c>
      <c r="H785" s="31">
        <v>37.040999999999997</v>
      </c>
    </row>
    <row r="786" spans="1:8">
      <c r="A786" s="32">
        <v>59</v>
      </c>
      <c r="B786" s="31" t="s">
        <v>86</v>
      </c>
      <c r="C786" s="32">
        <v>1250</v>
      </c>
      <c r="D786" s="31" t="s">
        <v>2368</v>
      </c>
      <c r="E786" s="31" t="s">
        <v>3074</v>
      </c>
      <c r="F786" s="31" t="s">
        <v>3927</v>
      </c>
      <c r="G786" s="31">
        <v>41.282359999999997</v>
      </c>
      <c r="H786" s="31">
        <v>28.000599999999999</v>
      </c>
    </row>
    <row r="787" spans="1:8">
      <c r="A787" s="32">
        <v>59</v>
      </c>
      <c r="B787" s="31" t="s">
        <v>86</v>
      </c>
      <c r="C787" s="32">
        <v>1258</v>
      </c>
      <c r="D787" s="31" t="s">
        <v>2382</v>
      </c>
      <c r="E787" s="31" t="s">
        <v>3074</v>
      </c>
      <c r="F787" s="31" t="s">
        <v>3928</v>
      </c>
      <c r="G787" s="31">
        <v>41.155811999999997</v>
      </c>
      <c r="H787" s="31">
        <v>27.813700000000001</v>
      </c>
    </row>
    <row r="788" spans="1:8">
      <c r="A788" s="32">
        <v>59</v>
      </c>
      <c r="B788" s="31" t="s">
        <v>86</v>
      </c>
      <c r="C788" s="32">
        <v>1388</v>
      </c>
      <c r="D788" s="31" t="s">
        <v>2565</v>
      </c>
      <c r="E788" s="31" t="s">
        <v>3074</v>
      </c>
      <c r="F788" s="31" t="s">
        <v>3929</v>
      </c>
      <c r="G788" s="31">
        <v>41.213450000000002</v>
      </c>
      <c r="H788" s="31">
        <v>27.1068</v>
      </c>
    </row>
    <row r="789" spans="1:8">
      <c r="A789" s="32">
        <v>59</v>
      </c>
      <c r="B789" s="31" t="s">
        <v>86</v>
      </c>
      <c r="C789" s="32">
        <v>1511</v>
      </c>
      <c r="D789" s="31" t="s">
        <v>2726</v>
      </c>
      <c r="E789" s="31" t="s">
        <v>3074</v>
      </c>
      <c r="F789" s="31" t="s">
        <v>3930</v>
      </c>
      <c r="G789" s="31">
        <v>40.893756000000003</v>
      </c>
      <c r="H789" s="31">
        <v>26.9039</v>
      </c>
    </row>
    <row r="790" spans="1:8">
      <c r="A790" s="32">
        <v>59</v>
      </c>
      <c r="B790" s="31" t="s">
        <v>86</v>
      </c>
      <c r="C790" s="32">
        <v>1538</v>
      </c>
      <c r="D790" s="31" t="s">
        <v>2756</v>
      </c>
      <c r="E790" s="31" t="s">
        <v>3074</v>
      </c>
      <c r="F790" s="31" t="s">
        <v>3931</v>
      </c>
      <c r="G790" s="31">
        <v>41.172620000000002</v>
      </c>
      <c r="H790" s="31">
        <v>27.496300000000002</v>
      </c>
    </row>
    <row r="791" spans="1:8">
      <c r="A791" s="32">
        <v>59</v>
      </c>
      <c r="B791" s="31" t="s">
        <v>86</v>
      </c>
      <c r="C791" s="32">
        <v>1596</v>
      </c>
      <c r="D791" s="31" t="s">
        <v>3932</v>
      </c>
      <c r="E791" s="31" t="s">
        <v>3074</v>
      </c>
      <c r="F791" s="31" t="s">
        <v>3933</v>
      </c>
      <c r="G791" s="31">
        <v>41.441085999999999</v>
      </c>
      <c r="H791" s="31">
        <v>27.921600000000002</v>
      </c>
    </row>
    <row r="792" spans="1:8">
      <c r="A792" s="32">
        <v>59</v>
      </c>
      <c r="B792" s="31" t="s">
        <v>86</v>
      </c>
      <c r="C792" s="32">
        <v>1652</v>
      </c>
      <c r="D792" s="31" t="s">
        <v>2907</v>
      </c>
      <c r="E792" s="31" t="s">
        <v>3074</v>
      </c>
      <c r="F792" s="31" t="s">
        <v>3934</v>
      </c>
      <c r="G792" s="31">
        <v>40.615158999999998</v>
      </c>
      <c r="H792" s="31">
        <v>27.113600000000002</v>
      </c>
    </row>
    <row r="793" spans="1:8">
      <c r="A793" s="32">
        <v>59</v>
      </c>
      <c r="B793" s="31" t="s">
        <v>86</v>
      </c>
      <c r="C793" s="32">
        <v>1825</v>
      </c>
      <c r="D793" s="31" t="s">
        <v>2732</v>
      </c>
      <c r="E793" s="31" t="s">
        <v>3074</v>
      </c>
      <c r="F793" s="31" t="s">
        <v>3935</v>
      </c>
      <c r="G793" s="31">
        <v>40.969332000000001</v>
      </c>
      <c r="H793" s="31">
        <v>27.954799999999999</v>
      </c>
    </row>
    <row r="794" spans="1:8">
      <c r="A794" s="32">
        <v>59</v>
      </c>
      <c r="B794" s="31" t="s">
        <v>86</v>
      </c>
      <c r="C794" s="32">
        <v>2094</v>
      </c>
      <c r="D794" s="31" t="s">
        <v>2463</v>
      </c>
      <c r="E794" s="31" t="s">
        <v>3074</v>
      </c>
      <c r="F794" s="31" t="s">
        <v>3936</v>
      </c>
      <c r="G794" s="31">
        <v>41.361927000000001</v>
      </c>
      <c r="H794" s="31">
        <v>26.9175</v>
      </c>
    </row>
    <row r="795" spans="1:8">
      <c r="A795" s="32">
        <v>59</v>
      </c>
      <c r="B795" s="31" t="s">
        <v>86</v>
      </c>
      <c r="C795" s="32">
        <v>2095</v>
      </c>
      <c r="D795" s="31" t="s">
        <v>2622</v>
      </c>
      <c r="E795" s="31" t="s">
        <v>3074</v>
      </c>
      <c r="F795" s="31" t="s">
        <v>3937</v>
      </c>
      <c r="G795" s="31">
        <v>41.339044100000002</v>
      </c>
      <c r="H795" s="31">
        <v>27.901499999999999</v>
      </c>
    </row>
    <row r="796" spans="1:8">
      <c r="A796" s="32">
        <v>59</v>
      </c>
      <c r="B796" s="31" t="s">
        <v>86</v>
      </c>
      <c r="C796" s="32">
        <v>2096</v>
      </c>
      <c r="D796" s="31" t="s">
        <v>2898</v>
      </c>
      <c r="E796" s="31" t="s">
        <v>3074</v>
      </c>
      <c r="F796" s="31" t="s">
        <v>3938</v>
      </c>
      <c r="G796" s="31">
        <v>40.978091900000003</v>
      </c>
      <c r="H796" s="31">
        <v>27.511700000000001</v>
      </c>
    </row>
    <row r="797" spans="1:8">
      <c r="A797" s="32">
        <v>60</v>
      </c>
      <c r="B797" s="31" t="s">
        <v>87</v>
      </c>
      <c r="C797" s="32">
        <v>1129</v>
      </c>
      <c r="D797" s="31" t="s">
        <v>2197</v>
      </c>
      <c r="E797" s="31" t="s">
        <v>3074</v>
      </c>
      <c r="F797" s="31" t="s">
        <v>3939</v>
      </c>
      <c r="G797" s="31">
        <v>40.376064</v>
      </c>
      <c r="H797" s="31">
        <v>36.903500000000001</v>
      </c>
    </row>
    <row r="798" spans="1:8">
      <c r="A798" s="32">
        <v>60</v>
      </c>
      <c r="B798" s="31" t="s">
        <v>87</v>
      </c>
      <c r="C798" s="32">
        <v>1151</v>
      </c>
      <c r="D798" s="31" t="s">
        <v>2229</v>
      </c>
      <c r="E798" s="31" t="s">
        <v>3074</v>
      </c>
      <c r="F798" s="31" t="s">
        <v>3940</v>
      </c>
      <c r="G798" s="31">
        <v>40.117964000000001</v>
      </c>
      <c r="H798" s="31">
        <v>36.301400000000001</v>
      </c>
    </row>
    <row r="799" spans="1:8">
      <c r="A799" s="32">
        <v>60</v>
      </c>
      <c r="B799" s="31" t="s">
        <v>87</v>
      </c>
      <c r="C799" s="32">
        <v>1308</v>
      </c>
      <c r="D799" s="31" t="s">
        <v>2455</v>
      </c>
      <c r="E799" s="31" t="s">
        <v>3074</v>
      </c>
      <c r="F799" s="31" t="s">
        <v>3941</v>
      </c>
      <c r="G799" s="31">
        <v>40.672725999999997</v>
      </c>
      <c r="H799" s="31">
        <v>36.571199999999997</v>
      </c>
    </row>
    <row r="800" spans="1:8">
      <c r="A800" s="32">
        <v>60</v>
      </c>
      <c r="B800" s="31" t="s">
        <v>87</v>
      </c>
      <c r="C800" s="32">
        <v>1545</v>
      </c>
      <c r="D800" s="31" t="s">
        <v>2768</v>
      </c>
      <c r="E800" s="31" t="s">
        <v>3074</v>
      </c>
      <c r="F800" s="31" t="s">
        <v>3942</v>
      </c>
      <c r="G800" s="31">
        <v>40.590159</v>
      </c>
      <c r="H800" s="31">
        <v>36.9512</v>
      </c>
    </row>
    <row r="801" spans="1:8">
      <c r="A801" s="32">
        <v>60</v>
      </c>
      <c r="B801" s="31" t="s">
        <v>87</v>
      </c>
      <c r="C801" s="32">
        <v>1584</v>
      </c>
      <c r="D801" s="31" t="s">
        <v>2822</v>
      </c>
      <c r="E801" s="31" t="s">
        <v>3074</v>
      </c>
      <c r="F801" s="31" t="s">
        <v>3943</v>
      </c>
      <c r="G801" s="31">
        <v>40.392406000000001</v>
      </c>
      <c r="H801" s="31">
        <v>37.335999999999999</v>
      </c>
    </row>
    <row r="802" spans="1:8">
      <c r="A802" s="32">
        <v>60</v>
      </c>
      <c r="B802" s="31" t="s">
        <v>87</v>
      </c>
      <c r="C802" s="32">
        <v>1679</v>
      </c>
      <c r="D802" s="31" t="s">
        <v>3944</v>
      </c>
      <c r="E802" s="31" t="s">
        <v>3074</v>
      </c>
      <c r="F802" s="31" t="s">
        <v>3945</v>
      </c>
      <c r="G802" s="31">
        <v>40.323464299999998</v>
      </c>
      <c r="H802" s="31">
        <v>36.552199999999999</v>
      </c>
    </row>
    <row r="803" spans="1:8">
      <c r="A803" s="32">
        <v>60</v>
      </c>
      <c r="B803" s="31" t="s">
        <v>87</v>
      </c>
      <c r="C803" s="32">
        <v>1690</v>
      </c>
      <c r="D803" s="31" t="s">
        <v>2951</v>
      </c>
      <c r="E803" s="31" t="s">
        <v>3074</v>
      </c>
      <c r="F803" s="31" t="s">
        <v>3946</v>
      </c>
      <c r="G803" s="31">
        <v>40.386158000000002</v>
      </c>
      <c r="H803" s="31">
        <v>36.087800000000001</v>
      </c>
    </row>
    <row r="804" spans="1:8">
      <c r="A804" s="32">
        <v>60</v>
      </c>
      <c r="B804" s="31" t="s">
        <v>87</v>
      </c>
      <c r="C804" s="32">
        <v>1740</v>
      </c>
      <c r="D804" s="31" t="s">
        <v>3016</v>
      </c>
      <c r="E804" s="31" t="s">
        <v>3074</v>
      </c>
      <c r="F804" s="31" t="s">
        <v>3947</v>
      </c>
      <c r="G804" s="31">
        <v>40.301847000000002</v>
      </c>
      <c r="H804" s="31">
        <v>35.886699999999998</v>
      </c>
    </row>
    <row r="805" spans="1:8">
      <c r="A805" s="32">
        <v>60</v>
      </c>
      <c r="B805" s="31" t="s">
        <v>87</v>
      </c>
      <c r="C805" s="32">
        <v>1834</v>
      </c>
      <c r="D805" s="31" t="s">
        <v>3948</v>
      </c>
      <c r="E805" s="31" t="s">
        <v>3074</v>
      </c>
      <c r="F805" s="31" t="s">
        <v>3949</v>
      </c>
      <c r="G805" s="31">
        <v>40.277254900000003</v>
      </c>
      <c r="H805" s="31">
        <v>36.284700000000001</v>
      </c>
    </row>
    <row r="806" spans="1:8">
      <c r="A806" s="32">
        <v>60</v>
      </c>
      <c r="B806" s="31" t="s">
        <v>87</v>
      </c>
      <c r="C806" s="32">
        <v>1858</v>
      </c>
      <c r="D806" s="31" t="s">
        <v>3950</v>
      </c>
      <c r="E806" s="31" t="s">
        <v>3074</v>
      </c>
      <c r="F806" s="31" t="s">
        <v>3951</v>
      </c>
      <c r="G806" s="31">
        <v>40.006470999999998</v>
      </c>
      <c r="H806" s="31">
        <v>36.220399999999998</v>
      </c>
    </row>
    <row r="807" spans="1:8">
      <c r="A807" s="32">
        <v>60</v>
      </c>
      <c r="B807" s="31" t="s">
        <v>87</v>
      </c>
      <c r="C807" s="32">
        <v>1883</v>
      </c>
      <c r="D807" s="31" t="s">
        <v>2267</v>
      </c>
      <c r="E807" s="31" t="s">
        <v>3074</v>
      </c>
      <c r="F807" s="31" t="s">
        <v>3952</v>
      </c>
      <c r="G807" s="31">
        <v>40.546984999999999</v>
      </c>
      <c r="H807" s="31">
        <v>37.168199999999999</v>
      </c>
    </row>
    <row r="808" spans="1:8">
      <c r="A808" s="32">
        <v>60</v>
      </c>
      <c r="B808" s="31" t="s">
        <v>87</v>
      </c>
      <c r="C808" s="32">
        <v>1987</v>
      </c>
      <c r="D808" s="31" t="s">
        <v>2890</v>
      </c>
      <c r="E808" s="31" t="s">
        <v>3074</v>
      </c>
      <c r="F808" s="31" t="s">
        <v>3953</v>
      </c>
      <c r="G808" s="31">
        <v>39.997504900000003</v>
      </c>
      <c r="H808" s="31">
        <v>36.083799999999997</v>
      </c>
    </row>
    <row r="809" spans="1:8">
      <c r="A809" s="32">
        <v>61</v>
      </c>
      <c r="B809" s="31" t="s">
        <v>88</v>
      </c>
      <c r="C809" s="32">
        <v>1113</v>
      </c>
      <c r="D809" s="31" t="s">
        <v>2172</v>
      </c>
      <c r="E809" s="31" t="s">
        <v>3074</v>
      </c>
      <c r="F809" s="31" t="s">
        <v>3954</v>
      </c>
      <c r="G809" s="31">
        <v>41.022041999999999</v>
      </c>
      <c r="H809" s="31">
        <v>39.570900000000002</v>
      </c>
    </row>
    <row r="810" spans="1:8">
      <c r="A810" s="32">
        <v>61</v>
      </c>
      <c r="B810" s="31" t="s">
        <v>88</v>
      </c>
      <c r="C810" s="32">
        <v>1141</v>
      </c>
      <c r="D810" s="31" t="s">
        <v>2215</v>
      </c>
      <c r="E810" s="31" t="s">
        <v>3074</v>
      </c>
      <c r="F810" s="31" t="s">
        <v>3955</v>
      </c>
      <c r="G810" s="31">
        <v>40.939715999999997</v>
      </c>
      <c r="H810" s="31">
        <v>40.055199999999999</v>
      </c>
    </row>
    <row r="811" spans="1:8">
      <c r="A811" s="32">
        <v>61</v>
      </c>
      <c r="B811" s="31" t="s">
        <v>88</v>
      </c>
      <c r="C811" s="32">
        <v>1150</v>
      </c>
      <c r="D811" s="31" t="s">
        <v>2227</v>
      </c>
      <c r="E811" s="31" t="s">
        <v>3074</v>
      </c>
      <c r="F811" s="31" t="s">
        <v>3956</v>
      </c>
      <c r="G811" s="31">
        <v>40.953955999999998</v>
      </c>
      <c r="H811" s="31">
        <v>39.937199999999997</v>
      </c>
    </row>
    <row r="812" spans="1:8">
      <c r="A812" s="32">
        <v>61</v>
      </c>
      <c r="B812" s="31" t="s">
        <v>88</v>
      </c>
      <c r="C812" s="32">
        <v>1244</v>
      </c>
      <c r="D812" s="31" t="s">
        <v>2360</v>
      </c>
      <c r="E812" s="31" t="s">
        <v>3074</v>
      </c>
      <c r="F812" s="31" t="s">
        <v>3957</v>
      </c>
      <c r="G812" s="31">
        <v>40.748483999999998</v>
      </c>
      <c r="H812" s="31">
        <v>40.242400000000004</v>
      </c>
    </row>
    <row r="813" spans="1:8">
      <c r="A813" s="32">
        <v>61</v>
      </c>
      <c r="B813" s="31" t="s">
        <v>88</v>
      </c>
      <c r="C813" s="32">
        <v>1507</v>
      </c>
      <c r="D813" s="31" t="s">
        <v>2722</v>
      </c>
      <c r="E813" s="31" t="s">
        <v>3074</v>
      </c>
      <c r="F813" s="31" t="s">
        <v>3958</v>
      </c>
      <c r="G813" s="31">
        <v>40.814221000000003</v>
      </c>
      <c r="H813" s="31">
        <v>39.610700000000001</v>
      </c>
    </row>
    <row r="814" spans="1:8">
      <c r="A814" s="32">
        <v>61</v>
      </c>
      <c r="B814" s="31" t="s">
        <v>88</v>
      </c>
      <c r="C814" s="32">
        <v>1548</v>
      </c>
      <c r="D814" s="31" t="s">
        <v>2774</v>
      </c>
      <c r="E814" s="31" t="s">
        <v>3074</v>
      </c>
      <c r="F814" s="31" t="s">
        <v>3959</v>
      </c>
      <c r="G814" s="31">
        <v>40.9254636</v>
      </c>
      <c r="H814" s="31">
        <v>40.289700000000003</v>
      </c>
    </row>
    <row r="815" spans="1:8">
      <c r="A815" s="32">
        <v>61</v>
      </c>
      <c r="B815" s="31" t="s">
        <v>88</v>
      </c>
      <c r="C815" s="32">
        <v>1647</v>
      </c>
      <c r="D815" s="31" t="s">
        <v>2900</v>
      </c>
      <c r="E815" s="31" t="s">
        <v>3074</v>
      </c>
      <c r="F815" s="31" t="s">
        <v>3960</v>
      </c>
      <c r="G815" s="31">
        <v>40.911365000000004</v>
      </c>
      <c r="H815" s="31">
        <v>40.1188</v>
      </c>
    </row>
    <row r="816" spans="1:8">
      <c r="A816" s="32">
        <v>61</v>
      </c>
      <c r="B816" s="31" t="s">
        <v>88</v>
      </c>
      <c r="C816" s="32">
        <v>1681</v>
      </c>
      <c r="D816" s="31" t="s">
        <v>2942</v>
      </c>
      <c r="E816" s="31" t="s">
        <v>3074</v>
      </c>
      <c r="F816" s="31" t="s">
        <v>3961</v>
      </c>
      <c r="G816" s="31">
        <v>40.886451999999998</v>
      </c>
      <c r="H816" s="31">
        <v>39.290799999999997</v>
      </c>
    </row>
    <row r="817" spans="1:8">
      <c r="A817" s="32">
        <v>61</v>
      </c>
      <c r="B817" s="31" t="s">
        <v>88</v>
      </c>
      <c r="C817" s="32">
        <v>1709</v>
      </c>
      <c r="D817" s="31" t="s">
        <v>2974</v>
      </c>
      <c r="E817" s="31" t="s">
        <v>3074</v>
      </c>
      <c r="F817" s="31" t="s">
        <v>3962</v>
      </c>
      <c r="G817" s="31">
        <v>41.045833000000002</v>
      </c>
      <c r="H817" s="31">
        <v>39.279000000000003</v>
      </c>
    </row>
    <row r="818" spans="1:8">
      <c r="A818" s="32">
        <v>61</v>
      </c>
      <c r="B818" s="31" t="s">
        <v>88</v>
      </c>
      <c r="C818" s="32">
        <v>1732</v>
      </c>
      <c r="D818" s="31" t="s">
        <v>3007</v>
      </c>
      <c r="E818" s="31" t="s">
        <v>3074</v>
      </c>
      <c r="F818" s="31" t="s">
        <v>3963</v>
      </c>
      <c r="G818" s="31">
        <v>40.954017</v>
      </c>
      <c r="H818" s="31">
        <v>39.866999999999997</v>
      </c>
    </row>
    <row r="819" spans="1:8">
      <c r="A819" s="32">
        <v>61</v>
      </c>
      <c r="B819" s="31" t="s">
        <v>88</v>
      </c>
      <c r="C819" s="32">
        <v>1775</v>
      </c>
      <c r="D819" s="31" t="s">
        <v>2283</v>
      </c>
      <c r="E819" s="31" t="s">
        <v>3074</v>
      </c>
      <c r="F819" s="31" t="s">
        <v>3964</v>
      </c>
      <c r="G819" s="31">
        <v>41.051659999999998</v>
      </c>
      <c r="H819" s="31">
        <v>39.231299999999997</v>
      </c>
    </row>
    <row r="820" spans="1:8">
      <c r="A820" s="32">
        <v>61</v>
      </c>
      <c r="B820" s="31" t="s">
        <v>88</v>
      </c>
      <c r="C820" s="32">
        <v>1842</v>
      </c>
      <c r="D820" s="31" t="s">
        <v>2904</v>
      </c>
      <c r="E820" s="31" t="s">
        <v>3074</v>
      </c>
      <c r="F820" s="31" t="s">
        <v>3965</v>
      </c>
      <c r="G820" s="31">
        <v>40.941958999999997</v>
      </c>
      <c r="H820" s="31">
        <v>39.192999999999998</v>
      </c>
    </row>
    <row r="821" spans="1:8">
      <c r="A821" s="32">
        <v>61</v>
      </c>
      <c r="B821" s="31" t="s">
        <v>88</v>
      </c>
      <c r="C821" s="32">
        <v>1896</v>
      </c>
      <c r="D821" s="31" t="s">
        <v>2345</v>
      </c>
      <c r="E821" s="31" t="s">
        <v>3074</v>
      </c>
      <c r="F821" s="31" t="s">
        <v>3966</v>
      </c>
      <c r="G821" s="31">
        <v>41.040936700000003</v>
      </c>
      <c r="H821" s="31">
        <v>39.406300000000002</v>
      </c>
    </row>
    <row r="822" spans="1:8">
      <c r="A822" s="32">
        <v>61</v>
      </c>
      <c r="B822" s="31" t="s">
        <v>88</v>
      </c>
      <c r="C822" s="32">
        <v>1909</v>
      </c>
      <c r="D822" s="31" t="s">
        <v>2407</v>
      </c>
      <c r="E822" s="31" t="s">
        <v>3074</v>
      </c>
      <c r="F822" s="31" t="s">
        <v>3967</v>
      </c>
      <c r="G822" s="31">
        <v>40.799118</v>
      </c>
      <c r="H822" s="31">
        <v>40.247799999999998</v>
      </c>
    </row>
    <row r="823" spans="1:8">
      <c r="A823" s="32">
        <v>61</v>
      </c>
      <c r="B823" s="31" t="s">
        <v>88</v>
      </c>
      <c r="C823" s="32">
        <v>1917</v>
      </c>
      <c r="D823" s="31" t="s">
        <v>2437</v>
      </c>
      <c r="E823" s="31" t="s">
        <v>3074</v>
      </c>
      <c r="F823" s="31" t="s">
        <v>3968</v>
      </c>
      <c r="G823" s="31">
        <v>40.8273571</v>
      </c>
      <c r="H823" s="31">
        <v>39.369999999999997</v>
      </c>
    </row>
    <row r="824" spans="1:8">
      <c r="A824" s="32">
        <v>61</v>
      </c>
      <c r="B824" s="31" t="s">
        <v>88</v>
      </c>
      <c r="C824" s="32">
        <v>1942</v>
      </c>
      <c r="D824" s="31" t="s">
        <v>2566</v>
      </c>
      <c r="E824" s="31" t="s">
        <v>3074</v>
      </c>
      <c r="F824" s="31" t="s">
        <v>3969</v>
      </c>
      <c r="G824" s="31">
        <v>40.888814000000004</v>
      </c>
      <c r="H824" s="31">
        <v>40.3675</v>
      </c>
    </row>
    <row r="825" spans="1:8">
      <c r="A825" s="32">
        <v>61</v>
      </c>
      <c r="B825" s="31" t="s">
        <v>88</v>
      </c>
      <c r="C825" s="32">
        <v>1966</v>
      </c>
      <c r="D825" s="31" t="s">
        <v>3970</v>
      </c>
      <c r="E825" s="31" t="s">
        <v>3074</v>
      </c>
      <c r="F825" s="31" t="s">
        <v>3971</v>
      </c>
      <c r="G825" s="31">
        <v>40.790482400000002</v>
      </c>
      <c r="H825" s="31">
        <v>40.135100000000001</v>
      </c>
    </row>
    <row r="826" spans="1:8">
      <c r="A826" s="32">
        <v>61</v>
      </c>
      <c r="B826" s="31" t="s">
        <v>88</v>
      </c>
      <c r="C826" s="32">
        <v>2097</v>
      </c>
      <c r="D826" s="31" t="s">
        <v>2785</v>
      </c>
      <c r="E826" s="31" t="s">
        <v>3074</v>
      </c>
      <c r="F826" s="31" t="s">
        <v>3972</v>
      </c>
      <c r="G826" s="31">
        <v>40.9562156</v>
      </c>
      <c r="H826" s="31">
        <v>39.734999999999999</v>
      </c>
    </row>
    <row r="827" spans="1:8">
      <c r="A827" s="32">
        <v>62</v>
      </c>
      <c r="B827" s="31" t="s">
        <v>89</v>
      </c>
      <c r="C827" s="32">
        <v>1247</v>
      </c>
      <c r="D827" s="31" t="s">
        <v>2367</v>
      </c>
      <c r="E827" s="31" t="s">
        <v>3074</v>
      </c>
      <c r="F827" s="31" t="s">
        <v>3973</v>
      </c>
      <c r="G827" s="31">
        <v>39.062575000000002</v>
      </c>
      <c r="H827" s="31">
        <v>38.912399999999998</v>
      </c>
    </row>
    <row r="828" spans="1:8">
      <c r="A828" s="32">
        <v>62</v>
      </c>
      <c r="B828" s="31" t="s">
        <v>89</v>
      </c>
      <c r="C828" s="32">
        <v>1397</v>
      </c>
      <c r="D828" s="31" t="s">
        <v>2579</v>
      </c>
      <c r="E828" s="31" t="s">
        <v>3074</v>
      </c>
      <c r="F828" s="31" t="s">
        <v>3974</v>
      </c>
      <c r="G828" s="31">
        <v>39.108024999999998</v>
      </c>
      <c r="H828" s="31">
        <v>39.218699999999998</v>
      </c>
    </row>
    <row r="829" spans="1:8">
      <c r="A829" s="32">
        <v>62</v>
      </c>
      <c r="B829" s="31" t="s">
        <v>89</v>
      </c>
      <c r="C829" s="32">
        <v>1518</v>
      </c>
      <c r="D829" s="31" t="s">
        <v>2734</v>
      </c>
      <c r="E829" s="31" t="s">
        <v>3074</v>
      </c>
      <c r="F829" s="31" t="s">
        <v>3975</v>
      </c>
      <c r="G829" s="31">
        <v>39.018543999999999</v>
      </c>
      <c r="H829" s="31">
        <v>39.6051</v>
      </c>
    </row>
    <row r="830" spans="1:8">
      <c r="A830" s="32">
        <v>62</v>
      </c>
      <c r="B830" s="31" t="s">
        <v>89</v>
      </c>
      <c r="C830" s="32">
        <v>1541</v>
      </c>
      <c r="D830" s="31" t="s">
        <v>2766</v>
      </c>
      <c r="E830" s="31" t="s">
        <v>3074</v>
      </c>
      <c r="F830" s="31" t="s">
        <v>3976</v>
      </c>
      <c r="G830" s="31">
        <v>39.181162999999998</v>
      </c>
      <c r="H830" s="31">
        <v>39.828499999999998</v>
      </c>
    </row>
    <row r="831" spans="1:8">
      <c r="A831" s="32">
        <v>62</v>
      </c>
      <c r="B831" s="31" t="s">
        <v>89</v>
      </c>
      <c r="C831" s="32">
        <v>1562</v>
      </c>
      <c r="D831" s="31" t="s">
        <v>3977</v>
      </c>
      <c r="E831" s="31" t="s">
        <v>3074</v>
      </c>
      <c r="F831" s="31" t="s">
        <v>3978</v>
      </c>
      <c r="G831" s="31">
        <v>39.357044000000002</v>
      </c>
      <c r="H831" s="31">
        <v>39.2166</v>
      </c>
    </row>
    <row r="832" spans="1:8">
      <c r="A832" s="32">
        <v>62</v>
      </c>
      <c r="B832" s="31" t="s">
        <v>89</v>
      </c>
      <c r="C832" s="32">
        <v>1574</v>
      </c>
      <c r="D832" s="31" t="s">
        <v>2809</v>
      </c>
      <c r="E832" s="31" t="s">
        <v>3074</v>
      </c>
      <c r="F832" s="31" t="s">
        <v>3979</v>
      </c>
      <c r="G832" s="31">
        <v>38.86777</v>
      </c>
      <c r="H832" s="31">
        <v>39.324599999999997</v>
      </c>
    </row>
    <row r="833" spans="1:8">
      <c r="A833" s="32">
        <v>62</v>
      </c>
      <c r="B833" s="31" t="s">
        <v>89</v>
      </c>
      <c r="C833" s="32">
        <v>1581</v>
      </c>
      <c r="D833" s="31" t="s">
        <v>2819</v>
      </c>
      <c r="E833" s="31" t="s">
        <v>3074</v>
      </c>
      <c r="F833" s="31" t="s">
        <v>3980</v>
      </c>
      <c r="G833" s="31">
        <v>39.486503900000002</v>
      </c>
      <c r="H833" s="31">
        <v>39.895400000000002</v>
      </c>
    </row>
    <row r="834" spans="1:8">
      <c r="A834" s="32">
        <v>62</v>
      </c>
      <c r="B834" s="31" t="s">
        <v>89</v>
      </c>
      <c r="C834" s="32">
        <v>1688</v>
      </c>
      <c r="D834" s="31" t="s">
        <v>3981</v>
      </c>
      <c r="E834" s="31" t="s">
        <v>3074</v>
      </c>
      <c r="F834" s="31" t="s">
        <v>3982</v>
      </c>
      <c r="G834" s="31">
        <v>39.106169999999999</v>
      </c>
      <c r="H834" s="31">
        <v>39.548299999999998</v>
      </c>
    </row>
    <row r="835" spans="1:8">
      <c r="A835" s="32">
        <v>63</v>
      </c>
      <c r="B835" s="31" t="s">
        <v>91</v>
      </c>
      <c r="C835" s="32">
        <v>1115</v>
      </c>
      <c r="D835" s="31" t="s">
        <v>2174</v>
      </c>
      <c r="E835" s="31" t="s">
        <v>3074</v>
      </c>
      <c r="F835" s="31" t="s">
        <v>3983</v>
      </c>
      <c r="G835" s="31">
        <v>36.713349000000001</v>
      </c>
      <c r="H835" s="31">
        <v>38.948399999999999</v>
      </c>
    </row>
    <row r="836" spans="1:8">
      <c r="A836" s="32">
        <v>63</v>
      </c>
      <c r="B836" s="31" t="s">
        <v>91</v>
      </c>
      <c r="C836" s="32">
        <v>1194</v>
      </c>
      <c r="D836" s="31" t="s">
        <v>2296</v>
      </c>
      <c r="E836" s="31" t="s">
        <v>3074</v>
      </c>
      <c r="F836" s="31" t="s">
        <v>3984</v>
      </c>
      <c r="G836" s="31">
        <v>37.024993000000002</v>
      </c>
      <c r="H836" s="31">
        <v>37.977499999999999</v>
      </c>
    </row>
    <row r="837" spans="1:8">
      <c r="A837" s="32">
        <v>63</v>
      </c>
      <c r="B837" s="31" t="s">
        <v>91</v>
      </c>
      <c r="C837" s="32">
        <v>1209</v>
      </c>
      <c r="D837" s="31" t="s">
        <v>2310</v>
      </c>
      <c r="E837" s="31" t="s">
        <v>3074</v>
      </c>
      <c r="F837" s="31" t="s">
        <v>3985</v>
      </c>
      <c r="G837" s="31">
        <v>37.3367279</v>
      </c>
      <c r="H837" s="31">
        <v>38.358699999999999</v>
      </c>
    </row>
    <row r="838" spans="1:8">
      <c r="A838" s="32">
        <v>63</v>
      </c>
      <c r="B838" s="31" t="s">
        <v>91</v>
      </c>
      <c r="C838" s="32">
        <v>1220</v>
      </c>
      <c r="D838" s="31" t="s">
        <v>2325</v>
      </c>
      <c r="E838" s="31" t="s">
        <v>3074</v>
      </c>
      <c r="F838" s="31" t="s">
        <v>3986</v>
      </c>
      <c r="G838" s="31">
        <v>36.909185999999998</v>
      </c>
      <c r="H838" s="31">
        <v>39.734299999999998</v>
      </c>
    </row>
    <row r="839" spans="1:8">
      <c r="A839" s="32">
        <v>63</v>
      </c>
      <c r="B839" s="31" t="s">
        <v>91</v>
      </c>
      <c r="C839" s="32">
        <v>1378</v>
      </c>
      <c r="D839" s="31" t="s">
        <v>2546</v>
      </c>
      <c r="E839" s="31" t="s">
        <v>3074</v>
      </c>
      <c r="F839" s="31" t="s">
        <v>3987</v>
      </c>
      <c r="G839" s="31">
        <v>37.248235999999999</v>
      </c>
      <c r="H839" s="31">
        <v>37.868499999999997</v>
      </c>
    </row>
    <row r="840" spans="1:8">
      <c r="A840" s="32">
        <v>63</v>
      </c>
      <c r="B840" s="31" t="s">
        <v>91</v>
      </c>
      <c r="C840" s="32">
        <v>1393</v>
      </c>
      <c r="D840" s="31" t="s">
        <v>2572</v>
      </c>
      <c r="E840" s="31" t="s">
        <v>3074</v>
      </c>
      <c r="F840" s="31" t="s">
        <v>3988</v>
      </c>
      <c r="G840" s="31">
        <v>37.547513799999997</v>
      </c>
      <c r="H840" s="31">
        <v>38.945900000000002</v>
      </c>
    </row>
    <row r="841" spans="1:8">
      <c r="A841" s="32">
        <v>63</v>
      </c>
      <c r="B841" s="31" t="s">
        <v>91</v>
      </c>
      <c r="C841" s="32">
        <v>1630</v>
      </c>
      <c r="D841" s="31" t="s">
        <v>2875</v>
      </c>
      <c r="E841" s="31" t="s">
        <v>3074</v>
      </c>
      <c r="F841" s="31" t="s">
        <v>3989</v>
      </c>
      <c r="G841" s="31">
        <v>37.754103999999998</v>
      </c>
      <c r="H841" s="31">
        <v>39.317700000000002</v>
      </c>
    </row>
    <row r="842" spans="1:8">
      <c r="A842" s="32">
        <v>63</v>
      </c>
      <c r="B842" s="31" t="s">
        <v>91</v>
      </c>
      <c r="C842" s="32">
        <v>1643</v>
      </c>
      <c r="D842" s="31" t="s">
        <v>2894</v>
      </c>
      <c r="E842" s="31" t="s">
        <v>3074</v>
      </c>
      <c r="F842" s="31" t="s">
        <v>3990</v>
      </c>
      <c r="G842" s="31">
        <v>36.975119900000003</v>
      </c>
      <c r="H842" s="31">
        <v>38.424300000000002</v>
      </c>
    </row>
    <row r="843" spans="1:8">
      <c r="A843" s="32">
        <v>63</v>
      </c>
      <c r="B843" s="31" t="s">
        <v>91</v>
      </c>
      <c r="C843" s="32">
        <v>1713</v>
      </c>
      <c r="D843" s="31" t="s">
        <v>2977</v>
      </c>
      <c r="E843" s="31" t="s">
        <v>3074</v>
      </c>
      <c r="F843" s="31" t="s">
        <v>3991</v>
      </c>
      <c r="G843" s="31">
        <v>37.235866999999999</v>
      </c>
      <c r="H843" s="31">
        <v>39.7624</v>
      </c>
    </row>
    <row r="844" spans="1:8">
      <c r="A844" s="32">
        <v>63</v>
      </c>
      <c r="B844" s="31" t="s">
        <v>91</v>
      </c>
      <c r="C844" s="32">
        <v>1800</v>
      </c>
      <c r="D844" s="31" t="s">
        <v>2556</v>
      </c>
      <c r="E844" s="31" t="s">
        <v>3074</v>
      </c>
      <c r="F844" s="31" t="s">
        <v>3992</v>
      </c>
      <c r="G844" s="31">
        <v>36.863131000000003</v>
      </c>
      <c r="H844" s="31">
        <v>39.024299999999997</v>
      </c>
    </row>
    <row r="845" spans="1:8">
      <c r="A845" s="32">
        <v>63</v>
      </c>
      <c r="B845" s="31" t="s">
        <v>91</v>
      </c>
      <c r="C845" s="32">
        <v>2091</v>
      </c>
      <c r="D845" s="31" t="s">
        <v>2477</v>
      </c>
      <c r="E845" s="31" t="s">
        <v>3074</v>
      </c>
      <c r="F845" s="31" t="s">
        <v>3993</v>
      </c>
      <c r="G845" s="31">
        <v>37.004948400000004</v>
      </c>
      <c r="H845" s="31">
        <v>39.029400000000003</v>
      </c>
    </row>
    <row r="846" spans="1:8">
      <c r="A846" s="32">
        <v>63</v>
      </c>
      <c r="B846" s="31" t="s">
        <v>91</v>
      </c>
      <c r="C846" s="32">
        <v>2092</v>
      </c>
      <c r="D846" s="31" t="s">
        <v>2547</v>
      </c>
      <c r="E846" s="31" t="s">
        <v>3074</v>
      </c>
      <c r="F846" s="31" t="s">
        <v>3994</v>
      </c>
      <c r="G846" s="31">
        <v>37.750638600000002</v>
      </c>
      <c r="H846" s="31">
        <v>39.3125</v>
      </c>
    </row>
    <row r="847" spans="1:8">
      <c r="A847" s="32">
        <v>63</v>
      </c>
      <c r="B847" s="31" t="s">
        <v>91</v>
      </c>
      <c r="C847" s="32">
        <v>2093</v>
      </c>
      <c r="D847" s="31" t="s">
        <v>2632</v>
      </c>
      <c r="E847" s="31" t="s">
        <v>3074</v>
      </c>
      <c r="F847" s="31" t="s">
        <v>3995</v>
      </c>
      <c r="G847" s="31">
        <v>37.2808055</v>
      </c>
      <c r="H847" s="31">
        <v>38.694899999999997</v>
      </c>
    </row>
    <row r="848" spans="1:8">
      <c r="A848" s="32">
        <v>64</v>
      </c>
      <c r="B848" s="31" t="s">
        <v>93</v>
      </c>
      <c r="C848" s="32">
        <v>1170</v>
      </c>
      <c r="D848" s="31" t="s">
        <v>2263</v>
      </c>
      <c r="E848" s="31" t="s">
        <v>3074</v>
      </c>
      <c r="F848" s="31" t="s">
        <v>3996</v>
      </c>
      <c r="G848" s="31">
        <v>38.739820000000002</v>
      </c>
      <c r="H848" s="31">
        <v>29.7532</v>
      </c>
    </row>
    <row r="849" spans="1:8">
      <c r="A849" s="32">
        <v>64</v>
      </c>
      <c r="B849" s="31" t="s">
        <v>93</v>
      </c>
      <c r="C849" s="32">
        <v>1323</v>
      </c>
      <c r="D849" s="31" t="s">
        <v>2472</v>
      </c>
      <c r="E849" s="31" t="s">
        <v>3074</v>
      </c>
      <c r="F849" s="31" t="s">
        <v>3997</v>
      </c>
      <c r="G849" s="31">
        <v>38.399880000000003</v>
      </c>
      <c r="H849" s="31">
        <v>28.971399999999999</v>
      </c>
    </row>
    <row r="850" spans="1:8">
      <c r="A850" s="32">
        <v>64</v>
      </c>
      <c r="B850" s="31" t="s">
        <v>93</v>
      </c>
      <c r="C850" s="32">
        <v>1436</v>
      </c>
      <c r="D850" s="31" t="s">
        <v>2627</v>
      </c>
      <c r="E850" s="31" t="s">
        <v>3074</v>
      </c>
      <c r="F850" s="31" t="s">
        <v>3998</v>
      </c>
      <c r="G850" s="31">
        <v>38.319944999999997</v>
      </c>
      <c r="H850" s="31">
        <v>29.531500000000001</v>
      </c>
    </row>
    <row r="851" spans="1:8">
      <c r="A851" s="32">
        <v>64</v>
      </c>
      <c r="B851" s="31" t="s">
        <v>93</v>
      </c>
      <c r="C851" s="32">
        <v>1629</v>
      </c>
      <c r="D851" s="31" t="s">
        <v>2874</v>
      </c>
      <c r="E851" s="31" t="s">
        <v>3074</v>
      </c>
      <c r="F851" s="31" t="s">
        <v>3999</v>
      </c>
      <c r="G851" s="31">
        <v>38.499903000000003</v>
      </c>
      <c r="H851" s="31">
        <v>29.683900000000001</v>
      </c>
    </row>
    <row r="852" spans="1:8">
      <c r="A852" s="32">
        <v>64</v>
      </c>
      <c r="B852" s="31" t="s">
        <v>93</v>
      </c>
      <c r="C852" s="32">
        <v>1697</v>
      </c>
      <c r="D852" s="31" t="s">
        <v>4000</v>
      </c>
      <c r="E852" s="31" t="s">
        <v>3074</v>
      </c>
      <c r="F852" s="31" t="s">
        <v>4001</v>
      </c>
      <c r="G852" s="31">
        <v>38.421660000000003</v>
      </c>
      <c r="H852" s="31">
        <v>29.290500000000002</v>
      </c>
    </row>
    <row r="853" spans="1:8">
      <c r="A853" s="32">
        <v>64</v>
      </c>
      <c r="B853" s="31" t="s">
        <v>93</v>
      </c>
      <c r="C853" s="32">
        <v>1704</v>
      </c>
      <c r="D853" s="31" t="s">
        <v>4002</v>
      </c>
      <c r="E853" s="31" t="s">
        <v>3074</v>
      </c>
      <c r="F853" s="31" t="s">
        <v>4003</v>
      </c>
      <c r="G853" s="31">
        <v>38.674228599999999</v>
      </c>
      <c r="H853" s="31">
        <v>29.405899999999999</v>
      </c>
    </row>
    <row r="854" spans="1:8">
      <c r="A854" s="32">
        <v>65</v>
      </c>
      <c r="B854" s="31" t="s">
        <v>94</v>
      </c>
      <c r="C854" s="32">
        <v>1175</v>
      </c>
      <c r="D854" s="31" t="s">
        <v>2269</v>
      </c>
      <c r="E854" s="31" t="s">
        <v>3074</v>
      </c>
      <c r="F854" s="31" t="s">
        <v>4004</v>
      </c>
      <c r="G854" s="31">
        <v>38.047600000000003</v>
      </c>
      <c r="H854" s="31">
        <v>44.014899999999997</v>
      </c>
    </row>
    <row r="855" spans="1:8">
      <c r="A855" s="32">
        <v>65</v>
      </c>
      <c r="B855" s="31" t="s">
        <v>94</v>
      </c>
      <c r="C855" s="32">
        <v>1236</v>
      </c>
      <c r="D855" s="31" t="s">
        <v>2347</v>
      </c>
      <c r="E855" s="31" t="s">
        <v>3074</v>
      </c>
      <c r="F855" s="31" t="s">
        <v>4005</v>
      </c>
      <c r="G855" s="31">
        <v>38.123165100000001</v>
      </c>
      <c r="H855" s="31">
        <v>43.088200000000001</v>
      </c>
    </row>
    <row r="856" spans="1:8">
      <c r="A856" s="32">
        <v>65</v>
      </c>
      <c r="B856" s="31" t="s">
        <v>94</v>
      </c>
      <c r="C856" s="32">
        <v>1309</v>
      </c>
      <c r="D856" s="31" t="s">
        <v>2456</v>
      </c>
      <c r="E856" s="31" t="s">
        <v>3074</v>
      </c>
      <c r="F856" s="31" t="s">
        <v>4006</v>
      </c>
      <c r="G856" s="31">
        <v>39.029069</v>
      </c>
      <c r="H856" s="31">
        <v>43.359099999999998</v>
      </c>
    </row>
    <row r="857" spans="1:8">
      <c r="A857" s="32">
        <v>65</v>
      </c>
      <c r="B857" s="31" t="s">
        <v>94</v>
      </c>
      <c r="C857" s="32">
        <v>1350</v>
      </c>
      <c r="D857" s="31" t="s">
        <v>2502</v>
      </c>
      <c r="E857" s="31" t="s">
        <v>3074</v>
      </c>
      <c r="F857" s="31" t="s">
        <v>4007</v>
      </c>
      <c r="G857" s="31">
        <v>38.297800000000002</v>
      </c>
      <c r="H857" s="31">
        <v>43.105499999999999</v>
      </c>
    </row>
    <row r="858" spans="1:8">
      <c r="A858" s="32">
        <v>65</v>
      </c>
      <c r="B858" s="31" t="s">
        <v>94</v>
      </c>
      <c r="C858" s="32">
        <v>1372</v>
      </c>
      <c r="D858" s="31" t="s">
        <v>2537</v>
      </c>
      <c r="E858" s="31" t="s">
        <v>3074</v>
      </c>
      <c r="F858" s="31" t="s">
        <v>4008</v>
      </c>
      <c r="G858" s="31">
        <v>38.209893700000002</v>
      </c>
      <c r="H858" s="31">
        <v>43.563299999999998</v>
      </c>
    </row>
    <row r="859" spans="1:8">
      <c r="A859" s="32">
        <v>65</v>
      </c>
      <c r="B859" s="31" t="s">
        <v>94</v>
      </c>
      <c r="C859" s="32">
        <v>1533</v>
      </c>
      <c r="D859" s="31" t="s">
        <v>2755</v>
      </c>
      <c r="E859" s="31" t="s">
        <v>3074</v>
      </c>
      <c r="F859" s="31" t="s">
        <v>4009</v>
      </c>
      <c r="G859" s="31">
        <v>38.994542000000003</v>
      </c>
      <c r="H859" s="31">
        <v>43.767299999999999</v>
      </c>
    </row>
    <row r="860" spans="1:8">
      <c r="A860" s="32">
        <v>65</v>
      </c>
      <c r="B860" s="31" t="s">
        <v>94</v>
      </c>
      <c r="C860" s="32">
        <v>1565</v>
      </c>
      <c r="D860" s="31" t="s">
        <v>645</v>
      </c>
      <c r="E860" s="31" t="s">
        <v>3074</v>
      </c>
      <c r="F860" s="31" t="s">
        <v>4010</v>
      </c>
      <c r="G860" s="31">
        <v>38.724908499999998</v>
      </c>
      <c r="H860" s="31">
        <v>44.030799999999999</v>
      </c>
    </row>
    <row r="861" spans="1:8">
      <c r="A861" s="32">
        <v>65</v>
      </c>
      <c r="B861" s="31" t="s">
        <v>94</v>
      </c>
      <c r="C861" s="32">
        <v>1770</v>
      </c>
      <c r="D861" s="31" t="s">
        <v>2256</v>
      </c>
      <c r="E861" s="31" t="s">
        <v>3074</v>
      </c>
      <c r="F861" s="31" t="s">
        <v>4011</v>
      </c>
      <c r="G861" s="31">
        <v>38.0768998</v>
      </c>
      <c r="H861" s="31">
        <v>42.771999999999998</v>
      </c>
    </row>
    <row r="862" spans="1:8">
      <c r="A862" s="32">
        <v>65</v>
      </c>
      <c r="B862" s="31" t="s">
        <v>94</v>
      </c>
      <c r="C862" s="32">
        <v>1786</v>
      </c>
      <c r="D862" s="31" t="s">
        <v>2332</v>
      </c>
      <c r="E862" s="31" t="s">
        <v>3074</v>
      </c>
      <c r="F862" s="31" t="s">
        <v>4012</v>
      </c>
      <c r="G862" s="31">
        <v>39.142000000000003</v>
      </c>
      <c r="H862" s="31">
        <v>43.914000000000001</v>
      </c>
    </row>
    <row r="863" spans="1:8">
      <c r="A863" s="32">
        <v>65</v>
      </c>
      <c r="B863" s="31" t="s">
        <v>94</v>
      </c>
      <c r="C863" s="32">
        <v>1918</v>
      </c>
      <c r="D863" s="31" t="s">
        <v>4013</v>
      </c>
      <c r="E863" s="31" t="s">
        <v>3074</v>
      </c>
      <c r="F863" s="31" t="s">
        <v>4014</v>
      </c>
      <c r="G863" s="31">
        <v>38.398455599999998</v>
      </c>
      <c r="H863" s="31">
        <v>43.236499999999999</v>
      </c>
    </row>
    <row r="864" spans="1:8">
      <c r="A864" s="32">
        <v>65</v>
      </c>
      <c r="B864" s="31" t="s">
        <v>94</v>
      </c>
      <c r="C864" s="32">
        <v>1980</v>
      </c>
      <c r="D864" s="31" t="s">
        <v>4015</v>
      </c>
      <c r="E864" s="31" t="s">
        <v>3074</v>
      </c>
      <c r="F864" s="31" t="s">
        <v>4016</v>
      </c>
      <c r="G864" s="31">
        <v>38.490926799999997</v>
      </c>
      <c r="H864" s="31">
        <v>44.1967</v>
      </c>
    </row>
    <row r="865" spans="1:8">
      <c r="A865" s="32">
        <v>65</v>
      </c>
      <c r="B865" s="31" t="s">
        <v>94</v>
      </c>
      <c r="C865" s="32">
        <v>2098</v>
      </c>
      <c r="D865" s="31" t="s">
        <v>2597</v>
      </c>
      <c r="E865" s="31" t="s">
        <v>3074</v>
      </c>
      <c r="F865" s="31" t="s">
        <v>4017</v>
      </c>
      <c r="G865" s="31">
        <v>38.500057499999997</v>
      </c>
      <c r="H865" s="31">
        <v>43.380099999999999</v>
      </c>
    </row>
    <row r="866" spans="1:8">
      <c r="A866" s="32">
        <v>65</v>
      </c>
      <c r="B866" s="31" t="s">
        <v>94</v>
      </c>
      <c r="C866" s="32">
        <v>2099</v>
      </c>
      <c r="D866" s="31" t="s">
        <v>2952</v>
      </c>
      <c r="E866" s="31" t="s">
        <v>3074</v>
      </c>
      <c r="F866" s="31" t="s">
        <v>4018</v>
      </c>
      <c r="G866" s="31">
        <v>38.501208499999997</v>
      </c>
      <c r="H866" s="31">
        <v>43.372999999999998</v>
      </c>
    </row>
    <row r="867" spans="1:8">
      <c r="A867" s="32">
        <v>66</v>
      </c>
      <c r="B867" s="31" t="s">
        <v>95</v>
      </c>
      <c r="C867" s="32">
        <v>1117</v>
      </c>
      <c r="D867" s="31" t="s">
        <v>2177</v>
      </c>
      <c r="E867" s="31" t="s">
        <v>3074</v>
      </c>
      <c r="F867" s="31" t="s">
        <v>4019</v>
      </c>
      <c r="G867" s="31">
        <v>39.660179900000003</v>
      </c>
      <c r="H867" s="31">
        <v>35.882300000000001</v>
      </c>
    </row>
    <row r="868" spans="1:8">
      <c r="A868" s="32">
        <v>66</v>
      </c>
      <c r="B868" s="31" t="s">
        <v>95</v>
      </c>
      <c r="C868" s="32">
        <v>1198</v>
      </c>
      <c r="D868" s="31" t="s">
        <v>2300</v>
      </c>
      <c r="E868" s="31" t="s">
        <v>3074</v>
      </c>
      <c r="F868" s="31" t="s">
        <v>4020</v>
      </c>
      <c r="G868" s="31">
        <v>39.193666999999998</v>
      </c>
      <c r="H868" s="31">
        <v>35.2468</v>
      </c>
    </row>
    <row r="869" spans="1:8">
      <c r="A869" s="32">
        <v>66</v>
      </c>
      <c r="B869" s="31" t="s">
        <v>95</v>
      </c>
      <c r="C869" s="32">
        <v>1242</v>
      </c>
      <c r="D869" s="31" t="s">
        <v>2357</v>
      </c>
      <c r="E869" s="31" t="s">
        <v>3074</v>
      </c>
      <c r="F869" s="31" t="s">
        <v>4021</v>
      </c>
      <c r="G869" s="31">
        <v>39.304892000000002</v>
      </c>
      <c r="H869" s="31">
        <v>35.644500000000001</v>
      </c>
    </row>
    <row r="870" spans="1:8">
      <c r="A870" s="32">
        <v>66</v>
      </c>
      <c r="B870" s="31" t="s">
        <v>95</v>
      </c>
      <c r="C870" s="32">
        <v>1245</v>
      </c>
      <c r="D870" s="31" t="s">
        <v>2361</v>
      </c>
      <c r="E870" s="31" t="s">
        <v>3074</v>
      </c>
      <c r="F870" s="31" t="s">
        <v>4022</v>
      </c>
      <c r="G870" s="31">
        <v>40.071084900000002</v>
      </c>
      <c r="H870" s="31">
        <v>35.497500000000002</v>
      </c>
    </row>
    <row r="871" spans="1:8">
      <c r="A871" s="32">
        <v>66</v>
      </c>
      <c r="B871" s="31" t="s">
        <v>95</v>
      </c>
      <c r="C871" s="32">
        <v>1602</v>
      </c>
      <c r="D871" s="31" t="s">
        <v>2841</v>
      </c>
      <c r="E871" s="31" t="s">
        <v>3074</v>
      </c>
      <c r="F871" s="31" t="s">
        <v>4023</v>
      </c>
      <c r="G871" s="31">
        <v>39.5146953</v>
      </c>
      <c r="H871" s="31">
        <v>35.400500000000001</v>
      </c>
    </row>
    <row r="872" spans="1:8">
      <c r="A872" s="32">
        <v>66</v>
      </c>
      <c r="B872" s="31" t="s">
        <v>95</v>
      </c>
      <c r="C872" s="32">
        <v>1635</v>
      </c>
      <c r="D872" s="31" t="s">
        <v>2880</v>
      </c>
      <c r="E872" s="31" t="s">
        <v>3074</v>
      </c>
      <c r="F872" s="31" t="s">
        <v>4024</v>
      </c>
      <c r="G872" s="31">
        <v>39.812821</v>
      </c>
      <c r="H872" s="31">
        <v>35.190399999999997</v>
      </c>
    </row>
    <row r="873" spans="1:8">
      <c r="A873" s="32">
        <v>66</v>
      </c>
      <c r="B873" s="31" t="s">
        <v>95</v>
      </c>
      <c r="C873" s="32">
        <v>1655</v>
      </c>
      <c r="D873" s="31" t="s">
        <v>2910</v>
      </c>
      <c r="E873" s="31" t="s">
        <v>3074</v>
      </c>
      <c r="F873" s="31" t="s">
        <v>4025</v>
      </c>
      <c r="G873" s="31">
        <v>39.500486000000002</v>
      </c>
      <c r="H873" s="31">
        <v>34.758200000000002</v>
      </c>
    </row>
    <row r="874" spans="1:8">
      <c r="A874" s="32">
        <v>66</v>
      </c>
      <c r="B874" s="31" t="s">
        <v>95</v>
      </c>
      <c r="C874" s="32">
        <v>1726</v>
      </c>
      <c r="D874" s="31" t="s">
        <v>3000</v>
      </c>
      <c r="E874" s="31" t="s">
        <v>3074</v>
      </c>
      <c r="F874" s="31" t="s">
        <v>4026</v>
      </c>
      <c r="G874" s="31">
        <v>39.641612000000002</v>
      </c>
      <c r="H874" s="31">
        <v>34.4694</v>
      </c>
    </row>
    <row r="875" spans="1:8">
      <c r="A875" s="32">
        <v>66</v>
      </c>
      <c r="B875" s="31" t="s">
        <v>95</v>
      </c>
      <c r="C875" s="32">
        <v>1733</v>
      </c>
      <c r="D875" s="31" t="s">
        <v>4027</v>
      </c>
      <c r="E875" s="31" t="s">
        <v>3074</v>
      </c>
      <c r="F875" s="31" t="s">
        <v>4028</v>
      </c>
      <c r="G875" s="31">
        <v>39.821049000000002</v>
      </c>
      <c r="H875" s="31">
        <v>34.808599999999998</v>
      </c>
    </row>
    <row r="876" spans="1:8">
      <c r="A876" s="32">
        <v>66</v>
      </c>
      <c r="B876" s="31" t="s">
        <v>95</v>
      </c>
      <c r="C876" s="32">
        <v>1877</v>
      </c>
      <c r="D876" s="31" t="s">
        <v>4029</v>
      </c>
      <c r="E876" s="31" t="s">
        <v>3074</v>
      </c>
      <c r="F876" s="31" t="s">
        <v>4030</v>
      </c>
      <c r="G876" s="31">
        <v>40.128571000000001</v>
      </c>
      <c r="H876" s="31">
        <v>35.286299999999997</v>
      </c>
    </row>
    <row r="877" spans="1:8">
      <c r="A877" s="32">
        <v>66</v>
      </c>
      <c r="B877" s="31" t="s">
        <v>95</v>
      </c>
      <c r="C877" s="32">
        <v>1895</v>
      </c>
      <c r="D877" s="31" t="s">
        <v>2341</v>
      </c>
      <c r="E877" s="31" t="s">
        <v>3074</v>
      </c>
      <c r="F877" s="31" t="s">
        <v>4031</v>
      </c>
      <c r="G877" s="31">
        <v>39.243375999999998</v>
      </c>
      <c r="H877" s="31">
        <v>35.517200000000003</v>
      </c>
    </row>
    <row r="878" spans="1:8">
      <c r="A878" s="32">
        <v>66</v>
      </c>
      <c r="B878" s="31" t="s">
        <v>95</v>
      </c>
      <c r="C878" s="32">
        <v>1952</v>
      </c>
      <c r="D878" s="31" t="s">
        <v>2611</v>
      </c>
      <c r="E878" s="31" t="s">
        <v>3074</v>
      </c>
      <c r="F878" s="31" t="s">
        <v>4032</v>
      </c>
      <c r="G878" s="31">
        <v>39.997208999999998</v>
      </c>
      <c r="H878" s="31">
        <v>35.791600000000003</v>
      </c>
    </row>
    <row r="879" spans="1:8">
      <c r="A879" s="32">
        <v>66</v>
      </c>
      <c r="B879" s="31" t="s">
        <v>95</v>
      </c>
      <c r="C879" s="32">
        <v>1982</v>
      </c>
      <c r="D879" s="31" t="s">
        <v>2834</v>
      </c>
      <c r="E879" s="31" t="s">
        <v>3074</v>
      </c>
      <c r="F879" s="31" t="s">
        <v>4033</v>
      </c>
      <c r="G879" s="31">
        <v>39.692794900000003</v>
      </c>
      <c r="H879" s="31">
        <v>35.51</v>
      </c>
    </row>
    <row r="880" spans="1:8">
      <c r="A880" s="32">
        <v>66</v>
      </c>
      <c r="B880" s="31" t="s">
        <v>95</v>
      </c>
      <c r="C880" s="32">
        <v>1998</v>
      </c>
      <c r="D880" s="31" t="s">
        <v>2995</v>
      </c>
      <c r="E880" s="31" t="s">
        <v>3074</v>
      </c>
      <c r="F880" s="31" t="s">
        <v>4034</v>
      </c>
      <c r="G880" s="31">
        <v>39.211987999999998</v>
      </c>
      <c r="H880" s="31">
        <v>35.003100000000003</v>
      </c>
    </row>
    <row r="881" spans="1:8">
      <c r="A881" s="32">
        <v>67</v>
      </c>
      <c r="B881" s="31" t="s">
        <v>96</v>
      </c>
      <c r="C881" s="32">
        <v>1240</v>
      </c>
      <c r="D881" s="31" t="s">
        <v>2355</v>
      </c>
      <c r="E881" s="31" t="s">
        <v>3074</v>
      </c>
      <c r="F881" s="31" t="s">
        <v>4035</v>
      </c>
      <c r="G881" s="31">
        <v>41.428643999999998</v>
      </c>
      <c r="H881" s="31">
        <v>32.077199999999998</v>
      </c>
    </row>
    <row r="882" spans="1:8">
      <c r="A882" s="32">
        <v>67</v>
      </c>
      <c r="B882" s="31" t="s">
        <v>96</v>
      </c>
      <c r="C882" s="32">
        <v>1276</v>
      </c>
      <c r="D882" s="31" t="s">
        <v>2409</v>
      </c>
      <c r="E882" s="31" t="s">
        <v>3074</v>
      </c>
      <c r="F882" s="31" t="s">
        <v>4036</v>
      </c>
      <c r="G882" s="31">
        <v>41.221412000000001</v>
      </c>
      <c r="H882" s="31">
        <v>31.954499999999999</v>
      </c>
    </row>
    <row r="883" spans="1:8">
      <c r="A883" s="32">
        <v>67</v>
      </c>
      <c r="B883" s="31" t="s">
        <v>96</v>
      </c>
      <c r="C883" s="32">
        <v>1313</v>
      </c>
      <c r="D883" s="31" t="s">
        <v>4037</v>
      </c>
      <c r="E883" s="31" t="s">
        <v>3074</v>
      </c>
      <c r="F883" s="31" t="s">
        <v>4038</v>
      </c>
      <c r="G883" s="31">
        <v>41.279909000000004</v>
      </c>
      <c r="H883" s="31">
        <v>31.420300000000001</v>
      </c>
    </row>
    <row r="884" spans="1:8">
      <c r="A884" s="32">
        <v>67</v>
      </c>
      <c r="B884" s="31" t="s">
        <v>96</v>
      </c>
      <c r="C884" s="32">
        <v>1741</v>
      </c>
      <c r="D884" s="31" t="s">
        <v>4039</v>
      </c>
      <c r="E884" s="31" t="s">
        <v>3074</v>
      </c>
      <c r="F884" s="31" t="s">
        <v>4040</v>
      </c>
      <c r="G884" s="31">
        <v>41.453521000000002</v>
      </c>
      <c r="H884" s="31">
        <v>31.789400000000001</v>
      </c>
    </row>
    <row r="885" spans="1:8">
      <c r="A885" s="32">
        <v>67</v>
      </c>
      <c r="B885" s="31" t="s">
        <v>96</v>
      </c>
      <c r="C885" s="32">
        <v>1758</v>
      </c>
      <c r="D885" s="31" t="s">
        <v>2194</v>
      </c>
      <c r="E885" s="31" t="s">
        <v>3074</v>
      </c>
      <c r="F885" s="31" t="s">
        <v>4041</v>
      </c>
      <c r="G885" s="31">
        <v>41.182690000000001</v>
      </c>
      <c r="H885" s="31">
        <v>31.384499999999999</v>
      </c>
    </row>
    <row r="886" spans="1:8">
      <c r="A886" s="32">
        <v>67</v>
      </c>
      <c r="B886" s="31" t="s">
        <v>96</v>
      </c>
      <c r="C886" s="32">
        <v>1926</v>
      </c>
      <c r="D886" s="31" t="s">
        <v>2505</v>
      </c>
      <c r="E886" s="31" t="s">
        <v>3074</v>
      </c>
      <c r="F886" s="31" t="s">
        <v>4042</v>
      </c>
      <c r="G886" s="31">
        <v>41.300983100000003</v>
      </c>
      <c r="H886" s="31">
        <v>32.201799999999999</v>
      </c>
    </row>
    <row r="887" spans="1:8">
      <c r="A887" s="32">
        <v>67</v>
      </c>
      <c r="B887" s="31" t="s">
        <v>96</v>
      </c>
      <c r="C887" s="32">
        <v>2100</v>
      </c>
      <c r="D887" s="31" t="s">
        <v>2678</v>
      </c>
      <c r="E887" s="31" t="s">
        <v>3074</v>
      </c>
      <c r="F887" s="31" t="s">
        <v>4043</v>
      </c>
      <c r="G887" s="31">
        <v>41.488171000000001</v>
      </c>
      <c r="H887" s="31">
        <v>31.867000000000001</v>
      </c>
    </row>
    <row r="888" spans="1:8">
      <c r="A888" s="32">
        <v>67</v>
      </c>
      <c r="B888" s="31" t="s">
        <v>96</v>
      </c>
      <c r="C888" s="32">
        <v>2101</v>
      </c>
      <c r="D888" s="31" t="s">
        <v>2695</v>
      </c>
      <c r="E888" s="31" t="s">
        <v>3074</v>
      </c>
      <c r="F888" s="31" t="s">
        <v>4044</v>
      </c>
      <c r="G888" s="31">
        <v>41.438850000000002</v>
      </c>
      <c r="H888" s="31">
        <v>31.754000000000001</v>
      </c>
    </row>
    <row r="889" spans="1:8">
      <c r="A889" s="32">
        <v>68</v>
      </c>
      <c r="B889" s="31" t="s">
        <v>97</v>
      </c>
      <c r="C889" s="32">
        <v>1120</v>
      </c>
      <c r="D889" s="31" t="s">
        <v>4045</v>
      </c>
      <c r="E889" s="31" t="s">
        <v>3074</v>
      </c>
      <c r="F889" s="31" t="s">
        <v>4046</v>
      </c>
      <c r="G889" s="31">
        <v>38.368625999999999</v>
      </c>
      <c r="H889" s="31">
        <v>34.029699999999998</v>
      </c>
    </row>
    <row r="890" spans="1:8">
      <c r="A890" s="32">
        <v>68</v>
      </c>
      <c r="B890" s="31" t="s">
        <v>97</v>
      </c>
      <c r="C890" s="32">
        <v>1557</v>
      </c>
      <c r="D890" s="31" t="s">
        <v>4047</v>
      </c>
      <c r="E890" s="31" t="s">
        <v>3074</v>
      </c>
      <c r="F890" s="31" t="s">
        <v>4048</v>
      </c>
      <c r="G890" s="31">
        <v>38.736600000000003</v>
      </c>
      <c r="H890" s="31">
        <v>34.040799999999997</v>
      </c>
    </row>
    <row r="891" spans="1:8">
      <c r="A891" s="32">
        <v>68</v>
      </c>
      <c r="B891" s="31" t="s">
        <v>97</v>
      </c>
      <c r="C891" s="32">
        <v>1860</v>
      </c>
      <c r="D891" s="31" t="s">
        <v>2165</v>
      </c>
      <c r="E891" s="31" t="s">
        <v>3074</v>
      </c>
      <c r="F891" s="31" t="s">
        <v>4049</v>
      </c>
      <c r="G891" s="31">
        <v>38.868997999999998</v>
      </c>
      <c r="H891" s="31">
        <v>33.914099999999998</v>
      </c>
    </row>
    <row r="892" spans="1:8">
      <c r="A892" s="32">
        <v>68</v>
      </c>
      <c r="B892" s="31" t="s">
        <v>97</v>
      </c>
      <c r="C892" s="32">
        <v>1861</v>
      </c>
      <c r="D892" s="31" t="s">
        <v>2541</v>
      </c>
      <c r="E892" s="31" t="s">
        <v>3074</v>
      </c>
      <c r="F892" s="31" t="s">
        <v>4050</v>
      </c>
      <c r="G892" s="31">
        <v>38.277527900000003</v>
      </c>
      <c r="H892" s="31">
        <v>34.372599999999998</v>
      </c>
    </row>
    <row r="893" spans="1:8">
      <c r="A893" s="32">
        <v>68</v>
      </c>
      <c r="B893" s="31" t="s">
        <v>97</v>
      </c>
      <c r="C893" s="32">
        <v>1866</v>
      </c>
      <c r="D893" s="31" t="s">
        <v>2844</v>
      </c>
      <c r="E893" s="31" t="s">
        <v>3074</v>
      </c>
      <c r="F893" s="31" t="s">
        <v>4051</v>
      </c>
      <c r="G893" s="31">
        <v>38.984909999999999</v>
      </c>
      <c r="H893" s="31">
        <v>33.844499999999996</v>
      </c>
    </row>
    <row r="894" spans="1:8">
      <c r="A894" s="32">
        <v>68</v>
      </c>
      <c r="B894" s="31" t="s">
        <v>97</v>
      </c>
      <c r="C894" s="32">
        <v>1921</v>
      </c>
      <c r="D894" s="31" t="s">
        <v>2469</v>
      </c>
      <c r="E894" s="31" t="s">
        <v>3074</v>
      </c>
      <c r="F894" s="31" t="s">
        <v>4052</v>
      </c>
      <c r="G894" s="31">
        <v>38.401758000000001</v>
      </c>
      <c r="H894" s="31">
        <v>33.412799999999997</v>
      </c>
    </row>
    <row r="895" spans="1:8">
      <c r="A895" s="32">
        <v>68</v>
      </c>
      <c r="B895" s="31" t="s">
        <v>97</v>
      </c>
      <c r="C895" s="32">
        <v>1932</v>
      </c>
      <c r="D895" s="31" t="s">
        <v>2524</v>
      </c>
      <c r="E895" s="31" t="s">
        <v>3074</v>
      </c>
      <c r="F895" s="31" t="s">
        <v>4053</v>
      </c>
      <c r="G895" s="31">
        <v>38.394342999999999</v>
      </c>
      <c r="H895" s="31">
        <v>34.3461</v>
      </c>
    </row>
    <row r="896" spans="1:8">
      <c r="A896" s="32">
        <v>69</v>
      </c>
      <c r="B896" s="31" t="s">
        <v>98</v>
      </c>
      <c r="C896" s="32">
        <v>1176</v>
      </c>
      <c r="D896" s="31" t="s">
        <v>4054</v>
      </c>
      <c r="E896" s="31" t="s">
        <v>3074</v>
      </c>
      <c r="F896" s="31" t="s">
        <v>4055</v>
      </c>
      <c r="G896" s="31">
        <v>40.26032</v>
      </c>
      <c r="H896" s="31">
        <v>40.228000000000002</v>
      </c>
    </row>
    <row r="897" spans="1:8">
      <c r="A897" s="32">
        <v>69</v>
      </c>
      <c r="B897" s="31" t="s">
        <v>98</v>
      </c>
      <c r="C897" s="32">
        <v>1767</v>
      </c>
      <c r="D897" s="31" t="s">
        <v>2244</v>
      </c>
      <c r="E897" s="31" t="s">
        <v>3074</v>
      </c>
      <c r="F897" s="31" t="s">
        <v>4056</v>
      </c>
      <c r="G897" s="31">
        <v>40.389842999999999</v>
      </c>
      <c r="H897" s="31">
        <v>40.146799999999999</v>
      </c>
    </row>
    <row r="898" spans="1:8">
      <c r="A898" s="32">
        <v>69</v>
      </c>
      <c r="B898" s="31" t="s">
        <v>98</v>
      </c>
      <c r="C898" s="32">
        <v>1788</v>
      </c>
      <c r="D898" s="31" t="s">
        <v>2399</v>
      </c>
      <c r="E898" s="31" t="s">
        <v>3074</v>
      </c>
      <c r="F898" s="31" t="s">
        <v>4057</v>
      </c>
      <c r="G898" s="31">
        <v>40.162534999999998</v>
      </c>
      <c r="H898" s="31">
        <v>39.892800000000001</v>
      </c>
    </row>
    <row r="899" spans="1:8">
      <c r="A899" s="32">
        <v>70</v>
      </c>
      <c r="B899" s="31" t="s">
        <v>99</v>
      </c>
      <c r="C899" s="32">
        <v>1316</v>
      </c>
      <c r="D899" s="31" t="s">
        <v>2464</v>
      </c>
      <c r="E899" s="31" t="s">
        <v>3074</v>
      </c>
      <c r="F899" s="31" t="s">
        <v>4058</v>
      </c>
      <c r="G899" s="31">
        <v>36.640261000000002</v>
      </c>
      <c r="H899" s="31">
        <v>32.892000000000003</v>
      </c>
    </row>
    <row r="900" spans="1:8">
      <c r="A900" s="32">
        <v>70</v>
      </c>
      <c r="B900" s="31" t="s">
        <v>99</v>
      </c>
      <c r="C900" s="32">
        <v>1439</v>
      </c>
      <c r="D900" s="31" t="s">
        <v>4059</v>
      </c>
      <c r="E900" s="31" t="s">
        <v>3074</v>
      </c>
      <c r="F900" s="31" t="s">
        <v>4060</v>
      </c>
      <c r="G900" s="31">
        <v>37.181009000000003</v>
      </c>
      <c r="H900" s="31">
        <v>33.222200000000001</v>
      </c>
    </row>
    <row r="901" spans="1:8">
      <c r="A901" s="32">
        <v>70</v>
      </c>
      <c r="B901" s="31" t="s">
        <v>99</v>
      </c>
      <c r="C901" s="32">
        <v>1768</v>
      </c>
      <c r="D901" s="31" t="s">
        <v>2245</v>
      </c>
      <c r="E901" s="31" t="s">
        <v>3074</v>
      </c>
      <c r="F901" s="31" t="s">
        <v>4061</v>
      </c>
      <c r="G901" s="31">
        <v>37.361767</v>
      </c>
      <c r="H901" s="31">
        <v>33.689300000000003</v>
      </c>
    </row>
    <row r="902" spans="1:8">
      <c r="A902" s="32">
        <v>70</v>
      </c>
      <c r="B902" s="31" t="s">
        <v>99</v>
      </c>
      <c r="C902" s="32">
        <v>1862</v>
      </c>
      <c r="D902" s="31" t="s">
        <v>2655</v>
      </c>
      <c r="E902" s="31" t="s">
        <v>3074</v>
      </c>
      <c r="F902" s="31" t="s">
        <v>4062</v>
      </c>
      <c r="G902" s="31">
        <v>37.227316999999999</v>
      </c>
      <c r="H902" s="31">
        <v>32.959000000000003</v>
      </c>
    </row>
    <row r="903" spans="1:8">
      <c r="A903" s="32">
        <v>70</v>
      </c>
      <c r="B903" s="31" t="s">
        <v>99</v>
      </c>
      <c r="C903" s="32">
        <v>1884</v>
      </c>
      <c r="D903" s="31" t="s">
        <v>2271</v>
      </c>
      <c r="E903" s="31" t="s">
        <v>3074</v>
      </c>
      <c r="F903" s="31" t="s">
        <v>4063</v>
      </c>
      <c r="G903" s="31">
        <v>36.753704900000002</v>
      </c>
      <c r="H903" s="31">
        <v>32.677</v>
      </c>
    </row>
    <row r="904" spans="1:8">
      <c r="A904" s="32">
        <v>70</v>
      </c>
      <c r="B904" s="31" t="s">
        <v>99</v>
      </c>
      <c r="C904" s="32">
        <v>1983</v>
      </c>
      <c r="D904" s="31" t="s">
        <v>2843</v>
      </c>
      <c r="E904" s="31" t="s">
        <v>3074</v>
      </c>
      <c r="F904" s="31" t="s">
        <v>4064</v>
      </c>
      <c r="G904" s="31">
        <v>36.6085773</v>
      </c>
      <c r="H904" s="31">
        <v>32.582500000000003</v>
      </c>
    </row>
    <row r="905" spans="1:8">
      <c r="A905" s="32">
        <v>71</v>
      </c>
      <c r="B905" s="31" t="s">
        <v>101</v>
      </c>
      <c r="C905" s="32">
        <v>1268</v>
      </c>
      <c r="D905" s="31" t="s">
        <v>667</v>
      </c>
      <c r="E905" s="31" t="s">
        <v>3074</v>
      </c>
      <c r="F905" s="31" t="s">
        <v>4065</v>
      </c>
      <c r="G905" s="31">
        <v>40.000129399999999</v>
      </c>
      <c r="H905" s="31">
        <v>33.9739</v>
      </c>
    </row>
    <row r="906" spans="1:8">
      <c r="A906" s="32">
        <v>71</v>
      </c>
      <c r="B906" s="31" t="s">
        <v>101</v>
      </c>
      <c r="C906" s="32">
        <v>1463</v>
      </c>
      <c r="D906" s="31" t="s">
        <v>1182</v>
      </c>
      <c r="E906" s="31" t="s">
        <v>3074</v>
      </c>
      <c r="F906" s="31" t="s">
        <v>4066</v>
      </c>
      <c r="G906" s="31">
        <v>39.671833900000003</v>
      </c>
      <c r="H906" s="31">
        <v>33.610799999999998</v>
      </c>
    </row>
    <row r="907" spans="1:8">
      <c r="A907" s="32">
        <v>71</v>
      </c>
      <c r="B907" s="31" t="s">
        <v>101</v>
      </c>
      <c r="C907" s="32">
        <v>1469</v>
      </c>
      <c r="D907" s="31" t="s">
        <v>4067</v>
      </c>
      <c r="E907" s="31" t="s">
        <v>3074</v>
      </c>
      <c r="F907" s="31" t="s">
        <v>4068</v>
      </c>
      <c r="G907" s="31">
        <v>39.839783500000003</v>
      </c>
      <c r="H907" s="31">
        <v>33.508899999999997</v>
      </c>
    </row>
    <row r="908" spans="1:8">
      <c r="A908" s="32">
        <v>71</v>
      </c>
      <c r="B908" s="31" t="s">
        <v>101</v>
      </c>
      <c r="C908" s="32">
        <v>1638</v>
      </c>
      <c r="D908" s="31" t="s">
        <v>2884</v>
      </c>
      <c r="E908" s="31" t="s">
        <v>3074</v>
      </c>
      <c r="F908" s="31" t="s">
        <v>4069</v>
      </c>
      <c r="G908" s="31">
        <v>40.221666800000001</v>
      </c>
      <c r="H908" s="31">
        <v>33.752699999999997</v>
      </c>
    </row>
    <row r="909" spans="1:8">
      <c r="A909" s="32">
        <v>71</v>
      </c>
      <c r="B909" s="31" t="s">
        <v>101</v>
      </c>
      <c r="C909" s="32">
        <v>1880</v>
      </c>
      <c r="D909" s="31" t="s">
        <v>2257</v>
      </c>
      <c r="E909" s="31" t="s">
        <v>3074</v>
      </c>
      <c r="F909" s="31" t="s">
        <v>4070</v>
      </c>
      <c r="G909" s="31">
        <v>39.700742699999999</v>
      </c>
      <c r="H909" s="31">
        <v>33.371099999999998</v>
      </c>
    </row>
    <row r="910" spans="1:8">
      <c r="A910" s="32">
        <v>71</v>
      </c>
      <c r="B910" s="31" t="s">
        <v>101</v>
      </c>
      <c r="C910" s="32">
        <v>1882</v>
      </c>
      <c r="D910" s="31" t="s">
        <v>2261</v>
      </c>
      <c r="E910" s="31" t="s">
        <v>3074</v>
      </c>
      <c r="F910" s="31" t="s">
        <v>4071</v>
      </c>
      <c r="G910" s="31">
        <v>39.909775000000003</v>
      </c>
      <c r="H910" s="31">
        <v>33.718200000000003</v>
      </c>
    </row>
    <row r="911" spans="1:8">
      <c r="A911" s="32">
        <v>71</v>
      </c>
      <c r="B911" s="31" t="s">
        <v>101</v>
      </c>
      <c r="C911" s="32">
        <v>1901</v>
      </c>
      <c r="D911" s="31" t="s">
        <v>2363</v>
      </c>
      <c r="E911" s="31" t="s">
        <v>3074</v>
      </c>
      <c r="F911" s="31" t="s">
        <v>4072</v>
      </c>
      <c r="G911" s="31">
        <v>39.464666999999999</v>
      </c>
      <c r="H911" s="31">
        <v>33.525599999999997</v>
      </c>
    </row>
    <row r="912" spans="1:8">
      <c r="A912" s="32">
        <v>71</v>
      </c>
      <c r="B912" s="31" t="s">
        <v>101</v>
      </c>
      <c r="C912" s="32">
        <v>1954</v>
      </c>
      <c r="D912" s="31" t="s">
        <v>2629</v>
      </c>
      <c r="E912" s="31" t="s">
        <v>3074</v>
      </c>
      <c r="F912" s="31" t="s">
        <v>4073</v>
      </c>
      <c r="G912" s="31">
        <v>39.593117900000003</v>
      </c>
      <c r="H912" s="31">
        <v>33.3782</v>
      </c>
    </row>
    <row r="913" spans="1:8">
      <c r="A913" s="32">
        <v>71</v>
      </c>
      <c r="B913" s="31" t="s">
        <v>101</v>
      </c>
      <c r="C913" s="32">
        <v>1992</v>
      </c>
      <c r="D913" s="31" t="s">
        <v>2980</v>
      </c>
      <c r="E913" s="31" t="s">
        <v>3074</v>
      </c>
      <c r="F913" s="31" t="s">
        <v>4074</v>
      </c>
      <c r="G913" s="31">
        <v>39.884442300000003</v>
      </c>
      <c r="H913" s="31">
        <v>33.427799999999998</v>
      </c>
    </row>
    <row r="914" spans="1:8">
      <c r="A914" s="32">
        <v>72</v>
      </c>
      <c r="B914" s="31" t="s">
        <v>102</v>
      </c>
      <c r="C914" s="32">
        <v>1174</v>
      </c>
      <c r="D914" s="31" t="s">
        <v>4075</v>
      </c>
      <c r="E914" s="31" t="s">
        <v>3074</v>
      </c>
      <c r="F914" s="31" t="s">
        <v>4076</v>
      </c>
      <c r="G914" s="31">
        <v>37.889516700000001</v>
      </c>
      <c r="H914" s="31">
        <v>41.129300000000001</v>
      </c>
    </row>
    <row r="915" spans="1:8">
      <c r="A915" s="32">
        <v>72</v>
      </c>
      <c r="B915" s="31" t="s">
        <v>102</v>
      </c>
      <c r="C915" s="32">
        <v>1184</v>
      </c>
      <c r="D915" s="31" t="s">
        <v>2285</v>
      </c>
      <c r="E915" s="31" t="s">
        <v>3074</v>
      </c>
      <c r="F915" s="31" t="s">
        <v>4077</v>
      </c>
      <c r="G915" s="31">
        <v>37.916207999999997</v>
      </c>
      <c r="H915" s="31">
        <v>41.292700000000004</v>
      </c>
    </row>
    <row r="916" spans="1:8">
      <c r="A916" s="32">
        <v>72</v>
      </c>
      <c r="B916" s="31" t="s">
        <v>102</v>
      </c>
      <c r="C916" s="32">
        <v>1345</v>
      </c>
      <c r="D916" s="31" t="s">
        <v>2497</v>
      </c>
      <c r="E916" s="31" t="s">
        <v>3074</v>
      </c>
      <c r="F916" s="31" t="s">
        <v>4078</v>
      </c>
      <c r="G916" s="31">
        <v>37.604073999999997</v>
      </c>
      <c r="H916" s="31">
        <v>41.301200000000001</v>
      </c>
    </row>
    <row r="917" spans="1:8">
      <c r="A917" s="32">
        <v>72</v>
      </c>
      <c r="B917" s="31" t="s">
        <v>102</v>
      </c>
      <c r="C917" s="32">
        <v>1487</v>
      </c>
      <c r="D917" s="31" t="s">
        <v>2696</v>
      </c>
      <c r="E917" s="31" t="s">
        <v>3074</v>
      </c>
      <c r="F917" s="31" t="s">
        <v>4079</v>
      </c>
      <c r="G917" s="31">
        <v>38.189290999999997</v>
      </c>
      <c r="H917" s="31">
        <v>41.490499999999997</v>
      </c>
    </row>
    <row r="918" spans="1:8">
      <c r="A918" s="32">
        <v>72</v>
      </c>
      <c r="B918" s="31" t="s">
        <v>102</v>
      </c>
      <c r="C918" s="32">
        <v>1607</v>
      </c>
      <c r="D918" s="31" t="s">
        <v>2848</v>
      </c>
      <c r="E918" s="31" t="s">
        <v>3074</v>
      </c>
      <c r="F918" s="31" t="s">
        <v>4080</v>
      </c>
      <c r="G918" s="31">
        <v>38.333765999999997</v>
      </c>
      <c r="H918" s="31">
        <v>41.420299999999997</v>
      </c>
    </row>
    <row r="919" spans="1:8">
      <c r="A919" s="32">
        <v>72</v>
      </c>
      <c r="B919" s="31" t="s">
        <v>102</v>
      </c>
      <c r="C919" s="32">
        <v>1941</v>
      </c>
      <c r="D919" s="31" t="s">
        <v>2558</v>
      </c>
      <c r="E919" s="31" t="s">
        <v>3074</v>
      </c>
      <c r="F919" s="31" t="s">
        <v>4081</v>
      </c>
      <c r="G919" s="31">
        <v>37.712806</v>
      </c>
      <c r="H919" s="31">
        <v>41.415199999999999</v>
      </c>
    </row>
    <row r="920" spans="1:8">
      <c r="A920" s="32">
        <v>73</v>
      </c>
      <c r="B920" s="31" t="s">
        <v>104</v>
      </c>
      <c r="C920" s="32">
        <v>1189</v>
      </c>
      <c r="D920" s="31" t="s">
        <v>2293</v>
      </c>
      <c r="E920" s="31" t="s">
        <v>3074</v>
      </c>
      <c r="F920" s="31" t="s">
        <v>4082</v>
      </c>
      <c r="G920" s="31">
        <v>37.570014999999998</v>
      </c>
      <c r="H920" s="31">
        <v>43.164000000000001</v>
      </c>
    </row>
    <row r="921" spans="1:8">
      <c r="A921" s="32">
        <v>73</v>
      </c>
      <c r="B921" s="31" t="s">
        <v>104</v>
      </c>
      <c r="C921" s="32">
        <v>1223</v>
      </c>
      <c r="D921" s="31" t="s">
        <v>2328</v>
      </c>
      <c r="E921" s="31" t="s">
        <v>3074</v>
      </c>
      <c r="F921" s="31" t="s">
        <v>4083</v>
      </c>
      <c r="G921" s="31">
        <v>37.332346000000001</v>
      </c>
      <c r="H921" s="31">
        <v>42.185499999999998</v>
      </c>
    </row>
    <row r="922" spans="1:8">
      <c r="A922" s="32">
        <v>73</v>
      </c>
      <c r="B922" s="31" t="s">
        <v>104</v>
      </c>
      <c r="C922" s="32">
        <v>1403</v>
      </c>
      <c r="D922" s="31" t="s">
        <v>2583</v>
      </c>
      <c r="E922" s="31" t="s">
        <v>3074</v>
      </c>
      <c r="F922" s="31" t="s">
        <v>4084</v>
      </c>
      <c r="G922" s="31">
        <v>37.320115600000001</v>
      </c>
      <c r="H922" s="31">
        <v>41.793999999999997</v>
      </c>
    </row>
    <row r="923" spans="1:8">
      <c r="A923" s="32">
        <v>73</v>
      </c>
      <c r="B923" s="31" t="s">
        <v>104</v>
      </c>
      <c r="C923" s="32">
        <v>1623</v>
      </c>
      <c r="D923" s="31" t="s">
        <v>2868</v>
      </c>
      <c r="E923" s="31" t="s">
        <v>3074</v>
      </c>
      <c r="F923" s="31" t="s">
        <v>4085</v>
      </c>
      <c r="G923" s="31">
        <v>37.305543200000002</v>
      </c>
      <c r="H923" s="31">
        <v>42.4983</v>
      </c>
    </row>
    <row r="924" spans="1:8">
      <c r="A924" s="32">
        <v>73</v>
      </c>
      <c r="B924" s="31" t="s">
        <v>104</v>
      </c>
      <c r="C924" s="32">
        <v>1661</v>
      </c>
      <c r="D924" s="31" t="s">
        <v>4086</v>
      </c>
      <c r="E924" s="31" t="s">
        <v>3074</v>
      </c>
      <c r="F924" s="31" t="s">
        <v>4087</v>
      </c>
      <c r="G924" s="31">
        <v>37.518974</v>
      </c>
      <c r="H924" s="31">
        <v>42.453699999999998</v>
      </c>
    </row>
    <row r="925" spans="1:8">
      <c r="A925" s="32">
        <v>73</v>
      </c>
      <c r="B925" s="31" t="s">
        <v>104</v>
      </c>
      <c r="C925" s="32">
        <v>1698</v>
      </c>
      <c r="D925" s="31" t="s">
        <v>2963</v>
      </c>
      <c r="E925" s="31" t="s">
        <v>3074</v>
      </c>
      <c r="F925" s="31" t="s">
        <v>4088</v>
      </c>
      <c r="G925" s="31">
        <v>37.429182900000001</v>
      </c>
      <c r="H925" s="31">
        <v>42.883099999999999</v>
      </c>
    </row>
    <row r="926" spans="1:8">
      <c r="A926" s="32">
        <v>73</v>
      </c>
      <c r="B926" s="31" t="s">
        <v>104</v>
      </c>
      <c r="C926" s="32">
        <v>1931</v>
      </c>
      <c r="D926" s="31" t="s">
        <v>2522</v>
      </c>
      <c r="E926" s="31" t="s">
        <v>3074</v>
      </c>
      <c r="F926" s="31" t="s">
        <v>4089</v>
      </c>
      <c r="G926" s="31">
        <v>37.472115000000002</v>
      </c>
      <c r="H926" s="31">
        <v>41.912399999999998</v>
      </c>
    </row>
    <row r="927" spans="1:8">
      <c r="A927" s="32">
        <v>74</v>
      </c>
      <c r="B927" s="31" t="s">
        <v>106</v>
      </c>
      <c r="C927" s="32">
        <v>1172</v>
      </c>
      <c r="D927" s="31" t="s">
        <v>4090</v>
      </c>
      <c r="E927" s="31" t="s">
        <v>3074</v>
      </c>
      <c r="F927" s="31" t="s">
        <v>4091</v>
      </c>
      <c r="G927" s="31">
        <v>41.637602000000001</v>
      </c>
      <c r="H927" s="31">
        <v>32.333799999999997</v>
      </c>
    </row>
    <row r="928" spans="1:8">
      <c r="A928" s="32">
        <v>74</v>
      </c>
      <c r="B928" s="31" t="s">
        <v>106</v>
      </c>
      <c r="C928" s="32">
        <v>1496</v>
      </c>
      <c r="D928" s="31" t="s">
        <v>2710</v>
      </c>
      <c r="E928" s="31" t="s">
        <v>3074</v>
      </c>
      <c r="F928" s="31" t="s">
        <v>4092</v>
      </c>
      <c r="G928" s="31">
        <v>41.843902999999997</v>
      </c>
      <c r="H928" s="31">
        <v>32.720700000000001</v>
      </c>
    </row>
    <row r="929" spans="1:8">
      <c r="A929" s="32">
        <v>74</v>
      </c>
      <c r="B929" s="31" t="s">
        <v>106</v>
      </c>
      <c r="C929" s="32">
        <v>1701</v>
      </c>
      <c r="D929" s="31" t="s">
        <v>2965</v>
      </c>
      <c r="E929" s="31" t="s">
        <v>3074</v>
      </c>
      <c r="F929" s="31" t="s">
        <v>4093</v>
      </c>
      <c r="G929" s="31">
        <v>41.563704199999997</v>
      </c>
      <c r="H929" s="31">
        <v>32.636400000000002</v>
      </c>
    </row>
    <row r="930" spans="1:8">
      <c r="A930" s="32">
        <v>74</v>
      </c>
      <c r="B930" s="31" t="s">
        <v>106</v>
      </c>
      <c r="C930" s="32">
        <v>1761</v>
      </c>
      <c r="D930" s="31" t="s">
        <v>2209</v>
      </c>
      <c r="E930" s="31" t="s">
        <v>3074</v>
      </c>
      <c r="F930" s="31" t="s">
        <v>4094</v>
      </c>
      <c r="G930" s="31">
        <v>41.747020900000003</v>
      </c>
      <c r="H930" s="31">
        <v>32.3855</v>
      </c>
    </row>
    <row r="931" spans="1:8">
      <c r="A931" s="32">
        <v>75</v>
      </c>
      <c r="B931" s="31" t="s">
        <v>107</v>
      </c>
      <c r="C931" s="32">
        <v>1144</v>
      </c>
      <c r="D931" s="31" t="s">
        <v>4095</v>
      </c>
      <c r="E931" s="31" t="s">
        <v>3074</v>
      </c>
      <c r="F931" s="31" t="s">
        <v>4096</v>
      </c>
      <c r="G931" s="31">
        <v>41.112949999999998</v>
      </c>
      <c r="H931" s="31">
        <v>42.702300000000001</v>
      </c>
    </row>
    <row r="932" spans="1:8">
      <c r="A932" s="32">
        <v>75</v>
      </c>
      <c r="B932" s="31" t="s">
        <v>107</v>
      </c>
      <c r="C932" s="32">
        <v>1252</v>
      </c>
      <c r="D932" s="31" t="s">
        <v>2371</v>
      </c>
      <c r="E932" s="31" t="s">
        <v>3074</v>
      </c>
      <c r="F932" s="31" t="s">
        <v>4097</v>
      </c>
      <c r="G932" s="31">
        <v>41.119466699999997</v>
      </c>
      <c r="H932" s="31">
        <v>43.123800000000003</v>
      </c>
    </row>
    <row r="933" spans="1:8">
      <c r="A933" s="32">
        <v>75</v>
      </c>
      <c r="B933" s="31" t="s">
        <v>107</v>
      </c>
      <c r="C933" s="32">
        <v>1356</v>
      </c>
      <c r="D933" s="31" t="s">
        <v>2509</v>
      </c>
      <c r="E933" s="31" t="s">
        <v>3074</v>
      </c>
      <c r="F933" s="31" t="s">
        <v>4098</v>
      </c>
      <c r="G933" s="31">
        <v>40.793351999999999</v>
      </c>
      <c r="H933" s="31">
        <v>42.609499999999997</v>
      </c>
    </row>
    <row r="934" spans="1:8">
      <c r="A934" s="32">
        <v>75</v>
      </c>
      <c r="B934" s="31" t="s">
        <v>107</v>
      </c>
      <c r="C934" s="32">
        <v>1380</v>
      </c>
      <c r="D934" s="31" t="s">
        <v>2552</v>
      </c>
      <c r="E934" s="31" t="s">
        <v>3074</v>
      </c>
      <c r="F934" s="31" t="s">
        <v>4099</v>
      </c>
      <c r="G934" s="31">
        <v>41.238175499999997</v>
      </c>
      <c r="H934" s="31">
        <v>42.776800000000001</v>
      </c>
    </row>
    <row r="935" spans="1:8">
      <c r="A935" s="32">
        <v>75</v>
      </c>
      <c r="B935" s="31" t="s">
        <v>107</v>
      </c>
      <c r="C935" s="32">
        <v>1579</v>
      </c>
      <c r="D935" s="31" t="s">
        <v>2816</v>
      </c>
      <c r="E935" s="31" t="s">
        <v>3074</v>
      </c>
      <c r="F935" s="31" t="s">
        <v>4100</v>
      </c>
      <c r="G935" s="31">
        <v>41.533644799999998</v>
      </c>
      <c r="H935" s="31">
        <v>42.675699999999999</v>
      </c>
    </row>
    <row r="936" spans="1:8">
      <c r="A936" s="32">
        <v>75</v>
      </c>
      <c r="B936" s="31" t="s">
        <v>107</v>
      </c>
      <c r="C936" s="32">
        <v>2008</v>
      </c>
      <c r="D936" s="31" t="s">
        <v>2390</v>
      </c>
      <c r="E936" s="31" t="s">
        <v>3074</v>
      </c>
      <c r="F936" s="31" t="s">
        <v>4101</v>
      </c>
      <c r="G936" s="31">
        <v>41.339616900000003</v>
      </c>
      <c r="H936" s="31">
        <v>42.839500000000001</v>
      </c>
    </row>
    <row r="937" spans="1:8">
      <c r="A937" s="32">
        <v>76</v>
      </c>
      <c r="B937" s="31" t="s">
        <v>109</v>
      </c>
      <c r="C937" s="32">
        <v>1142</v>
      </c>
      <c r="D937" s="31" t="s">
        <v>2216</v>
      </c>
      <c r="E937" s="31" t="s">
        <v>3074</v>
      </c>
      <c r="F937" s="31" t="s">
        <v>4102</v>
      </c>
      <c r="G937" s="31">
        <v>39.873902000000001</v>
      </c>
      <c r="H937" s="31">
        <v>44.516100000000002</v>
      </c>
    </row>
    <row r="938" spans="1:8">
      <c r="A938" s="32">
        <v>76</v>
      </c>
      <c r="B938" s="31" t="s">
        <v>109</v>
      </c>
      <c r="C938" s="32">
        <v>1398</v>
      </c>
      <c r="D938" s="31" t="s">
        <v>4103</v>
      </c>
      <c r="E938" s="31" t="s">
        <v>3074</v>
      </c>
      <c r="F938" s="31" t="s">
        <v>4104</v>
      </c>
      <c r="G938" s="31">
        <v>39.920059600000002</v>
      </c>
      <c r="H938" s="31">
        <v>44.043599999999998</v>
      </c>
    </row>
    <row r="939" spans="1:8">
      <c r="A939" s="32">
        <v>76</v>
      </c>
      <c r="B939" s="31" t="s">
        <v>109</v>
      </c>
      <c r="C939" s="32">
        <v>1692</v>
      </c>
      <c r="D939" s="31" t="s">
        <v>2956</v>
      </c>
      <c r="E939" s="31" t="s">
        <v>3074</v>
      </c>
      <c r="F939" s="31" t="s">
        <v>4105</v>
      </c>
      <c r="G939" s="31">
        <v>39.963847100000002</v>
      </c>
      <c r="H939" s="31">
        <v>43.587800000000001</v>
      </c>
    </row>
    <row r="940" spans="1:8">
      <c r="A940" s="32">
        <v>76</v>
      </c>
      <c r="B940" s="31" t="s">
        <v>109</v>
      </c>
      <c r="C940" s="32">
        <v>2011</v>
      </c>
      <c r="D940" s="31" t="s">
        <v>2631</v>
      </c>
      <c r="E940" s="31" t="s">
        <v>3074</v>
      </c>
      <c r="F940" s="31" t="s">
        <v>4106</v>
      </c>
      <c r="G940" s="31">
        <v>39.970705000000002</v>
      </c>
      <c r="H940" s="31">
        <v>44.174399999999999</v>
      </c>
    </row>
    <row r="941" spans="1:8">
      <c r="A941" s="32">
        <v>77</v>
      </c>
      <c r="B941" s="31" t="s">
        <v>110</v>
      </c>
      <c r="C941" s="32">
        <v>1716</v>
      </c>
      <c r="D941" s="31" t="s">
        <v>4107</v>
      </c>
      <c r="E941" s="31" t="s">
        <v>3074</v>
      </c>
      <c r="F941" s="31" t="s">
        <v>4108</v>
      </c>
      <c r="G941" s="31">
        <v>40.654895000000003</v>
      </c>
      <c r="H941" s="31">
        <v>29.284199999999998</v>
      </c>
    </row>
    <row r="942" spans="1:8">
      <c r="A942" s="32">
        <v>77</v>
      </c>
      <c r="B942" s="31" t="s">
        <v>110</v>
      </c>
      <c r="C942" s="32">
        <v>2019</v>
      </c>
      <c r="D942" s="31" t="s">
        <v>2204</v>
      </c>
      <c r="E942" s="31" t="s">
        <v>3074</v>
      </c>
      <c r="F942" s="31" t="s">
        <v>4109</v>
      </c>
      <c r="G942" s="31">
        <v>40.643074400000003</v>
      </c>
      <c r="H942" s="31">
        <v>29.475999999999999</v>
      </c>
    </row>
    <row r="943" spans="1:8">
      <c r="A943" s="32">
        <v>77</v>
      </c>
      <c r="B943" s="31" t="s">
        <v>110</v>
      </c>
      <c r="C943" s="32">
        <v>2020</v>
      </c>
      <c r="D943" s="31" t="s">
        <v>2224</v>
      </c>
      <c r="E943" s="31" t="s">
        <v>3074</v>
      </c>
      <c r="F943" s="31" t="s">
        <v>4110</v>
      </c>
      <c r="G943" s="31">
        <v>40.518841999999999</v>
      </c>
      <c r="H943" s="31">
        <v>28.8294</v>
      </c>
    </row>
    <row r="944" spans="1:8">
      <c r="A944" s="32">
        <v>77</v>
      </c>
      <c r="B944" s="31" t="s">
        <v>110</v>
      </c>
      <c r="C944" s="32">
        <v>2021</v>
      </c>
      <c r="D944" s="31" t="s">
        <v>2372</v>
      </c>
      <c r="E944" s="31" t="s">
        <v>3074</v>
      </c>
      <c r="F944" s="31" t="s">
        <v>4111</v>
      </c>
      <c r="G944" s="31">
        <v>40.645156</v>
      </c>
      <c r="H944" s="31">
        <v>29.119199999999999</v>
      </c>
    </row>
    <row r="945" spans="1:8">
      <c r="A945" s="32">
        <v>77</v>
      </c>
      <c r="B945" s="31" t="s">
        <v>110</v>
      </c>
      <c r="C945" s="32">
        <v>2022</v>
      </c>
      <c r="D945" s="31" t="s">
        <v>2376</v>
      </c>
      <c r="E945" s="31" t="s">
        <v>3074</v>
      </c>
      <c r="F945" s="31" t="s">
        <v>4112</v>
      </c>
      <c r="G945" s="31">
        <v>40.662748000000001</v>
      </c>
      <c r="H945" s="31">
        <v>29.315300000000001</v>
      </c>
    </row>
    <row r="946" spans="1:8">
      <c r="A946" s="32">
        <v>77</v>
      </c>
      <c r="B946" s="31" t="s">
        <v>110</v>
      </c>
      <c r="C946" s="32">
        <v>2026</v>
      </c>
      <c r="D946" s="31" t="s">
        <v>2936</v>
      </c>
      <c r="E946" s="31" t="s">
        <v>3074</v>
      </c>
      <c r="F946" s="31" t="s">
        <v>4113</v>
      </c>
      <c r="G946" s="31">
        <v>40.596550700000002</v>
      </c>
      <c r="H946" s="31">
        <v>29.173999999999999</v>
      </c>
    </row>
    <row r="947" spans="1:8">
      <c r="A947" s="32">
        <v>78</v>
      </c>
      <c r="B947" s="31" t="s">
        <v>112</v>
      </c>
      <c r="C947" s="32">
        <v>1296</v>
      </c>
      <c r="D947" s="31" t="s">
        <v>2441</v>
      </c>
      <c r="E947" s="31" t="s">
        <v>3074</v>
      </c>
      <c r="F947" s="31" t="s">
        <v>4114</v>
      </c>
      <c r="G947" s="31">
        <v>41.42313</v>
      </c>
      <c r="H947" s="31">
        <v>32.9587</v>
      </c>
    </row>
    <row r="948" spans="1:8">
      <c r="A948" s="32">
        <v>78</v>
      </c>
      <c r="B948" s="31" t="s">
        <v>112</v>
      </c>
      <c r="C948" s="32">
        <v>1321</v>
      </c>
      <c r="D948" s="31" t="s">
        <v>2470</v>
      </c>
      <c r="E948" s="31" t="s">
        <v>3074</v>
      </c>
      <c r="F948" s="31" t="s">
        <v>4115</v>
      </c>
      <c r="G948" s="31">
        <v>40.944499999999998</v>
      </c>
      <c r="H948" s="31">
        <v>32.532200000000003</v>
      </c>
    </row>
    <row r="949" spans="1:8">
      <c r="A949" s="32">
        <v>78</v>
      </c>
      <c r="B949" s="31" t="s">
        <v>112</v>
      </c>
      <c r="C949" s="32">
        <v>1433</v>
      </c>
      <c r="D949" s="31" t="s">
        <v>4116</v>
      </c>
      <c r="E949" s="31" t="s">
        <v>3074</v>
      </c>
      <c r="F949" s="31" t="s">
        <v>4117</v>
      </c>
      <c r="G949" s="31">
        <v>41.121753499999997</v>
      </c>
      <c r="H949" s="31">
        <v>32.591299999999997</v>
      </c>
    </row>
    <row r="950" spans="1:8">
      <c r="A950" s="32">
        <v>78</v>
      </c>
      <c r="B950" s="31" t="s">
        <v>112</v>
      </c>
      <c r="C950" s="32">
        <v>1561</v>
      </c>
      <c r="D950" s="31" t="s">
        <v>4118</v>
      </c>
      <c r="E950" s="31" t="s">
        <v>3074</v>
      </c>
      <c r="F950" s="31" t="s">
        <v>4119</v>
      </c>
      <c r="G950" s="31">
        <v>41.073276</v>
      </c>
      <c r="H950" s="31">
        <v>32.917499999999997</v>
      </c>
    </row>
    <row r="951" spans="1:8">
      <c r="A951" s="32">
        <v>78</v>
      </c>
      <c r="B951" s="31" t="s">
        <v>112</v>
      </c>
      <c r="C951" s="32">
        <v>1587</v>
      </c>
      <c r="D951" s="31" t="s">
        <v>2824</v>
      </c>
      <c r="E951" s="31" t="s">
        <v>3074</v>
      </c>
      <c r="F951" s="31" t="s">
        <v>4120</v>
      </c>
      <c r="G951" s="31">
        <v>41.249305999999997</v>
      </c>
      <c r="H951" s="31">
        <v>32.683100000000003</v>
      </c>
    </row>
    <row r="952" spans="1:8">
      <c r="A952" s="32">
        <v>78</v>
      </c>
      <c r="B952" s="31" t="s">
        <v>112</v>
      </c>
      <c r="C952" s="32">
        <v>1856</v>
      </c>
      <c r="D952" s="31" t="s">
        <v>4121</v>
      </c>
      <c r="E952" s="31" t="s">
        <v>3074</v>
      </c>
      <c r="F952" s="31" t="s">
        <v>4122</v>
      </c>
      <c r="G952" s="31">
        <v>41.1554608</v>
      </c>
      <c r="H952" s="31">
        <v>32.244100000000003</v>
      </c>
    </row>
    <row r="953" spans="1:8">
      <c r="A953" s="32">
        <v>79</v>
      </c>
      <c r="B953" s="31" t="s">
        <v>113</v>
      </c>
      <c r="C953" s="32">
        <v>1476</v>
      </c>
      <c r="D953" s="31" t="s">
        <v>4123</v>
      </c>
      <c r="E953" s="31" t="s">
        <v>3074</v>
      </c>
      <c r="F953" s="31" t="s">
        <v>4124</v>
      </c>
      <c r="G953" s="31">
        <v>36.716476999999998</v>
      </c>
      <c r="H953" s="31">
        <v>37.114699999999999</v>
      </c>
    </row>
    <row r="954" spans="1:8">
      <c r="A954" s="32">
        <v>79</v>
      </c>
      <c r="B954" s="31" t="s">
        <v>113</v>
      </c>
      <c r="C954" s="32">
        <v>2023</v>
      </c>
      <c r="D954" s="31" t="s">
        <v>2445</v>
      </c>
      <c r="E954" s="31" t="s">
        <v>3074</v>
      </c>
      <c r="F954" s="31" t="s">
        <v>4125</v>
      </c>
      <c r="G954" s="31">
        <v>36.700282799999997</v>
      </c>
      <c r="H954" s="31">
        <v>37.446800000000003</v>
      </c>
    </row>
    <row r="955" spans="1:8">
      <c r="A955" s="32">
        <v>79</v>
      </c>
      <c r="B955" s="31" t="s">
        <v>113</v>
      </c>
      <c r="C955" s="32">
        <v>2024</v>
      </c>
      <c r="D955" s="31" t="s">
        <v>2759</v>
      </c>
      <c r="E955" s="31" t="s">
        <v>3074</v>
      </c>
      <c r="F955" s="31" t="s">
        <v>4126</v>
      </c>
      <c r="G955" s="31">
        <v>36.885897</v>
      </c>
      <c r="H955" s="31">
        <v>36.915900000000001</v>
      </c>
    </row>
    <row r="956" spans="1:8">
      <c r="A956" s="32">
        <v>79</v>
      </c>
      <c r="B956" s="31" t="s">
        <v>113</v>
      </c>
      <c r="C956" s="32">
        <v>2025</v>
      </c>
      <c r="D956" s="31" t="s">
        <v>2814</v>
      </c>
      <c r="E956" s="31" t="s">
        <v>3074</v>
      </c>
      <c r="F956" s="31" t="s">
        <v>4127</v>
      </c>
      <c r="G956" s="31">
        <v>36.842174</v>
      </c>
      <c r="H956" s="31">
        <v>37.143599999999999</v>
      </c>
    </row>
    <row r="957" spans="1:8">
      <c r="A957" s="32">
        <v>80</v>
      </c>
      <c r="B957" s="31" t="s">
        <v>114</v>
      </c>
      <c r="C957" s="32">
        <v>1165</v>
      </c>
      <c r="D957" s="31" t="s">
        <v>2254</v>
      </c>
      <c r="E957" s="31" t="s">
        <v>3074</v>
      </c>
      <c r="F957" s="31" t="s">
        <v>4128</v>
      </c>
      <c r="G957" s="31">
        <v>37.196621999999998</v>
      </c>
      <c r="H957" s="31">
        <v>36.572600000000001</v>
      </c>
    </row>
    <row r="958" spans="1:8">
      <c r="A958" s="32">
        <v>80</v>
      </c>
      <c r="B958" s="31" t="s">
        <v>114</v>
      </c>
      <c r="C958" s="32">
        <v>1423</v>
      </c>
      <c r="D958" s="31" t="s">
        <v>2612</v>
      </c>
      <c r="E958" s="31" t="s">
        <v>3074</v>
      </c>
      <c r="F958" s="31" t="s">
        <v>4129</v>
      </c>
      <c r="G958" s="31">
        <v>37.374021900000002</v>
      </c>
      <c r="H958" s="31">
        <v>36.0974</v>
      </c>
    </row>
    <row r="959" spans="1:8">
      <c r="A959" s="32">
        <v>80</v>
      </c>
      <c r="B959" s="31" t="s">
        <v>114</v>
      </c>
      <c r="C959" s="32">
        <v>1560</v>
      </c>
      <c r="D959" s="31" t="s">
        <v>4130</v>
      </c>
      <c r="E959" s="31" t="s">
        <v>3074</v>
      </c>
      <c r="F959" s="31" t="s">
        <v>4131</v>
      </c>
      <c r="G959" s="31">
        <v>37.074627900000003</v>
      </c>
      <c r="H959" s="31">
        <v>36.246400000000001</v>
      </c>
    </row>
    <row r="960" spans="1:8">
      <c r="A960" s="32">
        <v>80</v>
      </c>
      <c r="B960" s="31" t="s">
        <v>114</v>
      </c>
      <c r="C960" s="32">
        <v>1743</v>
      </c>
      <c r="D960" s="31" t="s">
        <v>2436</v>
      </c>
      <c r="E960" s="31" t="s">
        <v>3074</v>
      </c>
      <c r="F960" s="31" t="s">
        <v>4132</v>
      </c>
      <c r="G960" s="31">
        <v>37.240178999999998</v>
      </c>
      <c r="H960" s="31">
        <v>36.453299999999999</v>
      </c>
    </row>
    <row r="961" spans="1:8">
      <c r="A961" s="32">
        <v>80</v>
      </c>
      <c r="B961" s="31" t="s">
        <v>114</v>
      </c>
      <c r="C961" s="32">
        <v>2027</v>
      </c>
      <c r="D961" s="31" t="s">
        <v>2557</v>
      </c>
      <c r="E961" s="31" t="s">
        <v>3074</v>
      </c>
      <c r="F961" s="31" t="s">
        <v>4133</v>
      </c>
      <c r="G961" s="31">
        <v>37.131723000000001</v>
      </c>
      <c r="H961" s="31">
        <v>36.552999999999997</v>
      </c>
    </row>
    <row r="962" spans="1:8">
      <c r="A962" s="32">
        <v>80</v>
      </c>
      <c r="B962" s="31" t="s">
        <v>114</v>
      </c>
      <c r="C962" s="32">
        <v>2028</v>
      </c>
      <c r="D962" s="31" t="s">
        <v>2891</v>
      </c>
      <c r="E962" s="31" t="s">
        <v>3074</v>
      </c>
      <c r="F962" s="31" t="s">
        <v>4134</v>
      </c>
      <c r="G962" s="31">
        <v>37.447325900000003</v>
      </c>
      <c r="H962" s="31">
        <v>36.0276</v>
      </c>
    </row>
    <row r="963" spans="1:8">
      <c r="A963" s="32">
        <v>80</v>
      </c>
      <c r="B963" s="31" t="s">
        <v>114</v>
      </c>
      <c r="C963" s="32">
        <v>2029</v>
      </c>
      <c r="D963" s="31" t="s">
        <v>2943</v>
      </c>
      <c r="E963" s="31" t="s">
        <v>3074</v>
      </c>
      <c r="F963" s="31" t="s">
        <v>4135</v>
      </c>
      <c r="G963" s="31">
        <v>37.062415000000001</v>
      </c>
      <c r="H963" s="31">
        <v>36.145200000000003</v>
      </c>
    </row>
    <row r="964" spans="1:8">
      <c r="A964" s="32">
        <v>81</v>
      </c>
      <c r="B964" s="31" t="s">
        <v>116</v>
      </c>
      <c r="C964" s="32">
        <v>1116</v>
      </c>
      <c r="D964" s="31" t="s">
        <v>2176</v>
      </c>
      <c r="E964" s="31" t="s">
        <v>3074</v>
      </c>
      <c r="F964" s="31" t="s">
        <v>4136</v>
      </c>
      <c r="G964" s="31">
        <v>41.088180999999999</v>
      </c>
      <c r="H964" s="31">
        <v>31.123999999999999</v>
      </c>
    </row>
    <row r="965" spans="1:8">
      <c r="A965" s="32">
        <v>81</v>
      </c>
      <c r="B965" s="31" t="s">
        <v>116</v>
      </c>
      <c r="C965" s="32">
        <v>1292</v>
      </c>
      <c r="D965" s="31" t="s">
        <v>4137</v>
      </c>
      <c r="E965" s="31" t="s">
        <v>3074</v>
      </c>
      <c r="F965" s="31" t="s">
        <v>4138</v>
      </c>
      <c r="G965" s="31">
        <v>40.838720000000002</v>
      </c>
      <c r="H965" s="31">
        <v>31.162600000000001</v>
      </c>
    </row>
    <row r="966" spans="1:8">
      <c r="A966" s="32">
        <v>81</v>
      </c>
      <c r="B966" s="31" t="s">
        <v>116</v>
      </c>
      <c r="C966" s="32">
        <v>1730</v>
      </c>
      <c r="D966" s="31" t="s">
        <v>3004</v>
      </c>
      <c r="E966" s="31" t="s">
        <v>3074</v>
      </c>
      <c r="F966" s="31" t="s">
        <v>4139</v>
      </c>
      <c r="G966" s="31">
        <v>40.960282900000003</v>
      </c>
      <c r="H966" s="31">
        <v>31.443000000000001</v>
      </c>
    </row>
    <row r="967" spans="1:8">
      <c r="A967" s="32">
        <v>81</v>
      </c>
      <c r="B967" s="31" t="s">
        <v>116</v>
      </c>
      <c r="C967" s="32">
        <v>1784</v>
      </c>
      <c r="D967" s="31" t="s">
        <v>2329</v>
      </c>
      <c r="E967" s="31" t="s">
        <v>3074</v>
      </c>
      <c r="F967" s="31" t="s">
        <v>4140</v>
      </c>
      <c r="G967" s="31">
        <v>40.873337900000003</v>
      </c>
      <c r="H967" s="31">
        <v>30.950800000000001</v>
      </c>
    </row>
    <row r="968" spans="1:8">
      <c r="A968" s="32">
        <v>81</v>
      </c>
      <c r="B968" s="31" t="s">
        <v>116</v>
      </c>
      <c r="C968" s="32">
        <v>1794</v>
      </c>
      <c r="D968" s="31" t="s">
        <v>2515</v>
      </c>
      <c r="E968" s="31" t="s">
        <v>3074</v>
      </c>
      <c r="F968" s="31" t="s">
        <v>4141</v>
      </c>
      <c r="G968" s="31">
        <v>40.734871599999998</v>
      </c>
      <c r="H968" s="31">
        <v>30.988199999999999</v>
      </c>
    </row>
    <row r="969" spans="1:8">
      <c r="A969" s="32">
        <v>81</v>
      </c>
      <c r="B969" s="31" t="s">
        <v>116</v>
      </c>
      <c r="C969" s="32">
        <v>1905</v>
      </c>
      <c r="D969" s="31" t="s">
        <v>2378</v>
      </c>
      <c r="E969" s="31" t="s">
        <v>3074</v>
      </c>
      <c r="F969" s="31" t="s">
        <v>4142</v>
      </c>
      <c r="G969" s="31">
        <v>40.8951061</v>
      </c>
      <c r="H969" s="31">
        <v>31.041599999999999</v>
      </c>
    </row>
    <row r="970" spans="1:8">
      <c r="A970" s="32">
        <v>81</v>
      </c>
      <c r="B970" s="31" t="s">
        <v>116</v>
      </c>
      <c r="C970" s="32">
        <v>2017</v>
      </c>
      <c r="D970" s="31" t="s">
        <v>2529</v>
      </c>
      <c r="E970" s="31" t="s">
        <v>3074</v>
      </c>
      <c r="F970" s="31" t="s">
        <v>4143</v>
      </c>
      <c r="G970" s="31">
        <v>40.840594799999998</v>
      </c>
      <c r="H970" s="31">
        <v>30.912700000000001</v>
      </c>
    </row>
    <row r="971" spans="1:8">
      <c r="A971" s="32">
        <v>81</v>
      </c>
      <c r="B971" s="31" t="s">
        <v>116</v>
      </c>
      <c r="C971" s="32">
        <v>2031</v>
      </c>
      <c r="D971" s="31" t="s">
        <v>2653</v>
      </c>
      <c r="E971" s="31" t="s">
        <v>3074</v>
      </c>
      <c r="F971" s="31" t="s">
        <v>4144</v>
      </c>
      <c r="G971" s="31">
        <v>40.776032999999998</v>
      </c>
      <c r="H971" s="31">
        <v>31.303899999999999</v>
      </c>
    </row>
    <row r="972" spans="1:8">
      <c r="A972" s="32">
        <v>7</v>
      </c>
      <c r="B972" s="31" t="s">
        <v>14</v>
      </c>
      <c r="C972" s="32">
        <v>1138</v>
      </c>
      <c r="D972" s="31" t="s">
        <v>4145</v>
      </c>
      <c r="E972" s="31" t="s">
        <v>4146</v>
      </c>
      <c r="F972" s="31" t="s">
        <v>4147</v>
      </c>
      <c r="G972" s="31">
        <v>36.921000300000003</v>
      </c>
      <c r="H972" s="31">
        <v>30.785399999999999</v>
      </c>
    </row>
    <row r="973" spans="1:8">
      <c r="A973" s="32">
        <v>8</v>
      </c>
      <c r="B973" s="31" t="s">
        <v>15</v>
      </c>
      <c r="C973" s="32">
        <v>2105</v>
      </c>
      <c r="D973" s="31" t="s">
        <v>4148</v>
      </c>
      <c r="E973" s="31" t="s">
        <v>4146</v>
      </c>
      <c r="F973" s="31" t="s">
        <v>4149</v>
      </c>
      <c r="G973" s="31">
        <v>41.481274800000001</v>
      </c>
      <c r="H973" s="31">
        <v>41.529000000000003</v>
      </c>
    </row>
    <row r="974" spans="1:8">
      <c r="A974" s="32">
        <v>9</v>
      </c>
      <c r="B974" s="31" t="s">
        <v>17</v>
      </c>
      <c r="C974" s="32">
        <v>1159</v>
      </c>
      <c r="D974" s="31" t="s">
        <v>4150</v>
      </c>
      <c r="E974" s="31" t="s">
        <v>4146</v>
      </c>
      <c r="F974" s="31" t="s">
        <v>4151</v>
      </c>
      <c r="G974" s="31">
        <v>37.838016199999998</v>
      </c>
      <c r="H974" s="31">
        <v>27.845600000000001</v>
      </c>
    </row>
    <row r="975" spans="1:8">
      <c r="A975" s="32">
        <v>10</v>
      </c>
      <c r="B975" s="31" t="s">
        <v>20</v>
      </c>
      <c r="C975" s="32">
        <v>1168</v>
      </c>
      <c r="D975" s="31" t="s">
        <v>4152</v>
      </c>
      <c r="E975" s="31" t="s">
        <v>4146</v>
      </c>
      <c r="F975" s="31" t="s">
        <v>4153</v>
      </c>
      <c r="G975" s="31">
        <v>39.653297600000002</v>
      </c>
      <c r="H975" s="31">
        <v>27.8903</v>
      </c>
    </row>
    <row r="976" spans="1:8">
      <c r="A976" s="32">
        <v>20</v>
      </c>
      <c r="B976" s="31" t="s">
        <v>34</v>
      </c>
      <c r="C976" s="32">
        <v>1271</v>
      </c>
      <c r="D976" s="31" t="s">
        <v>4154</v>
      </c>
      <c r="E976" s="31" t="s">
        <v>4146</v>
      </c>
      <c r="F976" s="31" t="s">
        <v>4155</v>
      </c>
      <c r="G976" s="31">
        <v>37.783015900000002</v>
      </c>
      <c r="H976" s="31">
        <v>29.096299999999999</v>
      </c>
    </row>
    <row r="977" spans="1:8">
      <c r="A977" s="32">
        <v>21</v>
      </c>
      <c r="B977" s="31" t="s">
        <v>36</v>
      </c>
      <c r="C977" s="32">
        <v>1284</v>
      </c>
      <c r="D977" s="31" t="s">
        <v>4156</v>
      </c>
      <c r="E977" s="31" t="s">
        <v>4146</v>
      </c>
      <c r="F977" s="31" t="s">
        <v>4157</v>
      </c>
      <c r="G977" s="31">
        <v>37.946055100000002</v>
      </c>
      <c r="H977" s="31">
        <v>40.182299999999998</v>
      </c>
    </row>
    <row r="978" spans="1:8">
      <c r="A978" s="32">
        <v>25</v>
      </c>
      <c r="B978" s="31" t="s">
        <v>41</v>
      </c>
      <c r="C978" s="32">
        <v>1319</v>
      </c>
      <c r="D978" s="31" t="s">
        <v>4158</v>
      </c>
      <c r="E978" s="31" t="s">
        <v>4146</v>
      </c>
      <c r="F978" s="31" t="s">
        <v>4159</v>
      </c>
      <c r="G978" s="31">
        <v>39.889800899999997</v>
      </c>
      <c r="H978" s="31">
        <v>41.265799999999999</v>
      </c>
    </row>
    <row r="979" spans="1:8">
      <c r="A979" s="32">
        <v>26</v>
      </c>
      <c r="B979" s="31" t="s">
        <v>2199</v>
      </c>
      <c r="C979" s="32">
        <v>1322</v>
      </c>
      <c r="D979" s="31" t="s">
        <v>4160</v>
      </c>
      <c r="E979" s="31" t="s">
        <v>4146</v>
      </c>
      <c r="F979" s="31" t="s">
        <v>4161</v>
      </c>
      <c r="G979" s="31">
        <v>39.801074100000001</v>
      </c>
      <c r="H979" s="31">
        <v>30.4816</v>
      </c>
    </row>
    <row r="980" spans="1:8">
      <c r="A980" s="32">
        <v>31</v>
      </c>
      <c r="B980" s="31" t="s">
        <v>48</v>
      </c>
      <c r="C980" s="32">
        <v>1383</v>
      </c>
      <c r="D980" s="31" t="s">
        <v>4162</v>
      </c>
      <c r="E980" s="31" t="s">
        <v>4146</v>
      </c>
      <c r="F980" s="31" t="s">
        <v>4163</v>
      </c>
      <c r="G980" s="31">
        <v>36.208680299999997</v>
      </c>
      <c r="H980" s="31">
        <v>36.163200000000003</v>
      </c>
    </row>
    <row r="981" spans="1:8">
      <c r="A981" s="32">
        <v>33</v>
      </c>
      <c r="B981" s="31" t="s">
        <v>50</v>
      </c>
      <c r="C981" s="32">
        <v>1402</v>
      </c>
      <c r="D981" s="31" t="s">
        <v>4164</v>
      </c>
      <c r="E981" s="31" t="s">
        <v>4146</v>
      </c>
      <c r="F981" s="31" t="s">
        <v>4165</v>
      </c>
      <c r="G981" s="31">
        <v>36.747536099999998</v>
      </c>
      <c r="H981" s="31">
        <v>34.5182</v>
      </c>
    </row>
    <row r="982" spans="1:8">
      <c r="A982" s="32">
        <v>34</v>
      </c>
      <c r="B982" s="31" t="s">
        <v>51</v>
      </c>
      <c r="C982" s="32">
        <v>1305</v>
      </c>
      <c r="D982" s="31" t="s">
        <v>4166</v>
      </c>
      <c r="E982" s="31" t="s">
        <v>4146</v>
      </c>
      <c r="F982" s="31" t="s">
        <v>4167</v>
      </c>
      <c r="G982" s="31">
        <v>41.017221999999997</v>
      </c>
      <c r="H982" s="31">
        <v>28.9711</v>
      </c>
    </row>
    <row r="983" spans="1:8">
      <c r="A983" s="32">
        <v>41</v>
      </c>
      <c r="B983" s="31" t="s">
        <v>60</v>
      </c>
      <c r="C983" s="32">
        <v>1478</v>
      </c>
      <c r="D983" s="31" t="s">
        <v>4168</v>
      </c>
      <c r="E983" s="31" t="s">
        <v>4146</v>
      </c>
      <c r="F983" s="31" t="s">
        <v>4169</v>
      </c>
      <c r="G983" s="31">
        <v>40.756942000000002</v>
      </c>
      <c r="H983" s="31">
        <v>29.979500000000002</v>
      </c>
    </row>
    <row r="984" spans="1:8">
      <c r="A984" s="32">
        <v>44</v>
      </c>
      <c r="B984" s="31" t="s">
        <v>64</v>
      </c>
      <c r="C984" s="32">
        <v>1509</v>
      </c>
      <c r="D984" s="31" t="s">
        <v>4170</v>
      </c>
      <c r="E984" s="31" t="s">
        <v>4146</v>
      </c>
      <c r="F984" s="31" t="s">
        <v>4171</v>
      </c>
      <c r="G984" s="31">
        <v>38.355362700000001</v>
      </c>
      <c r="H984" s="31">
        <v>38.333500000000001</v>
      </c>
    </row>
    <row r="985" spans="1:8">
      <c r="A985" s="32">
        <v>45</v>
      </c>
      <c r="B985" s="31" t="s">
        <v>65</v>
      </c>
      <c r="C985" s="32">
        <v>1513</v>
      </c>
      <c r="D985" s="31" t="s">
        <v>4172</v>
      </c>
      <c r="E985" s="31" t="s">
        <v>4146</v>
      </c>
      <c r="F985" s="31" t="s">
        <v>4173</v>
      </c>
      <c r="G985" s="31">
        <v>38.6140337</v>
      </c>
      <c r="H985" s="31">
        <v>27.429600000000001</v>
      </c>
    </row>
    <row r="986" spans="1:8">
      <c r="A986" s="32">
        <v>46</v>
      </c>
      <c r="B986" s="31" t="s">
        <v>67</v>
      </c>
      <c r="C986" s="32">
        <v>1515</v>
      </c>
      <c r="D986" s="31" t="s">
        <v>4174</v>
      </c>
      <c r="E986" s="31" t="s">
        <v>4146</v>
      </c>
      <c r="F986" s="31" t="s">
        <v>4175</v>
      </c>
      <c r="G986" s="31">
        <v>37.575275499999996</v>
      </c>
      <c r="H986" s="31">
        <v>36.922800000000002</v>
      </c>
    </row>
    <row r="987" spans="1:8">
      <c r="A987" s="32">
        <v>47</v>
      </c>
      <c r="B987" s="31" t="s">
        <v>68</v>
      </c>
      <c r="C987" s="32">
        <v>1516</v>
      </c>
      <c r="D987" s="31" t="s">
        <v>4176</v>
      </c>
      <c r="E987" s="31" t="s">
        <v>4146</v>
      </c>
      <c r="F987" s="31" t="s">
        <v>4177</v>
      </c>
      <c r="G987" s="31">
        <v>37.312902999999999</v>
      </c>
      <c r="H987" s="31">
        <v>40.734000000000002</v>
      </c>
    </row>
    <row r="988" spans="1:8">
      <c r="A988" s="32">
        <v>48</v>
      </c>
      <c r="B988" s="31" t="s">
        <v>70</v>
      </c>
      <c r="C988" s="32">
        <v>1532</v>
      </c>
      <c r="D988" s="31" t="s">
        <v>4178</v>
      </c>
      <c r="E988" s="31" t="s">
        <v>4146</v>
      </c>
      <c r="F988" s="31" t="s">
        <v>4179</v>
      </c>
      <c r="G988" s="31">
        <v>37.235198400000002</v>
      </c>
      <c r="H988" s="31">
        <v>28.439699999999998</v>
      </c>
    </row>
    <row r="989" spans="1:8">
      <c r="A989" s="32">
        <v>52</v>
      </c>
      <c r="B989" s="31" t="s">
        <v>77</v>
      </c>
      <c r="C989" s="32">
        <v>1552</v>
      </c>
      <c r="D989" s="31" t="s">
        <v>4180</v>
      </c>
      <c r="E989" s="31" t="s">
        <v>4146</v>
      </c>
      <c r="F989" s="31" t="s">
        <v>4181</v>
      </c>
      <c r="G989" s="31">
        <v>40.986165999999997</v>
      </c>
      <c r="H989" s="31">
        <v>37.8797</v>
      </c>
    </row>
    <row r="990" spans="1:8">
      <c r="A990" s="32">
        <v>54</v>
      </c>
      <c r="B990" s="31" t="s">
        <v>79</v>
      </c>
      <c r="C990" s="32">
        <v>1589</v>
      </c>
      <c r="D990" s="31" t="s">
        <v>4182</v>
      </c>
      <c r="E990" s="31" t="s">
        <v>4146</v>
      </c>
      <c r="F990" s="31" t="s">
        <v>4183</v>
      </c>
      <c r="G990" s="31">
        <v>40.745668500000001</v>
      </c>
      <c r="H990" s="31">
        <v>30.413499999999999</v>
      </c>
    </row>
    <row r="991" spans="1:8">
      <c r="A991" s="32">
        <v>55</v>
      </c>
      <c r="B991" s="31" t="s">
        <v>81</v>
      </c>
      <c r="C991" s="32">
        <v>1593</v>
      </c>
      <c r="D991" s="31" t="s">
        <v>4184</v>
      </c>
      <c r="E991" s="31" t="s">
        <v>4146</v>
      </c>
      <c r="F991" s="31" t="s">
        <v>4185</v>
      </c>
      <c r="G991" s="31">
        <v>41.281880000000001</v>
      </c>
      <c r="H991" s="31">
        <v>36.345399999999998</v>
      </c>
    </row>
    <row r="992" spans="1:8">
      <c r="A992" s="32">
        <v>59</v>
      </c>
      <c r="B992" s="31" t="s">
        <v>86</v>
      </c>
      <c r="C992" s="32">
        <v>1673</v>
      </c>
      <c r="D992" s="31" t="s">
        <v>4186</v>
      </c>
      <c r="E992" s="31" t="s">
        <v>4146</v>
      </c>
      <c r="F992" s="31" t="s">
        <v>4187</v>
      </c>
      <c r="G992" s="31">
        <v>40.978091900000003</v>
      </c>
      <c r="H992" s="31">
        <v>27.511700000000001</v>
      </c>
    </row>
    <row r="993" spans="1:8">
      <c r="A993" s="32">
        <v>61</v>
      </c>
      <c r="B993" s="31" t="s">
        <v>88</v>
      </c>
      <c r="C993" s="32">
        <v>1686</v>
      </c>
      <c r="D993" s="31" t="s">
        <v>4188</v>
      </c>
      <c r="E993" s="31" t="s">
        <v>4146</v>
      </c>
      <c r="F993" s="31" t="s">
        <v>4189</v>
      </c>
      <c r="G993" s="31">
        <v>41.002696899999997</v>
      </c>
      <c r="H993" s="31">
        <v>39.716799999999999</v>
      </c>
    </row>
    <row r="994" spans="1:8">
      <c r="A994" s="32">
        <v>63</v>
      </c>
      <c r="B994" s="31" t="s">
        <v>91</v>
      </c>
      <c r="C994" s="32">
        <v>1702</v>
      </c>
      <c r="D994" s="31" t="s">
        <v>4190</v>
      </c>
      <c r="E994" s="31" t="s">
        <v>4146</v>
      </c>
      <c r="F994" s="31" t="s">
        <v>4191</v>
      </c>
      <c r="G994" s="31">
        <v>37.167403899999996</v>
      </c>
      <c r="H994" s="31">
        <v>38.795499999999997</v>
      </c>
    </row>
    <row r="995" spans="1:8">
      <c r="A995" s="32">
        <v>65</v>
      </c>
      <c r="B995" s="31" t="s">
        <v>94</v>
      </c>
      <c r="C995" s="32">
        <v>1710</v>
      </c>
      <c r="D995" s="31" t="s">
        <v>4192</v>
      </c>
      <c r="E995" s="31" t="s">
        <v>4146</v>
      </c>
      <c r="F995" s="31" t="s">
        <v>4193</v>
      </c>
      <c r="G995" s="31">
        <v>38.501208499999997</v>
      </c>
      <c r="H995" s="31">
        <v>43.372999999999998</v>
      </c>
    </row>
    <row r="996" spans="1:8">
      <c r="A996" s="32">
        <v>68</v>
      </c>
      <c r="B996" s="31" t="s">
        <v>97</v>
      </c>
      <c r="C996" s="32">
        <v>2106</v>
      </c>
      <c r="D996" s="31" t="s">
        <v>4194</v>
      </c>
      <c r="E996" s="31" t="s">
        <v>4146</v>
      </c>
      <c r="F996" s="31" t="s">
        <v>4195</v>
      </c>
      <c r="G996" s="31">
        <v>38.242161000000003</v>
      </c>
      <c r="H996" s="31">
        <v>33.5593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51AE8-D321-498B-BEDF-C9A045096C61}">
  <dimension ref="A1:J308"/>
  <sheetViews>
    <sheetView workbookViewId="0">
      <selection activeCell="J2" sqref="J2"/>
    </sheetView>
  </sheetViews>
  <sheetFormatPr defaultRowHeight="14.25"/>
  <cols>
    <col min="1" max="1" width="4.9296875" bestFit="1" customWidth="1"/>
    <col min="2" max="2" width="19.46484375" bestFit="1" customWidth="1"/>
    <col min="3" max="3" width="13.9296875" bestFit="1" customWidth="1"/>
    <col min="4" max="4" width="14.265625" bestFit="1" customWidth="1"/>
    <col min="5" max="5" width="6.796875" customWidth="1"/>
    <col min="6" max="6" width="17.796875" bestFit="1" customWidth="1"/>
    <col min="7" max="7" width="14.59765625" bestFit="1" customWidth="1"/>
    <col min="8" max="8" width="13.53125" bestFit="1" customWidth="1"/>
    <col min="9" max="9" width="11.59765625" customWidth="1"/>
    <col min="10" max="10" width="33.19921875" customWidth="1"/>
  </cols>
  <sheetData>
    <row r="1" spans="1:10">
      <c r="A1" t="s">
        <v>2103</v>
      </c>
      <c r="B1" t="s">
        <v>2104</v>
      </c>
      <c r="C1" t="s">
        <v>2105</v>
      </c>
      <c r="D1" t="s">
        <v>2108</v>
      </c>
      <c r="E1" t="s">
        <v>2106</v>
      </c>
      <c r="F1" t="s">
        <v>2110</v>
      </c>
      <c r="G1" t="s">
        <v>2109</v>
      </c>
      <c r="H1" t="s">
        <v>2111</v>
      </c>
      <c r="I1" t="s">
        <v>2107</v>
      </c>
      <c r="J1" t="s">
        <v>4991</v>
      </c>
    </row>
    <row r="2" spans="1:10">
      <c r="A2" s="9">
        <v>304</v>
      </c>
      <c r="B2" s="9" t="s">
        <v>730</v>
      </c>
      <c r="C2" s="9" t="s">
        <v>731</v>
      </c>
      <c r="D2" s="11">
        <f ca="1">TODAY()-Basvuranlar14[[#This Row],[Yaş]]*365</f>
        <v>25118</v>
      </c>
      <c r="E2" s="9">
        <f t="shared" ref="E2:E18" ca="1" si="0">RANDBETWEEN(18,82)</f>
        <v>51</v>
      </c>
      <c r="F2" s="9">
        <f t="shared" ref="F2:F18" ca="1" si="1">RANDBETWEEN(1,81)</f>
        <v>81</v>
      </c>
      <c r="G2" s="9" t="str">
        <f ca="1">VLOOKUP(RANDBETWEEN(1,81),Sehirler[],2,0)</f>
        <v>Ankara</v>
      </c>
      <c r="H2" s="9">
        <f t="shared" ref="H2:H18" ca="1" si="2">RANDBETWEEN(14954316070,92354316070)</f>
        <v>51750783280</v>
      </c>
      <c r="I2" s="9" t="str">
        <f t="shared" ref="I2:I18" ca="1" si="3">_xlfn.SWITCH(RANDBETWEEN(1,2),1,"Erkek",2,"Kadın")</f>
        <v>Kadın</v>
      </c>
      <c r="J2" s="45" t="s">
        <v>5042</v>
      </c>
    </row>
    <row r="3" spans="1:10">
      <c r="A3" s="9">
        <v>305</v>
      </c>
      <c r="B3" s="9" t="s">
        <v>732</v>
      </c>
      <c r="C3" s="9" t="s">
        <v>733</v>
      </c>
      <c r="D3" s="11">
        <f ca="1">TODAY()-Basvuranlar14[[#This Row],[Yaş]]*365</f>
        <v>24388</v>
      </c>
      <c r="E3" s="9">
        <f t="shared" ca="1" si="0"/>
        <v>53</v>
      </c>
      <c r="F3" s="9">
        <f t="shared" ca="1" si="1"/>
        <v>44</v>
      </c>
      <c r="G3" s="9" t="str">
        <f ca="1">VLOOKUP(RANDBETWEEN(1,81),Sehirler[],2,0)</f>
        <v>Bilecik</v>
      </c>
      <c r="H3" s="9">
        <f t="shared" ca="1" si="2"/>
        <v>89890078352</v>
      </c>
      <c r="I3" s="9" t="str">
        <f t="shared" ca="1" si="3"/>
        <v>Kadın</v>
      </c>
      <c r="J3" s="45" t="s">
        <v>4993</v>
      </c>
    </row>
    <row r="4" spans="1:10">
      <c r="A4" s="9">
        <v>306</v>
      </c>
      <c r="B4" s="9" t="s">
        <v>734</v>
      </c>
      <c r="C4" s="9" t="s">
        <v>735</v>
      </c>
      <c r="D4" s="11">
        <f ca="1">TODAY()-Basvuranlar14[[#This Row],[Yaş]]*365</f>
        <v>29498</v>
      </c>
      <c r="E4" s="9">
        <f t="shared" ca="1" si="0"/>
        <v>39</v>
      </c>
      <c r="F4" s="9">
        <f t="shared" ca="1" si="1"/>
        <v>66</v>
      </c>
      <c r="G4" s="9" t="str">
        <f ca="1">VLOOKUP(RANDBETWEEN(1,81),Sehirler[],2,0)</f>
        <v>Edirne</v>
      </c>
      <c r="H4" s="9">
        <f t="shared" ca="1" si="2"/>
        <v>51147682138</v>
      </c>
      <c r="I4" s="9" t="str">
        <f t="shared" ca="1" si="3"/>
        <v>Erkek</v>
      </c>
      <c r="J4" s="45" t="s">
        <v>5045</v>
      </c>
    </row>
    <row r="5" spans="1:10">
      <c r="A5" s="9">
        <v>307</v>
      </c>
      <c r="B5" s="9" t="s">
        <v>736</v>
      </c>
      <c r="C5" s="9" t="s">
        <v>737</v>
      </c>
      <c r="D5" s="11">
        <f ca="1">TODAY()-Basvuranlar14[[#This Row],[Yaş]]*365</f>
        <v>28038</v>
      </c>
      <c r="E5" s="9">
        <f t="shared" ca="1" si="0"/>
        <v>43</v>
      </c>
      <c r="F5" s="9">
        <f t="shared" ca="1" si="1"/>
        <v>71</v>
      </c>
      <c r="G5" s="9" t="str">
        <f ca="1">VLOOKUP(RANDBETWEEN(1,81),Sehirler[],2,0)</f>
        <v>Manisa</v>
      </c>
      <c r="H5" s="9">
        <f t="shared" ca="1" si="2"/>
        <v>38559330080</v>
      </c>
      <c r="I5" s="9" t="str">
        <f t="shared" ca="1" si="3"/>
        <v>Erkek</v>
      </c>
      <c r="J5" s="45" t="s">
        <v>5047</v>
      </c>
    </row>
    <row r="6" spans="1:10">
      <c r="A6" s="9">
        <v>308</v>
      </c>
      <c r="B6" s="9" t="s">
        <v>738</v>
      </c>
      <c r="C6" s="9" t="s">
        <v>2095</v>
      </c>
      <c r="D6" s="11">
        <f ca="1">TODAY()-Basvuranlar14[[#This Row],[Yaş]]*365</f>
        <v>20008</v>
      </c>
      <c r="E6" s="9">
        <f t="shared" ca="1" si="0"/>
        <v>65</v>
      </c>
      <c r="F6" s="9">
        <f t="shared" ca="1" si="1"/>
        <v>18</v>
      </c>
      <c r="G6" s="9" t="str">
        <f ca="1">VLOOKUP(RANDBETWEEN(1,81),Sehirler[],2,0)</f>
        <v>Kayseri</v>
      </c>
      <c r="H6" s="9">
        <f t="shared" ca="1" si="2"/>
        <v>51054067044</v>
      </c>
      <c r="I6" s="9" t="str">
        <f t="shared" ca="1" si="3"/>
        <v>Erkek</v>
      </c>
      <c r="J6" s="45" t="s">
        <v>5049</v>
      </c>
    </row>
    <row r="7" spans="1:10">
      <c r="A7" s="9">
        <v>309</v>
      </c>
      <c r="B7" s="9" t="s">
        <v>739</v>
      </c>
      <c r="C7" s="9" t="s">
        <v>740</v>
      </c>
      <c r="D7" s="11">
        <f ca="1">TODAY()-Basvuranlar14[[#This Row],[Yaş]]*365</f>
        <v>20008</v>
      </c>
      <c r="E7" s="9">
        <f t="shared" ca="1" si="0"/>
        <v>65</v>
      </c>
      <c r="F7" s="9">
        <f t="shared" ca="1" si="1"/>
        <v>66</v>
      </c>
      <c r="G7" s="9" t="str">
        <f ca="1">VLOOKUP(RANDBETWEEN(1,81),Sehirler[],2,0)</f>
        <v>Muş</v>
      </c>
      <c r="H7" s="9">
        <f t="shared" ca="1" si="2"/>
        <v>58124777846</v>
      </c>
      <c r="I7" s="9" t="str">
        <f t="shared" ca="1" si="3"/>
        <v>Kadın</v>
      </c>
      <c r="J7" s="45" t="s">
        <v>5051</v>
      </c>
    </row>
    <row r="8" spans="1:10">
      <c r="A8" s="9">
        <v>310</v>
      </c>
      <c r="B8" s="9" t="s">
        <v>741</v>
      </c>
      <c r="C8" s="9" t="s">
        <v>742</v>
      </c>
      <c r="D8" s="11">
        <f ca="1">TODAY()-Basvuranlar14[[#This Row],[Yaş]]*365</f>
        <v>20373</v>
      </c>
      <c r="E8" s="9">
        <f t="shared" ca="1" si="0"/>
        <v>64</v>
      </c>
      <c r="F8" s="9">
        <f t="shared" ca="1" si="1"/>
        <v>62</v>
      </c>
      <c r="G8" s="9" t="str">
        <f ca="1">VLOOKUP(RANDBETWEEN(1,81),Sehirler[],2,0)</f>
        <v>Niğde</v>
      </c>
      <c r="H8" s="9">
        <f t="shared" ca="1" si="2"/>
        <v>60184842065</v>
      </c>
      <c r="I8" s="9" t="str">
        <f t="shared" ca="1" si="3"/>
        <v>Erkek</v>
      </c>
      <c r="J8" s="45" t="s">
        <v>5053</v>
      </c>
    </row>
    <row r="9" spans="1:10">
      <c r="A9" s="9">
        <v>311</v>
      </c>
      <c r="B9" s="9" t="s">
        <v>743</v>
      </c>
      <c r="C9" s="9" t="s">
        <v>744</v>
      </c>
      <c r="D9" s="11">
        <f ca="1">TODAY()-Basvuranlar14[[#This Row],[Yaş]]*365</f>
        <v>17818</v>
      </c>
      <c r="E9" s="9">
        <f t="shared" ca="1" si="0"/>
        <v>71</v>
      </c>
      <c r="F9" s="9">
        <f t="shared" ca="1" si="1"/>
        <v>22</v>
      </c>
      <c r="G9" s="9" t="str">
        <f ca="1">VLOOKUP(RANDBETWEEN(1,81),Sehirler[],2,0)</f>
        <v>Kütahya</v>
      </c>
      <c r="H9" s="9">
        <f t="shared" ca="1" si="2"/>
        <v>61870467958</v>
      </c>
      <c r="I9" s="9" t="str">
        <f t="shared" ca="1" si="3"/>
        <v>Erkek</v>
      </c>
      <c r="J9" s="45" t="s">
        <v>5055</v>
      </c>
    </row>
    <row r="10" spans="1:10">
      <c r="A10" s="9">
        <v>312</v>
      </c>
      <c r="B10" s="9" t="s">
        <v>745</v>
      </c>
      <c r="C10" s="9" t="s">
        <v>746</v>
      </c>
      <c r="D10" s="11">
        <f ca="1">TODAY()-Basvuranlar14[[#This Row],[Yaş]]*365</f>
        <v>17453</v>
      </c>
      <c r="E10" s="9">
        <f t="shared" ca="1" si="0"/>
        <v>72</v>
      </c>
      <c r="F10" s="9">
        <f t="shared" ca="1" si="1"/>
        <v>37</v>
      </c>
      <c r="G10" s="9" t="str">
        <f ca="1">VLOOKUP(RANDBETWEEN(1,81),Sehirler[],2,0)</f>
        <v>Isparta</v>
      </c>
      <c r="H10" s="9">
        <f t="shared" ca="1" si="2"/>
        <v>27479505618</v>
      </c>
      <c r="I10" s="9" t="str">
        <f t="shared" ca="1" si="3"/>
        <v>Kadın</v>
      </c>
      <c r="J10" s="45" t="s">
        <v>5057</v>
      </c>
    </row>
    <row r="11" spans="1:10">
      <c r="A11" s="9">
        <v>313</v>
      </c>
      <c r="B11" s="9" t="s">
        <v>747</v>
      </c>
      <c r="C11" s="9" t="s">
        <v>748</v>
      </c>
      <c r="D11" s="11">
        <f ca="1">TODAY()-Basvuranlar14[[#This Row],[Yaş]]*365</f>
        <v>35703</v>
      </c>
      <c r="E11" s="9">
        <f t="shared" ca="1" si="0"/>
        <v>22</v>
      </c>
      <c r="F11" s="9">
        <f t="shared" ca="1" si="1"/>
        <v>81</v>
      </c>
      <c r="G11" s="9" t="str">
        <f ca="1">VLOOKUP(RANDBETWEEN(1,81),Sehirler[],2,0)</f>
        <v>Kırıkkale</v>
      </c>
      <c r="H11" s="9">
        <f t="shared" ca="1" si="2"/>
        <v>77240173719</v>
      </c>
      <c r="I11" s="9" t="str">
        <f t="shared" ca="1" si="3"/>
        <v>Erkek</v>
      </c>
      <c r="J11" s="45" t="s">
        <v>5059</v>
      </c>
    </row>
    <row r="12" spans="1:10">
      <c r="A12" s="9">
        <v>314</v>
      </c>
      <c r="B12" s="9" t="s">
        <v>749</v>
      </c>
      <c r="C12" s="9" t="s">
        <v>750</v>
      </c>
      <c r="D12" s="11">
        <f ca="1">TODAY()-Basvuranlar14[[#This Row],[Yaş]]*365</f>
        <v>23658</v>
      </c>
      <c r="E12" s="9">
        <f t="shared" ca="1" si="0"/>
        <v>55</v>
      </c>
      <c r="F12" s="9">
        <f t="shared" ca="1" si="1"/>
        <v>38</v>
      </c>
      <c r="G12" s="9" t="str">
        <f ca="1">VLOOKUP(RANDBETWEEN(1,81),Sehirler[],2,0)</f>
        <v>Adana</v>
      </c>
      <c r="H12" s="9">
        <f t="shared" ca="1" si="2"/>
        <v>23772529979</v>
      </c>
      <c r="I12" s="9" t="str">
        <f t="shared" ca="1" si="3"/>
        <v>Kadın</v>
      </c>
      <c r="J12" s="45" t="s">
        <v>5061</v>
      </c>
    </row>
    <row r="13" spans="1:10">
      <c r="A13" s="9">
        <v>315</v>
      </c>
      <c r="B13" s="9" t="s">
        <v>751</v>
      </c>
      <c r="C13" s="9" t="s">
        <v>752</v>
      </c>
      <c r="D13" s="11">
        <f ca="1">TODAY()-Basvuranlar14[[#This Row],[Yaş]]*365</f>
        <v>29133</v>
      </c>
      <c r="E13" s="9">
        <f t="shared" ca="1" si="0"/>
        <v>40</v>
      </c>
      <c r="F13" s="9">
        <f t="shared" ca="1" si="1"/>
        <v>78</v>
      </c>
      <c r="G13" s="9" t="str">
        <f ca="1">VLOOKUP(RANDBETWEEN(1,81),Sehirler[],2,0)</f>
        <v>Giresun</v>
      </c>
      <c r="H13" s="9">
        <f t="shared" ca="1" si="2"/>
        <v>25633970476</v>
      </c>
      <c r="I13" s="9" t="str">
        <f t="shared" ca="1" si="3"/>
        <v>Kadın</v>
      </c>
      <c r="J13" s="45" t="s">
        <v>5063</v>
      </c>
    </row>
    <row r="14" spans="1:10">
      <c r="A14" s="9">
        <v>316</v>
      </c>
      <c r="B14" s="9" t="s">
        <v>753</v>
      </c>
      <c r="C14" s="9" t="s">
        <v>754</v>
      </c>
      <c r="D14" s="11">
        <f ca="1">TODAY()-Basvuranlar14[[#This Row],[Yaş]]*365</f>
        <v>17818</v>
      </c>
      <c r="E14" s="9">
        <f t="shared" ca="1" si="0"/>
        <v>71</v>
      </c>
      <c r="F14" s="9">
        <f t="shared" ca="1" si="1"/>
        <v>38</v>
      </c>
      <c r="G14" s="9" t="str">
        <f ca="1">VLOOKUP(RANDBETWEEN(1,81),Sehirler[],2,0)</f>
        <v>Kırıkkale</v>
      </c>
      <c r="H14" s="9">
        <f t="shared" ca="1" si="2"/>
        <v>63092462214</v>
      </c>
      <c r="I14" s="9" t="str">
        <f t="shared" ca="1" si="3"/>
        <v>Erkek</v>
      </c>
      <c r="J14" s="45" t="s">
        <v>5065</v>
      </c>
    </row>
    <row r="15" spans="1:10">
      <c r="A15" s="9">
        <v>317</v>
      </c>
      <c r="B15" s="9" t="s">
        <v>755</v>
      </c>
      <c r="C15" s="9" t="s">
        <v>756</v>
      </c>
      <c r="D15" s="11">
        <f ca="1">TODAY()-Basvuranlar14[[#This Row],[Yaş]]*365</f>
        <v>35703</v>
      </c>
      <c r="E15" s="9">
        <f t="shared" ca="1" si="0"/>
        <v>22</v>
      </c>
      <c r="F15" s="9">
        <f t="shared" ca="1" si="1"/>
        <v>67</v>
      </c>
      <c r="G15" s="9" t="str">
        <f ca="1">VLOOKUP(RANDBETWEEN(1,81),Sehirler[],2,0)</f>
        <v>Sinop</v>
      </c>
      <c r="H15" s="9">
        <f t="shared" ca="1" si="2"/>
        <v>49838893501</v>
      </c>
      <c r="I15" s="9" t="str">
        <f t="shared" ca="1" si="3"/>
        <v>Erkek</v>
      </c>
      <c r="J15" s="45" t="s">
        <v>5067</v>
      </c>
    </row>
    <row r="16" spans="1:10">
      <c r="A16" s="9">
        <v>318</v>
      </c>
      <c r="B16" s="9" t="s">
        <v>757</v>
      </c>
      <c r="C16" s="9" t="s">
        <v>758</v>
      </c>
      <c r="D16" s="11">
        <f ca="1">TODAY()-Basvuranlar14[[#This Row],[Yaş]]*365</f>
        <v>34608</v>
      </c>
      <c r="E16" s="9">
        <f t="shared" ca="1" si="0"/>
        <v>25</v>
      </c>
      <c r="F16" s="9">
        <f t="shared" ca="1" si="1"/>
        <v>72</v>
      </c>
      <c r="G16" s="9" t="str">
        <f ca="1">VLOOKUP(RANDBETWEEN(1,81),Sehirler[],2,0)</f>
        <v>Eskisehir</v>
      </c>
      <c r="H16" s="9">
        <f t="shared" ca="1" si="2"/>
        <v>88608414003</v>
      </c>
      <c r="I16" s="9" t="str">
        <f t="shared" ca="1" si="3"/>
        <v>Erkek</v>
      </c>
      <c r="J16" s="45" t="s">
        <v>5069</v>
      </c>
    </row>
    <row r="17" spans="1:10">
      <c r="A17" s="9">
        <v>319</v>
      </c>
      <c r="B17" s="9" t="s">
        <v>759</v>
      </c>
      <c r="C17" s="9" t="s">
        <v>760</v>
      </c>
      <c r="D17" s="11">
        <f ca="1">TODAY()-Basvuranlar14[[#This Row],[Yaş]]*365</f>
        <v>18183</v>
      </c>
      <c r="E17" s="9">
        <f t="shared" ca="1" si="0"/>
        <v>70</v>
      </c>
      <c r="F17" s="9">
        <f t="shared" ca="1" si="1"/>
        <v>35</v>
      </c>
      <c r="G17" s="9" t="str">
        <f ca="1">VLOOKUP(RANDBETWEEN(1,81),Sehirler[],2,0)</f>
        <v>İstanbul</v>
      </c>
      <c r="H17" s="9">
        <f t="shared" ca="1" si="2"/>
        <v>51589922420</v>
      </c>
      <c r="I17" s="9" t="str">
        <f t="shared" ca="1" si="3"/>
        <v>Erkek</v>
      </c>
      <c r="J17" s="45" t="s">
        <v>5071</v>
      </c>
    </row>
    <row r="18" spans="1:10">
      <c r="A18" s="9">
        <v>320</v>
      </c>
      <c r="B18" s="9" t="s">
        <v>761</v>
      </c>
      <c r="C18" s="9" t="s">
        <v>762</v>
      </c>
      <c r="D18" s="11">
        <f ca="1">TODAY()-Basvuranlar14[[#This Row],[Yaş]]*365</f>
        <v>25848</v>
      </c>
      <c r="E18" s="9">
        <f t="shared" ca="1" si="0"/>
        <v>49</v>
      </c>
      <c r="F18" s="9">
        <f t="shared" ca="1" si="1"/>
        <v>48</v>
      </c>
      <c r="G18" s="9" t="str">
        <f ca="1">VLOOKUP(RANDBETWEEN(1,81),Sehirler[],2,0)</f>
        <v>Bayburt</v>
      </c>
      <c r="H18" s="9">
        <f t="shared" ca="1" si="2"/>
        <v>76844840641</v>
      </c>
      <c r="I18" s="9" t="str">
        <f t="shared" ca="1" si="3"/>
        <v>Erkek</v>
      </c>
      <c r="J18" s="45" t="s">
        <v>5073</v>
      </c>
    </row>
    <row r="19" spans="1:10">
      <c r="A19" s="9">
        <v>321</v>
      </c>
      <c r="B19" s="9" t="s">
        <v>763</v>
      </c>
      <c r="C19" s="9" t="s">
        <v>764</v>
      </c>
      <c r="D19" s="11">
        <f ca="1">TODAY()-Basvuranlar14[[#This Row],[Yaş]]*365</f>
        <v>26213</v>
      </c>
      <c r="E19" s="9">
        <f t="shared" ref="E19:E82" ca="1" si="4">RANDBETWEEN(18,82)</f>
        <v>48</v>
      </c>
      <c r="F19" s="9">
        <f t="shared" ref="F19:F82" ca="1" si="5">RANDBETWEEN(1,81)</f>
        <v>32</v>
      </c>
      <c r="G19" s="9" t="str">
        <f ca="1">VLOOKUP(RANDBETWEEN(1,81),Sehirler[],2,0)</f>
        <v>Samsun</v>
      </c>
      <c r="H19" s="9">
        <f t="shared" ref="H19:H82" ca="1" si="6">RANDBETWEEN(14954316070,92354316070)</f>
        <v>23628053599</v>
      </c>
      <c r="I19" s="9" t="str">
        <f t="shared" ref="I19:I82" ca="1" si="7">_xlfn.SWITCH(RANDBETWEEN(1,2),1,"Erkek",2,"Kadın")</f>
        <v>Kadın</v>
      </c>
      <c r="J19" s="45" t="s">
        <v>4994</v>
      </c>
    </row>
    <row r="20" spans="1:10">
      <c r="A20" s="9">
        <v>322</v>
      </c>
      <c r="B20" s="9" t="s">
        <v>765</v>
      </c>
      <c r="C20" s="9" t="s">
        <v>182</v>
      </c>
      <c r="D20" s="11">
        <f ca="1">TODAY()-Basvuranlar14[[#This Row],[Yaş]]*365</f>
        <v>30593</v>
      </c>
      <c r="E20" s="9">
        <f t="shared" ca="1" si="4"/>
        <v>36</v>
      </c>
      <c r="F20" s="9">
        <f t="shared" ca="1" si="5"/>
        <v>78</v>
      </c>
      <c r="G20" s="9" t="str">
        <f ca="1">VLOOKUP(RANDBETWEEN(1,81),Sehirler[],2,0)</f>
        <v>Giresun</v>
      </c>
      <c r="H20" s="9">
        <f t="shared" ca="1" si="6"/>
        <v>51896800978</v>
      </c>
      <c r="I20" s="9" t="str">
        <f t="shared" ca="1" si="7"/>
        <v>Erkek</v>
      </c>
      <c r="J20" s="45" t="s">
        <v>5075</v>
      </c>
    </row>
    <row r="21" spans="1:10">
      <c r="A21" s="9">
        <v>323</v>
      </c>
      <c r="B21" s="9" t="s">
        <v>766</v>
      </c>
      <c r="C21" s="9" t="s">
        <v>767</v>
      </c>
      <c r="D21" s="11">
        <f ca="1">TODAY()-Basvuranlar14[[#This Row],[Yaş]]*365</f>
        <v>29133</v>
      </c>
      <c r="E21" s="9">
        <f t="shared" ca="1" si="4"/>
        <v>40</v>
      </c>
      <c r="F21" s="9">
        <f t="shared" ca="1" si="5"/>
        <v>18</v>
      </c>
      <c r="G21" s="9" t="str">
        <f ca="1">VLOOKUP(RANDBETWEEN(1,81),Sehirler[],2,0)</f>
        <v>Karabük</v>
      </c>
      <c r="H21" s="9">
        <f t="shared" ca="1" si="6"/>
        <v>26768493496</v>
      </c>
      <c r="I21" s="9" t="str">
        <f t="shared" ca="1" si="7"/>
        <v>Erkek</v>
      </c>
      <c r="J21" s="45" t="s">
        <v>4995</v>
      </c>
    </row>
    <row r="22" spans="1:10">
      <c r="A22" s="9">
        <v>324</v>
      </c>
      <c r="B22" s="9" t="s">
        <v>768</v>
      </c>
      <c r="C22" s="9" t="s">
        <v>769</v>
      </c>
      <c r="D22" s="11">
        <f ca="1">TODAY()-Basvuranlar14[[#This Row],[Yaş]]*365</f>
        <v>17453</v>
      </c>
      <c r="E22" s="9">
        <f t="shared" ca="1" si="4"/>
        <v>72</v>
      </c>
      <c r="F22" s="9">
        <f t="shared" ca="1" si="5"/>
        <v>26</v>
      </c>
      <c r="G22" s="9" t="str">
        <f ca="1">VLOOKUP(RANDBETWEEN(1,81),Sehirler[],2,0)</f>
        <v>Ardahan</v>
      </c>
      <c r="H22" s="9">
        <f t="shared" ca="1" si="6"/>
        <v>15214951885</v>
      </c>
      <c r="I22" s="9" t="str">
        <f t="shared" ca="1" si="7"/>
        <v>Kadın</v>
      </c>
      <c r="J22" s="45" t="s">
        <v>5078</v>
      </c>
    </row>
    <row r="23" spans="1:10">
      <c r="A23" s="9">
        <v>325</v>
      </c>
      <c r="B23" s="9" t="s">
        <v>770</v>
      </c>
      <c r="C23" s="9" t="s">
        <v>771</v>
      </c>
      <c r="D23" s="11">
        <f ca="1">TODAY()-Basvuranlar14[[#This Row],[Yaş]]*365</f>
        <v>23658</v>
      </c>
      <c r="E23" s="9">
        <f t="shared" ca="1" si="4"/>
        <v>55</v>
      </c>
      <c r="F23" s="9">
        <f t="shared" ca="1" si="5"/>
        <v>18</v>
      </c>
      <c r="G23" s="9" t="str">
        <f ca="1">VLOOKUP(RANDBETWEEN(1,81),Sehirler[],2,0)</f>
        <v>Erzurum</v>
      </c>
      <c r="H23" s="9">
        <f t="shared" ca="1" si="6"/>
        <v>87853807214</v>
      </c>
      <c r="I23" s="9" t="str">
        <f t="shared" ca="1" si="7"/>
        <v>Erkek</v>
      </c>
      <c r="J23" s="45" t="s">
        <v>5080</v>
      </c>
    </row>
    <row r="24" spans="1:10">
      <c r="A24" s="9">
        <v>326</v>
      </c>
      <c r="B24" s="9" t="s">
        <v>772</v>
      </c>
      <c r="C24" s="9" t="s">
        <v>773</v>
      </c>
      <c r="D24" s="11">
        <f ca="1">TODAY()-Basvuranlar14[[#This Row],[Yaş]]*365</f>
        <v>15628</v>
      </c>
      <c r="E24" s="9">
        <f t="shared" ca="1" si="4"/>
        <v>77</v>
      </c>
      <c r="F24" s="9">
        <f t="shared" ca="1" si="5"/>
        <v>67</v>
      </c>
      <c r="G24" s="9" t="str">
        <f ca="1">VLOOKUP(RANDBETWEEN(1,81),Sehirler[],2,0)</f>
        <v>Kilis</v>
      </c>
      <c r="H24" s="9">
        <f t="shared" ca="1" si="6"/>
        <v>47699620766</v>
      </c>
      <c r="I24" s="9" t="str">
        <f t="shared" ca="1" si="7"/>
        <v>Erkek</v>
      </c>
      <c r="J24" s="45" t="s">
        <v>4996</v>
      </c>
    </row>
    <row r="25" spans="1:10">
      <c r="A25" s="9">
        <v>327</v>
      </c>
      <c r="B25" s="9" t="s">
        <v>774</v>
      </c>
      <c r="C25" s="9" t="s">
        <v>775</v>
      </c>
      <c r="D25" s="11">
        <f ca="1">TODAY()-Basvuranlar14[[#This Row],[Yaş]]*365</f>
        <v>36433</v>
      </c>
      <c r="E25" s="9">
        <f t="shared" ca="1" si="4"/>
        <v>20</v>
      </c>
      <c r="F25" s="9">
        <f t="shared" ca="1" si="5"/>
        <v>37</v>
      </c>
      <c r="G25" s="9" t="str">
        <f ca="1">VLOOKUP(RANDBETWEEN(1,81),Sehirler[],2,0)</f>
        <v>Karabük</v>
      </c>
      <c r="H25" s="9">
        <f t="shared" ca="1" si="6"/>
        <v>44099031361</v>
      </c>
      <c r="I25" s="9" t="str">
        <f t="shared" ca="1" si="7"/>
        <v>Kadın</v>
      </c>
      <c r="J25" s="45" t="s">
        <v>5042</v>
      </c>
    </row>
    <row r="26" spans="1:10">
      <c r="A26" s="9">
        <v>328</v>
      </c>
      <c r="B26" s="9" t="s">
        <v>776</v>
      </c>
      <c r="C26" s="9" t="s">
        <v>777</v>
      </c>
      <c r="D26" s="11">
        <f ca="1">TODAY()-Basvuranlar14[[#This Row],[Yaş]]*365</f>
        <v>30593</v>
      </c>
      <c r="E26" s="9">
        <f t="shared" ca="1" si="4"/>
        <v>36</v>
      </c>
      <c r="F26" s="9">
        <f t="shared" ca="1" si="5"/>
        <v>65</v>
      </c>
      <c r="G26" s="9" t="str">
        <f ca="1">VLOOKUP(RANDBETWEEN(1,81),Sehirler[],2,0)</f>
        <v>Trabzon</v>
      </c>
      <c r="H26" s="9">
        <f t="shared" ca="1" si="6"/>
        <v>20694981588</v>
      </c>
      <c r="I26" s="9" t="str">
        <f t="shared" ca="1" si="7"/>
        <v>Kadın</v>
      </c>
      <c r="J26" s="45" t="s">
        <v>4993</v>
      </c>
    </row>
    <row r="27" spans="1:10">
      <c r="A27" s="9">
        <v>329</v>
      </c>
      <c r="B27" s="9" t="s">
        <v>778</v>
      </c>
      <c r="C27" s="9" t="s">
        <v>779</v>
      </c>
      <c r="D27" s="11">
        <f ca="1">TODAY()-Basvuranlar14[[#This Row],[Yaş]]*365</f>
        <v>29133</v>
      </c>
      <c r="E27" s="9">
        <f t="shared" ca="1" si="4"/>
        <v>40</v>
      </c>
      <c r="F27" s="9">
        <f t="shared" ca="1" si="5"/>
        <v>69</v>
      </c>
      <c r="G27" s="9" t="str">
        <f ca="1">VLOOKUP(RANDBETWEEN(1,81),Sehirler[],2,0)</f>
        <v>Osmaniye</v>
      </c>
      <c r="H27" s="9">
        <f t="shared" ca="1" si="6"/>
        <v>49843120533</v>
      </c>
      <c r="I27" s="9" t="str">
        <f t="shared" ca="1" si="7"/>
        <v>Erkek</v>
      </c>
      <c r="J27" s="45" t="s">
        <v>5045</v>
      </c>
    </row>
    <row r="28" spans="1:10">
      <c r="A28" s="9">
        <v>330</v>
      </c>
      <c r="B28" s="9" t="s">
        <v>780</v>
      </c>
      <c r="C28" s="9" t="s">
        <v>781</v>
      </c>
      <c r="D28" s="11">
        <f ca="1">TODAY()-Basvuranlar14[[#This Row],[Yaş]]*365</f>
        <v>14533</v>
      </c>
      <c r="E28" s="9">
        <f t="shared" ca="1" si="4"/>
        <v>80</v>
      </c>
      <c r="F28" s="9">
        <f t="shared" ca="1" si="5"/>
        <v>77</v>
      </c>
      <c r="G28" s="9" t="str">
        <f ca="1">VLOOKUP(RANDBETWEEN(1,81),Sehirler[],2,0)</f>
        <v>Kocaeli</v>
      </c>
      <c r="H28" s="9">
        <f t="shared" ca="1" si="6"/>
        <v>74013779733</v>
      </c>
      <c r="I28" s="9" t="str">
        <f t="shared" ca="1" si="7"/>
        <v>Kadın</v>
      </c>
      <c r="J28" s="45" t="s">
        <v>5047</v>
      </c>
    </row>
    <row r="29" spans="1:10">
      <c r="A29" s="9">
        <v>331</v>
      </c>
      <c r="B29" s="9" t="s">
        <v>782</v>
      </c>
      <c r="C29" s="9" t="s">
        <v>783</v>
      </c>
      <c r="D29" s="11">
        <f ca="1">TODAY()-Basvuranlar14[[#This Row],[Yaş]]*365</f>
        <v>36433</v>
      </c>
      <c r="E29" s="9">
        <f t="shared" ca="1" si="4"/>
        <v>20</v>
      </c>
      <c r="F29" s="9">
        <f t="shared" ca="1" si="5"/>
        <v>19</v>
      </c>
      <c r="G29" s="9" t="str">
        <f ca="1">VLOOKUP(RANDBETWEEN(1,81),Sehirler[],2,0)</f>
        <v>Konya</v>
      </c>
      <c r="H29" s="9">
        <f t="shared" ca="1" si="6"/>
        <v>21627911901</v>
      </c>
      <c r="I29" s="9" t="str">
        <f t="shared" ca="1" si="7"/>
        <v>Erkek</v>
      </c>
      <c r="J29" s="45" t="s">
        <v>5049</v>
      </c>
    </row>
    <row r="30" spans="1:10">
      <c r="A30" s="9">
        <v>332</v>
      </c>
      <c r="B30" s="9" t="s">
        <v>784</v>
      </c>
      <c r="C30" s="9" t="s">
        <v>785</v>
      </c>
      <c r="D30" s="11">
        <f ca="1">TODAY()-Basvuranlar14[[#This Row],[Yaş]]*365</f>
        <v>25118</v>
      </c>
      <c r="E30" s="9">
        <f t="shared" ca="1" si="4"/>
        <v>51</v>
      </c>
      <c r="F30" s="9">
        <f t="shared" ca="1" si="5"/>
        <v>20</v>
      </c>
      <c r="G30" s="9" t="str">
        <f ca="1">VLOOKUP(RANDBETWEEN(1,81),Sehirler[],2,0)</f>
        <v>Manisa</v>
      </c>
      <c r="H30" s="9">
        <f t="shared" ca="1" si="6"/>
        <v>78108400390</v>
      </c>
      <c r="I30" s="9" t="str">
        <f t="shared" ca="1" si="7"/>
        <v>Kadın</v>
      </c>
      <c r="J30" s="45" t="s">
        <v>5051</v>
      </c>
    </row>
    <row r="31" spans="1:10">
      <c r="A31" s="9">
        <v>333</v>
      </c>
      <c r="B31" s="9" t="s">
        <v>786</v>
      </c>
      <c r="C31" s="9" t="s">
        <v>787</v>
      </c>
      <c r="D31" s="11">
        <f ca="1">TODAY()-Basvuranlar14[[#This Row],[Yaş]]*365</f>
        <v>34608</v>
      </c>
      <c r="E31" s="9">
        <f t="shared" ca="1" si="4"/>
        <v>25</v>
      </c>
      <c r="F31" s="9">
        <f t="shared" ca="1" si="5"/>
        <v>67</v>
      </c>
      <c r="G31" s="9" t="str">
        <f ca="1">VLOOKUP(RANDBETWEEN(1,81),Sehirler[],2,0)</f>
        <v>Yozgat</v>
      </c>
      <c r="H31" s="9">
        <f t="shared" ca="1" si="6"/>
        <v>17761596824</v>
      </c>
      <c r="I31" s="9" t="str">
        <f t="shared" ca="1" si="7"/>
        <v>Erkek</v>
      </c>
      <c r="J31" s="45" t="s">
        <v>5053</v>
      </c>
    </row>
    <row r="32" spans="1:10">
      <c r="A32" s="9">
        <v>334</v>
      </c>
      <c r="B32" s="9" t="s">
        <v>788</v>
      </c>
      <c r="C32" s="9" t="s">
        <v>789</v>
      </c>
      <c r="D32" s="11">
        <f ca="1">TODAY()-Basvuranlar14[[#This Row],[Yaş]]*365</f>
        <v>29863</v>
      </c>
      <c r="E32" s="9">
        <f t="shared" ca="1" si="4"/>
        <v>38</v>
      </c>
      <c r="F32" s="9">
        <f t="shared" ca="1" si="5"/>
        <v>19</v>
      </c>
      <c r="G32" s="9" t="str">
        <f ca="1">VLOOKUP(RANDBETWEEN(1,81),Sehirler[],2,0)</f>
        <v>Erzurum</v>
      </c>
      <c r="H32" s="9">
        <f t="shared" ca="1" si="6"/>
        <v>91467913558</v>
      </c>
      <c r="I32" s="9" t="str">
        <f t="shared" ca="1" si="7"/>
        <v>Kadın</v>
      </c>
      <c r="J32" s="45" t="s">
        <v>5055</v>
      </c>
    </row>
    <row r="33" spans="1:10">
      <c r="A33" s="9">
        <v>335</v>
      </c>
      <c r="B33" s="9" t="s">
        <v>790</v>
      </c>
      <c r="C33" s="9" t="s">
        <v>791</v>
      </c>
      <c r="D33" s="11">
        <f ca="1">TODAY()-Basvuranlar14[[#This Row],[Yaş]]*365</f>
        <v>15628</v>
      </c>
      <c r="E33" s="9">
        <f t="shared" ca="1" si="4"/>
        <v>77</v>
      </c>
      <c r="F33" s="9">
        <f t="shared" ca="1" si="5"/>
        <v>14</v>
      </c>
      <c r="G33" s="9" t="str">
        <f ca="1">VLOOKUP(RANDBETWEEN(1,81),Sehirler[],2,0)</f>
        <v>Konya</v>
      </c>
      <c r="H33" s="9">
        <f t="shared" ca="1" si="6"/>
        <v>82782500611</v>
      </c>
      <c r="I33" s="9" t="str">
        <f t="shared" ca="1" si="7"/>
        <v>Erkek</v>
      </c>
      <c r="J33" s="45" t="s">
        <v>5057</v>
      </c>
    </row>
    <row r="34" spans="1:10">
      <c r="A34" s="9">
        <v>336</v>
      </c>
      <c r="B34" s="9" t="s">
        <v>792</v>
      </c>
      <c r="C34" s="9" t="s">
        <v>793</v>
      </c>
      <c r="D34" s="11">
        <f ca="1">TODAY()-Basvuranlar14[[#This Row],[Yaş]]*365</f>
        <v>33878</v>
      </c>
      <c r="E34" s="9">
        <f t="shared" ca="1" si="4"/>
        <v>27</v>
      </c>
      <c r="F34" s="9">
        <f t="shared" ca="1" si="5"/>
        <v>11</v>
      </c>
      <c r="G34" s="9" t="str">
        <f ca="1">VLOOKUP(RANDBETWEEN(1,81),Sehirler[],2,0)</f>
        <v>Nevşehir</v>
      </c>
      <c r="H34" s="9">
        <f t="shared" ca="1" si="6"/>
        <v>85980553335</v>
      </c>
      <c r="I34" s="9" t="str">
        <f t="shared" ca="1" si="7"/>
        <v>Kadın</v>
      </c>
      <c r="J34" s="45" t="s">
        <v>5059</v>
      </c>
    </row>
    <row r="35" spans="1:10">
      <c r="A35" s="9">
        <v>337</v>
      </c>
      <c r="B35" s="9" t="s">
        <v>794</v>
      </c>
      <c r="C35" s="9" t="s">
        <v>795</v>
      </c>
      <c r="D35" s="11">
        <f ca="1">TODAY()-Basvuranlar14[[#This Row],[Yaş]]*365</f>
        <v>26578</v>
      </c>
      <c r="E35" s="9">
        <f t="shared" ca="1" si="4"/>
        <v>47</v>
      </c>
      <c r="F35" s="9">
        <f t="shared" ca="1" si="5"/>
        <v>73</v>
      </c>
      <c r="G35" s="9" t="str">
        <f ca="1">VLOOKUP(RANDBETWEEN(1,81),Sehirler[],2,0)</f>
        <v>Edirne</v>
      </c>
      <c r="H35" s="9">
        <f t="shared" ca="1" si="6"/>
        <v>43874175903</v>
      </c>
      <c r="I35" s="9" t="str">
        <f t="shared" ca="1" si="7"/>
        <v>Kadın</v>
      </c>
      <c r="J35" s="45" t="s">
        <v>5061</v>
      </c>
    </row>
    <row r="36" spans="1:10">
      <c r="A36" s="9">
        <v>338</v>
      </c>
      <c r="B36" s="9" t="s">
        <v>796</v>
      </c>
      <c r="C36" s="9" t="s">
        <v>797</v>
      </c>
      <c r="D36" s="11">
        <f ca="1">TODAY()-Basvuranlar14[[#This Row],[Yaş]]*365</f>
        <v>28038</v>
      </c>
      <c r="E36" s="9">
        <f t="shared" ca="1" si="4"/>
        <v>43</v>
      </c>
      <c r="F36" s="9">
        <f t="shared" ca="1" si="5"/>
        <v>27</v>
      </c>
      <c r="G36" s="9" t="str">
        <f ca="1">VLOOKUP(RANDBETWEEN(1,81),Sehirler[],2,0)</f>
        <v>Giresun</v>
      </c>
      <c r="H36" s="9">
        <f t="shared" ca="1" si="6"/>
        <v>56398970289</v>
      </c>
      <c r="I36" s="9" t="str">
        <f t="shared" ca="1" si="7"/>
        <v>Kadın</v>
      </c>
      <c r="J36" s="45" t="s">
        <v>5063</v>
      </c>
    </row>
    <row r="37" spans="1:10">
      <c r="A37" s="9">
        <v>339</v>
      </c>
      <c r="B37" s="9" t="s">
        <v>798</v>
      </c>
      <c r="C37" s="9" t="s">
        <v>799</v>
      </c>
      <c r="D37" s="11">
        <f ca="1">TODAY()-Basvuranlar14[[#This Row],[Yaş]]*365</f>
        <v>23658</v>
      </c>
      <c r="E37" s="9">
        <f t="shared" ca="1" si="4"/>
        <v>55</v>
      </c>
      <c r="F37" s="9">
        <f t="shared" ca="1" si="5"/>
        <v>77</v>
      </c>
      <c r="G37" s="9" t="str">
        <f ca="1">VLOOKUP(RANDBETWEEN(1,81),Sehirler[],2,0)</f>
        <v>Hatay</v>
      </c>
      <c r="H37" s="9">
        <f t="shared" ca="1" si="6"/>
        <v>82112391888</v>
      </c>
      <c r="I37" s="9" t="str">
        <f t="shared" ca="1" si="7"/>
        <v>Erkek</v>
      </c>
      <c r="J37" s="45" t="s">
        <v>5065</v>
      </c>
    </row>
    <row r="38" spans="1:10">
      <c r="A38" s="9">
        <v>340</v>
      </c>
      <c r="B38" s="9" t="s">
        <v>800</v>
      </c>
      <c r="C38" s="9" t="s">
        <v>801</v>
      </c>
      <c r="D38" s="11">
        <f ca="1">TODAY()-Basvuranlar14[[#This Row],[Yaş]]*365</f>
        <v>30228</v>
      </c>
      <c r="E38" s="9">
        <f t="shared" ca="1" si="4"/>
        <v>37</v>
      </c>
      <c r="F38" s="9">
        <f t="shared" ca="1" si="5"/>
        <v>47</v>
      </c>
      <c r="G38" s="9" t="str">
        <f ca="1">VLOOKUP(RANDBETWEEN(1,81),Sehirler[],2,0)</f>
        <v>Samsun</v>
      </c>
      <c r="H38" s="9">
        <f t="shared" ca="1" si="6"/>
        <v>47568130204</v>
      </c>
      <c r="I38" s="9" t="str">
        <f t="shared" ca="1" si="7"/>
        <v>Erkek</v>
      </c>
      <c r="J38" s="45" t="s">
        <v>5067</v>
      </c>
    </row>
    <row r="39" spans="1:10">
      <c r="A39" s="9">
        <v>341</v>
      </c>
      <c r="B39" s="9" t="s">
        <v>802</v>
      </c>
      <c r="C39" s="9" t="s">
        <v>803</v>
      </c>
      <c r="D39" s="11">
        <f ca="1">TODAY()-Basvuranlar14[[#This Row],[Yaş]]*365</f>
        <v>37163</v>
      </c>
      <c r="E39" s="9">
        <f t="shared" ca="1" si="4"/>
        <v>18</v>
      </c>
      <c r="F39" s="9">
        <f t="shared" ca="1" si="5"/>
        <v>75</v>
      </c>
      <c r="G39" s="9" t="str">
        <f ca="1">VLOOKUP(RANDBETWEEN(1,81),Sehirler[],2,0)</f>
        <v>Ardahan</v>
      </c>
      <c r="H39" s="9">
        <f t="shared" ca="1" si="6"/>
        <v>19661201603</v>
      </c>
      <c r="I39" s="9" t="str">
        <f t="shared" ca="1" si="7"/>
        <v>Erkek</v>
      </c>
      <c r="J39" s="45" t="s">
        <v>5069</v>
      </c>
    </row>
    <row r="40" spans="1:10">
      <c r="A40" s="9">
        <v>342</v>
      </c>
      <c r="B40" s="9" t="s">
        <v>804</v>
      </c>
      <c r="C40" s="9" t="s">
        <v>805</v>
      </c>
      <c r="D40" s="11">
        <f ca="1">TODAY()-Basvuranlar14[[#This Row],[Yaş]]*365</f>
        <v>26578</v>
      </c>
      <c r="E40" s="9">
        <f t="shared" ca="1" si="4"/>
        <v>47</v>
      </c>
      <c r="F40" s="9">
        <f t="shared" ca="1" si="5"/>
        <v>65</v>
      </c>
      <c r="G40" s="9" t="str">
        <f ca="1">VLOOKUP(RANDBETWEEN(1,81),Sehirler[],2,0)</f>
        <v>Malatya</v>
      </c>
      <c r="H40" s="9">
        <f t="shared" ca="1" si="6"/>
        <v>34291379542</v>
      </c>
      <c r="I40" s="9" t="str">
        <f t="shared" ca="1" si="7"/>
        <v>Erkek</v>
      </c>
      <c r="J40" s="45" t="s">
        <v>5071</v>
      </c>
    </row>
    <row r="41" spans="1:10">
      <c r="A41" s="9">
        <v>343</v>
      </c>
      <c r="B41" s="9" t="s">
        <v>806</v>
      </c>
      <c r="C41" s="9" t="s">
        <v>807</v>
      </c>
      <c r="D41" s="11">
        <f ca="1">TODAY()-Basvuranlar14[[#This Row],[Yaş]]*365</f>
        <v>15263</v>
      </c>
      <c r="E41" s="9">
        <f t="shared" ca="1" si="4"/>
        <v>78</v>
      </c>
      <c r="F41" s="9">
        <f t="shared" ca="1" si="5"/>
        <v>3</v>
      </c>
      <c r="G41" s="9" t="str">
        <f ca="1">VLOOKUP(RANDBETWEEN(1,81),Sehirler[],2,0)</f>
        <v>Adana</v>
      </c>
      <c r="H41" s="9">
        <f t="shared" ca="1" si="6"/>
        <v>27301335103</v>
      </c>
      <c r="I41" s="9" t="str">
        <f t="shared" ca="1" si="7"/>
        <v>Erkek</v>
      </c>
      <c r="J41" s="45" t="s">
        <v>5073</v>
      </c>
    </row>
    <row r="42" spans="1:10">
      <c r="A42" s="9">
        <v>344</v>
      </c>
      <c r="B42" s="9" t="s">
        <v>808</v>
      </c>
      <c r="C42" s="9" t="s">
        <v>809</v>
      </c>
      <c r="D42" s="11">
        <f ca="1">TODAY()-Basvuranlar14[[#This Row],[Yaş]]*365</f>
        <v>21833</v>
      </c>
      <c r="E42" s="9">
        <f t="shared" ca="1" si="4"/>
        <v>60</v>
      </c>
      <c r="F42" s="9">
        <f t="shared" ca="1" si="5"/>
        <v>74</v>
      </c>
      <c r="G42" s="9" t="str">
        <f ca="1">VLOOKUP(RANDBETWEEN(1,81),Sehirler[],2,0)</f>
        <v>Muğla</v>
      </c>
      <c r="H42" s="9">
        <f t="shared" ca="1" si="6"/>
        <v>83447348202</v>
      </c>
      <c r="I42" s="9" t="str">
        <f t="shared" ca="1" si="7"/>
        <v>Erkek</v>
      </c>
      <c r="J42" s="45" t="s">
        <v>4994</v>
      </c>
    </row>
    <row r="43" spans="1:10">
      <c r="A43" s="9">
        <v>345</v>
      </c>
      <c r="B43" s="9" t="s">
        <v>810</v>
      </c>
      <c r="C43" s="9" t="s">
        <v>811</v>
      </c>
      <c r="D43" s="11">
        <f ca="1">TODAY()-Basvuranlar14[[#This Row],[Yaş]]*365</f>
        <v>22563</v>
      </c>
      <c r="E43" s="9">
        <f t="shared" ca="1" si="4"/>
        <v>58</v>
      </c>
      <c r="F43" s="9">
        <f t="shared" ca="1" si="5"/>
        <v>8</v>
      </c>
      <c r="G43" s="9" t="str">
        <f ca="1">VLOOKUP(RANDBETWEEN(1,81),Sehirler[],2,0)</f>
        <v>İzmir</v>
      </c>
      <c r="H43" s="9">
        <f t="shared" ca="1" si="6"/>
        <v>89270278226</v>
      </c>
      <c r="I43" s="9" t="str">
        <f t="shared" ca="1" si="7"/>
        <v>Kadın</v>
      </c>
      <c r="J43" s="45" t="s">
        <v>5075</v>
      </c>
    </row>
    <row r="44" spans="1:10">
      <c r="A44" s="9">
        <v>346</v>
      </c>
      <c r="B44" s="9" t="s">
        <v>812</v>
      </c>
      <c r="C44" s="9" t="s">
        <v>813</v>
      </c>
      <c r="D44" s="11">
        <f ca="1">TODAY()-Basvuranlar14[[#This Row],[Yaş]]*365</f>
        <v>18913</v>
      </c>
      <c r="E44" s="9">
        <f t="shared" ca="1" si="4"/>
        <v>68</v>
      </c>
      <c r="F44" s="9">
        <f t="shared" ca="1" si="5"/>
        <v>22</v>
      </c>
      <c r="G44" s="9" t="str">
        <f ca="1">VLOOKUP(RANDBETWEEN(1,81),Sehirler[],2,0)</f>
        <v>Samsun</v>
      </c>
      <c r="H44" s="9">
        <f t="shared" ca="1" si="6"/>
        <v>58233701307</v>
      </c>
      <c r="I44" s="9" t="str">
        <f t="shared" ca="1" si="7"/>
        <v>Kadın</v>
      </c>
      <c r="J44" s="45" t="s">
        <v>4995</v>
      </c>
    </row>
    <row r="45" spans="1:10">
      <c r="A45" s="9">
        <v>347</v>
      </c>
      <c r="B45" s="9" t="s">
        <v>814</v>
      </c>
      <c r="C45" s="9" t="s">
        <v>815</v>
      </c>
      <c r="D45" s="11">
        <f ca="1">TODAY()-Basvuranlar14[[#This Row],[Yaş]]*365</f>
        <v>14168</v>
      </c>
      <c r="E45" s="9">
        <f t="shared" ca="1" si="4"/>
        <v>81</v>
      </c>
      <c r="F45" s="9">
        <f t="shared" ca="1" si="5"/>
        <v>41</v>
      </c>
      <c r="G45" s="9" t="str">
        <f ca="1">VLOOKUP(RANDBETWEEN(1,81),Sehirler[],2,0)</f>
        <v>Mardin</v>
      </c>
      <c r="H45" s="9">
        <f t="shared" ca="1" si="6"/>
        <v>63446570213</v>
      </c>
      <c r="I45" s="9" t="str">
        <f t="shared" ca="1" si="7"/>
        <v>Erkek</v>
      </c>
      <c r="J45" s="45" t="s">
        <v>5078</v>
      </c>
    </row>
    <row r="46" spans="1:10">
      <c r="A46" s="9">
        <v>348</v>
      </c>
      <c r="B46" s="9" t="s">
        <v>816</v>
      </c>
      <c r="C46" s="9" t="s">
        <v>817</v>
      </c>
      <c r="D46" s="11">
        <f ca="1">TODAY()-Basvuranlar14[[#This Row],[Yaş]]*365</f>
        <v>25483</v>
      </c>
      <c r="E46" s="9">
        <f t="shared" ca="1" si="4"/>
        <v>50</v>
      </c>
      <c r="F46" s="9">
        <f t="shared" ca="1" si="5"/>
        <v>59</v>
      </c>
      <c r="G46" s="9" t="str">
        <f ca="1">VLOOKUP(RANDBETWEEN(1,81),Sehirler[],2,0)</f>
        <v>Manisa</v>
      </c>
      <c r="H46" s="9">
        <f t="shared" ca="1" si="6"/>
        <v>54313816194</v>
      </c>
      <c r="I46" s="9" t="str">
        <f t="shared" ca="1" si="7"/>
        <v>Kadın</v>
      </c>
      <c r="J46" s="45" t="s">
        <v>5080</v>
      </c>
    </row>
    <row r="47" spans="1:10">
      <c r="A47" s="9">
        <v>349</v>
      </c>
      <c r="B47" s="9" t="s">
        <v>818</v>
      </c>
      <c r="C47" s="9" t="s">
        <v>819</v>
      </c>
      <c r="D47" s="11">
        <f ca="1">TODAY()-Basvuranlar14[[#This Row],[Yaş]]*365</f>
        <v>30228</v>
      </c>
      <c r="E47" s="9">
        <f t="shared" ca="1" si="4"/>
        <v>37</v>
      </c>
      <c r="F47" s="9">
        <f t="shared" ca="1" si="5"/>
        <v>25</v>
      </c>
      <c r="G47" s="9" t="str">
        <f ca="1">VLOOKUP(RANDBETWEEN(1,81),Sehirler[],2,0)</f>
        <v>Adıyaman</v>
      </c>
      <c r="H47" s="9">
        <f t="shared" ca="1" si="6"/>
        <v>17104067255</v>
      </c>
      <c r="I47" s="9" t="str">
        <f t="shared" ca="1" si="7"/>
        <v>Erkek</v>
      </c>
      <c r="J47" s="45" t="s">
        <v>4996</v>
      </c>
    </row>
    <row r="48" spans="1:10">
      <c r="A48" s="9">
        <v>350</v>
      </c>
      <c r="B48" s="9" t="s">
        <v>820</v>
      </c>
      <c r="C48" s="9" t="s">
        <v>821</v>
      </c>
      <c r="D48" s="11">
        <f ca="1">TODAY()-Basvuranlar14[[#This Row],[Yaş]]*365</f>
        <v>18913</v>
      </c>
      <c r="E48" s="9">
        <f t="shared" ca="1" si="4"/>
        <v>68</v>
      </c>
      <c r="F48" s="9">
        <f t="shared" ca="1" si="5"/>
        <v>14</v>
      </c>
      <c r="G48" s="9" t="str">
        <f ca="1">VLOOKUP(RANDBETWEEN(1,81),Sehirler[],2,0)</f>
        <v>Afyonkarahisar</v>
      </c>
      <c r="H48" s="9">
        <f t="shared" ca="1" si="6"/>
        <v>26649955154</v>
      </c>
      <c r="I48" s="9" t="str">
        <f t="shared" ca="1" si="7"/>
        <v>Erkek</v>
      </c>
      <c r="J48" s="45" t="s">
        <v>5281</v>
      </c>
    </row>
    <row r="49" spans="1:10">
      <c r="A49" s="9">
        <v>351</v>
      </c>
      <c r="B49" s="9" t="s">
        <v>822</v>
      </c>
      <c r="C49" s="9" t="s">
        <v>823</v>
      </c>
      <c r="D49" s="11">
        <f ca="1">TODAY()-Basvuranlar14[[#This Row],[Yaş]]*365</f>
        <v>24753</v>
      </c>
      <c r="E49" s="9">
        <f t="shared" ca="1" si="4"/>
        <v>52</v>
      </c>
      <c r="F49" s="9">
        <f t="shared" ca="1" si="5"/>
        <v>73</v>
      </c>
      <c r="G49" s="9" t="str">
        <f ca="1">VLOOKUP(RANDBETWEEN(1,81),Sehirler[],2,0)</f>
        <v>Ardahan</v>
      </c>
      <c r="H49" s="9">
        <f t="shared" ca="1" si="6"/>
        <v>30485621598</v>
      </c>
      <c r="I49" s="9" t="str">
        <f t="shared" ca="1" si="7"/>
        <v>Erkek</v>
      </c>
      <c r="J49" s="45" t="s">
        <v>5283</v>
      </c>
    </row>
    <row r="50" spans="1:10">
      <c r="A50" s="9">
        <v>352</v>
      </c>
      <c r="B50" s="9" t="s">
        <v>824</v>
      </c>
      <c r="C50" s="9" t="s">
        <v>825</v>
      </c>
      <c r="D50" s="11">
        <f ca="1">TODAY()-Basvuranlar14[[#This Row],[Yaş]]*365</f>
        <v>22198</v>
      </c>
      <c r="E50" s="9">
        <f t="shared" ca="1" si="4"/>
        <v>59</v>
      </c>
      <c r="F50" s="9">
        <f t="shared" ca="1" si="5"/>
        <v>50</v>
      </c>
      <c r="G50" s="9" t="str">
        <f ca="1">VLOOKUP(RANDBETWEEN(1,81),Sehirler[],2,0)</f>
        <v>Bursa</v>
      </c>
      <c r="H50" s="9">
        <f t="shared" ca="1" si="6"/>
        <v>85686198653</v>
      </c>
      <c r="I50" s="9" t="str">
        <f t="shared" ca="1" si="7"/>
        <v>Erkek</v>
      </c>
      <c r="J50" s="45" t="s">
        <v>5285</v>
      </c>
    </row>
    <row r="51" spans="1:10">
      <c r="A51" s="9">
        <v>353</v>
      </c>
      <c r="B51" s="9" t="s">
        <v>826</v>
      </c>
      <c r="C51" s="9" t="s">
        <v>827</v>
      </c>
      <c r="D51" s="11">
        <f ca="1">TODAY()-Basvuranlar14[[#This Row],[Yaş]]*365</f>
        <v>34608</v>
      </c>
      <c r="E51" s="9">
        <f t="shared" ca="1" si="4"/>
        <v>25</v>
      </c>
      <c r="F51" s="9">
        <f t="shared" ca="1" si="5"/>
        <v>18</v>
      </c>
      <c r="G51" s="9" t="str">
        <f ca="1">VLOOKUP(RANDBETWEEN(1,81),Sehirler[],2,0)</f>
        <v>Karabük</v>
      </c>
      <c r="H51" s="9">
        <f t="shared" ca="1" si="6"/>
        <v>78782144201</v>
      </c>
      <c r="I51" s="9" t="str">
        <f t="shared" ca="1" si="7"/>
        <v>Kadın</v>
      </c>
      <c r="J51" s="45" t="s">
        <v>5287</v>
      </c>
    </row>
    <row r="52" spans="1:10">
      <c r="A52" s="9">
        <v>354</v>
      </c>
      <c r="B52" s="9" t="s">
        <v>828</v>
      </c>
      <c r="C52" s="9" t="s">
        <v>829</v>
      </c>
      <c r="D52" s="11">
        <f ca="1">TODAY()-Basvuranlar14[[#This Row],[Yaş]]*365</f>
        <v>30593</v>
      </c>
      <c r="E52" s="9">
        <f t="shared" ca="1" si="4"/>
        <v>36</v>
      </c>
      <c r="F52" s="9">
        <f t="shared" ca="1" si="5"/>
        <v>62</v>
      </c>
      <c r="G52" s="9" t="str">
        <f ca="1">VLOOKUP(RANDBETWEEN(1,81),Sehirler[],2,0)</f>
        <v>Tekirdağ</v>
      </c>
      <c r="H52" s="9">
        <f t="shared" ca="1" si="6"/>
        <v>26815684517</v>
      </c>
      <c r="I52" s="9" t="str">
        <f t="shared" ca="1" si="7"/>
        <v>Erkek</v>
      </c>
      <c r="J52" s="45" t="s">
        <v>5289</v>
      </c>
    </row>
    <row r="53" spans="1:10">
      <c r="A53" s="9">
        <v>355</v>
      </c>
      <c r="B53" s="9" t="s">
        <v>830</v>
      </c>
      <c r="C53" s="9" t="s">
        <v>831</v>
      </c>
      <c r="D53" s="11">
        <f ca="1">TODAY()-Basvuranlar14[[#This Row],[Yaş]]*365</f>
        <v>23293</v>
      </c>
      <c r="E53" s="9">
        <f t="shared" ca="1" si="4"/>
        <v>56</v>
      </c>
      <c r="F53" s="9">
        <f t="shared" ca="1" si="5"/>
        <v>29</v>
      </c>
      <c r="G53" s="9" t="str">
        <f ca="1">VLOOKUP(RANDBETWEEN(1,81),Sehirler[],2,0)</f>
        <v>Mersin</v>
      </c>
      <c r="H53" s="9">
        <f t="shared" ca="1" si="6"/>
        <v>47476642232</v>
      </c>
      <c r="I53" s="9" t="str">
        <f t="shared" ca="1" si="7"/>
        <v>Erkek</v>
      </c>
      <c r="J53" s="45" t="s">
        <v>5291</v>
      </c>
    </row>
    <row r="54" spans="1:10">
      <c r="A54" s="9">
        <v>356</v>
      </c>
      <c r="B54" s="9" t="s">
        <v>832</v>
      </c>
      <c r="C54" s="9" t="s">
        <v>833</v>
      </c>
      <c r="D54" s="11">
        <f ca="1">TODAY()-Basvuranlar14[[#This Row],[Yaş]]*365</f>
        <v>35703</v>
      </c>
      <c r="E54" s="9">
        <f t="shared" ca="1" si="4"/>
        <v>22</v>
      </c>
      <c r="F54" s="9">
        <f t="shared" ca="1" si="5"/>
        <v>78</v>
      </c>
      <c r="G54" s="9" t="str">
        <f ca="1">VLOOKUP(RANDBETWEEN(1,81),Sehirler[],2,0)</f>
        <v>Hakkari</v>
      </c>
      <c r="H54" s="9">
        <f t="shared" ca="1" si="6"/>
        <v>76087869342</v>
      </c>
      <c r="I54" s="9" t="str">
        <f t="shared" ca="1" si="7"/>
        <v>Erkek</v>
      </c>
      <c r="J54" s="45" t="s">
        <v>5293</v>
      </c>
    </row>
    <row r="55" spans="1:10">
      <c r="A55" s="9">
        <v>357</v>
      </c>
      <c r="B55" s="9" t="s">
        <v>834</v>
      </c>
      <c r="C55" s="9" t="s">
        <v>835</v>
      </c>
      <c r="D55" s="11">
        <f ca="1">TODAY()-Basvuranlar14[[#This Row],[Yaş]]*365</f>
        <v>25118</v>
      </c>
      <c r="E55" s="9">
        <f t="shared" ca="1" si="4"/>
        <v>51</v>
      </c>
      <c r="F55" s="9">
        <f t="shared" ca="1" si="5"/>
        <v>65</v>
      </c>
      <c r="G55" s="9" t="str">
        <f ca="1">VLOOKUP(RANDBETWEEN(1,81),Sehirler[],2,0)</f>
        <v>Isparta</v>
      </c>
      <c r="H55" s="9">
        <f t="shared" ca="1" si="6"/>
        <v>45870954635</v>
      </c>
      <c r="I55" s="9" t="str">
        <f t="shared" ca="1" si="7"/>
        <v>Erkek</v>
      </c>
      <c r="J55" s="45" t="s">
        <v>5295</v>
      </c>
    </row>
    <row r="56" spans="1:10">
      <c r="A56" s="9">
        <v>358</v>
      </c>
      <c r="B56" s="9" t="s">
        <v>836</v>
      </c>
      <c r="C56" s="9" t="s">
        <v>837</v>
      </c>
      <c r="D56" s="11">
        <f ca="1">TODAY()-Basvuranlar14[[#This Row],[Yaş]]*365</f>
        <v>18913</v>
      </c>
      <c r="E56" s="9">
        <f t="shared" ca="1" si="4"/>
        <v>68</v>
      </c>
      <c r="F56" s="9">
        <f t="shared" ca="1" si="5"/>
        <v>63</v>
      </c>
      <c r="G56" s="9" t="str">
        <f ca="1">VLOOKUP(RANDBETWEEN(1,81),Sehirler[],2,0)</f>
        <v>Kırklareli</v>
      </c>
      <c r="H56" s="9">
        <f t="shared" ca="1" si="6"/>
        <v>79121314363</v>
      </c>
      <c r="I56" s="9" t="str">
        <f t="shared" ca="1" si="7"/>
        <v>Erkek</v>
      </c>
      <c r="J56" s="45" t="s">
        <v>5297</v>
      </c>
    </row>
    <row r="57" spans="1:10">
      <c r="A57" s="9">
        <v>359</v>
      </c>
      <c r="B57" s="9" t="s">
        <v>838</v>
      </c>
      <c r="C57" s="9" t="s">
        <v>839</v>
      </c>
      <c r="D57" s="11">
        <f ca="1">TODAY()-Basvuranlar14[[#This Row],[Yaş]]*365</f>
        <v>22198</v>
      </c>
      <c r="E57" s="9">
        <f t="shared" ca="1" si="4"/>
        <v>59</v>
      </c>
      <c r="F57" s="9">
        <f t="shared" ca="1" si="5"/>
        <v>7</v>
      </c>
      <c r="G57" s="9" t="str">
        <f ca="1">VLOOKUP(RANDBETWEEN(1,81),Sehirler[],2,0)</f>
        <v>Ağrı</v>
      </c>
      <c r="H57" s="9">
        <f t="shared" ca="1" si="6"/>
        <v>67896258914</v>
      </c>
      <c r="I57" s="9" t="str">
        <f t="shared" ca="1" si="7"/>
        <v>Erkek</v>
      </c>
      <c r="J57" s="45" t="s">
        <v>5299</v>
      </c>
    </row>
    <row r="58" spans="1:10">
      <c r="A58" s="9">
        <v>360</v>
      </c>
      <c r="B58" s="9" t="s">
        <v>840</v>
      </c>
      <c r="C58" s="9" t="s">
        <v>841</v>
      </c>
      <c r="D58" s="11">
        <f ca="1">TODAY()-Basvuranlar14[[#This Row],[Yaş]]*365</f>
        <v>16358</v>
      </c>
      <c r="E58" s="9">
        <f t="shared" ca="1" si="4"/>
        <v>75</v>
      </c>
      <c r="F58" s="9">
        <f t="shared" ca="1" si="5"/>
        <v>20</v>
      </c>
      <c r="G58" s="9" t="str">
        <f ca="1">VLOOKUP(RANDBETWEEN(1,81),Sehirler[],2,0)</f>
        <v>Afyonkarahisar</v>
      </c>
      <c r="H58" s="9">
        <f t="shared" ca="1" si="6"/>
        <v>80758966728</v>
      </c>
      <c r="I58" s="9" t="str">
        <f t="shared" ca="1" si="7"/>
        <v>Kadın</v>
      </c>
      <c r="J58" s="45" t="s">
        <v>5301</v>
      </c>
    </row>
    <row r="59" spans="1:10">
      <c r="A59" s="9">
        <v>361</v>
      </c>
      <c r="B59" s="9" t="s">
        <v>842</v>
      </c>
      <c r="C59" s="9" t="s">
        <v>843</v>
      </c>
      <c r="D59" s="11">
        <f ca="1">TODAY()-Basvuranlar14[[#This Row],[Yaş]]*365</f>
        <v>20008</v>
      </c>
      <c r="E59" s="9">
        <f t="shared" ca="1" si="4"/>
        <v>65</v>
      </c>
      <c r="F59" s="9">
        <f t="shared" ca="1" si="5"/>
        <v>16</v>
      </c>
      <c r="G59" s="9" t="str">
        <f ca="1">VLOOKUP(RANDBETWEEN(1,81),Sehirler[],2,0)</f>
        <v>İstanbul</v>
      </c>
      <c r="H59" s="9">
        <f t="shared" ca="1" si="6"/>
        <v>47572544461</v>
      </c>
      <c r="I59" s="9" t="str">
        <f t="shared" ca="1" si="7"/>
        <v>Kadın</v>
      </c>
      <c r="J59" s="45" t="s">
        <v>5303</v>
      </c>
    </row>
    <row r="60" spans="1:10">
      <c r="A60" s="9">
        <v>362</v>
      </c>
      <c r="B60" s="9" t="s">
        <v>844</v>
      </c>
      <c r="C60" s="9" t="s">
        <v>845</v>
      </c>
      <c r="D60" s="11">
        <f ca="1">TODAY()-Basvuranlar14[[#This Row],[Yaş]]*365</f>
        <v>19643</v>
      </c>
      <c r="E60" s="9">
        <f t="shared" ca="1" si="4"/>
        <v>66</v>
      </c>
      <c r="F60" s="9">
        <f t="shared" ca="1" si="5"/>
        <v>58</v>
      </c>
      <c r="G60" s="9" t="str">
        <f ca="1">VLOOKUP(RANDBETWEEN(1,81),Sehirler[],2,0)</f>
        <v>Batman</v>
      </c>
      <c r="H60" s="9">
        <f t="shared" ca="1" si="6"/>
        <v>83937550672</v>
      </c>
      <c r="I60" s="9" t="str">
        <f t="shared" ca="1" si="7"/>
        <v>Erkek</v>
      </c>
      <c r="J60" s="45" t="s">
        <v>5305</v>
      </c>
    </row>
    <row r="61" spans="1:10">
      <c r="A61" s="9">
        <v>363</v>
      </c>
      <c r="B61" s="9" t="s">
        <v>846</v>
      </c>
      <c r="C61" s="9" t="s">
        <v>847</v>
      </c>
      <c r="D61" s="11">
        <f ca="1">TODAY()-Basvuranlar14[[#This Row],[Yaş]]*365</f>
        <v>24753</v>
      </c>
      <c r="E61" s="9">
        <f t="shared" ca="1" si="4"/>
        <v>52</v>
      </c>
      <c r="F61" s="9">
        <f t="shared" ca="1" si="5"/>
        <v>80</v>
      </c>
      <c r="G61" s="9" t="str">
        <f ca="1">VLOOKUP(RANDBETWEEN(1,81),Sehirler[],2,0)</f>
        <v>Malatya</v>
      </c>
      <c r="H61" s="9">
        <f t="shared" ca="1" si="6"/>
        <v>65299512145</v>
      </c>
      <c r="I61" s="9" t="str">
        <f t="shared" ca="1" si="7"/>
        <v>Erkek</v>
      </c>
      <c r="J61" s="45" t="s">
        <v>5306</v>
      </c>
    </row>
    <row r="62" spans="1:10">
      <c r="A62" s="9">
        <v>364</v>
      </c>
      <c r="B62" s="9" t="s">
        <v>848</v>
      </c>
      <c r="C62" s="9" t="s">
        <v>849</v>
      </c>
      <c r="D62" s="11">
        <f ca="1">TODAY()-Basvuranlar14[[#This Row],[Yaş]]*365</f>
        <v>14898</v>
      </c>
      <c r="E62" s="9">
        <f t="shared" ca="1" si="4"/>
        <v>79</v>
      </c>
      <c r="F62" s="9">
        <f t="shared" ca="1" si="5"/>
        <v>10</v>
      </c>
      <c r="G62" s="9" t="str">
        <f ca="1">VLOOKUP(RANDBETWEEN(1,81),Sehirler[],2,0)</f>
        <v>Bayburt</v>
      </c>
      <c r="H62" s="9">
        <f t="shared" ca="1" si="6"/>
        <v>88161178451</v>
      </c>
      <c r="I62" s="9" t="str">
        <f t="shared" ca="1" si="7"/>
        <v>Erkek</v>
      </c>
      <c r="J62" s="45" t="s">
        <v>5308</v>
      </c>
    </row>
    <row r="63" spans="1:10">
      <c r="A63" s="9">
        <v>365</v>
      </c>
      <c r="B63" s="9" t="s">
        <v>850</v>
      </c>
      <c r="C63" s="9" t="s">
        <v>851</v>
      </c>
      <c r="D63" s="11">
        <f ca="1">TODAY()-Basvuranlar14[[#This Row],[Yaş]]*365</f>
        <v>17818</v>
      </c>
      <c r="E63" s="9">
        <f t="shared" ca="1" si="4"/>
        <v>71</v>
      </c>
      <c r="F63" s="9">
        <f t="shared" ca="1" si="5"/>
        <v>33</v>
      </c>
      <c r="G63" s="9" t="str">
        <f ca="1">VLOOKUP(RANDBETWEEN(1,81),Sehirler[],2,0)</f>
        <v>Gümüşhane</v>
      </c>
      <c r="H63" s="9">
        <f t="shared" ca="1" si="6"/>
        <v>40374171216</v>
      </c>
      <c r="I63" s="9" t="str">
        <f t="shared" ca="1" si="7"/>
        <v>Kadın</v>
      </c>
      <c r="J63" s="45" t="s">
        <v>5310</v>
      </c>
    </row>
    <row r="64" spans="1:10">
      <c r="A64" s="9">
        <v>366</v>
      </c>
      <c r="B64" s="9" t="s">
        <v>852</v>
      </c>
      <c r="C64" s="9" t="s">
        <v>853</v>
      </c>
      <c r="D64" s="11">
        <f ca="1">TODAY()-Basvuranlar14[[#This Row],[Yaş]]*365</f>
        <v>21833</v>
      </c>
      <c r="E64" s="9">
        <f t="shared" ca="1" si="4"/>
        <v>60</v>
      </c>
      <c r="F64" s="9">
        <f t="shared" ca="1" si="5"/>
        <v>18</v>
      </c>
      <c r="G64" s="9" t="str">
        <f ca="1">VLOOKUP(RANDBETWEEN(1,81),Sehirler[],2,0)</f>
        <v>Sinop</v>
      </c>
      <c r="H64" s="9">
        <f t="shared" ca="1" si="6"/>
        <v>66194867973</v>
      </c>
      <c r="I64" s="9" t="str">
        <f t="shared" ca="1" si="7"/>
        <v>Kadın</v>
      </c>
      <c r="J64" s="45" t="s">
        <v>5312</v>
      </c>
    </row>
    <row r="65" spans="1:10">
      <c r="A65" s="9">
        <v>367</v>
      </c>
      <c r="B65" s="9" t="s">
        <v>854</v>
      </c>
      <c r="C65" s="9" t="s">
        <v>855</v>
      </c>
      <c r="D65" s="11">
        <f ca="1">TODAY()-Basvuranlar14[[#This Row],[Yaş]]*365</f>
        <v>20738</v>
      </c>
      <c r="E65" s="9">
        <f t="shared" ca="1" si="4"/>
        <v>63</v>
      </c>
      <c r="F65" s="9">
        <f t="shared" ca="1" si="5"/>
        <v>50</v>
      </c>
      <c r="G65" s="9" t="str">
        <f ca="1">VLOOKUP(RANDBETWEEN(1,81),Sehirler[],2,0)</f>
        <v>Samsun</v>
      </c>
      <c r="H65" s="9">
        <f t="shared" ca="1" si="6"/>
        <v>62509994463</v>
      </c>
      <c r="I65" s="9" t="str">
        <f t="shared" ca="1" si="7"/>
        <v>Erkek</v>
      </c>
      <c r="J65" s="45" t="s">
        <v>5314</v>
      </c>
    </row>
    <row r="66" spans="1:10">
      <c r="A66" s="9">
        <v>368</v>
      </c>
      <c r="B66" s="9" t="s">
        <v>856</v>
      </c>
      <c r="C66" s="9" t="s">
        <v>857</v>
      </c>
      <c r="D66" s="11">
        <f ca="1">TODAY()-Basvuranlar14[[#This Row],[Yaş]]*365</f>
        <v>28768</v>
      </c>
      <c r="E66" s="9">
        <f t="shared" ca="1" si="4"/>
        <v>41</v>
      </c>
      <c r="F66" s="9">
        <f t="shared" ca="1" si="5"/>
        <v>50</v>
      </c>
      <c r="G66" s="9" t="str">
        <f ca="1">VLOOKUP(RANDBETWEEN(1,81),Sehirler[],2,0)</f>
        <v>Bartın</v>
      </c>
      <c r="H66" s="9">
        <f t="shared" ca="1" si="6"/>
        <v>76662427153</v>
      </c>
      <c r="I66" s="9" t="str">
        <f t="shared" ca="1" si="7"/>
        <v>Kadın</v>
      </c>
      <c r="J66" s="45" t="s">
        <v>5316</v>
      </c>
    </row>
    <row r="67" spans="1:10">
      <c r="A67" s="9">
        <v>369</v>
      </c>
      <c r="B67" s="9" t="s">
        <v>858</v>
      </c>
      <c r="C67" s="9" t="s">
        <v>859</v>
      </c>
      <c r="D67" s="11">
        <f ca="1">TODAY()-Basvuranlar14[[#This Row],[Yaş]]*365</f>
        <v>21833</v>
      </c>
      <c r="E67" s="9">
        <f t="shared" ca="1" si="4"/>
        <v>60</v>
      </c>
      <c r="F67" s="9">
        <f t="shared" ca="1" si="5"/>
        <v>19</v>
      </c>
      <c r="G67" s="9" t="str">
        <f ca="1">VLOOKUP(RANDBETWEEN(1,81),Sehirler[],2,0)</f>
        <v>Şanlıurfa</v>
      </c>
      <c r="H67" s="9">
        <f t="shared" ca="1" si="6"/>
        <v>87592177387</v>
      </c>
      <c r="I67" s="9" t="str">
        <f t="shared" ca="1" si="7"/>
        <v>Kadın</v>
      </c>
      <c r="J67" s="45" t="s">
        <v>5318</v>
      </c>
    </row>
    <row r="68" spans="1:10">
      <c r="A68" s="9">
        <v>370</v>
      </c>
      <c r="B68" s="9" t="s">
        <v>860</v>
      </c>
      <c r="C68" s="9" t="s">
        <v>861</v>
      </c>
      <c r="D68" s="11">
        <f ca="1">TODAY()-Basvuranlar14[[#This Row],[Yaş]]*365</f>
        <v>14168</v>
      </c>
      <c r="E68" s="9">
        <f t="shared" ca="1" si="4"/>
        <v>81</v>
      </c>
      <c r="F68" s="9">
        <f t="shared" ca="1" si="5"/>
        <v>68</v>
      </c>
      <c r="G68" s="9" t="str">
        <f ca="1">VLOOKUP(RANDBETWEEN(1,81),Sehirler[],2,0)</f>
        <v>Manisa</v>
      </c>
      <c r="H68" s="9">
        <f t="shared" ca="1" si="6"/>
        <v>63266239459</v>
      </c>
      <c r="I68" s="9" t="str">
        <f t="shared" ca="1" si="7"/>
        <v>Erkek</v>
      </c>
      <c r="J68" s="45" t="s">
        <v>5320</v>
      </c>
    </row>
    <row r="69" spans="1:10">
      <c r="A69" s="9">
        <v>371</v>
      </c>
      <c r="B69" s="9" t="s">
        <v>862</v>
      </c>
      <c r="C69" s="9" t="s">
        <v>863</v>
      </c>
      <c r="D69" s="11">
        <f ca="1">TODAY()-Basvuranlar14[[#This Row],[Yaş]]*365</f>
        <v>30593</v>
      </c>
      <c r="E69" s="9">
        <f t="shared" ca="1" si="4"/>
        <v>36</v>
      </c>
      <c r="F69" s="9">
        <f t="shared" ca="1" si="5"/>
        <v>48</v>
      </c>
      <c r="G69" s="9" t="str">
        <f ca="1">VLOOKUP(RANDBETWEEN(1,81),Sehirler[],2,0)</f>
        <v>Denizli</v>
      </c>
      <c r="H69" s="9">
        <f t="shared" ca="1" si="6"/>
        <v>25944916417</v>
      </c>
      <c r="I69" s="9" t="str">
        <f t="shared" ca="1" si="7"/>
        <v>Erkek</v>
      </c>
      <c r="J69" s="45" t="s">
        <v>5322</v>
      </c>
    </row>
    <row r="70" spans="1:10">
      <c r="A70" s="9">
        <v>372</v>
      </c>
      <c r="B70" s="9" t="s">
        <v>864</v>
      </c>
      <c r="C70" s="9" t="s">
        <v>865</v>
      </c>
      <c r="D70" s="11">
        <f ca="1">TODAY()-Basvuranlar14[[#This Row],[Yaş]]*365</f>
        <v>21103</v>
      </c>
      <c r="E70" s="9">
        <f t="shared" ca="1" si="4"/>
        <v>62</v>
      </c>
      <c r="F70" s="9">
        <f t="shared" ca="1" si="5"/>
        <v>46</v>
      </c>
      <c r="G70" s="9" t="str">
        <f ca="1">VLOOKUP(RANDBETWEEN(1,81),Sehirler[],2,0)</f>
        <v>Konya</v>
      </c>
      <c r="H70" s="9">
        <f t="shared" ca="1" si="6"/>
        <v>43391612026</v>
      </c>
      <c r="I70" s="9" t="str">
        <f t="shared" ca="1" si="7"/>
        <v>Kadın</v>
      </c>
      <c r="J70" s="45" t="s">
        <v>5324</v>
      </c>
    </row>
    <row r="71" spans="1:10">
      <c r="A71" s="9">
        <v>373</v>
      </c>
      <c r="B71" s="9" t="s">
        <v>866</v>
      </c>
      <c r="C71" s="9" t="s">
        <v>867</v>
      </c>
      <c r="D71" s="11">
        <f ca="1">TODAY()-Basvuranlar14[[#This Row],[Yaş]]*365</f>
        <v>14898</v>
      </c>
      <c r="E71" s="9">
        <f t="shared" ca="1" si="4"/>
        <v>79</v>
      </c>
      <c r="F71" s="9">
        <f t="shared" ca="1" si="5"/>
        <v>58</v>
      </c>
      <c r="G71" s="9" t="str">
        <f ca="1">VLOOKUP(RANDBETWEEN(1,81),Sehirler[],2,0)</f>
        <v>Van</v>
      </c>
      <c r="H71" s="9">
        <f t="shared" ca="1" si="6"/>
        <v>40033480164</v>
      </c>
      <c r="I71" s="9" t="str">
        <f t="shared" ca="1" si="7"/>
        <v>Kadın</v>
      </c>
      <c r="J71" s="45" t="s">
        <v>5326</v>
      </c>
    </row>
    <row r="72" spans="1:10">
      <c r="A72" s="9">
        <v>374</v>
      </c>
      <c r="B72" s="9" t="s">
        <v>868</v>
      </c>
      <c r="C72" s="9" t="s">
        <v>869</v>
      </c>
      <c r="D72" s="11">
        <f ca="1">TODAY()-Basvuranlar14[[#This Row],[Yaş]]*365</f>
        <v>36068</v>
      </c>
      <c r="E72" s="9">
        <f t="shared" ca="1" si="4"/>
        <v>21</v>
      </c>
      <c r="F72" s="9">
        <f t="shared" ca="1" si="5"/>
        <v>46</v>
      </c>
      <c r="G72" s="9" t="str">
        <f ca="1">VLOOKUP(RANDBETWEEN(1,81),Sehirler[],2,0)</f>
        <v>Batman</v>
      </c>
      <c r="H72" s="9">
        <f t="shared" ca="1" si="6"/>
        <v>21648359871</v>
      </c>
      <c r="I72" s="9" t="str">
        <f t="shared" ca="1" si="7"/>
        <v>Kadın</v>
      </c>
      <c r="J72" s="45" t="s">
        <v>5328</v>
      </c>
    </row>
    <row r="73" spans="1:10">
      <c r="A73" s="9">
        <v>375</v>
      </c>
      <c r="B73" s="9" t="s">
        <v>870</v>
      </c>
      <c r="C73" s="9" t="s">
        <v>871</v>
      </c>
      <c r="D73" s="11">
        <f ca="1">TODAY()-Basvuranlar14[[#This Row],[Yaş]]*365</f>
        <v>29133</v>
      </c>
      <c r="E73" s="9">
        <f t="shared" ca="1" si="4"/>
        <v>40</v>
      </c>
      <c r="F73" s="9">
        <f t="shared" ca="1" si="5"/>
        <v>10</v>
      </c>
      <c r="G73" s="9" t="str">
        <f ca="1">VLOOKUP(RANDBETWEEN(1,81),Sehirler[],2,0)</f>
        <v>Gümüşhane</v>
      </c>
      <c r="H73" s="9">
        <f t="shared" ca="1" si="6"/>
        <v>62584372343</v>
      </c>
      <c r="I73" s="9" t="str">
        <f t="shared" ca="1" si="7"/>
        <v>Erkek</v>
      </c>
      <c r="J73" s="45" t="s">
        <v>5330</v>
      </c>
    </row>
    <row r="74" spans="1:10">
      <c r="A74" s="9">
        <v>376</v>
      </c>
      <c r="B74" s="9" t="s">
        <v>872</v>
      </c>
      <c r="C74" s="9" t="s">
        <v>873</v>
      </c>
      <c r="D74" s="11">
        <f ca="1">TODAY()-Basvuranlar14[[#This Row],[Yaş]]*365</f>
        <v>17453</v>
      </c>
      <c r="E74" s="9">
        <f t="shared" ca="1" si="4"/>
        <v>72</v>
      </c>
      <c r="F74" s="9">
        <f t="shared" ca="1" si="5"/>
        <v>54</v>
      </c>
      <c r="G74" s="9" t="str">
        <f ca="1">VLOOKUP(RANDBETWEEN(1,81),Sehirler[],2,0)</f>
        <v>Gaziantep</v>
      </c>
      <c r="H74" s="9">
        <f t="shared" ca="1" si="6"/>
        <v>48766932343</v>
      </c>
      <c r="I74" s="9" t="str">
        <f t="shared" ca="1" si="7"/>
        <v>Kadın</v>
      </c>
      <c r="J74" s="45" t="s">
        <v>5332</v>
      </c>
    </row>
    <row r="75" spans="1:10">
      <c r="A75" s="9">
        <v>377</v>
      </c>
      <c r="B75" s="9" t="s">
        <v>874</v>
      </c>
      <c r="C75" s="9" t="s">
        <v>875</v>
      </c>
      <c r="D75" s="11">
        <f ca="1">TODAY()-Basvuranlar14[[#This Row],[Yaş]]*365</f>
        <v>34973</v>
      </c>
      <c r="E75" s="9">
        <f t="shared" ca="1" si="4"/>
        <v>24</v>
      </c>
      <c r="F75" s="9">
        <f t="shared" ca="1" si="5"/>
        <v>47</v>
      </c>
      <c r="G75" s="9" t="str">
        <f ca="1">VLOOKUP(RANDBETWEEN(1,81),Sehirler[],2,0)</f>
        <v>Kırklareli</v>
      </c>
      <c r="H75" s="9">
        <f t="shared" ca="1" si="6"/>
        <v>69222020188</v>
      </c>
      <c r="I75" s="9" t="str">
        <f t="shared" ca="1" si="7"/>
        <v>Kadın</v>
      </c>
      <c r="J75" s="45" t="s">
        <v>5334</v>
      </c>
    </row>
    <row r="76" spans="1:10">
      <c r="A76" s="9">
        <v>378</v>
      </c>
      <c r="B76" s="9" t="s">
        <v>876</v>
      </c>
      <c r="C76" s="9" t="s">
        <v>877</v>
      </c>
      <c r="D76" s="11">
        <f ca="1">TODAY()-Basvuranlar14[[#This Row],[Yaş]]*365</f>
        <v>17453</v>
      </c>
      <c r="E76" s="9">
        <f t="shared" ca="1" si="4"/>
        <v>72</v>
      </c>
      <c r="F76" s="9">
        <f t="shared" ca="1" si="5"/>
        <v>63</v>
      </c>
      <c r="G76" s="9" t="str">
        <f ca="1">VLOOKUP(RANDBETWEEN(1,81),Sehirler[],2,0)</f>
        <v>Zonguldak</v>
      </c>
      <c r="H76" s="9">
        <f t="shared" ca="1" si="6"/>
        <v>81619071881</v>
      </c>
      <c r="I76" s="9" t="str">
        <f t="shared" ca="1" si="7"/>
        <v>Erkek</v>
      </c>
      <c r="J76" s="45" t="s">
        <v>5336</v>
      </c>
    </row>
    <row r="77" spans="1:10">
      <c r="A77" s="9">
        <v>379</v>
      </c>
      <c r="B77" s="9" t="s">
        <v>878</v>
      </c>
      <c r="C77" s="9" t="s">
        <v>879</v>
      </c>
      <c r="D77" s="11">
        <f ca="1">TODAY()-Basvuranlar14[[#This Row],[Yaş]]*365</f>
        <v>33513</v>
      </c>
      <c r="E77" s="9">
        <f t="shared" ca="1" si="4"/>
        <v>28</v>
      </c>
      <c r="F77" s="9">
        <f t="shared" ca="1" si="5"/>
        <v>14</v>
      </c>
      <c r="G77" s="9" t="str">
        <f ca="1">VLOOKUP(RANDBETWEEN(1,81),Sehirler[],2,0)</f>
        <v>Kocaeli</v>
      </c>
      <c r="H77" s="9">
        <f t="shared" ca="1" si="6"/>
        <v>48577087599</v>
      </c>
      <c r="I77" s="9" t="str">
        <f t="shared" ca="1" si="7"/>
        <v>Kadın</v>
      </c>
      <c r="J77" s="45" t="s">
        <v>5338</v>
      </c>
    </row>
    <row r="78" spans="1:10">
      <c r="A78" s="9">
        <v>380</v>
      </c>
      <c r="B78" s="9" t="s">
        <v>880</v>
      </c>
      <c r="C78" s="9" t="s">
        <v>881</v>
      </c>
      <c r="D78" s="11">
        <f ca="1">TODAY()-Basvuranlar14[[#This Row],[Yaş]]*365</f>
        <v>36798</v>
      </c>
      <c r="E78" s="9">
        <f t="shared" ca="1" si="4"/>
        <v>19</v>
      </c>
      <c r="F78" s="9">
        <f t="shared" ca="1" si="5"/>
        <v>50</v>
      </c>
      <c r="G78" s="9" t="str">
        <f ca="1">VLOOKUP(RANDBETWEEN(1,81),Sehirler[],2,0)</f>
        <v>Aydın</v>
      </c>
      <c r="H78" s="9">
        <f t="shared" ca="1" si="6"/>
        <v>28237251399</v>
      </c>
      <c r="I78" s="9" t="str">
        <f t="shared" ca="1" si="7"/>
        <v>Erkek</v>
      </c>
      <c r="J78" s="45" t="s">
        <v>5340</v>
      </c>
    </row>
    <row r="79" spans="1:10">
      <c r="A79" s="9">
        <v>381</v>
      </c>
      <c r="B79" s="9" t="s">
        <v>882</v>
      </c>
      <c r="C79" s="9" t="s">
        <v>883</v>
      </c>
      <c r="D79" s="11">
        <f ca="1">TODAY()-Basvuranlar14[[#This Row],[Yaş]]*365</f>
        <v>32053</v>
      </c>
      <c r="E79" s="9">
        <f t="shared" ca="1" si="4"/>
        <v>32</v>
      </c>
      <c r="F79" s="9">
        <f t="shared" ca="1" si="5"/>
        <v>71</v>
      </c>
      <c r="G79" s="9" t="str">
        <f ca="1">VLOOKUP(RANDBETWEEN(1,81),Sehirler[],2,0)</f>
        <v>Isparta</v>
      </c>
      <c r="H79" s="9">
        <f t="shared" ca="1" si="6"/>
        <v>44607755823</v>
      </c>
      <c r="I79" s="9" t="str">
        <f t="shared" ca="1" si="7"/>
        <v>Kadın</v>
      </c>
      <c r="J79" s="45" t="s">
        <v>5342</v>
      </c>
    </row>
    <row r="80" spans="1:10">
      <c r="A80" s="9">
        <v>382</v>
      </c>
      <c r="B80" s="9" t="s">
        <v>884</v>
      </c>
      <c r="C80" s="9" t="s">
        <v>885</v>
      </c>
      <c r="D80" s="11">
        <f ca="1">TODAY()-Basvuranlar14[[#This Row],[Yaş]]*365</f>
        <v>19643</v>
      </c>
      <c r="E80" s="9">
        <f t="shared" ca="1" si="4"/>
        <v>66</v>
      </c>
      <c r="F80" s="9">
        <f t="shared" ca="1" si="5"/>
        <v>36</v>
      </c>
      <c r="G80" s="9" t="str">
        <f ca="1">VLOOKUP(RANDBETWEEN(1,81),Sehirler[],2,0)</f>
        <v>İstanbul</v>
      </c>
      <c r="H80" s="9">
        <f t="shared" ca="1" si="6"/>
        <v>52172766569</v>
      </c>
      <c r="I80" s="9" t="str">
        <f t="shared" ca="1" si="7"/>
        <v>Kadın</v>
      </c>
      <c r="J80" s="45" t="s">
        <v>5344</v>
      </c>
    </row>
    <row r="81" spans="1:10">
      <c r="A81" s="9">
        <v>383</v>
      </c>
      <c r="B81" s="9" t="s">
        <v>886</v>
      </c>
      <c r="C81" s="9" t="s">
        <v>887</v>
      </c>
      <c r="D81" s="11">
        <f ca="1">TODAY()-Basvuranlar14[[#This Row],[Yaş]]*365</f>
        <v>20008</v>
      </c>
      <c r="E81" s="9">
        <f t="shared" ca="1" si="4"/>
        <v>65</v>
      </c>
      <c r="F81" s="9">
        <f t="shared" ca="1" si="5"/>
        <v>78</v>
      </c>
      <c r="G81" s="9" t="str">
        <f ca="1">VLOOKUP(RANDBETWEEN(1,81),Sehirler[],2,0)</f>
        <v>Yalova</v>
      </c>
      <c r="H81" s="9">
        <f t="shared" ca="1" si="6"/>
        <v>81684223218</v>
      </c>
      <c r="I81" s="9" t="str">
        <f t="shared" ca="1" si="7"/>
        <v>Kadın</v>
      </c>
      <c r="J81" s="45" t="s">
        <v>5346</v>
      </c>
    </row>
    <row r="82" spans="1:10">
      <c r="A82" s="9">
        <v>384</v>
      </c>
      <c r="B82" s="9" t="s">
        <v>888</v>
      </c>
      <c r="C82" s="9" t="s">
        <v>889</v>
      </c>
      <c r="D82" s="11">
        <f ca="1">TODAY()-Basvuranlar14[[#This Row],[Yaş]]*365</f>
        <v>22198</v>
      </c>
      <c r="E82" s="9">
        <f t="shared" ca="1" si="4"/>
        <v>59</v>
      </c>
      <c r="F82" s="9">
        <f t="shared" ca="1" si="5"/>
        <v>76</v>
      </c>
      <c r="G82" s="9" t="str">
        <f ca="1">VLOOKUP(RANDBETWEEN(1,81),Sehirler[],2,0)</f>
        <v>Bolu</v>
      </c>
      <c r="H82" s="9">
        <f t="shared" ca="1" si="6"/>
        <v>18846440736</v>
      </c>
      <c r="I82" s="9" t="str">
        <f t="shared" ca="1" si="7"/>
        <v>Erkek</v>
      </c>
      <c r="J82" s="45" t="s">
        <v>5348</v>
      </c>
    </row>
    <row r="83" spans="1:10">
      <c r="A83" s="9">
        <v>385</v>
      </c>
      <c r="B83" s="9" t="s">
        <v>890</v>
      </c>
      <c r="C83" s="9" t="s">
        <v>556</v>
      </c>
      <c r="D83" s="11">
        <f ca="1">TODAY()-Basvuranlar14[[#This Row],[Yaş]]*365</f>
        <v>28403</v>
      </c>
      <c r="E83" s="9">
        <f t="shared" ref="E83:E146" ca="1" si="8">RANDBETWEEN(18,82)</f>
        <v>42</v>
      </c>
      <c r="F83" s="9">
        <f t="shared" ref="F83:F146" ca="1" si="9">RANDBETWEEN(1,81)</f>
        <v>9</v>
      </c>
      <c r="G83" s="9" t="str">
        <f ca="1">VLOOKUP(RANDBETWEEN(1,81),Sehirler[],2,0)</f>
        <v>Burdur</v>
      </c>
      <c r="H83" s="9">
        <f t="shared" ref="H83:H146" ca="1" si="10">RANDBETWEEN(14954316070,92354316070)</f>
        <v>75174354255</v>
      </c>
      <c r="I83" s="9" t="str">
        <f t="shared" ref="I83:I146" ca="1" si="11">_xlfn.SWITCH(RANDBETWEEN(1,2),1,"Erkek",2,"Kadın")</f>
        <v>Kadın</v>
      </c>
      <c r="J83" s="45" t="s">
        <v>5350</v>
      </c>
    </row>
    <row r="84" spans="1:10">
      <c r="A84" s="9">
        <v>386</v>
      </c>
      <c r="B84" s="9" t="s">
        <v>891</v>
      </c>
      <c r="C84" s="9" t="s">
        <v>892</v>
      </c>
      <c r="D84" s="11">
        <f ca="1">TODAY()-Basvuranlar14[[#This Row],[Yaş]]*365</f>
        <v>19643</v>
      </c>
      <c r="E84" s="9">
        <f t="shared" ca="1" si="8"/>
        <v>66</v>
      </c>
      <c r="F84" s="9">
        <f t="shared" ca="1" si="9"/>
        <v>29</v>
      </c>
      <c r="G84" s="9" t="str">
        <f ca="1">VLOOKUP(RANDBETWEEN(1,81),Sehirler[],2,0)</f>
        <v>Kars</v>
      </c>
      <c r="H84" s="9">
        <f t="shared" ca="1" si="10"/>
        <v>79498842589</v>
      </c>
      <c r="I84" s="9" t="str">
        <f t="shared" ca="1" si="11"/>
        <v>Kadın</v>
      </c>
      <c r="J84" s="45" t="s">
        <v>5352</v>
      </c>
    </row>
    <row r="85" spans="1:10">
      <c r="A85" s="9">
        <v>387</v>
      </c>
      <c r="B85" s="9" t="s">
        <v>793</v>
      </c>
      <c r="C85" s="9" t="s">
        <v>893</v>
      </c>
      <c r="D85" s="11">
        <f ca="1">TODAY()-Basvuranlar14[[#This Row],[Yaş]]*365</f>
        <v>32418</v>
      </c>
      <c r="E85" s="9">
        <f t="shared" ca="1" si="8"/>
        <v>31</v>
      </c>
      <c r="F85" s="9">
        <f t="shared" ca="1" si="9"/>
        <v>50</v>
      </c>
      <c r="G85" s="9" t="str">
        <f ca="1">VLOOKUP(RANDBETWEEN(1,81),Sehirler[],2,0)</f>
        <v>Afyonkarahisar</v>
      </c>
      <c r="H85" s="9">
        <f t="shared" ca="1" si="10"/>
        <v>88066645485</v>
      </c>
      <c r="I85" s="9" t="str">
        <f t="shared" ca="1" si="11"/>
        <v>Kadın</v>
      </c>
      <c r="J85" s="45" t="s">
        <v>5354</v>
      </c>
    </row>
    <row r="86" spans="1:10">
      <c r="A86" s="9">
        <v>388</v>
      </c>
      <c r="B86" s="9" t="s">
        <v>894</v>
      </c>
      <c r="C86" s="9" t="s">
        <v>895</v>
      </c>
      <c r="D86" s="11">
        <f ca="1">TODAY()-Basvuranlar14[[#This Row],[Yaş]]*365</f>
        <v>23293</v>
      </c>
      <c r="E86" s="9">
        <f t="shared" ca="1" si="8"/>
        <v>56</v>
      </c>
      <c r="F86" s="9">
        <f t="shared" ca="1" si="9"/>
        <v>22</v>
      </c>
      <c r="G86" s="9" t="str">
        <f ca="1">VLOOKUP(RANDBETWEEN(1,81),Sehirler[],2,0)</f>
        <v>Kastamonu</v>
      </c>
      <c r="H86" s="9">
        <f t="shared" ca="1" si="10"/>
        <v>21743933782</v>
      </c>
      <c r="I86" s="9" t="str">
        <f t="shared" ca="1" si="11"/>
        <v>Erkek</v>
      </c>
      <c r="J86" s="45" t="s">
        <v>5356</v>
      </c>
    </row>
    <row r="87" spans="1:10">
      <c r="A87" s="9">
        <v>389</v>
      </c>
      <c r="B87" s="9" t="s">
        <v>896</v>
      </c>
      <c r="C87" s="9" t="s">
        <v>897</v>
      </c>
      <c r="D87" s="11">
        <f ca="1">TODAY()-Basvuranlar14[[#This Row],[Yaş]]*365</f>
        <v>18913</v>
      </c>
      <c r="E87" s="9">
        <f t="shared" ca="1" si="8"/>
        <v>68</v>
      </c>
      <c r="F87" s="9">
        <f t="shared" ca="1" si="9"/>
        <v>51</v>
      </c>
      <c r="G87" s="9" t="str">
        <f ca="1">VLOOKUP(RANDBETWEEN(1,81),Sehirler[],2,0)</f>
        <v>Mersin</v>
      </c>
      <c r="H87" s="9">
        <f t="shared" ca="1" si="10"/>
        <v>29988122761</v>
      </c>
      <c r="I87" s="9" t="str">
        <f t="shared" ca="1" si="11"/>
        <v>Kadın</v>
      </c>
      <c r="J87" s="45" t="s">
        <v>5358</v>
      </c>
    </row>
    <row r="88" spans="1:10">
      <c r="A88" s="9">
        <v>390</v>
      </c>
      <c r="B88" s="9" t="s">
        <v>898</v>
      </c>
      <c r="C88" s="9" t="s">
        <v>899</v>
      </c>
      <c r="D88" s="11">
        <f ca="1">TODAY()-Basvuranlar14[[#This Row],[Yaş]]*365</f>
        <v>31688</v>
      </c>
      <c r="E88" s="9">
        <f t="shared" ca="1" si="8"/>
        <v>33</v>
      </c>
      <c r="F88" s="9">
        <f t="shared" ca="1" si="9"/>
        <v>46</v>
      </c>
      <c r="G88" s="9" t="str">
        <f ca="1">VLOOKUP(RANDBETWEEN(1,81),Sehirler[],2,0)</f>
        <v>Bingöl</v>
      </c>
      <c r="H88" s="9">
        <f t="shared" ca="1" si="10"/>
        <v>50015068811</v>
      </c>
      <c r="I88" s="9" t="str">
        <f t="shared" ca="1" si="11"/>
        <v>Erkek</v>
      </c>
      <c r="J88" s="45" t="s">
        <v>5360</v>
      </c>
    </row>
    <row r="89" spans="1:10">
      <c r="A89" s="9">
        <v>391</v>
      </c>
      <c r="B89" s="9" t="s">
        <v>900</v>
      </c>
      <c r="C89" s="9" t="s">
        <v>901</v>
      </c>
      <c r="D89" s="11">
        <f ca="1">TODAY()-Basvuranlar14[[#This Row],[Yaş]]*365</f>
        <v>18913</v>
      </c>
      <c r="E89" s="9">
        <f t="shared" ca="1" si="8"/>
        <v>68</v>
      </c>
      <c r="F89" s="9">
        <f t="shared" ca="1" si="9"/>
        <v>56</v>
      </c>
      <c r="G89" s="9" t="str">
        <f ca="1">VLOOKUP(RANDBETWEEN(1,81),Sehirler[],2,0)</f>
        <v>Şırnak</v>
      </c>
      <c r="H89" s="9">
        <f t="shared" ca="1" si="10"/>
        <v>26621646848</v>
      </c>
      <c r="I89" s="9" t="str">
        <f t="shared" ca="1" si="11"/>
        <v>Erkek</v>
      </c>
      <c r="J89" s="45" t="s">
        <v>5362</v>
      </c>
    </row>
    <row r="90" spans="1:10">
      <c r="A90" s="9">
        <v>392</v>
      </c>
      <c r="B90" s="9" t="s">
        <v>902</v>
      </c>
      <c r="C90" s="9" t="s">
        <v>903</v>
      </c>
      <c r="D90" s="11">
        <f ca="1">TODAY()-Basvuranlar14[[#This Row],[Yaş]]*365</f>
        <v>30228</v>
      </c>
      <c r="E90" s="9">
        <f t="shared" ca="1" si="8"/>
        <v>37</v>
      </c>
      <c r="F90" s="9">
        <f t="shared" ca="1" si="9"/>
        <v>16</v>
      </c>
      <c r="G90" s="9" t="str">
        <f ca="1">VLOOKUP(RANDBETWEEN(1,81),Sehirler[],2,0)</f>
        <v>Aydın</v>
      </c>
      <c r="H90" s="9">
        <f t="shared" ca="1" si="10"/>
        <v>22308910416</v>
      </c>
      <c r="I90" s="9" t="str">
        <f t="shared" ca="1" si="11"/>
        <v>Kadın</v>
      </c>
      <c r="J90" s="45" t="s">
        <v>5364</v>
      </c>
    </row>
    <row r="91" spans="1:10">
      <c r="A91" s="9">
        <v>393</v>
      </c>
      <c r="B91" s="9" t="s">
        <v>904</v>
      </c>
      <c r="C91" s="9" t="s">
        <v>905</v>
      </c>
      <c r="D91" s="11">
        <f ca="1">TODAY()-Basvuranlar14[[#This Row],[Yaş]]*365</f>
        <v>26578</v>
      </c>
      <c r="E91" s="9">
        <f t="shared" ca="1" si="8"/>
        <v>47</v>
      </c>
      <c r="F91" s="9">
        <f t="shared" ca="1" si="9"/>
        <v>44</v>
      </c>
      <c r="G91" s="9" t="str">
        <f ca="1">VLOOKUP(RANDBETWEEN(1,81),Sehirler[],2,0)</f>
        <v>Kastamonu</v>
      </c>
      <c r="H91" s="9">
        <f t="shared" ca="1" si="10"/>
        <v>74221674783</v>
      </c>
      <c r="I91" s="9" t="str">
        <f t="shared" ca="1" si="11"/>
        <v>Kadın</v>
      </c>
      <c r="J91" s="45" t="s">
        <v>5366</v>
      </c>
    </row>
    <row r="92" spans="1:10">
      <c r="A92" s="9">
        <v>394</v>
      </c>
      <c r="B92" s="9" t="s">
        <v>906</v>
      </c>
      <c r="C92" s="9" t="s">
        <v>907</v>
      </c>
      <c r="D92" s="11">
        <f ca="1">TODAY()-Basvuranlar14[[#This Row],[Yaş]]*365</f>
        <v>34973</v>
      </c>
      <c r="E92" s="9">
        <f t="shared" ca="1" si="8"/>
        <v>24</v>
      </c>
      <c r="F92" s="9">
        <f t="shared" ca="1" si="9"/>
        <v>71</v>
      </c>
      <c r="G92" s="9" t="str">
        <f ca="1">VLOOKUP(RANDBETWEEN(1,81),Sehirler[],2,0)</f>
        <v>Denizli</v>
      </c>
      <c r="H92" s="9">
        <f t="shared" ca="1" si="10"/>
        <v>40084856258</v>
      </c>
      <c r="I92" s="9" t="str">
        <f t="shared" ca="1" si="11"/>
        <v>Kadın</v>
      </c>
      <c r="J92" s="45" t="s">
        <v>5368</v>
      </c>
    </row>
    <row r="93" spans="1:10">
      <c r="A93" s="9">
        <v>395</v>
      </c>
      <c r="B93" s="9" t="s">
        <v>908</v>
      </c>
      <c r="C93" s="9" t="s">
        <v>909</v>
      </c>
      <c r="D93" s="11">
        <f ca="1">TODAY()-Basvuranlar14[[#This Row],[Yaş]]*365</f>
        <v>20373</v>
      </c>
      <c r="E93" s="9">
        <f t="shared" ca="1" si="8"/>
        <v>64</v>
      </c>
      <c r="F93" s="9">
        <f t="shared" ca="1" si="9"/>
        <v>79</v>
      </c>
      <c r="G93" s="9" t="str">
        <f ca="1">VLOOKUP(RANDBETWEEN(1,81),Sehirler[],2,0)</f>
        <v>Uşak</v>
      </c>
      <c r="H93" s="9">
        <f t="shared" ca="1" si="10"/>
        <v>77070247724</v>
      </c>
      <c r="I93" s="9" t="str">
        <f t="shared" ca="1" si="11"/>
        <v>Erkek</v>
      </c>
      <c r="J93" s="45" t="s">
        <v>5370</v>
      </c>
    </row>
    <row r="94" spans="1:10">
      <c r="A94" s="9">
        <v>396</v>
      </c>
      <c r="B94" s="9" t="s">
        <v>910</v>
      </c>
      <c r="C94" s="9" t="s">
        <v>911</v>
      </c>
      <c r="D94" s="11">
        <f ca="1">TODAY()-Basvuranlar14[[#This Row],[Yaş]]*365</f>
        <v>22928</v>
      </c>
      <c r="E94" s="9">
        <f t="shared" ca="1" si="8"/>
        <v>57</v>
      </c>
      <c r="F94" s="9">
        <f t="shared" ca="1" si="9"/>
        <v>70</v>
      </c>
      <c r="G94" s="9" t="str">
        <f ca="1">VLOOKUP(RANDBETWEEN(1,81),Sehirler[],2,0)</f>
        <v>Aydın</v>
      </c>
      <c r="H94" s="9">
        <f t="shared" ca="1" si="10"/>
        <v>74922897635</v>
      </c>
      <c r="I94" s="9" t="str">
        <f t="shared" ca="1" si="11"/>
        <v>Erkek</v>
      </c>
      <c r="J94" s="45" t="s">
        <v>5372</v>
      </c>
    </row>
    <row r="95" spans="1:10">
      <c r="A95" s="9">
        <v>397</v>
      </c>
      <c r="B95" s="9" t="s">
        <v>912</v>
      </c>
      <c r="C95" s="9" t="s">
        <v>913</v>
      </c>
      <c r="D95" s="11">
        <f ca="1">TODAY()-Basvuranlar14[[#This Row],[Yaş]]*365</f>
        <v>14533</v>
      </c>
      <c r="E95" s="9">
        <f t="shared" ca="1" si="8"/>
        <v>80</v>
      </c>
      <c r="F95" s="9">
        <f t="shared" ca="1" si="9"/>
        <v>73</v>
      </c>
      <c r="G95" s="9" t="str">
        <f ca="1">VLOOKUP(RANDBETWEEN(1,81),Sehirler[],2,0)</f>
        <v>Tekirdağ</v>
      </c>
      <c r="H95" s="9">
        <f t="shared" ca="1" si="10"/>
        <v>91735260794</v>
      </c>
      <c r="I95" s="9" t="str">
        <f t="shared" ca="1" si="11"/>
        <v>Kadın</v>
      </c>
      <c r="J95" s="45" t="s">
        <v>5374</v>
      </c>
    </row>
    <row r="96" spans="1:10">
      <c r="A96" s="9">
        <v>398</v>
      </c>
      <c r="B96" s="9" t="s">
        <v>914</v>
      </c>
      <c r="C96" s="9" t="s">
        <v>915</v>
      </c>
      <c r="D96" s="11">
        <f ca="1">TODAY()-Basvuranlar14[[#This Row],[Yaş]]*365</f>
        <v>15263</v>
      </c>
      <c r="E96" s="9">
        <f t="shared" ca="1" si="8"/>
        <v>78</v>
      </c>
      <c r="F96" s="9">
        <f t="shared" ca="1" si="9"/>
        <v>65</v>
      </c>
      <c r="G96" s="9" t="str">
        <f ca="1">VLOOKUP(RANDBETWEEN(1,81),Sehirler[],2,0)</f>
        <v>Aydın</v>
      </c>
      <c r="H96" s="9">
        <f t="shared" ca="1" si="10"/>
        <v>86027818655</v>
      </c>
      <c r="I96" s="9" t="str">
        <f t="shared" ca="1" si="11"/>
        <v>Erkek</v>
      </c>
      <c r="J96" s="45" t="s">
        <v>5376</v>
      </c>
    </row>
    <row r="97" spans="1:10">
      <c r="A97" s="9">
        <v>399</v>
      </c>
      <c r="B97" s="9" t="s">
        <v>916</v>
      </c>
      <c r="C97" s="9" t="s">
        <v>917</v>
      </c>
      <c r="D97" s="11">
        <f ca="1">TODAY()-Basvuranlar14[[#This Row],[Yaş]]*365</f>
        <v>35703</v>
      </c>
      <c r="E97" s="9">
        <f t="shared" ca="1" si="8"/>
        <v>22</v>
      </c>
      <c r="F97" s="9">
        <f t="shared" ca="1" si="9"/>
        <v>45</v>
      </c>
      <c r="G97" s="9" t="str">
        <f ca="1">VLOOKUP(RANDBETWEEN(1,81),Sehirler[],2,0)</f>
        <v>Van</v>
      </c>
      <c r="H97" s="9">
        <f t="shared" ca="1" si="10"/>
        <v>16775246592</v>
      </c>
      <c r="I97" s="9" t="str">
        <f t="shared" ca="1" si="11"/>
        <v>Kadın</v>
      </c>
      <c r="J97" s="45" t="s">
        <v>5378</v>
      </c>
    </row>
    <row r="98" spans="1:10">
      <c r="A98" s="9">
        <v>400</v>
      </c>
      <c r="B98" s="9" t="s">
        <v>918</v>
      </c>
      <c r="C98" s="9" t="s">
        <v>919</v>
      </c>
      <c r="D98" s="11">
        <f ca="1">TODAY()-Basvuranlar14[[#This Row],[Yaş]]*365</f>
        <v>15993</v>
      </c>
      <c r="E98" s="9">
        <f t="shared" ca="1" si="8"/>
        <v>76</v>
      </c>
      <c r="F98" s="9">
        <f t="shared" ca="1" si="9"/>
        <v>20</v>
      </c>
      <c r="G98" s="9" t="str">
        <f ca="1">VLOOKUP(RANDBETWEEN(1,81),Sehirler[],2,0)</f>
        <v>Tekirdağ</v>
      </c>
      <c r="H98" s="9">
        <f t="shared" ca="1" si="10"/>
        <v>90927462674</v>
      </c>
      <c r="I98" s="9" t="str">
        <f t="shared" ca="1" si="11"/>
        <v>Erkek</v>
      </c>
      <c r="J98" s="45" t="s">
        <v>5380</v>
      </c>
    </row>
    <row r="99" spans="1:10">
      <c r="A99" s="9">
        <v>401</v>
      </c>
      <c r="B99" s="9" t="s">
        <v>920</v>
      </c>
      <c r="C99" s="9" t="s">
        <v>921</v>
      </c>
      <c r="D99" s="11">
        <f ca="1">TODAY()-Basvuranlar14[[#This Row],[Yaş]]*365</f>
        <v>36068</v>
      </c>
      <c r="E99" s="9">
        <f t="shared" ca="1" si="8"/>
        <v>21</v>
      </c>
      <c r="F99" s="9">
        <f t="shared" ca="1" si="9"/>
        <v>66</v>
      </c>
      <c r="G99" s="9" t="str">
        <f ca="1">VLOOKUP(RANDBETWEEN(1,81),Sehirler[],2,0)</f>
        <v>Ağrı</v>
      </c>
      <c r="H99" s="9">
        <f t="shared" ca="1" si="10"/>
        <v>74245569850</v>
      </c>
      <c r="I99" s="9" t="str">
        <f t="shared" ca="1" si="11"/>
        <v>Kadın</v>
      </c>
      <c r="J99" s="45" t="s">
        <v>5382</v>
      </c>
    </row>
    <row r="100" spans="1:10">
      <c r="A100" s="9">
        <v>402</v>
      </c>
      <c r="B100" s="9" t="s">
        <v>922</v>
      </c>
      <c r="C100" s="9" t="s">
        <v>923</v>
      </c>
      <c r="D100" s="11">
        <f ca="1">TODAY()-Basvuranlar14[[#This Row],[Yaş]]*365</f>
        <v>28768</v>
      </c>
      <c r="E100" s="9">
        <f t="shared" ca="1" si="8"/>
        <v>41</v>
      </c>
      <c r="F100" s="9">
        <f t="shared" ca="1" si="9"/>
        <v>45</v>
      </c>
      <c r="G100" s="9" t="str">
        <f ca="1">VLOOKUP(RANDBETWEEN(1,81),Sehirler[],2,0)</f>
        <v>Denizli</v>
      </c>
      <c r="H100" s="9">
        <f t="shared" ca="1" si="10"/>
        <v>79337186731</v>
      </c>
      <c r="I100" s="9" t="str">
        <f t="shared" ca="1" si="11"/>
        <v>Kadın</v>
      </c>
      <c r="J100" s="45" t="s">
        <v>5384</v>
      </c>
    </row>
    <row r="101" spans="1:10">
      <c r="A101" s="9">
        <v>403</v>
      </c>
      <c r="B101" s="9" t="s">
        <v>924</v>
      </c>
      <c r="C101" s="9" t="s">
        <v>925</v>
      </c>
      <c r="D101" s="11">
        <f ca="1">TODAY()-Basvuranlar14[[#This Row],[Yaş]]*365</f>
        <v>19643</v>
      </c>
      <c r="E101" s="9">
        <f t="shared" ca="1" si="8"/>
        <v>66</v>
      </c>
      <c r="F101" s="9">
        <f t="shared" ca="1" si="9"/>
        <v>64</v>
      </c>
      <c r="G101" s="9" t="str">
        <f ca="1">VLOOKUP(RANDBETWEEN(1,81),Sehirler[],2,0)</f>
        <v>Sivas</v>
      </c>
      <c r="H101" s="9">
        <f t="shared" ca="1" si="10"/>
        <v>42773389538</v>
      </c>
      <c r="I101" s="9" t="str">
        <f t="shared" ca="1" si="11"/>
        <v>Erkek</v>
      </c>
      <c r="J101" s="45" t="s">
        <v>5386</v>
      </c>
    </row>
    <row r="102" spans="1:10">
      <c r="A102" s="9">
        <v>404</v>
      </c>
      <c r="B102" s="9" t="s">
        <v>926</v>
      </c>
      <c r="C102" s="9" t="s">
        <v>927</v>
      </c>
      <c r="D102" s="11">
        <f ca="1">TODAY()-Basvuranlar14[[#This Row],[Yaş]]*365</f>
        <v>18183</v>
      </c>
      <c r="E102" s="9">
        <f t="shared" ca="1" si="8"/>
        <v>70</v>
      </c>
      <c r="F102" s="9">
        <f t="shared" ca="1" si="9"/>
        <v>79</v>
      </c>
      <c r="G102" s="9" t="str">
        <f ca="1">VLOOKUP(RANDBETWEEN(1,81),Sehirler[],2,0)</f>
        <v>Batman</v>
      </c>
      <c r="H102" s="9">
        <f t="shared" ca="1" si="10"/>
        <v>16311736840</v>
      </c>
      <c r="I102" s="9" t="str">
        <f t="shared" ca="1" si="11"/>
        <v>Kadın</v>
      </c>
      <c r="J102" s="45" t="s">
        <v>5388</v>
      </c>
    </row>
    <row r="103" spans="1:10">
      <c r="A103" s="9">
        <v>405</v>
      </c>
      <c r="B103" s="9" t="s">
        <v>928</v>
      </c>
      <c r="C103" s="9" t="s">
        <v>929</v>
      </c>
      <c r="D103" s="11">
        <f ca="1">TODAY()-Basvuranlar14[[#This Row],[Yaş]]*365</f>
        <v>29863</v>
      </c>
      <c r="E103" s="9">
        <f t="shared" ca="1" si="8"/>
        <v>38</v>
      </c>
      <c r="F103" s="9">
        <f t="shared" ca="1" si="9"/>
        <v>37</v>
      </c>
      <c r="G103" s="9" t="str">
        <f ca="1">VLOOKUP(RANDBETWEEN(1,81),Sehirler[],2,0)</f>
        <v>Kars</v>
      </c>
      <c r="H103" s="9">
        <f t="shared" ca="1" si="10"/>
        <v>60722617740</v>
      </c>
      <c r="I103" s="9" t="str">
        <f t="shared" ca="1" si="11"/>
        <v>Kadın</v>
      </c>
      <c r="J103" s="45" t="s">
        <v>5390</v>
      </c>
    </row>
    <row r="104" spans="1:10">
      <c r="A104" s="9">
        <v>406</v>
      </c>
      <c r="B104" s="9" t="s">
        <v>930</v>
      </c>
      <c r="C104" s="9" t="s">
        <v>931</v>
      </c>
      <c r="D104" s="11">
        <f ca="1">TODAY()-Basvuranlar14[[#This Row],[Yaş]]*365</f>
        <v>24388</v>
      </c>
      <c r="E104" s="9">
        <f t="shared" ca="1" si="8"/>
        <v>53</v>
      </c>
      <c r="F104" s="9">
        <f t="shared" ca="1" si="9"/>
        <v>19</v>
      </c>
      <c r="G104" s="9" t="str">
        <f ca="1">VLOOKUP(RANDBETWEEN(1,81),Sehirler[],2,0)</f>
        <v>Niğde</v>
      </c>
      <c r="H104" s="9">
        <f t="shared" ca="1" si="10"/>
        <v>71043604785</v>
      </c>
      <c r="I104" s="9" t="str">
        <f t="shared" ca="1" si="11"/>
        <v>Erkek</v>
      </c>
      <c r="J104" s="45" t="s">
        <v>5392</v>
      </c>
    </row>
    <row r="105" spans="1:10">
      <c r="A105" s="9">
        <v>407</v>
      </c>
      <c r="B105" s="9" t="s">
        <v>932</v>
      </c>
      <c r="C105" s="9" t="s">
        <v>933</v>
      </c>
      <c r="D105" s="11">
        <f ca="1">TODAY()-Basvuranlar14[[#This Row],[Yaş]]*365</f>
        <v>25848</v>
      </c>
      <c r="E105" s="9">
        <f t="shared" ca="1" si="8"/>
        <v>49</v>
      </c>
      <c r="F105" s="9">
        <f t="shared" ca="1" si="9"/>
        <v>24</v>
      </c>
      <c r="G105" s="9" t="str">
        <f ca="1">VLOOKUP(RANDBETWEEN(1,81),Sehirler[],2,0)</f>
        <v>Bayburt</v>
      </c>
      <c r="H105" s="9">
        <f t="shared" ca="1" si="10"/>
        <v>58492475396</v>
      </c>
      <c r="I105" s="9" t="str">
        <f t="shared" ca="1" si="11"/>
        <v>Erkek</v>
      </c>
      <c r="J105" s="45" t="s">
        <v>5394</v>
      </c>
    </row>
    <row r="106" spans="1:10">
      <c r="A106" s="9">
        <v>408</v>
      </c>
      <c r="B106" s="9" t="s">
        <v>934</v>
      </c>
      <c r="C106" s="9" t="s">
        <v>935</v>
      </c>
      <c r="D106" s="11">
        <f ca="1">TODAY()-Basvuranlar14[[#This Row],[Yaş]]*365</f>
        <v>27308</v>
      </c>
      <c r="E106" s="9">
        <f t="shared" ca="1" si="8"/>
        <v>45</v>
      </c>
      <c r="F106" s="9">
        <f t="shared" ca="1" si="9"/>
        <v>81</v>
      </c>
      <c r="G106" s="9" t="str">
        <f ca="1">VLOOKUP(RANDBETWEEN(1,81),Sehirler[],2,0)</f>
        <v>Afyonkarahisar</v>
      </c>
      <c r="H106" s="9">
        <f t="shared" ca="1" si="10"/>
        <v>72783077262</v>
      </c>
      <c r="I106" s="9" t="str">
        <f t="shared" ca="1" si="11"/>
        <v>Kadın</v>
      </c>
      <c r="J106" s="45" t="s">
        <v>5396</v>
      </c>
    </row>
    <row r="107" spans="1:10">
      <c r="A107" s="9">
        <v>409</v>
      </c>
      <c r="B107" s="9" t="s">
        <v>936</v>
      </c>
      <c r="C107" s="9" t="s">
        <v>937</v>
      </c>
      <c r="D107" s="11">
        <f ca="1">TODAY()-Basvuranlar14[[#This Row],[Yaş]]*365</f>
        <v>15263</v>
      </c>
      <c r="E107" s="9">
        <f t="shared" ca="1" si="8"/>
        <v>78</v>
      </c>
      <c r="F107" s="9">
        <f t="shared" ca="1" si="9"/>
        <v>13</v>
      </c>
      <c r="G107" s="9" t="str">
        <f ca="1">VLOOKUP(RANDBETWEEN(1,81),Sehirler[],2,0)</f>
        <v>Balıkesir</v>
      </c>
      <c r="H107" s="9">
        <f t="shared" ca="1" si="10"/>
        <v>92247049674</v>
      </c>
      <c r="I107" s="9" t="str">
        <f t="shared" ca="1" si="11"/>
        <v>Erkek</v>
      </c>
      <c r="J107" s="45" t="s">
        <v>5398</v>
      </c>
    </row>
    <row r="108" spans="1:10">
      <c r="A108" s="9">
        <v>410</v>
      </c>
      <c r="B108" s="9" t="s">
        <v>938</v>
      </c>
      <c r="C108" s="9" t="s">
        <v>939</v>
      </c>
      <c r="D108" s="11">
        <f ca="1">TODAY()-Basvuranlar14[[#This Row],[Yaş]]*365</f>
        <v>21103</v>
      </c>
      <c r="E108" s="9">
        <f t="shared" ca="1" si="8"/>
        <v>62</v>
      </c>
      <c r="F108" s="9">
        <f t="shared" ca="1" si="9"/>
        <v>13</v>
      </c>
      <c r="G108" s="9" t="str">
        <f ca="1">VLOOKUP(RANDBETWEEN(1,81),Sehirler[],2,0)</f>
        <v>Adıyaman</v>
      </c>
      <c r="H108" s="9">
        <f t="shared" ca="1" si="10"/>
        <v>15499633456</v>
      </c>
      <c r="I108" s="9" t="str">
        <f t="shared" ca="1" si="11"/>
        <v>Erkek</v>
      </c>
      <c r="J108" s="45" t="s">
        <v>5400</v>
      </c>
    </row>
    <row r="109" spans="1:10">
      <c r="A109" s="9">
        <v>411</v>
      </c>
      <c r="B109" s="9" t="s">
        <v>940</v>
      </c>
      <c r="C109" s="9" t="s">
        <v>941</v>
      </c>
      <c r="D109" s="11">
        <f ca="1">TODAY()-Basvuranlar14[[#This Row],[Yaş]]*365</f>
        <v>25118</v>
      </c>
      <c r="E109" s="9">
        <f t="shared" ca="1" si="8"/>
        <v>51</v>
      </c>
      <c r="F109" s="9">
        <f t="shared" ca="1" si="9"/>
        <v>68</v>
      </c>
      <c r="G109" s="9" t="str">
        <f ca="1">VLOOKUP(RANDBETWEEN(1,81),Sehirler[],2,0)</f>
        <v>Ankara</v>
      </c>
      <c r="H109" s="9">
        <f t="shared" ca="1" si="10"/>
        <v>70795365386</v>
      </c>
      <c r="I109" s="9" t="str">
        <f t="shared" ca="1" si="11"/>
        <v>Erkek</v>
      </c>
      <c r="J109" s="45" t="s">
        <v>5402</v>
      </c>
    </row>
    <row r="110" spans="1:10">
      <c r="A110" s="9">
        <v>412</v>
      </c>
      <c r="B110" s="9" t="s">
        <v>942</v>
      </c>
      <c r="C110" s="9" t="s">
        <v>943</v>
      </c>
      <c r="D110" s="11">
        <f ca="1">TODAY()-Basvuranlar14[[#This Row],[Yaş]]*365</f>
        <v>32053</v>
      </c>
      <c r="E110" s="9">
        <f t="shared" ca="1" si="8"/>
        <v>32</v>
      </c>
      <c r="F110" s="9">
        <f t="shared" ca="1" si="9"/>
        <v>30</v>
      </c>
      <c r="G110" s="9" t="str">
        <f ca="1">VLOOKUP(RANDBETWEEN(1,81),Sehirler[],2,0)</f>
        <v>Kocaeli</v>
      </c>
      <c r="H110" s="9">
        <f t="shared" ca="1" si="10"/>
        <v>59686345615</v>
      </c>
      <c r="I110" s="9" t="str">
        <f t="shared" ca="1" si="11"/>
        <v>Kadın</v>
      </c>
      <c r="J110" s="45" t="s">
        <v>5404</v>
      </c>
    </row>
    <row r="111" spans="1:10">
      <c r="A111" s="9">
        <v>413</v>
      </c>
      <c r="B111" s="9" t="s">
        <v>944</v>
      </c>
      <c r="C111" s="9" t="s">
        <v>945</v>
      </c>
      <c r="D111" s="11">
        <f ca="1">TODAY()-Basvuranlar14[[#This Row],[Yaş]]*365</f>
        <v>20373</v>
      </c>
      <c r="E111" s="9">
        <f t="shared" ca="1" si="8"/>
        <v>64</v>
      </c>
      <c r="F111" s="9">
        <f t="shared" ca="1" si="9"/>
        <v>5</v>
      </c>
      <c r="G111" s="9" t="str">
        <f ca="1">VLOOKUP(RANDBETWEEN(1,81),Sehirler[],2,0)</f>
        <v>Muş</v>
      </c>
      <c r="H111" s="9">
        <f t="shared" ca="1" si="10"/>
        <v>65420436711</v>
      </c>
      <c r="I111" s="9" t="str">
        <f t="shared" ca="1" si="11"/>
        <v>Erkek</v>
      </c>
      <c r="J111" s="45" t="s">
        <v>5406</v>
      </c>
    </row>
    <row r="112" spans="1:10">
      <c r="A112" s="9">
        <v>414</v>
      </c>
      <c r="B112" s="9" t="s">
        <v>946</v>
      </c>
      <c r="C112" s="9" t="s">
        <v>947</v>
      </c>
      <c r="D112" s="11">
        <f ca="1">TODAY()-Basvuranlar14[[#This Row],[Yaş]]*365</f>
        <v>37163</v>
      </c>
      <c r="E112" s="9">
        <f t="shared" ca="1" si="8"/>
        <v>18</v>
      </c>
      <c r="F112" s="9">
        <f t="shared" ca="1" si="9"/>
        <v>21</v>
      </c>
      <c r="G112" s="9" t="str">
        <f ca="1">VLOOKUP(RANDBETWEEN(1,81),Sehirler[],2,0)</f>
        <v>Aydın</v>
      </c>
      <c r="H112" s="9">
        <f t="shared" ca="1" si="10"/>
        <v>79406867218</v>
      </c>
      <c r="I112" s="9" t="str">
        <f t="shared" ca="1" si="11"/>
        <v>Kadın</v>
      </c>
      <c r="J112" s="45" t="s">
        <v>5407</v>
      </c>
    </row>
    <row r="113" spans="1:10">
      <c r="A113" s="9">
        <v>415</v>
      </c>
      <c r="B113" s="9" t="s">
        <v>948</v>
      </c>
      <c r="C113" s="9" t="s">
        <v>949</v>
      </c>
      <c r="D113" s="11">
        <f ca="1">TODAY()-Basvuranlar14[[#This Row],[Yaş]]*365</f>
        <v>28038</v>
      </c>
      <c r="E113" s="9">
        <f t="shared" ca="1" si="8"/>
        <v>43</v>
      </c>
      <c r="F113" s="9">
        <f t="shared" ca="1" si="9"/>
        <v>72</v>
      </c>
      <c r="G113" s="9" t="str">
        <f ca="1">VLOOKUP(RANDBETWEEN(1,81),Sehirler[],2,0)</f>
        <v>Denizli</v>
      </c>
      <c r="H113" s="9">
        <f t="shared" ca="1" si="10"/>
        <v>40289924277</v>
      </c>
      <c r="I113" s="9" t="str">
        <f t="shared" ca="1" si="11"/>
        <v>Erkek</v>
      </c>
      <c r="J113" s="45" t="s">
        <v>5409</v>
      </c>
    </row>
    <row r="114" spans="1:10">
      <c r="A114" s="9">
        <v>416</v>
      </c>
      <c r="B114" s="9" t="s">
        <v>950</v>
      </c>
      <c r="C114" s="9" t="s">
        <v>951</v>
      </c>
      <c r="D114" s="11">
        <f ca="1">TODAY()-Basvuranlar14[[#This Row],[Yaş]]*365</f>
        <v>15263</v>
      </c>
      <c r="E114" s="9">
        <f t="shared" ca="1" si="8"/>
        <v>78</v>
      </c>
      <c r="F114" s="9">
        <f t="shared" ca="1" si="9"/>
        <v>18</v>
      </c>
      <c r="G114" s="9" t="str">
        <f ca="1">VLOOKUP(RANDBETWEEN(1,81),Sehirler[],2,0)</f>
        <v>Bitlis</v>
      </c>
      <c r="H114" s="9">
        <f t="shared" ca="1" si="10"/>
        <v>75918861221</v>
      </c>
      <c r="I114" s="9" t="str">
        <f t="shared" ca="1" si="11"/>
        <v>Erkek</v>
      </c>
      <c r="J114" s="45" t="s">
        <v>5411</v>
      </c>
    </row>
    <row r="115" spans="1:10">
      <c r="A115" s="9">
        <v>417</v>
      </c>
      <c r="B115" s="9" t="s">
        <v>952</v>
      </c>
      <c r="C115" s="9" t="s">
        <v>953</v>
      </c>
      <c r="D115" s="11">
        <f ca="1">TODAY()-Basvuranlar14[[#This Row],[Yaş]]*365</f>
        <v>36068</v>
      </c>
      <c r="E115" s="9">
        <f t="shared" ca="1" si="8"/>
        <v>21</v>
      </c>
      <c r="F115" s="9">
        <f t="shared" ca="1" si="9"/>
        <v>50</v>
      </c>
      <c r="G115" s="9" t="str">
        <f ca="1">VLOOKUP(RANDBETWEEN(1,81),Sehirler[],2,0)</f>
        <v>Gaziantep</v>
      </c>
      <c r="H115" s="9">
        <f t="shared" ca="1" si="10"/>
        <v>79527544378</v>
      </c>
      <c r="I115" s="9" t="str">
        <f t="shared" ca="1" si="11"/>
        <v>Kadın</v>
      </c>
      <c r="J115" s="45" t="s">
        <v>5413</v>
      </c>
    </row>
    <row r="116" spans="1:10">
      <c r="A116" s="9">
        <v>418</v>
      </c>
      <c r="B116" s="9" t="s">
        <v>954</v>
      </c>
      <c r="C116" s="9" t="s">
        <v>955</v>
      </c>
      <c r="D116" s="11">
        <f ca="1">TODAY()-Basvuranlar14[[#This Row],[Yaş]]*365</f>
        <v>14533</v>
      </c>
      <c r="E116" s="9">
        <f t="shared" ca="1" si="8"/>
        <v>80</v>
      </c>
      <c r="F116" s="9">
        <f t="shared" ca="1" si="9"/>
        <v>39</v>
      </c>
      <c r="G116" s="9" t="str">
        <f ca="1">VLOOKUP(RANDBETWEEN(1,81),Sehirler[],2,0)</f>
        <v>Amasya</v>
      </c>
      <c r="H116" s="9">
        <f t="shared" ca="1" si="10"/>
        <v>84499564332</v>
      </c>
      <c r="I116" s="9" t="str">
        <f t="shared" ca="1" si="11"/>
        <v>Kadın</v>
      </c>
      <c r="J116" s="45" t="s">
        <v>5415</v>
      </c>
    </row>
    <row r="117" spans="1:10">
      <c r="A117" s="9">
        <v>419</v>
      </c>
      <c r="B117" s="9" t="s">
        <v>956</v>
      </c>
      <c r="C117" s="9" t="s">
        <v>957</v>
      </c>
      <c r="D117" s="11">
        <f ca="1">TODAY()-Basvuranlar14[[#This Row],[Yaş]]*365</f>
        <v>16723</v>
      </c>
      <c r="E117" s="9">
        <f t="shared" ca="1" si="8"/>
        <v>74</v>
      </c>
      <c r="F117" s="9">
        <f t="shared" ca="1" si="9"/>
        <v>16</v>
      </c>
      <c r="G117" s="9" t="str">
        <f ca="1">VLOOKUP(RANDBETWEEN(1,81),Sehirler[],2,0)</f>
        <v>Eskisehir</v>
      </c>
      <c r="H117" s="9">
        <f t="shared" ca="1" si="10"/>
        <v>75874094952</v>
      </c>
      <c r="I117" s="9" t="str">
        <f t="shared" ca="1" si="11"/>
        <v>Kadın</v>
      </c>
      <c r="J117" s="45" t="s">
        <v>5417</v>
      </c>
    </row>
    <row r="118" spans="1:10">
      <c r="A118" s="9">
        <v>420</v>
      </c>
      <c r="B118" s="9" t="s">
        <v>958</v>
      </c>
      <c r="C118" s="9" t="s">
        <v>959</v>
      </c>
      <c r="D118" s="11">
        <f ca="1">TODAY()-Basvuranlar14[[#This Row],[Yaş]]*365</f>
        <v>13803</v>
      </c>
      <c r="E118" s="9">
        <f t="shared" ca="1" si="8"/>
        <v>82</v>
      </c>
      <c r="F118" s="9">
        <f t="shared" ca="1" si="9"/>
        <v>34</v>
      </c>
      <c r="G118" s="9" t="str">
        <f ca="1">VLOOKUP(RANDBETWEEN(1,81),Sehirler[],2,0)</f>
        <v>Aydın</v>
      </c>
      <c r="H118" s="9">
        <f t="shared" ca="1" si="10"/>
        <v>16757860008</v>
      </c>
      <c r="I118" s="9" t="str">
        <f t="shared" ca="1" si="11"/>
        <v>Kadın</v>
      </c>
      <c r="J118" s="45" t="s">
        <v>5419</v>
      </c>
    </row>
    <row r="119" spans="1:10">
      <c r="A119" s="9">
        <v>421</v>
      </c>
      <c r="B119" s="9" t="s">
        <v>960</v>
      </c>
      <c r="C119" s="9" t="s">
        <v>961</v>
      </c>
      <c r="D119" s="11">
        <f ca="1">TODAY()-Basvuranlar14[[#This Row],[Yaş]]*365</f>
        <v>32418</v>
      </c>
      <c r="E119" s="9">
        <f t="shared" ca="1" si="8"/>
        <v>31</v>
      </c>
      <c r="F119" s="9">
        <f t="shared" ca="1" si="9"/>
        <v>50</v>
      </c>
      <c r="G119" s="9" t="str">
        <f ca="1">VLOOKUP(RANDBETWEEN(1,81),Sehirler[],2,0)</f>
        <v>Kars</v>
      </c>
      <c r="H119" s="9">
        <f t="shared" ca="1" si="10"/>
        <v>65369615722</v>
      </c>
      <c r="I119" s="9" t="str">
        <f t="shared" ca="1" si="11"/>
        <v>Erkek</v>
      </c>
      <c r="J119" s="45" t="s">
        <v>5421</v>
      </c>
    </row>
    <row r="120" spans="1:10">
      <c r="A120" s="9">
        <v>422</v>
      </c>
      <c r="B120" s="9" t="s">
        <v>962</v>
      </c>
      <c r="C120" s="9" t="s">
        <v>963</v>
      </c>
      <c r="D120" s="11">
        <f ca="1">TODAY()-Basvuranlar14[[#This Row],[Yaş]]*365</f>
        <v>28038</v>
      </c>
      <c r="E120" s="9">
        <f t="shared" ca="1" si="8"/>
        <v>43</v>
      </c>
      <c r="F120" s="9">
        <f t="shared" ca="1" si="9"/>
        <v>17</v>
      </c>
      <c r="G120" s="9" t="str">
        <f ca="1">VLOOKUP(RANDBETWEEN(1,81),Sehirler[],2,0)</f>
        <v>Çankırı</v>
      </c>
      <c r="H120" s="9">
        <f t="shared" ca="1" si="10"/>
        <v>68235395978</v>
      </c>
      <c r="I120" s="9" t="str">
        <f t="shared" ca="1" si="11"/>
        <v>Erkek</v>
      </c>
      <c r="J120" s="45" t="s">
        <v>5423</v>
      </c>
    </row>
    <row r="121" spans="1:10">
      <c r="A121" s="9">
        <v>423</v>
      </c>
      <c r="B121" s="9" t="s">
        <v>964</v>
      </c>
      <c r="C121" s="9" t="s">
        <v>965</v>
      </c>
      <c r="D121" s="11">
        <f ca="1">TODAY()-Basvuranlar14[[#This Row],[Yaş]]*365</f>
        <v>36433</v>
      </c>
      <c r="E121" s="9">
        <f t="shared" ca="1" si="8"/>
        <v>20</v>
      </c>
      <c r="F121" s="9">
        <f t="shared" ca="1" si="9"/>
        <v>19</v>
      </c>
      <c r="G121" s="9" t="str">
        <f ca="1">VLOOKUP(RANDBETWEEN(1,81),Sehirler[],2,0)</f>
        <v>Yozgat</v>
      </c>
      <c r="H121" s="9">
        <f t="shared" ca="1" si="10"/>
        <v>55388719469</v>
      </c>
      <c r="I121" s="9" t="str">
        <f t="shared" ca="1" si="11"/>
        <v>Erkek</v>
      </c>
      <c r="J121" s="45" t="s">
        <v>5425</v>
      </c>
    </row>
    <row r="122" spans="1:10">
      <c r="A122" s="9">
        <v>424</v>
      </c>
      <c r="B122" s="9" t="s">
        <v>966</v>
      </c>
      <c r="C122" s="9" t="s">
        <v>967</v>
      </c>
      <c r="D122" s="11">
        <f ca="1">TODAY()-Basvuranlar14[[#This Row],[Yaş]]*365</f>
        <v>27673</v>
      </c>
      <c r="E122" s="9">
        <f t="shared" ca="1" si="8"/>
        <v>44</v>
      </c>
      <c r="F122" s="9">
        <f t="shared" ca="1" si="9"/>
        <v>27</v>
      </c>
      <c r="G122" s="9" t="str">
        <f ca="1">VLOOKUP(RANDBETWEEN(1,81),Sehirler[],2,0)</f>
        <v>Kırklareli</v>
      </c>
      <c r="H122" s="9">
        <f t="shared" ca="1" si="10"/>
        <v>43613348255</v>
      </c>
      <c r="I122" s="9" t="str">
        <f t="shared" ca="1" si="11"/>
        <v>Erkek</v>
      </c>
      <c r="J122" s="45" t="s">
        <v>5427</v>
      </c>
    </row>
    <row r="123" spans="1:10">
      <c r="A123" s="9">
        <v>425</v>
      </c>
      <c r="B123" s="9" t="s">
        <v>968</v>
      </c>
      <c r="C123" s="9" t="s">
        <v>969</v>
      </c>
      <c r="D123" s="11">
        <f ca="1">TODAY()-Basvuranlar14[[#This Row],[Yaş]]*365</f>
        <v>26943</v>
      </c>
      <c r="E123" s="9">
        <f t="shared" ca="1" si="8"/>
        <v>46</v>
      </c>
      <c r="F123" s="9">
        <f t="shared" ca="1" si="9"/>
        <v>45</v>
      </c>
      <c r="G123" s="9" t="str">
        <f ca="1">VLOOKUP(RANDBETWEEN(1,81),Sehirler[],2,0)</f>
        <v>Iğdır</v>
      </c>
      <c r="H123" s="9">
        <f t="shared" ca="1" si="10"/>
        <v>57536856991</v>
      </c>
      <c r="I123" s="9" t="str">
        <f t="shared" ca="1" si="11"/>
        <v>Erkek</v>
      </c>
      <c r="J123" s="45" t="s">
        <v>5429</v>
      </c>
    </row>
    <row r="124" spans="1:10">
      <c r="A124" s="9">
        <v>426</v>
      </c>
      <c r="B124" s="9" t="s">
        <v>970</v>
      </c>
      <c r="C124" s="9" t="s">
        <v>971</v>
      </c>
      <c r="D124" s="11">
        <f ca="1">TODAY()-Basvuranlar14[[#This Row],[Yaş]]*365</f>
        <v>36068</v>
      </c>
      <c r="E124" s="9">
        <f t="shared" ca="1" si="8"/>
        <v>21</v>
      </c>
      <c r="F124" s="9">
        <f t="shared" ca="1" si="9"/>
        <v>8</v>
      </c>
      <c r="G124" s="9" t="str">
        <f ca="1">VLOOKUP(RANDBETWEEN(1,81),Sehirler[],2,0)</f>
        <v>Hatay</v>
      </c>
      <c r="H124" s="9">
        <f t="shared" ca="1" si="10"/>
        <v>44237160567</v>
      </c>
      <c r="I124" s="9" t="str">
        <f t="shared" ca="1" si="11"/>
        <v>Erkek</v>
      </c>
      <c r="J124" s="45" t="s">
        <v>5431</v>
      </c>
    </row>
    <row r="125" spans="1:10">
      <c r="A125" s="9">
        <v>427</v>
      </c>
      <c r="B125" s="9" t="s">
        <v>972</v>
      </c>
      <c r="C125" s="9" t="s">
        <v>973</v>
      </c>
      <c r="D125" s="11">
        <f ca="1">TODAY()-Basvuranlar14[[#This Row],[Yaş]]*365</f>
        <v>27308</v>
      </c>
      <c r="E125" s="9">
        <f t="shared" ca="1" si="8"/>
        <v>45</v>
      </c>
      <c r="F125" s="9">
        <f t="shared" ca="1" si="9"/>
        <v>14</v>
      </c>
      <c r="G125" s="9" t="str">
        <f ca="1">VLOOKUP(RANDBETWEEN(1,81),Sehirler[],2,0)</f>
        <v>Çanakkale</v>
      </c>
      <c r="H125" s="9">
        <f t="shared" ca="1" si="10"/>
        <v>91963487897</v>
      </c>
      <c r="I125" s="9" t="str">
        <f t="shared" ca="1" si="11"/>
        <v>Kadın</v>
      </c>
      <c r="J125" s="45" t="s">
        <v>5433</v>
      </c>
    </row>
    <row r="126" spans="1:10">
      <c r="A126" s="9">
        <v>428</v>
      </c>
      <c r="B126" s="9" t="s">
        <v>974</v>
      </c>
      <c r="C126" s="9" t="s">
        <v>975</v>
      </c>
      <c r="D126" s="11">
        <f ca="1">TODAY()-Basvuranlar14[[#This Row],[Yaş]]*365</f>
        <v>26213</v>
      </c>
      <c r="E126" s="9">
        <f t="shared" ca="1" si="8"/>
        <v>48</v>
      </c>
      <c r="F126" s="9">
        <f t="shared" ca="1" si="9"/>
        <v>69</v>
      </c>
      <c r="G126" s="9" t="str">
        <f ca="1">VLOOKUP(RANDBETWEEN(1,81),Sehirler[],2,0)</f>
        <v>Kastamonu</v>
      </c>
      <c r="H126" s="9">
        <f t="shared" ca="1" si="10"/>
        <v>22896147987</v>
      </c>
      <c r="I126" s="9" t="str">
        <f t="shared" ca="1" si="11"/>
        <v>Erkek</v>
      </c>
      <c r="J126" s="45" t="s">
        <v>5434</v>
      </c>
    </row>
    <row r="127" spans="1:10">
      <c r="A127" s="9">
        <v>429</v>
      </c>
      <c r="B127" s="9" t="s">
        <v>976</v>
      </c>
      <c r="C127" s="9" t="s">
        <v>977</v>
      </c>
      <c r="D127" s="11">
        <f ca="1">TODAY()-Basvuranlar14[[#This Row],[Yaş]]*365</f>
        <v>17453</v>
      </c>
      <c r="E127" s="9">
        <f t="shared" ca="1" si="8"/>
        <v>72</v>
      </c>
      <c r="F127" s="9">
        <f t="shared" ca="1" si="9"/>
        <v>19</v>
      </c>
      <c r="G127" s="9" t="str">
        <f ca="1">VLOOKUP(RANDBETWEEN(1,81),Sehirler[],2,0)</f>
        <v>Mersin</v>
      </c>
      <c r="H127" s="9">
        <f t="shared" ca="1" si="10"/>
        <v>76138299039</v>
      </c>
      <c r="I127" s="9" t="str">
        <f t="shared" ca="1" si="11"/>
        <v>Erkek</v>
      </c>
      <c r="J127" s="45" t="s">
        <v>5436</v>
      </c>
    </row>
    <row r="128" spans="1:10">
      <c r="A128" s="9">
        <v>430</v>
      </c>
      <c r="B128" s="9" t="s">
        <v>978</v>
      </c>
      <c r="C128" s="9" t="s">
        <v>979</v>
      </c>
      <c r="D128" s="11">
        <f ca="1">TODAY()-Basvuranlar14[[#This Row],[Yaş]]*365</f>
        <v>19643</v>
      </c>
      <c r="E128" s="9">
        <f t="shared" ca="1" si="8"/>
        <v>66</v>
      </c>
      <c r="F128" s="9">
        <f t="shared" ca="1" si="9"/>
        <v>56</v>
      </c>
      <c r="G128" s="9" t="str">
        <f ca="1">VLOOKUP(RANDBETWEEN(1,81),Sehirler[],2,0)</f>
        <v>Karaman</v>
      </c>
      <c r="H128" s="9">
        <f t="shared" ca="1" si="10"/>
        <v>36554558295</v>
      </c>
      <c r="I128" s="9" t="str">
        <f t="shared" ca="1" si="11"/>
        <v>Kadın</v>
      </c>
      <c r="J128" s="45" t="s">
        <v>5438</v>
      </c>
    </row>
    <row r="129" spans="1:10">
      <c r="A129" s="9">
        <v>431</v>
      </c>
      <c r="B129" s="9" t="s">
        <v>980</v>
      </c>
      <c r="C129" s="9" t="s">
        <v>981</v>
      </c>
      <c r="D129" s="11">
        <f ca="1">TODAY()-Basvuranlar14[[#This Row],[Yaş]]*365</f>
        <v>19278</v>
      </c>
      <c r="E129" s="9">
        <f t="shared" ca="1" si="8"/>
        <v>67</v>
      </c>
      <c r="F129" s="9">
        <f t="shared" ca="1" si="9"/>
        <v>59</v>
      </c>
      <c r="G129" s="9" t="str">
        <f ca="1">VLOOKUP(RANDBETWEEN(1,81),Sehirler[],2,0)</f>
        <v>Sivas</v>
      </c>
      <c r="H129" s="9">
        <f t="shared" ca="1" si="10"/>
        <v>91446248539</v>
      </c>
      <c r="I129" s="9" t="str">
        <f t="shared" ca="1" si="11"/>
        <v>Erkek</v>
      </c>
      <c r="J129" s="45" t="s">
        <v>5440</v>
      </c>
    </row>
    <row r="130" spans="1:10">
      <c r="A130" s="9">
        <v>432</v>
      </c>
      <c r="B130" s="9" t="s">
        <v>982</v>
      </c>
      <c r="C130" s="9" t="s">
        <v>983</v>
      </c>
      <c r="D130" s="11">
        <f ca="1">TODAY()-Basvuranlar14[[#This Row],[Yaş]]*365</f>
        <v>25483</v>
      </c>
      <c r="E130" s="9">
        <f t="shared" ca="1" si="8"/>
        <v>50</v>
      </c>
      <c r="F130" s="9">
        <f t="shared" ca="1" si="9"/>
        <v>15</v>
      </c>
      <c r="G130" s="9" t="str">
        <f ca="1">VLOOKUP(RANDBETWEEN(1,81),Sehirler[],2,0)</f>
        <v>Diyarbakır</v>
      </c>
      <c r="H130" s="9">
        <f t="shared" ca="1" si="10"/>
        <v>81677699871</v>
      </c>
      <c r="I130" s="9" t="str">
        <f t="shared" ca="1" si="11"/>
        <v>Erkek</v>
      </c>
      <c r="J130" s="45" t="s">
        <v>5442</v>
      </c>
    </row>
    <row r="131" spans="1:10">
      <c r="A131" s="9">
        <v>433</v>
      </c>
      <c r="B131" s="9" t="s">
        <v>984</v>
      </c>
      <c r="C131" s="9" t="s">
        <v>985</v>
      </c>
      <c r="D131" s="11">
        <f ca="1">TODAY()-Basvuranlar14[[#This Row],[Yaş]]*365</f>
        <v>20373</v>
      </c>
      <c r="E131" s="9">
        <f t="shared" ca="1" si="8"/>
        <v>64</v>
      </c>
      <c r="F131" s="9">
        <f t="shared" ca="1" si="9"/>
        <v>81</v>
      </c>
      <c r="G131" s="9" t="str">
        <f ca="1">VLOOKUP(RANDBETWEEN(1,81),Sehirler[],2,0)</f>
        <v>Adıyaman</v>
      </c>
      <c r="H131" s="9">
        <f t="shared" ca="1" si="10"/>
        <v>34744175906</v>
      </c>
      <c r="I131" s="9" t="str">
        <f t="shared" ca="1" si="11"/>
        <v>Kadın</v>
      </c>
      <c r="J131" s="45" t="s">
        <v>5444</v>
      </c>
    </row>
    <row r="132" spans="1:10">
      <c r="A132" s="9">
        <v>434</v>
      </c>
      <c r="B132" s="9" t="s">
        <v>986</v>
      </c>
      <c r="C132" s="9" t="s">
        <v>987</v>
      </c>
      <c r="D132" s="11">
        <f ca="1">TODAY()-Basvuranlar14[[#This Row],[Yaş]]*365</f>
        <v>20008</v>
      </c>
      <c r="E132" s="9">
        <f t="shared" ca="1" si="8"/>
        <v>65</v>
      </c>
      <c r="F132" s="9">
        <f t="shared" ca="1" si="9"/>
        <v>17</v>
      </c>
      <c r="G132" s="9" t="str">
        <f ca="1">VLOOKUP(RANDBETWEEN(1,81),Sehirler[],2,0)</f>
        <v>Adana</v>
      </c>
      <c r="H132" s="9">
        <f t="shared" ca="1" si="10"/>
        <v>54683381619</v>
      </c>
      <c r="I132" s="9" t="str">
        <f t="shared" ca="1" si="11"/>
        <v>Kadın</v>
      </c>
      <c r="J132" s="45" t="s">
        <v>5446</v>
      </c>
    </row>
    <row r="133" spans="1:10">
      <c r="A133" s="9">
        <v>435</v>
      </c>
      <c r="B133" s="9" t="s">
        <v>988</v>
      </c>
      <c r="C133" s="9" t="s">
        <v>989</v>
      </c>
      <c r="D133" s="11">
        <f ca="1">TODAY()-Basvuranlar14[[#This Row],[Yaş]]*365</f>
        <v>37163</v>
      </c>
      <c r="E133" s="9">
        <f t="shared" ca="1" si="8"/>
        <v>18</v>
      </c>
      <c r="F133" s="9">
        <f t="shared" ca="1" si="9"/>
        <v>28</v>
      </c>
      <c r="G133" s="9" t="str">
        <f ca="1">VLOOKUP(RANDBETWEEN(1,81),Sehirler[],2,0)</f>
        <v>Bitlis</v>
      </c>
      <c r="H133" s="9">
        <f t="shared" ca="1" si="10"/>
        <v>70901014846</v>
      </c>
      <c r="I133" s="9" t="str">
        <f t="shared" ca="1" si="11"/>
        <v>Kadın</v>
      </c>
      <c r="J133" s="45" t="s">
        <v>5448</v>
      </c>
    </row>
    <row r="134" spans="1:10">
      <c r="A134" s="9">
        <v>436</v>
      </c>
      <c r="B134" s="9" t="s">
        <v>990</v>
      </c>
      <c r="C134" s="9" t="s">
        <v>991</v>
      </c>
      <c r="D134" s="11">
        <f ca="1">TODAY()-Basvuranlar14[[#This Row],[Yaş]]*365</f>
        <v>21833</v>
      </c>
      <c r="E134" s="9">
        <f t="shared" ca="1" si="8"/>
        <v>60</v>
      </c>
      <c r="F134" s="9">
        <f t="shared" ca="1" si="9"/>
        <v>43</v>
      </c>
      <c r="G134" s="9" t="str">
        <f ca="1">VLOOKUP(RANDBETWEEN(1,81),Sehirler[],2,0)</f>
        <v>Hakkari</v>
      </c>
      <c r="H134" s="9">
        <f t="shared" ca="1" si="10"/>
        <v>42603006041</v>
      </c>
      <c r="I134" s="9" t="str">
        <f t="shared" ca="1" si="11"/>
        <v>Erkek</v>
      </c>
      <c r="J134" s="45" t="s">
        <v>5450</v>
      </c>
    </row>
    <row r="135" spans="1:10">
      <c r="A135" s="9">
        <v>437</v>
      </c>
      <c r="B135" s="9" t="s">
        <v>992</v>
      </c>
      <c r="C135" s="9" t="s">
        <v>993</v>
      </c>
      <c r="D135" s="11">
        <f ca="1">TODAY()-Basvuranlar14[[#This Row],[Yaş]]*365</f>
        <v>29863</v>
      </c>
      <c r="E135" s="9">
        <f t="shared" ca="1" si="8"/>
        <v>38</v>
      </c>
      <c r="F135" s="9">
        <f t="shared" ca="1" si="9"/>
        <v>26</v>
      </c>
      <c r="G135" s="9" t="str">
        <f ca="1">VLOOKUP(RANDBETWEEN(1,81),Sehirler[],2,0)</f>
        <v>Hatay</v>
      </c>
      <c r="H135" s="9">
        <f t="shared" ca="1" si="10"/>
        <v>36270830673</v>
      </c>
      <c r="I135" s="9" t="str">
        <f t="shared" ca="1" si="11"/>
        <v>Kadın</v>
      </c>
      <c r="J135" s="45" t="s">
        <v>5452</v>
      </c>
    </row>
    <row r="136" spans="1:10">
      <c r="A136" s="9">
        <v>438</v>
      </c>
      <c r="B136" s="9" t="s">
        <v>994</v>
      </c>
      <c r="C136" s="9" t="s">
        <v>995</v>
      </c>
      <c r="D136" s="11">
        <f ca="1">TODAY()-Basvuranlar14[[#This Row],[Yaş]]*365</f>
        <v>25848</v>
      </c>
      <c r="E136" s="9">
        <f t="shared" ca="1" si="8"/>
        <v>49</v>
      </c>
      <c r="F136" s="9">
        <f t="shared" ca="1" si="9"/>
        <v>18</v>
      </c>
      <c r="G136" s="9" t="str">
        <f ca="1">VLOOKUP(RANDBETWEEN(1,81),Sehirler[],2,0)</f>
        <v>Adıyaman</v>
      </c>
      <c r="H136" s="9">
        <f t="shared" ca="1" si="10"/>
        <v>14970265744</v>
      </c>
      <c r="I136" s="9" t="str">
        <f t="shared" ca="1" si="11"/>
        <v>Erkek</v>
      </c>
      <c r="J136" s="45" t="s">
        <v>5452</v>
      </c>
    </row>
    <row r="137" spans="1:10">
      <c r="A137" s="9">
        <v>439</v>
      </c>
      <c r="B137" s="9" t="s">
        <v>996</v>
      </c>
      <c r="C137" s="9" t="s">
        <v>997</v>
      </c>
      <c r="D137" s="11">
        <f ca="1">TODAY()-Basvuranlar14[[#This Row],[Yaş]]*365</f>
        <v>19643</v>
      </c>
      <c r="E137" s="9">
        <f t="shared" ca="1" si="8"/>
        <v>66</v>
      </c>
      <c r="F137" s="9">
        <f t="shared" ca="1" si="9"/>
        <v>39</v>
      </c>
      <c r="G137" s="9" t="str">
        <f ca="1">VLOOKUP(RANDBETWEEN(1,81),Sehirler[],2,0)</f>
        <v>Aydın</v>
      </c>
      <c r="H137" s="9">
        <f t="shared" ca="1" si="10"/>
        <v>41141370045</v>
      </c>
      <c r="I137" s="9" t="str">
        <f t="shared" ca="1" si="11"/>
        <v>Erkek</v>
      </c>
      <c r="J137" s="45" t="s">
        <v>5454</v>
      </c>
    </row>
    <row r="138" spans="1:10">
      <c r="A138" s="9">
        <v>440</v>
      </c>
      <c r="B138" s="9" t="s">
        <v>998</v>
      </c>
      <c r="C138" s="9" t="s">
        <v>999</v>
      </c>
      <c r="D138" s="11">
        <f ca="1">TODAY()-Basvuranlar14[[#This Row],[Yaş]]*365</f>
        <v>30228</v>
      </c>
      <c r="E138" s="9">
        <f t="shared" ca="1" si="8"/>
        <v>37</v>
      </c>
      <c r="F138" s="9">
        <f t="shared" ca="1" si="9"/>
        <v>52</v>
      </c>
      <c r="G138" s="9" t="str">
        <f ca="1">VLOOKUP(RANDBETWEEN(1,81),Sehirler[],2,0)</f>
        <v>Giresun</v>
      </c>
      <c r="H138" s="9">
        <f t="shared" ca="1" si="10"/>
        <v>55877159181</v>
      </c>
      <c r="I138" s="9" t="str">
        <f t="shared" ca="1" si="11"/>
        <v>Erkek</v>
      </c>
      <c r="J138" s="45" t="s">
        <v>5456</v>
      </c>
    </row>
    <row r="139" spans="1:10">
      <c r="A139" s="9">
        <v>441</v>
      </c>
      <c r="B139" s="9" t="s">
        <v>1000</v>
      </c>
      <c r="C139" s="9" t="s">
        <v>1001</v>
      </c>
      <c r="D139" s="11">
        <f ca="1">TODAY()-Basvuranlar14[[#This Row],[Yaş]]*365</f>
        <v>23658</v>
      </c>
      <c r="E139" s="9">
        <f t="shared" ca="1" si="8"/>
        <v>55</v>
      </c>
      <c r="F139" s="9">
        <f t="shared" ca="1" si="9"/>
        <v>60</v>
      </c>
      <c r="G139" s="9" t="str">
        <f ca="1">VLOOKUP(RANDBETWEEN(1,81),Sehirler[],2,0)</f>
        <v>Niğde</v>
      </c>
      <c r="H139" s="9">
        <f t="shared" ca="1" si="10"/>
        <v>67469250423</v>
      </c>
      <c r="I139" s="9" t="str">
        <f t="shared" ca="1" si="11"/>
        <v>Kadın</v>
      </c>
      <c r="J139" s="45" t="s">
        <v>5458</v>
      </c>
    </row>
    <row r="140" spans="1:10">
      <c r="A140" s="9">
        <v>442</v>
      </c>
      <c r="B140" s="9" t="s">
        <v>1002</v>
      </c>
      <c r="C140" s="9" t="s">
        <v>1003</v>
      </c>
      <c r="D140" s="11">
        <f ca="1">TODAY()-Basvuranlar14[[#This Row],[Yaş]]*365</f>
        <v>18913</v>
      </c>
      <c r="E140" s="9">
        <f t="shared" ca="1" si="8"/>
        <v>68</v>
      </c>
      <c r="F140" s="9">
        <f t="shared" ca="1" si="9"/>
        <v>72</v>
      </c>
      <c r="G140" s="9" t="str">
        <f ca="1">VLOOKUP(RANDBETWEEN(1,81),Sehirler[],2,0)</f>
        <v>Yozgat</v>
      </c>
      <c r="H140" s="9">
        <f t="shared" ca="1" si="10"/>
        <v>50070107776</v>
      </c>
      <c r="I140" s="9" t="str">
        <f t="shared" ca="1" si="11"/>
        <v>Kadın</v>
      </c>
      <c r="J140" s="45" t="s">
        <v>5460</v>
      </c>
    </row>
    <row r="141" spans="1:10">
      <c r="A141" s="9">
        <v>443</v>
      </c>
      <c r="B141" s="9" t="s">
        <v>1004</v>
      </c>
      <c r="C141" s="9" t="s">
        <v>1005</v>
      </c>
      <c r="D141" s="11">
        <f ca="1">TODAY()-Basvuranlar14[[#This Row],[Yaş]]*365</f>
        <v>14898</v>
      </c>
      <c r="E141" s="9">
        <f t="shared" ca="1" si="8"/>
        <v>79</v>
      </c>
      <c r="F141" s="9">
        <f t="shared" ca="1" si="9"/>
        <v>3</v>
      </c>
      <c r="G141" s="9" t="str">
        <f ca="1">VLOOKUP(RANDBETWEEN(1,81),Sehirler[],2,0)</f>
        <v>Çorum</v>
      </c>
      <c r="H141" s="9">
        <f t="shared" ca="1" si="10"/>
        <v>77876885866</v>
      </c>
      <c r="I141" s="9" t="str">
        <f t="shared" ca="1" si="11"/>
        <v>Erkek</v>
      </c>
      <c r="J141" s="45" t="s">
        <v>5462</v>
      </c>
    </row>
    <row r="142" spans="1:10">
      <c r="A142" s="9">
        <v>444</v>
      </c>
      <c r="B142" s="9" t="s">
        <v>1006</v>
      </c>
      <c r="C142" s="9" t="s">
        <v>1007</v>
      </c>
      <c r="D142" s="11">
        <f ca="1">TODAY()-Basvuranlar14[[#This Row],[Yaş]]*365</f>
        <v>34973</v>
      </c>
      <c r="E142" s="9">
        <f t="shared" ca="1" si="8"/>
        <v>24</v>
      </c>
      <c r="F142" s="9">
        <f t="shared" ca="1" si="9"/>
        <v>63</v>
      </c>
      <c r="G142" s="9" t="str">
        <f ca="1">VLOOKUP(RANDBETWEEN(1,81),Sehirler[],2,0)</f>
        <v>Kırklareli</v>
      </c>
      <c r="H142" s="9">
        <f t="shared" ca="1" si="10"/>
        <v>76666906148</v>
      </c>
      <c r="I142" s="9" t="str">
        <f t="shared" ca="1" si="11"/>
        <v>Kadın</v>
      </c>
      <c r="J142" s="45" t="s">
        <v>5464</v>
      </c>
    </row>
    <row r="143" spans="1:10">
      <c r="A143" s="9">
        <v>445</v>
      </c>
      <c r="B143" s="9" t="s">
        <v>1008</v>
      </c>
      <c r="C143" s="9" t="s">
        <v>1009</v>
      </c>
      <c r="D143" s="11">
        <f ca="1">TODAY()-Basvuranlar14[[#This Row],[Yaş]]*365</f>
        <v>26213</v>
      </c>
      <c r="E143" s="9">
        <f t="shared" ca="1" si="8"/>
        <v>48</v>
      </c>
      <c r="F143" s="9">
        <f t="shared" ca="1" si="9"/>
        <v>58</v>
      </c>
      <c r="G143" s="9" t="str">
        <f ca="1">VLOOKUP(RANDBETWEEN(1,81),Sehirler[],2,0)</f>
        <v>Erzincan</v>
      </c>
      <c r="H143" s="9">
        <f t="shared" ca="1" si="10"/>
        <v>70053930496</v>
      </c>
      <c r="I143" s="9" t="str">
        <f t="shared" ca="1" si="11"/>
        <v>Kadın</v>
      </c>
      <c r="J143" s="45" t="s">
        <v>5466</v>
      </c>
    </row>
    <row r="144" spans="1:10">
      <c r="A144" s="9">
        <v>446</v>
      </c>
      <c r="B144" s="9" t="s">
        <v>1010</v>
      </c>
      <c r="C144" s="9" t="s">
        <v>1011</v>
      </c>
      <c r="D144" s="11">
        <f ca="1">TODAY()-Basvuranlar14[[#This Row],[Yaş]]*365</f>
        <v>16358</v>
      </c>
      <c r="E144" s="9">
        <f t="shared" ca="1" si="8"/>
        <v>75</v>
      </c>
      <c r="F144" s="9">
        <f t="shared" ca="1" si="9"/>
        <v>80</v>
      </c>
      <c r="G144" s="9" t="str">
        <f ca="1">VLOOKUP(RANDBETWEEN(1,81),Sehirler[],2,0)</f>
        <v>Tekirdağ</v>
      </c>
      <c r="H144" s="9">
        <f t="shared" ca="1" si="10"/>
        <v>26289495426</v>
      </c>
      <c r="I144" s="9" t="str">
        <f t="shared" ca="1" si="11"/>
        <v>Kadın</v>
      </c>
      <c r="J144" s="45" t="s">
        <v>5468</v>
      </c>
    </row>
    <row r="145" spans="1:10">
      <c r="A145" s="9">
        <v>447</v>
      </c>
      <c r="B145" s="9" t="s">
        <v>1012</v>
      </c>
      <c r="C145" s="9" t="s">
        <v>1013</v>
      </c>
      <c r="D145" s="11">
        <f ca="1">TODAY()-Basvuranlar14[[#This Row],[Yaş]]*365</f>
        <v>34243</v>
      </c>
      <c r="E145" s="9">
        <f t="shared" ca="1" si="8"/>
        <v>26</v>
      </c>
      <c r="F145" s="9">
        <f t="shared" ca="1" si="9"/>
        <v>40</v>
      </c>
      <c r="G145" s="9" t="str">
        <f ca="1">VLOOKUP(RANDBETWEEN(1,81),Sehirler[],2,0)</f>
        <v>Sivas</v>
      </c>
      <c r="H145" s="9">
        <f t="shared" ca="1" si="10"/>
        <v>49371999574</v>
      </c>
      <c r="I145" s="9" t="str">
        <f t="shared" ca="1" si="11"/>
        <v>Kadın</v>
      </c>
      <c r="J145" s="45" t="s">
        <v>5470</v>
      </c>
    </row>
    <row r="146" spans="1:10">
      <c r="A146" s="9">
        <v>448</v>
      </c>
      <c r="B146" s="9" t="s">
        <v>1014</v>
      </c>
      <c r="C146" s="9" t="s">
        <v>441</v>
      </c>
      <c r="D146" s="11">
        <f ca="1">TODAY()-Basvuranlar14[[#This Row],[Yaş]]*365</f>
        <v>32418</v>
      </c>
      <c r="E146" s="9">
        <f t="shared" ca="1" si="8"/>
        <v>31</v>
      </c>
      <c r="F146" s="9">
        <f t="shared" ca="1" si="9"/>
        <v>17</v>
      </c>
      <c r="G146" s="9" t="str">
        <f ca="1">VLOOKUP(RANDBETWEEN(1,81),Sehirler[],2,0)</f>
        <v>Tekirdağ</v>
      </c>
      <c r="H146" s="9">
        <f t="shared" ca="1" si="10"/>
        <v>62982269742</v>
      </c>
      <c r="I146" s="9" t="str">
        <f t="shared" ca="1" si="11"/>
        <v>Kadın</v>
      </c>
      <c r="J146" s="45" t="s">
        <v>5472</v>
      </c>
    </row>
    <row r="147" spans="1:10">
      <c r="A147" s="9">
        <v>449</v>
      </c>
      <c r="B147" s="9" t="s">
        <v>1015</v>
      </c>
      <c r="C147" s="9" t="s">
        <v>1016</v>
      </c>
      <c r="D147" s="11">
        <f ca="1">TODAY()-Basvuranlar14[[#This Row],[Yaş]]*365</f>
        <v>14898</v>
      </c>
      <c r="E147" s="9">
        <f t="shared" ref="E147:E210" ca="1" si="12">RANDBETWEEN(18,82)</f>
        <v>79</v>
      </c>
      <c r="F147" s="9">
        <f t="shared" ref="F147:F210" ca="1" si="13">RANDBETWEEN(1,81)</f>
        <v>16</v>
      </c>
      <c r="G147" s="9" t="str">
        <f ca="1">VLOOKUP(RANDBETWEEN(1,81),Sehirler[],2,0)</f>
        <v>Artvin</v>
      </c>
      <c r="H147" s="9">
        <f t="shared" ref="H147:H210" ca="1" si="14">RANDBETWEEN(14954316070,92354316070)</f>
        <v>22157213650</v>
      </c>
      <c r="I147" s="9" t="str">
        <f t="shared" ref="I147:I210" ca="1" si="15">_xlfn.SWITCH(RANDBETWEEN(1,2),1,"Erkek",2,"Kadın")</f>
        <v>Erkek</v>
      </c>
      <c r="J147" s="45" t="s">
        <v>5474</v>
      </c>
    </row>
    <row r="148" spans="1:10">
      <c r="A148" s="9">
        <v>450</v>
      </c>
      <c r="B148" s="9" t="s">
        <v>1017</v>
      </c>
      <c r="C148" s="9" t="s">
        <v>1018</v>
      </c>
      <c r="D148" s="11">
        <f ca="1">TODAY()-Basvuranlar14[[#This Row],[Yaş]]*365</f>
        <v>15263</v>
      </c>
      <c r="E148" s="9">
        <f t="shared" ca="1" si="12"/>
        <v>78</v>
      </c>
      <c r="F148" s="9">
        <f t="shared" ca="1" si="13"/>
        <v>68</v>
      </c>
      <c r="G148" s="9" t="str">
        <f ca="1">VLOOKUP(RANDBETWEEN(1,81),Sehirler[],2,0)</f>
        <v>Aksaray</v>
      </c>
      <c r="H148" s="9">
        <f t="shared" ca="1" si="14"/>
        <v>77088339401</v>
      </c>
      <c r="I148" s="9" t="str">
        <f t="shared" ca="1" si="15"/>
        <v>Kadın</v>
      </c>
      <c r="J148" s="45" t="s">
        <v>5476</v>
      </c>
    </row>
    <row r="149" spans="1:10">
      <c r="A149" s="9">
        <v>451</v>
      </c>
      <c r="B149" s="9" t="s">
        <v>1019</v>
      </c>
      <c r="C149" s="9" t="s">
        <v>1020</v>
      </c>
      <c r="D149" s="11">
        <f ca="1">TODAY()-Basvuranlar14[[#This Row],[Yaş]]*365</f>
        <v>25118</v>
      </c>
      <c r="E149" s="9">
        <f t="shared" ca="1" si="12"/>
        <v>51</v>
      </c>
      <c r="F149" s="9">
        <f t="shared" ca="1" si="13"/>
        <v>26</v>
      </c>
      <c r="G149" s="9" t="str">
        <f ca="1">VLOOKUP(RANDBETWEEN(1,81),Sehirler[],2,0)</f>
        <v>Kastamonu</v>
      </c>
      <c r="H149" s="9">
        <f t="shared" ca="1" si="14"/>
        <v>26774127483</v>
      </c>
      <c r="I149" s="9" t="str">
        <f t="shared" ca="1" si="15"/>
        <v>Kadın</v>
      </c>
      <c r="J149" s="45" t="s">
        <v>5478</v>
      </c>
    </row>
    <row r="150" spans="1:10">
      <c r="A150" s="9">
        <v>452</v>
      </c>
      <c r="B150" s="9" t="s">
        <v>1021</v>
      </c>
      <c r="C150" s="9" t="s">
        <v>1022</v>
      </c>
      <c r="D150" s="11">
        <f ca="1">TODAY()-Basvuranlar14[[#This Row],[Yaş]]*365</f>
        <v>26943</v>
      </c>
      <c r="E150" s="9">
        <f t="shared" ca="1" si="12"/>
        <v>46</v>
      </c>
      <c r="F150" s="9">
        <f t="shared" ca="1" si="13"/>
        <v>3</v>
      </c>
      <c r="G150" s="9" t="str">
        <f ca="1">VLOOKUP(RANDBETWEEN(1,81),Sehirler[],2,0)</f>
        <v>Kahramanmaraş</v>
      </c>
      <c r="H150" s="9">
        <f t="shared" ca="1" si="14"/>
        <v>59099007880</v>
      </c>
      <c r="I150" s="9" t="str">
        <f t="shared" ca="1" si="15"/>
        <v>Kadın</v>
      </c>
      <c r="J150" s="45" t="s">
        <v>5480</v>
      </c>
    </row>
    <row r="151" spans="1:10">
      <c r="A151" s="9">
        <v>453</v>
      </c>
      <c r="B151" s="9" t="s">
        <v>1023</v>
      </c>
      <c r="C151" s="9" t="s">
        <v>1024</v>
      </c>
      <c r="D151" s="11">
        <f ca="1">TODAY()-Basvuranlar14[[#This Row],[Yaş]]*365</f>
        <v>25118</v>
      </c>
      <c r="E151" s="9">
        <f t="shared" ca="1" si="12"/>
        <v>51</v>
      </c>
      <c r="F151" s="9">
        <f t="shared" ca="1" si="13"/>
        <v>11</v>
      </c>
      <c r="G151" s="9" t="str">
        <f ca="1">VLOOKUP(RANDBETWEEN(1,81),Sehirler[],2,0)</f>
        <v>Osmaniye</v>
      </c>
      <c r="H151" s="9">
        <f t="shared" ca="1" si="14"/>
        <v>28819756350</v>
      </c>
      <c r="I151" s="9" t="str">
        <f t="shared" ca="1" si="15"/>
        <v>Erkek</v>
      </c>
      <c r="J151" s="45" t="s">
        <v>5482</v>
      </c>
    </row>
    <row r="152" spans="1:10">
      <c r="A152" s="9">
        <v>454</v>
      </c>
      <c r="B152" s="9" t="s">
        <v>1025</v>
      </c>
      <c r="C152" s="9" t="s">
        <v>1026</v>
      </c>
      <c r="D152" s="11">
        <f ca="1">TODAY()-Basvuranlar14[[#This Row],[Yaş]]*365</f>
        <v>18548</v>
      </c>
      <c r="E152" s="9">
        <f t="shared" ca="1" si="12"/>
        <v>69</v>
      </c>
      <c r="F152" s="9">
        <f t="shared" ca="1" si="13"/>
        <v>52</v>
      </c>
      <c r="G152" s="9" t="str">
        <f ca="1">VLOOKUP(RANDBETWEEN(1,81),Sehirler[],2,0)</f>
        <v>Bolu</v>
      </c>
      <c r="H152" s="9">
        <f t="shared" ca="1" si="14"/>
        <v>53953528806</v>
      </c>
      <c r="I152" s="9" t="str">
        <f t="shared" ca="1" si="15"/>
        <v>Kadın</v>
      </c>
      <c r="J152" s="45" t="s">
        <v>5484</v>
      </c>
    </row>
    <row r="153" spans="1:10">
      <c r="A153" s="9">
        <v>455</v>
      </c>
      <c r="B153" s="9" t="s">
        <v>1027</v>
      </c>
      <c r="C153" s="9" t="s">
        <v>1028</v>
      </c>
      <c r="D153" s="11">
        <f ca="1">TODAY()-Basvuranlar14[[#This Row],[Yaş]]*365</f>
        <v>17818</v>
      </c>
      <c r="E153" s="9">
        <f t="shared" ca="1" si="12"/>
        <v>71</v>
      </c>
      <c r="F153" s="9">
        <f t="shared" ca="1" si="13"/>
        <v>76</v>
      </c>
      <c r="G153" s="9" t="str">
        <f ca="1">VLOOKUP(RANDBETWEEN(1,81),Sehirler[],2,0)</f>
        <v>Hakkari</v>
      </c>
      <c r="H153" s="9">
        <f t="shared" ca="1" si="14"/>
        <v>83399347171</v>
      </c>
      <c r="I153" s="9" t="str">
        <f t="shared" ca="1" si="15"/>
        <v>Erkek</v>
      </c>
      <c r="J153" s="45" t="s">
        <v>5486</v>
      </c>
    </row>
    <row r="154" spans="1:10">
      <c r="A154" s="9">
        <v>456</v>
      </c>
      <c r="B154" s="9" t="s">
        <v>1029</v>
      </c>
      <c r="C154" s="9" t="s">
        <v>1030</v>
      </c>
      <c r="D154" s="11">
        <f ca="1">TODAY()-Basvuranlar14[[#This Row],[Yaş]]*365</f>
        <v>36433</v>
      </c>
      <c r="E154" s="9">
        <f t="shared" ca="1" si="12"/>
        <v>20</v>
      </c>
      <c r="F154" s="9">
        <f t="shared" ca="1" si="13"/>
        <v>43</v>
      </c>
      <c r="G154" s="9" t="str">
        <f ca="1">VLOOKUP(RANDBETWEEN(1,81),Sehirler[],2,0)</f>
        <v>Niğde</v>
      </c>
      <c r="H154" s="9">
        <f t="shared" ca="1" si="14"/>
        <v>61093049034</v>
      </c>
      <c r="I154" s="9" t="str">
        <f t="shared" ca="1" si="15"/>
        <v>Erkek</v>
      </c>
      <c r="J154" s="45" t="s">
        <v>5488</v>
      </c>
    </row>
    <row r="155" spans="1:10">
      <c r="A155" s="9">
        <v>457</v>
      </c>
      <c r="B155" s="9" t="s">
        <v>1031</v>
      </c>
      <c r="C155" s="9" t="s">
        <v>1032</v>
      </c>
      <c r="D155" s="11">
        <f ca="1">TODAY()-Basvuranlar14[[#This Row],[Yaş]]*365</f>
        <v>24388</v>
      </c>
      <c r="E155" s="9">
        <f t="shared" ca="1" si="12"/>
        <v>53</v>
      </c>
      <c r="F155" s="9">
        <f t="shared" ca="1" si="13"/>
        <v>23</v>
      </c>
      <c r="G155" s="9" t="str">
        <f ca="1">VLOOKUP(RANDBETWEEN(1,81),Sehirler[],2,0)</f>
        <v>Giresun</v>
      </c>
      <c r="H155" s="9">
        <f t="shared" ca="1" si="14"/>
        <v>33989625662</v>
      </c>
      <c r="I155" s="9" t="str">
        <f t="shared" ca="1" si="15"/>
        <v>Kadın</v>
      </c>
      <c r="J155" s="45" t="s">
        <v>5490</v>
      </c>
    </row>
    <row r="156" spans="1:10">
      <c r="A156" s="9">
        <v>458</v>
      </c>
      <c r="B156" s="9" t="s">
        <v>1033</v>
      </c>
      <c r="C156" s="9" t="s">
        <v>1034</v>
      </c>
      <c r="D156" s="11">
        <f ca="1">TODAY()-Basvuranlar14[[#This Row],[Yaş]]*365</f>
        <v>18183</v>
      </c>
      <c r="E156" s="9">
        <f t="shared" ca="1" si="12"/>
        <v>70</v>
      </c>
      <c r="F156" s="9">
        <f t="shared" ca="1" si="13"/>
        <v>67</v>
      </c>
      <c r="G156" s="9" t="str">
        <f ca="1">VLOOKUP(RANDBETWEEN(1,81),Sehirler[],2,0)</f>
        <v>Kahramanmaraş</v>
      </c>
      <c r="H156" s="9">
        <f t="shared" ca="1" si="14"/>
        <v>86217648334</v>
      </c>
      <c r="I156" s="9" t="str">
        <f t="shared" ca="1" si="15"/>
        <v>Erkek</v>
      </c>
      <c r="J156" s="45" t="s">
        <v>5492</v>
      </c>
    </row>
    <row r="157" spans="1:10">
      <c r="A157" s="9">
        <v>459</v>
      </c>
      <c r="B157" s="9" t="s">
        <v>1035</v>
      </c>
      <c r="C157" s="9" t="s">
        <v>1036</v>
      </c>
      <c r="D157" s="11">
        <f ca="1">TODAY()-Basvuranlar14[[#This Row],[Yaş]]*365</f>
        <v>29133</v>
      </c>
      <c r="E157" s="9">
        <f t="shared" ca="1" si="12"/>
        <v>40</v>
      </c>
      <c r="F157" s="9">
        <f t="shared" ca="1" si="13"/>
        <v>38</v>
      </c>
      <c r="G157" s="9" t="str">
        <f ca="1">VLOOKUP(RANDBETWEEN(1,81),Sehirler[],2,0)</f>
        <v>Antalya</v>
      </c>
      <c r="H157" s="9">
        <f t="shared" ca="1" si="14"/>
        <v>42912101839</v>
      </c>
      <c r="I157" s="9" t="str">
        <f t="shared" ca="1" si="15"/>
        <v>Erkek</v>
      </c>
      <c r="J157" s="45" t="s">
        <v>5494</v>
      </c>
    </row>
    <row r="158" spans="1:10">
      <c r="A158" s="9">
        <v>460</v>
      </c>
      <c r="B158" s="9" t="s">
        <v>1037</v>
      </c>
      <c r="C158" s="9" t="s">
        <v>1038</v>
      </c>
      <c r="D158" s="11">
        <f ca="1">TODAY()-Basvuranlar14[[#This Row],[Yaş]]*365</f>
        <v>15263</v>
      </c>
      <c r="E158" s="9">
        <f t="shared" ca="1" si="12"/>
        <v>78</v>
      </c>
      <c r="F158" s="9">
        <f t="shared" ca="1" si="13"/>
        <v>30</v>
      </c>
      <c r="G158" s="9" t="str">
        <f ca="1">VLOOKUP(RANDBETWEEN(1,81),Sehirler[],2,0)</f>
        <v>Muş</v>
      </c>
      <c r="H158" s="9">
        <f t="shared" ca="1" si="14"/>
        <v>61489077881</v>
      </c>
      <c r="I158" s="9" t="str">
        <f t="shared" ca="1" si="15"/>
        <v>Erkek</v>
      </c>
      <c r="J158" s="45" t="s">
        <v>5496</v>
      </c>
    </row>
    <row r="159" spans="1:10">
      <c r="A159" s="9">
        <v>461</v>
      </c>
      <c r="B159" s="9" t="s">
        <v>1039</v>
      </c>
      <c r="C159" s="9" t="s">
        <v>1040</v>
      </c>
      <c r="D159" s="11">
        <f ca="1">TODAY()-Basvuranlar14[[#This Row],[Yaş]]*365</f>
        <v>22198</v>
      </c>
      <c r="E159" s="9">
        <f t="shared" ca="1" si="12"/>
        <v>59</v>
      </c>
      <c r="F159" s="9">
        <f t="shared" ca="1" si="13"/>
        <v>38</v>
      </c>
      <c r="G159" s="9" t="str">
        <f ca="1">VLOOKUP(RANDBETWEEN(1,81),Sehirler[],2,0)</f>
        <v>Bingöl</v>
      </c>
      <c r="H159" s="9">
        <f t="shared" ca="1" si="14"/>
        <v>63232289934</v>
      </c>
      <c r="I159" s="9" t="str">
        <f t="shared" ca="1" si="15"/>
        <v>Kadın</v>
      </c>
      <c r="J159" s="45" t="s">
        <v>5498</v>
      </c>
    </row>
    <row r="160" spans="1:10">
      <c r="A160" s="9">
        <v>462</v>
      </c>
      <c r="B160" s="9" t="s">
        <v>1041</v>
      </c>
      <c r="C160" s="9" t="s">
        <v>1042</v>
      </c>
      <c r="D160" s="11">
        <f ca="1">TODAY()-Basvuranlar14[[#This Row],[Yaş]]*365</f>
        <v>25483</v>
      </c>
      <c r="E160" s="9">
        <f t="shared" ca="1" si="12"/>
        <v>50</v>
      </c>
      <c r="F160" s="9">
        <f t="shared" ca="1" si="13"/>
        <v>75</v>
      </c>
      <c r="G160" s="9" t="str">
        <f ca="1">VLOOKUP(RANDBETWEEN(1,81),Sehirler[],2,0)</f>
        <v>Erzurum</v>
      </c>
      <c r="H160" s="9">
        <f t="shared" ca="1" si="14"/>
        <v>58242769610</v>
      </c>
      <c r="I160" s="9" t="str">
        <f t="shared" ca="1" si="15"/>
        <v>Erkek</v>
      </c>
      <c r="J160" s="45" t="s">
        <v>5500</v>
      </c>
    </row>
    <row r="161" spans="1:10">
      <c r="A161" s="9">
        <v>463</v>
      </c>
      <c r="B161" s="9" t="s">
        <v>1043</v>
      </c>
      <c r="C161" s="9" t="s">
        <v>1044</v>
      </c>
      <c r="D161" s="11">
        <f ca="1">TODAY()-Basvuranlar14[[#This Row],[Yaş]]*365</f>
        <v>31688</v>
      </c>
      <c r="E161" s="9">
        <f t="shared" ca="1" si="12"/>
        <v>33</v>
      </c>
      <c r="F161" s="9">
        <f t="shared" ca="1" si="13"/>
        <v>43</v>
      </c>
      <c r="G161" s="9" t="str">
        <f ca="1">VLOOKUP(RANDBETWEEN(1,81),Sehirler[],2,0)</f>
        <v>Şırnak</v>
      </c>
      <c r="H161" s="9">
        <f t="shared" ca="1" si="14"/>
        <v>50403838226</v>
      </c>
      <c r="I161" s="9" t="str">
        <f t="shared" ca="1" si="15"/>
        <v>Erkek</v>
      </c>
      <c r="J161" s="45" t="s">
        <v>5502</v>
      </c>
    </row>
    <row r="162" spans="1:10">
      <c r="A162" s="9">
        <v>464</v>
      </c>
      <c r="B162" s="9" t="s">
        <v>1045</v>
      </c>
      <c r="C162" s="9" t="s">
        <v>1046</v>
      </c>
      <c r="D162" s="11">
        <f ca="1">TODAY()-Basvuranlar14[[#This Row],[Yaş]]*365</f>
        <v>17818</v>
      </c>
      <c r="E162" s="9">
        <f t="shared" ca="1" si="12"/>
        <v>71</v>
      </c>
      <c r="F162" s="9">
        <f t="shared" ca="1" si="13"/>
        <v>67</v>
      </c>
      <c r="G162" s="9" t="str">
        <f ca="1">VLOOKUP(RANDBETWEEN(1,81),Sehirler[],2,0)</f>
        <v>Osmaniye</v>
      </c>
      <c r="H162" s="9">
        <f t="shared" ca="1" si="14"/>
        <v>54878963769</v>
      </c>
      <c r="I162" s="9" t="str">
        <f t="shared" ca="1" si="15"/>
        <v>Erkek</v>
      </c>
      <c r="J162" s="45" t="s">
        <v>5504</v>
      </c>
    </row>
    <row r="163" spans="1:10">
      <c r="A163" s="9">
        <v>465</v>
      </c>
      <c r="B163" s="9" t="s">
        <v>1047</v>
      </c>
      <c r="C163" s="9" t="s">
        <v>1048</v>
      </c>
      <c r="D163" s="11">
        <f ca="1">TODAY()-Basvuranlar14[[#This Row],[Yaş]]*365</f>
        <v>23658</v>
      </c>
      <c r="E163" s="9">
        <f t="shared" ca="1" si="12"/>
        <v>55</v>
      </c>
      <c r="F163" s="9">
        <f t="shared" ca="1" si="13"/>
        <v>12</v>
      </c>
      <c r="G163" s="9" t="str">
        <f ca="1">VLOOKUP(RANDBETWEEN(1,81),Sehirler[],2,0)</f>
        <v>Kilis</v>
      </c>
      <c r="H163" s="9">
        <f t="shared" ca="1" si="14"/>
        <v>92312332649</v>
      </c>
      <c r="I163" s="9" t="str">
        <f t="shared" ca="1" si="15"/>
        <v>Kadın</v>
      </c>
      <c r="J163" s="45" t="s">
        <v>5506</v>
      </c>
    </row>
    <row r="164" spans="1:10">
      <c r="A164" s="9">
        <v>466</v>
      </c>
      <c r="B164" s="9" t="s">
        <v>1049</v>
      </c>
      <c r="C164" s="9" t="s">
        <v>1050</v>
      </c>
      <c r="D164" s="11">
        <f ca="1">TODAY()-Basvuranlar14[[#This Row],[Yaş]]*365</f>
        <v>30228</v>
      </c>
      <c r="E164" s="9">
        <f t="shared" ca="1" si="12"/>
        <v>37</v>
      </c>
      <c r="F164" s="9">
        <f t="shared" ca="1" si="13"/>
        <v>64</v>
      </c>
      <c r="G164" s="9" t="str">
        <f ca="1">VLOOKUP(RANDBETWEEN(1,81),Sehirler[],2,0)</f>
        <v>Adana</v>
      </c>
      <c r="H164" s="9">
        <f t="shared" ca="1" si="14"/>
        <v>29116521264</v>
      </c>
      <c r="I164" s="9" t="str">
        <f t="shared" ca="1" si="15"/>
        <v>Erkek</v>
      </c>
      <c r="J164" s="45" t="s">
        <v>5508</v>
      </c>
    </row>
    <row r="165" spans="1:10">
      <c r="A165" s="9">
        <v>467</v>
      </c>
      <c r="B165" s="9" t="s">
        <v>1051</v>
      </c>
      <c r="C165" s="9" t="s">
        <v>1052</v>
      </c>
      <c r="D165" s="11">
        <f ca="1">TODAY()-Basvuranlar14[[#This Row],[Yaş]]*365</f>
        <v>36433</v>
      </c>
      <c r="E165" s="9">
        <f t="shared" ca="1" si="12"/>
        <v>20</v>
      </c>
      <c r="F165" s="9">
        <f t="shared" ca="1" si="13"/>
        <v>55</v>
      </c>
      <c r="G165" s="9" t="str">
        <f ca="1">VLOOKUP(RANDBETWEEN(1,81),Sehirler[],2,0)</f>
        <v>İzmir</v>
      </c>
      <c r="H165" s="9">
        <f t="shared" ca="1" si="14"/>
        <v>62262413416</v>
      </c>
      <c r="I165" s="9" t="str">
        <f t="shared" ca="1" si="15"/>
        <v>Erkek</v>
      </c>
      <c r="J165" s="45" t="s">
        <v>5510</v>
      </c>
    </row>
    <row r="166" spans="1:10">
      <c r="A166" s="9">
        <v>468</v>
      </c>
      <c r="B166" s="9" t="s">
        <v>1053</v>
      </c>
      <c r="C166" s="9" t="s">
        <v>1054</v>
      </c>
      <c r="D166" s="11">
        <f ca="1">TODAY()-Basvuranlar14[[#This Row],[Yaş]]*365</f>
        <v>35338</v>
      </c>
      <c r="E166" s="9">
        <f t="shared" ca="1" si="12"/>
        <v>23</v>
      </c>
      <c r="F166" s="9">
        <f t="shared" ca="1" si="13"/>
        <v>49</v>
      </c>
      <c r="G166" s="9" t="str">
        <f ca="1">VLOOKUP(RANDBETWEEN(1,81),Sehirler[],2,0)</f>
        <v>İstanbul</v>
      </c>
      <c r="H166" s="9">
        <f t="shared" ca="1" si="14"/>
        <v>61218904574</v>
      </c>
      <c r="I166" s="9" t="str">
        <f t="shared" ca="1" si="15"/>
        <v>Erkek</v>
      </c>
      <c r="J166" s="45" t="s">
        <v>5512</v>
      </c>
    </row>
    <row r="167" spans="1:10">
      <c r="A167" s="9">
        <v>469</v>
      </c>
      <c r="B167" s="9" t="s">
        <v>1055</v>
      </c>
      <c r="C167" s="9" t="s">
        <v>1056</v>
      </c>
      <c r="D167" s="11">
        <f ca="1">TODAY()-Basvuranlar14[[#This Row],[Yaş]]*365</f>
        <v>14168</v>
      </c>
      <c r="E167" s="9">
        <f t="shared" ca="1" si="12"/>
        <v>81</v>
      </c>
      <c r="F167" s="9">
        <f t="shared" ca="1" si="13"/>
        <v>76</v>
      </c>
      <c r="G167" s="9" t="str">
        <f ca="1">VLOOKUP(RANDBETWEEN(1,81),Sehirler[],2,0)</f>
        <v>Bingöl</v>
      </c>
      <c r="H167" s="9">
        <f t="shared" ca="1" si="14"/>
        <v>19733035956</v>
      </c>
      <c r="I167" s="9" t="str">
        <f t="shared" ca="1" si="15"/>
        <v>Kadın</v>
      </c>
      <c r="J167" s="45" t="s">
        <v>5514</v>
      </c>
    </row>
    <row r="168" spans="1:10">
      <c r="A168" s="9">
        <v>470</v>
      </c>
      <c r="B168" s="9" t="s">
        <v>1057</v>
      </c>
      <c r="C168" s="9" t="s">
        <v>1058</v>
      </c>
      <c r="D168" s="11">
        <f ca="1">TODAY()-Basvuranlar14[[#This Row],[Yaş]]*365</f>
        <v>14168</v>
      </c>
      <c r="E168" s="9">
        <f t="shared" ca="1" si="12"/>
        <v>81</v>
      </c>
      <c r="F168" s="9">
        <f t="shared" ca="1" si="13"/>
        <v>45</v>
      </c>
      <c r="G168" s="9" t="str">
        <f ca="1">VLOOKUP(RANDBETWEEN(1,81),Sehirler[],2,0)</f>
        <v>Karabük</v>
      </c>
      <c r="H168" s="9">
        <f t="shared" ca="1" si="14"/>
        <v>62132550343</v>
      </c>
      <c r="I168" s="9" t="str">
        <f t="shared" ca="1" si="15"/>
        <v>Kadın</v>
      </c>
      <c r="J168" s="45" t="s">
        <v>5516</v>
      </c>
    </row>
    <row r="169" spans="1:10">
      <c r="A169" s="9">
        <v>471</v>
      </c>
      <c r="B169" s="9" t="s">
        <v>1059</v>
      </c>
      <c r="C169" s="9" t="s">
        <v>1060</v>
      </c>
      <c r="D169" s="11">
        <f ca="1">TODAY()-Basvuranlar14[[#This Row],[Yaş]]*365</f>
        <v>27673</v>
      </c>
      <c r="E169" s="9">
        <f t="shared" ca="1" si="12"/>
        <v>44</v>
      </c>
      <c r="F169" s="9">
        <f t="shared" ca="1" si="13"/>
        <v>36</v>
      </c>
      <c r="G169" s="9" t="str">
        <f ca="1">VLOOKUP(RANDBETWEEN(1,81),Sehirler[],2,0)</f>
        <v>Edirne</v>
      </c>
      <c r="H169" s="9">
        <f t="shared" ca="1" si="14"/>
        <v>50556170241</v>
      </c>
      <c r="I169" s="9" t="str">
        <f t="shared" ca="1" si="15"/>
        <v>Erkek</v>
      </c>
      <c r="J169" s="45" t="s">
        <v>5518</v>
      </c>
    </row>
    <row r="170" spans="1:10">
      <c r="A170" s="9">
        <v>472</v>
      </c>
      <c r="B170" s="9" t="s">
        <v>1061</v>
      </c>
      <c r="C170" s="9" t="s">
        <v>1062</v>
      </c>
      <c r="D170" s="11">
        <f ca="1">TODAY()-Basvuranlar14[[#This Row],[Yaş]]*365</f>
        <v>36798</v>
      </c>
      <c r="E170" s="9">
        <f t="shared" ca="1" si="12"/>
        <v>19</v>
      </c>
      <c r="F170" s="9">
        <f t="shared" ca="1" si="13"/>
        <v>54</v>
      </c>
      <c r="G170" s="9" t="str">
        <f ca="1">VLOOKUP(RANDBETWEEN(1,81),Sehirler[],2,0)</f>
        <v>Bilecik</v>
      </c>
      <c r="H170" s="9">
        <f t="shared" ca="1" si="14"/>
        <v>36300226291</v>
      </c>
      <c r="I170" s="9" t="str">
        <f t="shared" ca="1" si="15"/>
        <v>Kadın</v>
      </c>
      <c r="J170" s="45" t="s">
        <v>5520</v>
      </c>
    </row>
    <row r="171" spans="1:10">
      <c r="A171" s="9">
        <v>473</v>
      </c>
      <c r="B171" s="9" t="s">
        <v>1063</v>
      </c>
      <c r="C171" s="9" t="s">
        <v>1064</v>
      </c>
      <c r="D171" s="11">
        <f ca="1">TODAY()-Basvuranlar14[[#This Row],[Yaş]]*365</f>
        <v>22563</v>
      </c>
      <c r="E171" s="9">
        <f t="shared" ca="1" si="12"/>
        <v>58</v>
      </c>
      <c r="F171" s="9">
        <f t="shared" ca="1" si="13"/>
        <v>18</v>
      </c>
      <c r="G171" s="9" t="str">
        <f ca="1">VLOOKUP(RANDBETWEEN(1,81),Sehirler[],2,0)</f>
        <v>Ağrı</v>
      </c>
      <c r="H171" s="9">
        <f t="shared" ca="1" si="14"/>
        <v>82787829275</v>
      </c>
      <c r="I171" s="9" t="str">
        <f t="shared" ca="1" si="15"/>
        <v>Erkek</v>
      </c>
      <c r="J171" s="45" t="s">
        <v>5522</v>
      </c>
    </row>
    <row r="172" spans="1:10">
      <c r="A172" s="9">
        <v>474</v>
      </c>
      <c r="B172" s="9" t="s">
        <v>1065</v>
      </c>
      <c r="C172" s="9" t="s">
        <v>1066</v>
      </c>
      <c r="D172" s="11">
        <f ca="1">TODAY()-Basvuranlar14[[#This Row],[Yaş]]*365</f>
        <v>28038</v>
      </c>
      <c r="E172" s="9">
        <f t="shared" ca="1" si="12"/>
        <v>43</v>
      </c>
      <c r="F172" s="9">
        <f t="shared" ca="1" si="13"/>
        <v>6</v>
      </c>
      <c r="G172" s="9" t="str">
        <f ca="1">VLOOKUP(RANDBETWEEN(1,81),Sehirler[],2,0)</f>
        <v>Hatay</v>
      </c>
      <c r="H172" s="9">
        <f t="shared" ca="1" si="14"/>
        <v>65336392567</v>
      </c>
      <c r="I172" s="9" t="str">
        <f t="shared" ca="1" si="15"/>
        <v>Kadın</v>
      </c>
      <c r="J172" s="45" t="s">
        <v>5524</v>
      </c>
    </row>
    <row r="173" spans="1:10">
      <c r="A173" s="9">
        <v>475</v>
      </c>
      <c r="B173" s="9" t="s">
        <v>1067</v>
      </c>
      <c r="C173" s="9" t="s">
        <v>1068</v>
      </c>
      <c r="D173" s="11">
        <f ca="1">TODAY()-Basvuranlar14[[#This Row],[Yaş]]*365</f>
        <v>21833</v>
      </c>
      <c r="E173" s="9">
        <f t="shared" ca="1" si="12"/>
        <v>60</v>
      </c>
      <c r="F173" s="9">
        <f t="shared" ca="1" si="13"/>
        <v>62</v>
      </c>
      <c r="G173" s="9" t="str">
        <f ca="1">VLOOKUP(RANDBETWEEN(1,81),Sehirler[],2,0)</f>
        <v>Bilecik</v>
      </c>
      <c r="H173" s="9">
        <f t="shared" ca="1" si="14"/>
        <v>92064179606</v>
      </c>
      <c r="I173" s="9" t="str">
        <f t="shared" ca="1" si="15"/>
        <v>Erkek</v>
      </c>
      <c r="J173" s="45" t="s">
        <v>5526</v>
      </c>
    </row>
    <row r="174" spans="1:10">
      <c r="A174" s="9">
        <v>476</v>
      </c>
      <c r="B174" s="9" t="s">
        <v>1069</v>
      </c>
      <c r="C174" s="9" t="s">
        <v>1070</v>
      </c>
      <c r="D174" s="11">
        <f ca="1">TODAY()-Basvuranlar14[[#This Row],[Yaş]]*365</f>
        <v>20373</v>
      </c>
      <c r="E174" s="9">
        <f t="shared" ca="1" si="12"/>
        <v>64</v>
      </c>
      <c r="F174" s="9">
        <f t="shared" ca="1" si="13"/>
        <v>69</v>
      </c>
      <c r="G174" s="9" t="str">
        <f ca="1">VLOOKUP(RANDBETWEEN(1,81),Sehirler[],2,0)</f>
        <v>Bursa</v>
      </c>
      <c r="H174" s="9">
        <f t="shared" ca="1" si="14"/>
        <v>69144136821</v>
      </c>
      <c r="I174" s="9" t="str">
        <f t="shared" ca="1" si="15"/>
        <v>Kadın</v>
      </c>
      <c r="J174" s="45" t="s">
        <v>5528</v>
      </c>
    </row>
    <row r="175" spans="1:10">
      <c r="A175" s="9">
        <v>477</v>
      </c>
      <c r="B175" s="9" t="s">
        <v>1071</v>
      </c>
      <c r="C175" s="9" t="s">
        <v>1072</v>
      </c>
      <c r="D175" s="11">
        <f ca="1">TODAY()-Basvuranlar14[[#This Row],[Yaş]]*365</f>
        <v>14168</v>
      </c>
      <c r="E175" s="9">
        <f t="shared" ca="1" si="12"/>
        <v>81</v>
      </c>
      <c r="F175" s="9">
        <f t="shared" ca="1" si="13"/>
        <v>15</v>
      </c>
      <c r="G175" s="9" t="str">
        <f ca="1">VLOOKUP(RANDBETWEEN(1,81),Sehirler[],2,0)</f>
        <v>Sakarya</v>
      </c>
      <c r="H175" s="9">
        <f t="shared" ca="1" si="14"/>
        <v>57456249492</v>
      </c>
      <c r="I175" s="9" t="str">
        <f t="shared" ca="1" si="15"/>
        <v>Erkek</v>
      </c>
      <c r="J175" s="45" t="s">
        <v>5530</v>
      </c>
    </row>
    <row r="176" spans="1:10">
      <c r="A176" s="9">
        <v>478</v>
      </c>
      <c r="B176" s="9" t="s">
        <v>1073</v>
      </c>
      <c r="C176" s="9" t="s">
        <v>1074</v>
      </c>
      <c r="D176" s="11">
        <f ca="1">TODAY()-Basvuranlar14[[#This Row],[Yaş]]*365</f>
        <v>14533</v>
      </c>
      <c r="E176" s="9">
        <f t="shared" ca="1" si="12"/>
        <v>80</v>
      </c>
      <c r="F176" s="9">
        <f t="shared" ca="1" si="13"/>
        <v>76</v>
      </c>
      <c r="G176" s="9" t="str">
        <f ca="1">VLOOKUP(RANDBETWEEN(1,81),Sehirler[],2,0)</f>
        <v>Osmaniye</v>
      </c>
      <c r="H176" s="9">
        <f t="shared" ca="1" si="14"/>
        <v>29200527227</v>
      </c>
      <c r="I176" s="9" t="str">
        <f t="shared" ca="1" si="15"/>
        <v>Erkek</v>
      </c>
      <c r="J176" s="45" t="s">
        <v>5532</v>
      </c>
    </row>
    <row r="177" spans="1:10">
      <c r="A177" s="9">
        <v>479</v>
      </c>
      <c r="B177" s="9" t="s">
        <v>1075</v>
      </c>
      <c r="C177" s="9" t="s">
        <v>1076</v>
      </c>
      <c r="D177" s="11">
        <f ca="1">TODAY()-Basvuranlar14[[#This Row],[Yaş]]*365</f>
        <v>32783</v>
      </c>
      <c r="E177" s="9">
        <f t="shared" ca="1" si="12"/>
        <v>30</v>
      </c>
      <c r="F177" s="9">
        <f t="shared" ca="1" si="13"/>
        <v>75</v>
      </c>
      <c r="G177" s="9" t="str">
        <f ca="1">VLOOKUP(RANDBETWEEN(1,81),Sehirler[],2,0)</f>
        <v>Ağrı</v>
      </c>
      <c r="H177" s="9">
        <f t="shared" ca="1" si="14"/>
        <v>66312567933</v>
      </c>
      <c r="I177" s="9" t="str">
        <f t="shared" ca="1" si="15"/>
        <v>Kadın</v>
      </c>
      <c r="J177" s="45" t="s">
        <v>5534</v>
      </c>
    </row>
    <row r="178" spans="1:10">
      <c r="A178" s="9">
        <v>480</v>
      </c>
      <c r="B178" s="9" t="s">
        <v>1077</v>
      </c>
      <c r="C178" s="9" t="s">
        <v>1078</v>
      </c>
      <c r="D178" s="11">
        <f ca="1">TODAY()-Basvuranlar14[[#This Row],[Yaş]]*365</f>
        <v>15993</v>
      </c>
      <c r="E178" s="9">
        <f t="shared" ca="1" si="12"/>
        <v>76</v>
      </c>
      <c r="F178" s="9">
        <f t="shared" ca="1" si="13"/>
        <v>13</v>
      </c>
      <c r="G178" s="9" t="str">
        <f ca="1">VLOOKUP(RANDBETWEEN(1,81),Sehirler[],2,0)</f>
        <v>Muş</v>
      </c>
      <c r="H178" s="9">
        <f t="shared" ca="1" si="14"/>
        <v>83533016126</v>
      </c>
      <c r="I178" s="9" t="str">
        <f t="shared" ca="1" si="15"/>
        <v>Kadın</v>
      </c>
      <c r="J178" s="45" t="s">
        <v>5536</v>
      </c>
    </row>
    <row r="179" spans="1:10">
      <c r="A179" s="9">
        <v>481</v>
      </c>
      <c r="B179" s="9" t="s">
        <v>1079</v>
      </c>
      <c r="C179" s="9" t="s">
        <v>1080</v>
      </c>
      <c r="D179" s="11">
        <f ca="1">TODAY()-Basvuranlar14[[#This Row],[Yaş]]*365</f>
        <v>15628</v>
      </c>
      <c r="E179" s="9">
        <f t="shared" ca="1" si="12"/>
        <v>77</v>
      </c>
      <c r="F179" s="9">
        <f t="shared" ca="1" si="13"/>
        <v>13</v>
      </c>
      <c r="G179" s="9" t="str">
        <f ca="1">VLOOKUP(RANDBETWEEN(1,81),Sehirler[],2,0)</f>
        <v>Kilis</v>
      </c>
      <c r="H179" s="9">
        <f t="shared" ca="1" si="14"/>
        <v>55039898444</v>
      </c>
      <c r="I179" s="9" t="str">
        <f t="shared" ca="1" si="15"/>
        <v>Erkek</v>
      </c>
      <c r="J179" s="45" t="s">
        <v>5538</v>
      </c>
    </row>
    <row r="180" spans="1:10">
      <c r="A180" s="9">
        <v>482</v>
      </c>
      <c r="B180" s="9" t="s">
        <v>1081</v>
      </c>
      <c r="C180" s="9" t="s">
        <v>1082</v>
      </c>
      <c r="D180" s="11">
        <f ca="1">TODAY()-Basvuranlar14[[#This Row],[Yaş]]*365</f>
        <v>16358</v>
      </c>
      <c r="E180" s="9">
        <f t="shared" ca="1" si="12"/>
        <v>75</v>
      </c>
      <c r="F180" s="9">
        <f t="shared" ca="1" si="13"/>
        <v>79</v>
      </c>
      <c r="G180" s="9" t="str">
        <f ca="1">VLOOKUP(RANDBETWEEN(1,81),Sehirler[],2,0)</f>
        <v>Ağrı</v>
      </c>
      <c r="H180" s="9">
        <f t="shared" ca="1" si="14"/>
        <v>73107019665</v>
      </c>
      <c r="I180" s="9" t="str">
        <f t="shared" ca="1" si="15"/>
        <v>Kadın</v>
      </c>
      <c r="J180" s="45" t="s">
        <v>5540</v>
      </c>
    </row>
    <row r="181" spans="1:10">
      <c r="A181" s="9">
        <v>483</v>
      </c>
      <c r="B181" s="9" t="s">
        <v>1083</v>
      </c>
      <c r="C181" s="9" t="s">
        <v>1084</v>
      </c>
      <c r="D181" s="11">
        <f ca="1">TODAY()-Basvuranlar14[[#This Row],[Yaş]]*365</f>
        <v>21833</v>
      </c>
      <c r="E181" s="9">
        <f t="shared" ca="1" si="12"/>
        <v>60</v>
      </c>
      <c r="F181" s="9">
        <f t="shared" ca="1" si="13"/>
        <v>20</v>
      </c>
      <c r="G181" s="9" t="str">
        <f ca="1">VLOOKUP(RANDBETWEEN(1,81),Sehirler[],2,0)</f>
        <v>Karaman</v>
      </c>
      <c r="H181" s="9">
        <f t="shared" ca="1" si="14"/>
        <v>64584131802</v>
      </c>
      <c r="I181" s="9" t="str">
        <f t="shared" ca="1" si="15"/>
        <v>Erkek</v>
      </c>
      <c r="J181" s="45" t="s">
        <v>5542</v>
      </c>
    </row>
    <row r="182" spans="1:10">
      <c r="A182" s="9">
        <v>484</v>
      </c>
      <c r="B182" s="9" t="s">
        <v>1085</v>
      </c>
      <c r="C182" s="9" t="s">
        <v>1086</v>
      </c>
      <c r="D182" s="11">
        <f ca="1">TODAY()-Basvuranlar14[[#This Row],[Yaş]]*365</f>
        <v>21833</v>
      </c>
      <c r="E182" s="9">
        <f t="shared" ca="1" si="12"/>
        <v>60</v>
      </c>
      <c r="F182" s="9">
        <f t="shared" ca="1" si="13"/>
        <v>40</v>
      </c>
      <c r="G182" s="9" t="str">
        <f ca="1">VLOOKUP(RANDBETWEEN(1,81),Sehirler[],2,0)</f>
        <v>Kars</v>
      </c>
      <c r="H182" s="9">
        <f t="shared" ca="1" si="14"/>
        <v>18048682657</v>
      </c>
      <c r="I182" s="9" t="str">
        <f t="shared" ca="1" si="15"/>
        <v>Kadın</v>
      </c>
      <c r="J182" s="45" t="s">
        <v>5544</v>
      </c>
    </row>
    <row r="183" spans="1:10">
      <c r="A183" s="9">
        <v>485</v>
      </c>
      <c r="B183" s="9" t="s">
        <v>1087</v>
      </c>
      <c r="C183" s="9" t="s">
        <v>1088</v>
      </c>
      <c r="D183" s="11">
        <f ca="1">TODAY()-Basvuranlar14[[#This Row],[Yaş]]*365</f>
        <v>29133</v>
      </c>
      <c r="E183" s="9">
        <f t="shared" ca="1" si="12"/>
        <v>40</v>
      </c>
      <c r="F183" s="9">
        <f t="shared" ca="1" si="13"/>
        <v>48</v>
      </c>
      <c r="G183" s="9" t="str">
        <f ca="1">VLOOKUP(RANDBETWEEN(1,81),Sehirler[],2,0)</f>
        <v>Burdur</v>
      </c>
      <c r="H183" s="9">
        <f t="shared" ca="1" si="14"/>
        <v>62631510137</v>
      </c>
      <c r="I183" s="9" t="str">
        <f t="shared" ca="1" si="15"/>
        <v>Erkek</v>
      </c>
      <c r="J183" s="45" t="s">
        <v>5545</v>
      </c>
    </row>
    <row r="184" spans="1:10">
      <c r="A184" s="9">
        <v>486</v>
      </c>
      <c r="B184" s="9" t="s">
        <v>1089</v>
      </c>
      <c r="C184" s="9" t="s">
        <v>1090</v>
      </c>
      <c r="D184" s="11">
        <f ca="1">TODAY()-Basvuranlar14[[#This Row],[Yaş]]*365</f>
        <v>16723</v>
      </c>
      <c r="E184" s="9">
        <f t="shared" ca="1" si="12"/>
        <v>74</v>
      </c>
      <c r="F184" s="9">
        <f t="shared" ca="1" si="13"/>
        <v>45</v>
      </c>
      <c r="G184" s="9" t="str">
        <f ca="1">VLOOKUP(RANDBETWEEN(1,81),Sehirler[],2,0)</f>
        <v>Zonguldak</v>
      </c>
      <c r="H184" s="9">
        <f t="shared" ca="1" si="14"/>
        <v>79005604735</v>
      </c>
      <c r="I184" s="9" t="str">
        <f t="shared" ca="1" si="15"/>
        <v>Erkek</v>
      </c>
      <c r="J184" s="45" t="s">
        <v>5547</v>
      </c>
    </row>
    <row r="185" spans="1:10">
      <c r="A185" s="9">
        <v>487</v>
      </c>
      <c r="B185" s="9" t="s">
        <v>1091</v>
      </c>
      <c r="C185" s="9" t="s">
        <v>1092</v>
      </c>
      <c r="D185" s="11">
        <f ca="1">TODAY()-Basvuranlar14[[#This Row],[Yaş]]*365</f>
        <v>34608</v>
      </c>
      <c r="E185" s="9">
        <f t="shared" ca="1" si="12"/>
        <v>25</v>
      </c>
      <c r="F185" s="9">
        <f t="shared" ca="1" si="13"/>
        <v>16</v>
      </c>
      <c r="G185" s="9" t="str">
        <f ca="1">VLOOKUP(RANDBETWEEN(1,81),Sehirler[],2,0)</f>
        <v>Ankara</v>
      </c>
      <c r="H185" s="9">
        <f t="shared" ca="1" si="14"/>
        <v>78073487616</v>
      </c>
      <c r="I185" s="9" t="str">
        <f t="shared" ca="1" si="15"/>
        <v>Erkek</v>
      </c>
      <c r="J185" s="45" t="s">
        <v>5549</v>
      </c>
    </row>
    <row r="186" spans="1:10">
      <c r="A186" s="9">
        <v>488</v>
      </c>
      <c r="B186" s="9" t="s">
        <v>1093</v>
      </c>
      <c r="C186" s="9" t="s">
        <v>1094</v>
      </c>
      <c r="D186" s="11">
        <f ca="1">TODAY()-Basvuranlar14[[#This Row],[Yaş]]*365</f>
        <v>33878</v>
      </c>
      <c r="E186" s="9">
        <f t="shared" ca="1" si="12"/>
        <v>27</v>
      </c>
      <c r="F186" s="9">
        <f t="shared" ca="1" si="13"/>
        <v>59</v>
      </c>
      <c r="G186" s="9" t="str">
        <f ca="1">VLOOKUP(RANDBETWEEN(1,81),Sehirler[],2,0)</f>
        <v>Amasya</v>
      </c>
      <c r="H186" s="9">
        <f t="shared" ca="1" si="14"/>
        <v>29225727375</v>
      </c>
      <c r="I186" s="9" t="str">
        <f t="shared" ca="1" si="15"/>
        <v>Erkek</v>
      </c>
      <c r="J186" s="45" t="s">
        <v>5551</v>
      </c>
    </row>
    <row r="187" spans="1:10">
      <c r="A187" s="9">
        <v>489</v>
      </c>
      <c r="B187" s="9" t="s">
        <v>1095</v>
      </c>
      <c r="C187" s="9" t="s">
        <v>1096</v>
      </c>
      <c r="D187" s="11">
        <f ca="1">TODAY()-Basvuranlar14[[#This Row],[Yaş]]*365</f>
        <v>32783</v>
      </c>
      <c r="E187" s="9">
        <f t="shared" ca="1" si="12"/>
        <v>30</v>
      </c>
      <c r="F187" s="9">
        <f t="shared" ca="1" si="13"/>
        <v>73</v>
      </c>
      <c r="G187" s="9" t="str">
        <f ca="1">VLOOKUP(RANDBETWEEN(1,81),Sehirler[],2,0)</f>
        <v>Bayburt</v>
      </c>
      <c r="H187" s="9">
        <f t="shared" ca="1" si="14"/>
        <v>47270136226</v>
      </c>
      <c r="I187" s="9" t="str">
        <f t="shared" ca="1" si="15"/>
        <v>Kadın</v>
      </c>
      <c r="J187" s="45" t="s">
        <v>5553</v>
      </c>
    </row>
    <row r="188" spans="1:10">
      <c r="A188" s="9">
        <v>490</v>
      </c>
      <c r="B188" s="9" t="s">
        <v>1097</v>
      </c>
      <c r="C188" s="9" t="s">
        <v>1098</v>
      </c>
      <c r="D188" s="11">
        <f ca="1">TODAY()-Basvuranlar14[[#This Row],[Yaş]]*365</f>
        <v>15993</v>
      </c>
      <c r="E188" s="9">
        <f t="shared" ca="1" si="12"/>
        <v>76</v>
      </c>
      <c r="F188" s="9">
        <f t="shared" ca="1" si="13"/>
        <v>1</v>
      </c>
      <c r="G188" s="9" t="str">
        <f ca="1">VLOOKUP(RANDBETWEEN(1,81),Sehirler[],2,0)</f>
        <v>Kastamonu</v>
      </c>
      <c r="H188" s="9">
        <f t="shared" ca="1" si="14"/>
        <v>81521993074</v>
      </c>
      <c r="I188" s="9" t="str">
        <f t="shared" ca="1" si="15"/>
        <v>Erkek</v>
      </c>
      <c r="J188" s="45" t="s">
        <v>5555</v>
      </c>
    </row>
    <row r="189" spans="1:10">
      <c r="A189" s="9">
        <v>491</v>
      </c>
      <c r="B189" s="9" t="s">
        <v>1099</v>
      </c>
      <c r="C189" s="9" t="s">
        <v>1100</v>
      </c>
      <c r="D189" s="11">
        <f ca="1">TODAY()-Basvuranlar14[[#This Row],[Yaş]]*365</f>
        <v>13803</v>
      </c>
      <c r="E189" s="9">
        <f t="shared" ca="1" si="12"/>
        <v>82</v>
      </c>
      <c r="F189" s="9">
        <f t="shared" ca="1" si="13"/>
        <v>26</v>
      </c>
      <c r="G189" s="9" t="str">
        <f ca="1">VLOOKUP(RANDBETWEEN(1,81),Sehirler[],2,0)</f>
        <v>Kayseri</v>
      </c>
      <c r="H189" s="9">
        <f t="shared" ca="1" si="14"/>
        <v>91925245210</v>
      </c>
      <c r="I189" s="9" t="str">
        <f t="shared" ca="1" si="15"/>
        <v>Kadın</v>
      </c>
      <c r="J189" s="45" t="s">
        <v>5557</v>
      </c>
    </row>
    <row r="190" spans="1:10">
      <c r="A190" s="9">
        <v>492</v>
      </c>
      <c r="B190" s="9" t="s">
        <v>1101</v>
      </c>
      <c r="C190" s="9" t="s">
        <v>1102</v>
      </c>
      <c r="D190" s="11">
        <f ca="1">TODAY()-Basvuranlar14[[#This Row],[Yaş]]*365</f>
        <v>37163</v>
      </c>
      <c r="E190" s="9">
        <f t="shared" ca="1" si="12"/>
        <v>18</v>
      </c>
      <c r="F190" s="9">
        <f t="shared" ca="1" si="13"/>
        <v>54</v>
      </c>
      <c r="G190" s="9" t="str">
        <f ca="1">VLOOKUP(RANDBETWEEN(1,81),Sehirler[],2,0)</f>
        <v>Erzincan</v>
      </c>
      <c r="H190" s="9">
        <f t="shared" ca="1" si="14"/>
        <v>50948715590</v>
      </c>
      <c r="I190" s="9" t="str">
        <f t="shared" ca="1" si="15"/>
        <v>Erkek</v>
      </c>
      <c r="J190" s="45" t="s">
        <v>5559</v>
      </c>
    </row>
    <row r="191" spans="1:10">
      <c r="A191" s="9">
        <v>493</v>
      </c>
      <c r="B191" s="9" t="s">
        <v>1103</v>
      </c>
      <c r="C191" s="9" t="s">
        <v>1104</v>
      </c>
      <c r="D191" s="11">
        <f ca="1">TODAY()-Basvuranlar14[[#This Row],[Yaş]]*365</f>
        <v>29863</v>
      </c>
      <c r="E191" s="9">
        <f t="shared" ca="1" si="12"/>
        <v>38</v>
      </c>
      <c r="F191" s="9">
        <f t="shared" ca="1" si="13"/>
        <v>20</v>
      </c>
      <c r="G191" s="9" t="str">
        <f ca="1">VLOOKUP(RANDBETWEEN(1,81),Sehirler[],2,0)</f>
        <v>Samsun</v>
      </c>
      <c r="H191" s="9">
        <f t="shared" ca="1" si="14"/>
        <v>58737218129</v>
      </c>
      <c r="I191" s="9" t="str">
        <f t="shared" ca="1" si="15"/>
        <v>Erkek</v>
      </c>
      <c r="J191" s="45" t="s">
        <v>5561</v>
      </c>
    </row>
    <row r="192" spans="1:10">
      <c r="A192" s="9">
        <v>494</v>
      </c>
      <c r="B192" s="9" t="s">
        <v>1105</v>
      </c>
      <c r="C192" s="9" t="s">
        <v>1106</v>
      </c>
      <c r="D192" s="11">
        <f ca="1">TODAY()-Basvuranlar14[[#This Row],[Yaş]]*365</f>
        <v>22928</v>
      </c>
      <c r="E192" s="9">
        <f t="shared" ca="1" si="12"/>
        <v>57</v>
      </c>
      <c r="F192" s="9">
        <f t="shared" ca="1" si="13"/>
        <v>21</v>
      </c>
      <c r="G192" s="9" t="str">
        <f ca="1">VLOOKUP(RANDBETWEEN(1,81),Sehirler[],2,0)</f>
        <v>Kars</v>
      </c>
      <c r="H192" s="9">
        <f t="shared" ca="1" si="14"/>
        <v>69349272808</v>
      </c>
      <c r="I192" s="9" t="str">
        <f t="shared" ca="1" si="15"/>
        <v>Kadın</v>
      </c>
      <c r="J192" s="45" t="s">
        <v>5563</v>
      </c>
    </row>
    <row r="193" spans="1:10">
      <c r="A193" s="9">
        <v>495</v>
      </c>
      <c r="B193" s="9" t="s">
        <v>1107</v>
      </c>
      <c r="C193" s="9" t="s">
        <v>1108</v>
      </c>
      <c r="D193" s="11">
        <f ca="1">TODAY()-Basvuranlar14[[#This Row],[Yaş]]*365</f>
        <v>37163</v>
      </c>
      <c r="E193" s="9">
        <f t="shared" ca="1" si="12"/>
        <v>18</v>
      </c>
      <c r="F193" s="9">
        <f t="shared" ca="1" si="13"/>
        <v>8</v>
      </c>
      <c r="G193" s="9" t="str">
        <f ca="1">VLOOKUP(RANDBETWEEN(1,81),Sehirler[],2,0)</f>
        <v>Burdur</v>
      </c>
      <c r="H193" s="9">
        <f t="shared" ca="1" si="14"/>
        <v>31273315892</v>
      </c>
      <c r="I193" s="9" t="str">
        <f t="shared" ca="1" si="15"/>
        <v>Kadın</v>
      </c>
      <c r="J193" s="45" t="s">
        <v>5565</v>
      </c>
    </row>
    <row r="194" spans="1:10">
      <c r="A194" s="9">
        <v>496</v>
      </c>
      <c r="B194" s="9" t="s">
        <v>1109</v>
      </c>
      <c r="C194" s="9" t="s">
        <v>1110</v>
      </c>
      <c r="D194" s="11">
        <f ca="1">TODAY()-Basvuranlar14[[#This Row],[Yaş]]*365</f>
        <v>24753</v>
      </c>
      <c r="E194" s="9">
        <f t="shared" ca="1" si="12"/>
        <v>52</v>
      </c>
      <c r="F194" s="9">
        <f t="shared" ca="1" si="13"/>
        <v>81</v>
      </c>
      <c r="G194" s="9" t="str">
        <f ca="1">VLOOKUP(RANDBETWEEN(1,81),Sehirler[],2,0)</f>
        <v>Uşak</v>
      </c>
      <c r="H194" s="9">
        <f t="shared" ca="1" si="14"/>
        <v>34732660507</v>
      </c>
      <c r="I194" s="9" t="str">
        <f t="shared" ca="1" si="15"/>
        <v>Erkek</v>
      </c>
      <c r="J194" s="45" t="s">
        <v>5567</v>
      </c>
    </row>
    <row r="195" spans="1:10">
      <c r="A195" s="9">
        <v>497</v>
      </c>
      <c r="B195" s="9" t="s">
        <v>1111</v>
      </c>
      <c r="C195" s="9" t="s">
        <v>1112</v>
      </c>
      <c r="D195" s="11">
        <f ca="1">TODAY()-Basvuranlar14[[#This Row],[Yaş]]*365</f>
        <v>31688</v>
      </c>
      <c r="E195" s="9">
        <f t="shared" ca="1" si="12"/>
        <v>33</v>
      </c>
      <c r="F195" s="9">
        <f t="shared" ca="1" si="13"/>
        <v>34</v>
      </c>
      <c r="G195" s="9" t="str">
        <f ca="1">VLOOKUP(RANDBETWEEN(1,81),Sehirler[],2,0)</f>
        <v>Karaman</v>
      </c>
      <c r="H195" s="9">
        <f t="shared" ca="1" si="14"/>
        <v>60597831207</v>
      </c>
      <c r="I195" s="9" t="str">
        <f t="shared" ca="1" si="15"/>
        <v>Kadın</v>
      </c>
      <c r="J195" s="45" t="s">
        <v>5569</v>
      </c>
    </row>
    <row r="196" spans="1:10">
      <c r="A196" s="9">
        <v>498</v>
      </c>
      <c r="B196" s="9" t="s">
        <v>1113</v>
      </c>
      <c r="C196" s="9" t="s">
        <v>1114</v>
      </c>
      <c r="D196" s="11">
        <f ca="1">TODAY()-Basvuranlar14[[#This Row],[Yaş]]*365</f>
        <v>26213</v>
      </c>
      <c r="E196" s="9">
        <f t="shared" ca="1" si="12"/>
        <v>48</v>
      </c>
      <c r="F196" s="9">
        <f t="shared" ca="1" si="13"/>
        <v>72</v>
      </c>
      <c r="G196" s="9" t="str">
        <f ca="1">VLOOKUP(RANDBETWEEN(1,81),Sehirler[],2,0)</f>
        <v>Samsun</v>
      </c>
      <c r="H196" s="9">
        <f t="shared" ca="1" si="14"/>
        <v>41493971368</v>
      </c>
      <c r="I196" s="9" t="str">
        <f t="shared" ca="1" si="15"/>
        <v>Erkek</v>
      </c>
      <c r="J196" s="45" t="s">
        <v>5571</v>
      </c>
    </row>
    <row r="197" spans="1:10">
      <c r="A197" s="9">
        <v>499</v>
      </c>
      <c r="B197" s="9" t="s">
        <v>1115</v>
      </c>
      <c r="C197" s="9" t="s">
        <v>1116</v>
      </c>
      <c r="D197" s="11">
        <f ca="1">TODAY()-Basvuranlar14[[#This Row],[Yaş]]*365</f>
        <v>21833</v>
      </c>
      <c r="E197" s="9">
        <f t="shared" ca="1" si="12"/>
        <v>60</v>
      </c>
      <c r="F197" s="9">
        <f t="shared" ca="1" si="13"/>
        <v>30</v>
      </c>
      <c r="G197" s="9" t="str">
        <f ca="1">VLOOKUP(RANDBETWEEN(1,81),Sehirler[],2,0)</f>
        <v>Çanakkale</v>
      </c>
      <c r="H197" s="9">
        <f t="shared" ca="1" si="14"/>
        <v>18648277320</v>
      </c>
      <c r="I197" s="9" t="str">
        <f t="shared" ca="1" si="15"/>
        <v>Erkek</v>
      </c>
      <c r="J197" s="45" t="s">
        <v>5573</v>
      </c>
    </row>
    <row r="198" spans="1:10">
      <c r="A198" s="9">
        <v>500</v>
      </c>
      <c r="B198" s="9" t="s">
        <v>1117</v>
      </c>
      <c r="C198" s="9" t="s">
        <v>1118</v>
      </c>
      <c r="D198" s="11">
        <f ca="1">TODAY()-Basvuranlar14[[#This Row],[Yaş]]*365</f>
        <v>15628</v>
      </c>
      <c r="E198" s="9">
        <f t="shared" ca="1" si="12"/>
        <v>77</v>
      </c>
      <c r="F198" s="9">
        <f t="shared" ca="1" si="13"/>
        <v>51</v>
      </c>
      <c r="G198" s="9" t="str">
        <f ca="1">VLOOKUP(RANDBETWEEN(1,81),Sehirler[],2,0)</f>
        <v>Edirne</v>
      </c>
      <c r="H198" s="9">
        <f t="shared" ca="1" si="14"/>
        <v>56533351184</v>
      </c>
      <c r="I198" s="9" t="str">
        <f t="shared" ca="1" si="15"/>
        <v>Kadın</v>
      </c>
      <c r="J198" s="45" t="s">
        <v>5575</v>
      </c>
    </row>
    <row r="199" spans="1:10">
      <c r="A199" s="9">
        <v>501</v>
      </c>
      <c r="B199" s="9" t="s">
        <v>1119</v>
      </c>
      <c r="C199" s="9" t="s">
        <v>1120</v>
      </c>
      <c r="D199" s="11">
        <f ca="1">TODAY()-Basvuranlar14[[#This Row],[Yaş]]*365</f>
        <v>31323</v>
      </c>
      <c r="E199" s="9">
        <f t="shared" ca="1" si="12"/>
        <v>34</v>
      </c>
      <c r="F199" s="9">
        <f t="shared" ca="1" si="13"/>
        <v>4</v>
      </c>
      <c r="G199" s="9" t="str">
        <f ca="1">VLOOKUP(RANDBETWEEN(1,81),Sehirler[],2,0)</f>
        <v>Uşak</v>
      </c>
      <c r="H199" s="9">
        <f t="shared" ca="1" si="14"/>
        <v>70952451218</v>
      </c>
      <c r="I199" s="9" t="str">
        <f t="shared" ca="1" si="15"/>
        <v>Erkek</v>
      </c>
      <c r="J199" s="45" t="s">
        <v>5577</v>
      </c>
    </row>
    <row r="200" spans="1:10">
      <c r="A200" s="9">
        <v>502</v>
      </c>
      <c r="B200" s="9" t="s">
        <v>1121</v>
      </c>
      <c r="C200" s="9" t="s">
        <v>1122</v>
      </c>
      <c r="D200" s="11">
        <f ca="1">TODAY()-Basvuranlar14[[#This Row],[Yaş]]*365</f>
        <v>22928</v>
      </c>
      <c r="E200" s="9">
        <f t="shared" ca="1" si="12"/>
        <v>57</v>
      </c>
      <c r="F200" s="9">
        <f t="shared" ca="1" si="13"/>
        <v>70</v>
      </c>
      <c r="G200" s="9" t="str">
        <f ca="1">VLOOKUP(RANDBETWEEN(1,81),Sehirler[],2,0)</f>
        <v>Eskisehir</v>
      </c>
      <c r="H200" s="9">
        <f t="shared" ca="1" si="14"/>
        <v>34099332322</v>
      </c>
      <c r="I200" s="9" t="str">
        <f t="shared" ca="1" si="15"/>
        <v>Erkek</v>
      </c>
      <c r="J200" s="45" t="s">
        <v>5579</v>
      </c>
    </row>
    <row r="201" spans="1:10">
      <c r="A201" s="9">
        <v>503</v>
      </c>
      <c r="B201" s="9" t="s">
        <v>1123</v>
      </c>
      <c r="C201" s="9" t="s">
        <v>1124</v>
      </c>
      <c r="D201" s="11">
        <f ca="1">TODAY()-Basvuranlar14[[#This Row],[Yaş]]*365</f>
        <v>24388</v>
      </c>
      <c r="E201" s="9">
        <f t="shared" ca="1" si="12"/>
        <v>53</v>
      </c>
      <c r="F201" s="9">
        <f t="shared" ca="1" si="13"/>
        <v>10</v>
      </c>
      <c r="G201" s="9" t="str">
        <f ca="1">VLOOKUP(RANDBETWEEN(1,81),Sehirler[],2,0)</f>
        <v>Kocaeli</v>
      </c>
      <c r="H201" s="9">
        <f t="shared" ca="1" si="14"/>
        <v>84912006759</v>
      </c>
      <c r="I201" s="9" t="str">
        <f t="shared" ca="1" si="15"/>
        <v>Kadın</v>
      </c>
      <c r="J201" s="45" t="s">
        <v>5581</v>
      </c>
    </row>
    <row r="202" spans="1:10">
      <c r="A202" s="9">
        <v>504</v>
      </c>
      <c r="B202" s="9" t="s">
        <v>1125</v>
      </c>
      <c r="C202" s="9" t="s">
        <v>1126</v>
      </c>
      <c r="D202" s="11">
        <f ca="1">TODAY()-Basvuranlar14[[#This Row],[Yaş]]*365</f>
        <v>15263</v>
      </c>
      <c r="E202" s="9">
        <f t="shared" ca="1" si="12"/>
        <v>78</v>
      </c>
      <c r="F202" s="9">
        <f t="shared" ca="1" si="13"/>
        <v>59</v>
      </c>
      <c r="G202" s="9" t="str">
        <f ca="1">VLOOKUP(RANDBETWEEN(1,81),Sehirler[],2,0)</f>
        <v>Çanakkale</v>
      </c>
      <c r="H202" s="9">
        <f t="shared" ca="1" si="14"/>
        <v>17988342334</v>
      </c>
      <c r="I202" s="9" t="str">
        <f t="shared" ca="1" si="15"/>
        <v>Kadın</v>
      </c>
      <c r="J202" s="45" t="s">
        <v>5583</v>
      </c>
    </row>
    <row r="203" spans="1:10">
      <c r="A203" s="9">
        <v>505</v>
      </c>
      <c r="B203" s="9" t="s">
        <v>1127</v>
      </c>
      <c r="C203" s="9" t="s">
        <v>1128</v>
      </c>
      <c r="D203" s="11">
        <f ca="1">TODAY()-Basvuranlar14[[#This Row],[Yaş]]*365</f>
        <v>17453</v>
      </c>
      <c r="E203" s="9">
        <f t="shared" ca="1" si="12"/>
        <v>72</v>
      </c>
      <c r="F203" s="9">
        <f t="shared" ca="1" si="13"/>
        <v>16</v>
      </c>
      <c r="G203" s="9" t="str">
        <f ca="1">VLOOKUP(RANDBETWEEN(1,81),Sehirler[],2,0)</f>
        <v>Bingöl</v>
      </c>
      <c r="H203" s="9">
        <f t="shared" ca="1" si="14"/>
        <v>90619842075</v>
      </c>
      <c r="I203" s="9" t="str">
        <f t="shared" ca="1" si="15"/>
        <v>Kadın</v>
      </c>
      <c r="J203" s="45" t="s">
        <v>5585</v>
      </c>
    </row>
    <row r="204" spans="1:10">
      <c r="A204" s="9">
        <v>506</v>
      </c>
      <c r="B204" s="9" t="s">
        <v>1129</v>
      </c>
      <c r="C204" s="9" t="s">
        <v>1130</v>
      </c>
      <c r="D204" s="11">
        <f ca="1">TODAY()-Basvuranlar14[[#This Row],[Yaş]]*365</f>
        <v>32783</v>
      </c>
      <c r="E204" s="9">
        <f t="shared" ca="1" si="12"/>
        <v>30</v>
      </c>
      <c r="F204" s="9">
        <f t="shared" ca="1" si="13"/>
        <v>27</v>
      </c>
      <c r="G204" s="9" t="str">
        <f ca="1">VLOOKUP(RANDBETWEEN(1,81),Sehirler[],2,0)</f>
        <v>Mersin</v>
      </c>
      <c r="H204" s="9">
        <f t="shared" ca="1" si="14"/>
        <v>29865494075</v>
      </c>
      <c r="I204" s="9" t="str">
        <f t="shared" ca="1" si="15"/>
        <v>Kadın</v>
      </c>
      <c r="J204" s="45" t="s">
        <v>5587</v>
      </c>
    </row>
    <row r="205" spans="1:10">
      <c r="A205" s="9">
        <v>507</v>
      </c>
      <c r="B205" s="9" t="s">
        <v>1131</v>
      </c>
      <c r="C205" s="9" t="s">
        <v>1132</v>
      </c>
      <c r="D205" s="11">
        <f ca="1">TODAY()-Basvuranlar14[[#This Row],[Yaş]]*365</f>
        <v>22928</v>
      </c>
      <c r="E205" s="9">
        <f t="shared" ca="1" si="12"/>
        <v>57</v>
      </c>
      <c r="F205" s="9">
        <f t="shared" ca="1" si="13"/>
        <v>75</v>
      </c>
      <c r="G205" s="9" t="str">
        <f ca="1">VLOOKUP(RANDBETWEEN(1,81),Sehirler[],2,0)</f>
        <v>Konya</v>
      </c>
      <c r="H205" s="9">
        <f t="shared" ca="1" si="14"/>
        <v>71742086001</v>
      </c>
      <c r="I205" s="9" t="str">
        <f t="shared" ca="1" si="15"/>
        <v>Kadın</v>
      </c>
      <c r="J205" s="45" t="s">
        <v>5589</v>
      </c>
    </row>
    <row r="206" spans="1:10">
      <c r="A206" s="9">
        <v>508</v>
      </c>
      <c r="B206" s="9" t="s">
        <v>1133</v>
      </c>
      <c r="C206" s="9" t="s">
        <v>1134</v>
      </c>
      <c r="D206" s="11">
        <f ca="1">TODAY()-Basvuranlar14[[#This Row],[Yaş]]*365</f>
        <v>31323</v>
      </c>
      <c r="E206" s="9">
        <f t="shared" ca="1" si="12"/>
        <v>34</v>
      </c>
      <c r="F206" s="9">
        <f t="shared" ca="1" si="13"/>
        <v>37</v>
      </c>
      <c r="G206" s="9" t="str">
        <f ca="1">VLOOKUP(RANDBETWEEN(1,81),Sehirler[],2,0)</f>
        <v>Bursa</v>
      </c>
      <c r="H206" s="9">
        <f t="shared" ca="1" si="14"/>
        <v>84417690090</v>
      </c>
      <c r="I206" s="9" t="str">
        <f t="shared" ca="1" si="15"/>
        <v>Kadın</v>
      </c>
      <c r="J206" s="45" t="s">
        <v>5591</v>
      </c>
    </row>
    <row r="207" spans="1:10">
      <c r="A207" s="9">
        <v>509</v>
      </c>
      <c r="B207" s="9" t="s">
        <v>1135</v>
      </c>
      <c r="C207" s="9" t="s">
        <v>1136</v>
      </c>
      <c r="D207" s="11">
        <f ca="1">TODAY()-Basvuranlar14[[#This Row],[Yaş]]*365</f>
        <v>26578</v>
      </c>
      <c r="E207" s="9">
        <f t="shared" ca="1" si="12"/>
        <v>47</v>
      </c>
      <c r="F207" s="9">
        <f t="shared" ca="1" si="13"/>
        <v>25</v>
      </c>
      <c r="G207" s="9" t="str">
        <f ca="1">VLOOKUP(RANDBETWEEN(1,81),Sehirler[],2,0)</f>
        <v>Konya</v>
      </c>
      <c r="H207" s="9">
        <f t="shared" ca="1" si="14"/>
        <v>72536258388</v>
      </c>
      <c r="I207" s="9" t="str">
        <f t="shared" ca="1" si="15"/>
        <v>Erkek</v>
      </c>
      <c r="J207" s="45" t="s">
        <v>5593</v>
      </c>
    </row>
    <row r="208" spans="1:10">
      <c r="A208" s="9">
        <v>510</v>
      </c>
      <c r="B208" s="9" t="s">
        <v>1137</v>
      </c>
      <c r="C208" s="9" t="s">
        <v>1138</v>
      </c>
      <c r="D208" s="11">
        <f ca="1">TODAY()-Basvuranlar14[[#This Row],[Yaş]]*365</f>
        <v>22563</v>
      </c>
      <c r="E208" s="9">
        <f t="shared" ca="1" si="12"/>
        <v>58</v>
      </c>
      <c r="F208" s="9">
        <f t="shared" ca="1" si="13"/>
        <v>81</v>
      </c>
      <c r="G208" s="9" t="str">
        <f ca="1">VLOOKUP(RANDBETWEEN(1,81),Sehirler[],2,0)</f>
        <v>Kırıkkale</v>
      </c>
      <c r="H208" s="9">
        <f t="shared" ca="1" si="14"/>
        <v>74125480433</v>
      </c>
      <c r="I208" s="9" t="str">
        <f t="shared" ca="1" si="15"/>
        <v>Erkek</v>
      </c>
      <c r="J208" s="45" t="s">
        <v>5595</v>
      </c>
    </row>
    <row r="209" spans="1:10">
      <c r="A209" s="9">
        <v>511</v>
      </c>
      <c r="B209" s="9" t="s">
        <v>1139</v>
      </c>
      <c r="C209" s="9" t="s">
        <v>1140</v>
      </c>
      <c r="D209" s="11">
        <f ca="1">TODAY()-Basvuranlar14[[#This Row],[Yaş]]*365</f>
        <v>22928</v>
      </c>
      <c r="E209" s="9">
        <f t="shared" ca="1" si="12"/>
        <v>57</v>
      </c>
      <c r="F209" s="9">
        <f t="shared" ca="1" si="13"/>
        <v>56</v>
      </c>
      <c r="G209" s="9" t="str">
        <f ca="1">VLOOKUP(RANDBETWEEN(1,81),Sehirler[],2,0)</f>
        <v>Gaziantep</v>
      </c>
      <c r="H209" s="9">
        <f t="shared" ca="1" si="14"/>
        <v>48259061897</v>
      </c>
      <c r="I209" s="9" t="str">
        <f t="shared" ca="1" si="15"/>
        <v>Kadın</v>
      </c>
      <c r="J209" s="45" t="s">
        <v>5597</v>
      </c>
    </row>
    <row r="210" spans="1:10">
      <c r="A210" s="9">
        <v>512</v>
      </c>
      <c r="B210" s="9" t="s">
        <v>1141</v>
      </c>
      <c r="C210" s="9" t="s">
        <v>1142</v>
      </c>
      <c r="D210" s="11">
        <f ca="1">TODAY()-Basvuranlar14[[#This Row],[Yaş]]*365</f>
        <v>37163</v>
      </c>
      <c r="E210" s="9">
        <f t="shared" ca="1" si="12"/>
        <v>18</v>
      </c>
      <c r="F210" s="9">
        <f t="shared" ca="1" si="13"/>
        <v>75</v>
      </c>
      <c r="G210" s="9" t="str">
        <f ca="1">VLOOKUP(RANDBETWEEN(1,81),Sehirler[],2,0)</f>
        <v>Diyarbakır</v>
      </c>
      <c r="H210" s="9">
        <f t="shared" ca="1" si="14"/>
        <v>41747105487</v>
      </c>
      <c r="I210" s="9" t="str">
        <f t="shared" ca="1" si="15"/>
        <v>Erkek</v>
      </c>
      <c r="J210" s="45" t="s">
        <v>5599</v>
      </c>
    </row>
    <row r="211" spans="1:10">
      <c r="A211" s="9">
        <v>513</v>
      </c>
      <c r="B211" s="9" t="s">
        <v>1143</v>
      </c>
      <c r="C211" s="9" t="s">
        <v>1144</v>
      </c>
      <c r="D211" s="11">
        <f ca="1">TODAY()-Basvuranlar14[[#This Row],[Yaş]]*365</f>
        <v>26578</v>
      </c>
      <c r="E211" s="9">
        <f t="shared" ref="E211:E274" ca="1" si="16">RANDBETWEEN(18,82)</f>
        <v>47</v>
      </c>
      <c r="F211" s="9">
        <f t="shared" ref="F211:F274" ca="1" si="17">RANDBETWEEN(1,81)</f>
        <v>45</v>
      </c>
      <c r="G211" s="9" t="str">
        <f ca="1">VLOOKUP(RANDBETWEEN(1,81),Sehirler[],2,0)</f>
        <v>Bursa</v>
      </c>
      <c r="H211" s="9">
        <f t="shared" ref="H211:H274" ca="1" si="18">RANDBETWEEN(14954316070,92354316070)</f>
        <v>42298788053</v>
      </c>
      <c r="I211" s="9" t="str">
        <f t="shared" ref="I211:I274" ca="1" si="19">_xlfn.SWITCH(RANDBETWEEN(1,2),1,"Erkek",2,"Kadın")</f>
        <v>Erkek</v>
      </c>
      <c r="J211" s="45" t="s">
        <v>5601</v>
      </c>
    </row>
    <row r="212" spans="1:10">
      <c r="A212" s="9">
        <v>514</v>
      </c>
      <c r="B212" s="9" t="s">
        <v>1145</v>
      </c>
      <c r="C212" s="9" t="s">
        <v>1146</v>
      </c>
      <c r="D212" s="11">
        <f ca="1">TODAY()-Basvuranlar14[[#This Row],[Yaş]]*365</f>
        <v>16723</v>
      </c>
      <c r="E212" s="9">
        <f t="shared" ca="1" si="16"/>
        <v>74</v>
      </c>
      <c r="F212" s="9">
        <f t="shared" ca="1" si="17"/>
        <v>75</v>
      </c>
      <c r="G212" s="9" t="str">
        <f ca="1">VLOOKUP(RANDBETWEEN(1,81),Sehirler[],2,0)</f>
        <v>Bayburt</v>
      </c>
      <c r="H212" s="9">
        <f t="shared" ca="1" si="18"/>
        <v>19080571798</v>
      </c>
      <c r="I212" s="9" t="str">
        <f t="shared" ca="1" si="19"/>
        <v>Kadın</v>
      </c>
      <c r="J212" s="45" t="s">
        <v>5603</v>
      </c>
    </row>
    <row r="213" spans="1:10">
      <c r="A213" s="9">
        <v>515</v>
      </c>
      <c r="B213" s="9" t="s">
        <v>1147</v>
      </c>
      <c r="C213" s="9" t="s">
        <v>1148</v>
      </c>
      <c r="D213" s="11">
        <f ca="1">TODAY()-Basvuranlar14[[#This Row],[Yaş]]*365</f>
        <v>37163</v>
      </c>
      <c r="E213" s="9">
        <f t="shared" ca="1" si="16"/>
        <v>18</v>
      </c>
      <c r="F213" s="9">
        <f t="shared" ca="1" si="17"/>
        <v>52</v>
      </c>
      <c r="G213" s="9" t="str">
        <f ca="1">VLOOKUP(RANDBETWEEN(1,81),Sehirler[],2,0)</f>
        <v>Burdur</v>
      </c>
      <c r="H213" s="9">
        <f t="shared" ca="1" si="18"/>
        <v>34502817972</v>
      </c>
      <c r="I213" s="9" t="str">
        <f t="shared" ca="1" si="19"/>
        <v>Kadın</v>
      </c>
      <c r="J213" s="45" t="s">
        <v>5605</v>
      </c>
    </row>
    <row r="214" spans="1:10">
      <c r="A214" s="9">
        <v>516</v>
      </c>
      <c r="B214" s="9" t="s">
        <v>1149</v>
      </c>
      <c r="C214" s="9" t="s">
        <v>1150</v>
      </c>
      <c r="D214" s="11">
        <f ca="1">TODAY()-Basvuranlar14[[#This Row],[Yaş]]*365</f>
        <v>25848</v>
      </c>
      <c r="E214" s="9">
        <f t="shared" ca="1" si="16"/>
        <v>49</v>
      </c>
      <c r="F214" s="9">
        <f t="shared" ca="1" si="17"/>
        <v>2</v>
      </c>
      <c r="G214" s="9" t="str">
        <f ca="1">VLOOKUP(RANDBETWEEN(1,81),Sehirler[],2,0)</f>
        <v>Osmaniye</v>
      </c>
      <c r="H214" s="9">
        <f t="shared" ca="1" si="18"/>
        <v>87491992884</v>
      </c>
      <c r="I214" s="9" t="str">
        <f t="shared" ca="1" si="19"/>
        <v>Kadın</v>
      </c>
      <c r="J214" s="45" t="s">
        <v>5607</v>
      </c>
    </row>
    <row r="215" spans="1:10">
      <c r="A215" s="9">
        <v>517</v>
      </c>
      <c r="B215" s="9" t="s">
        <v>1151</v>
      </c>
      <c r="C215" s="9" t="s">
        <v>1152</v>
      </c>
      <c r="D215" s="11">
        <f ca="1">TODAY()-Basvuranlar14[[#This Row],[Yaş]]*365</f>
        <v>28038</v>
      </c>
      <c r="E215" s="9">
        <f t="shared" ca="1" si="16"/>
        <v>43</v>
      </c>
      <c r="F215" s="9">
        <f t="shared" ca="1" si="17"/>
        <v>73</v>
      </c>
      <c r="G215" s="9" t="str">
        <f ca="1">VLOOKUP(RANDBETWEEN(1,81),Sehirler[],2,0)</f>
        <v>Adıyaman</v>
      </c>
      <c r="H215" s="9">
        <f t="shared" ca="1" si="18"/>
        <v>72912093966</v>
      </c>
      <c r="I215" s="9" t="str">
        <f t="shared" ca="1" si="19"/>
        <v>Kadın</v>
      </c>
      <c r="J215" s="45" t="s">
        <v>5609</v>
      </c>
    </row>
    <row r="216" spans="1:10">
      <c r="A216" s="9">
        <v>518</v>
      </c>
      <c r="B216" s="9" t="s">
        <v>1153</v>
      </c>
      <c r="C216" s="9" t="s">
        <v>1154</v>
      </c>
      <c r="D216" s="11">
        <f ca="1">TODAY()-Basvuranlar14[[#This Row],[Yaş]]*365</f>
        <v>33878</v>
      </c>
      <c r="E216" s="9">
        <f t="shared" ca="1" si="16"/>
        <v>27</v>
      </c>
      <c r="F216" s="9">
        <f t="shared" ca="1" si="17"/>
        <v>67</v>
      </c>
      <c r="G216" s="9" t="str">
        <f ca="1">VLOOKUP(RANDBETWEEN(1,81),Sehirler[],2,0)</f>
        <v>Eskisehir</v>
      </c>
      <c r="H216" s="9">
        <f t="shared" ca="1" si="18"/>
        <v>86253593557</v>
      </c>
      <c r="I216" s="9" t="str">
        <f t="shared" ca="1" si="19"/>
        <v>Erkek</v>
      </c>
      <c r="J216" s="45" t="s">
        <v>5611</v>
      </c>
    </row>
    <row r="217" spans="1:10">
      <c r="A217" s="9">
        <v>519</v>
      </c>
      <c r="B217" s="9" t="s">
        <v>1155</v>
      </c>
      <c r="C217" s="9" t="s">
        <v>1156</v>
      </c>
      <c r="D217" s="11">
        <f ca="1">TODAY()-Basvuranlar14[[#This Row],[Yaş]]*365</f>
        <v>26943</v>
      </c>
      <c r="E217" s="9">
        <f t="shared" ca="1" si="16"/>
        <v>46</v>
      </c>
      <c r="F217" s="9">
        <f t="shared" ca="1" si="17"/>
        <v>20</v>
      </c>
      <c r="G217" s="9" t="str">
        <f ca="1">VLOOKUP(RANDBETWEEN(1,81),Sehirler[],2,0)</f>
        <v>Antalya</v>
      </c>
      <c r="H217" s="9">
        <f t="shared" ca="1" si="18"/>
        <v>50182130980</v>
      </c>
      <c r="I217" s="9" t="str">
        <f t="shared" ca="1" si="19"/>
        <v>Erkek</v>
      </c>
      <c r="J217" s="45" t="s">
        <v>5613</v>
      </c>
    </row>
    <row r="218" spans="1:10">
      <c r="A218" s="9">
        <v>520</v>
      </c>
      <c r="B218" s="9" t="s">
        <v>1157</v>
      </c>
      <c r="C218" s="9" t="s">
        <v>1158</v>
      </c>
      <c r="D218" s="11">
        <f ca="1">TODAY()-Basvuranlar14[[#This Row],[Yaş]]*365</f>
        <v>14898</v>
      </c>
      <c r="E218" s="9">
        <f t="shared" ca="1" si="16"/>
        <v>79</v>
      </c>
      <c r="F218" s="9">
        <f t="shared" ca="1" si="17"/>
        <v>36</v>
      </c>
      <c r="G218" s="9" t="str">
        <f ca="1">VLOOKUP(RANDBETWEEN(1,81),Sehirler[],2,0)</f>
        <v>Bursa</v>
      </c>
      <c r="H218" s="9">
        <f t="shared" ca="1" si="18"/>
        <v>35549139480</v>
      </c>
      <c r="I218" s="9" t="str">
        <f t="shared" ca="1" si="19"/>
        <v>Erkek</v>
      </c>
      <c r="J218" s="45" t="s">
        <v>5615</v>
      </c>
    </row>
    <row r="219" spans="1:10">
      <c r="A219" s="9">
        <v>521</v>
      </c>
      <c r="B219" s="9" t="s">
        <v>1159</v>
      </c>
      <c r="C219" s="9" t="s">
        <v>1160</v>
      </c>
      <c r="D219" s="11">
        <f ca="1">TODAY()-Basvuranlar14[[#This Row],[Yaş]]*365</f>
        <v>34973</v>
      </c>
      <c r="E219" s="9">
        <f t="shared" ca="1" si="16"/>
        <v>24</v>
      </c>
      <c r="F219" s="9">
        <f t="shared" ca="1" si="17"/>
        <v>22</v>
      </c>
      <c r="G219" s="9" t="str">
        <f ca="1">VLOOKUP(RANDBETWEEN(1,81),Sehirler[],2,0)</f>
        <v>Gümüşhane</v>
      </c>
      <c r="H219" s="9">
        <f t="shared" ca="1" si="18"/>
        <v>64437806677</v>
      </c>
      <c r="I219" s="9" t="str">
        <f t="shared" ca="1" si="19"/>
        <v>Erkek</v>
      </c>
      <c r="J219" s="45" t="s">
        <v>5617</v>
      </c>
    </row>
    <row r="220" spans="1:10">
      <c r="A220" s="9">
        <v>522</v>
      </c>
      <c r="B220" s="9" t="s">
        <v>1161</v>
      </c>
      <c r="C220" s="9" t="s">
        <v>1162</v>
      </c>
      <c r="D220" s="11">
        <f ca="1">TODAY()-Basvuranlar14[[#This Row],[Yaş]]*365</f>
        <v>20373</v>
      </c>
      <c r="E220" s="9">
        <f t="shared" ca="1" si="16"/>
        <v>64</v>
      </c>
      <c r="F220" s="9">
        <f t="shared" ca="1" si="17"/>
        <v>58</v>
      </c>
      <c r="G220" s="9" t="str">
        <f ca="1">VLOOKUP(RANDBETWEEN(1,81),Sehirler[],2,0)</f>
        <v>Muğla</v>
      </c>
      <c r="H220" s="9">
        <f t="shared" ca="1" si="18"/>
        <v>50777558420</v>
      </c>
      <c r="I220" s="9" t="str">
        <f t="shared" ca="1" si="19"/>
        <v>Erkek</v>
      </c>
      <c r="J220" s="45" t="s">
        <v>5619</v>
      </c>
    </row>
    <row r="221" spans="1:10">
      <c r="A221" s="9">
        <v>523</v>
      </c>
      <c r="B221" s="9" t="s">
        <v>1163</v>
      </c>
      <c r="C221" s="9" t="s">
        <v>1164</v>
      </c>
      <c r="D221" s="11">
        <f ca="1">TODAY()-Basvuranlar14[[#This Row],[Yaş]]*365</f>
        <v>14533</v>
      </c>
      <c r="E221" s="9">
        <f t="shared" ca="1" si="16"/>
        <v>80</v>
      </c>
      <c r="F221" s="9">
        <f t="shared" ca="1" si="17"/>
        <v>69</v>
      </c>
      <c r="G221" s="9" t="str">
        <f ca="1">VLOOKUP(RANDBETWEEN(1,81),Sehirler[],2,0)</f>
        <v>Aksaray</v>
      </c>
      <c r="H221" s="9">
        <f t="shared" ca="1" si="18"/>
        <v>43004914440</v>
      </c>
      <c r="I221" s="9" t="str">
        <f t="shared" ca="1" si="19"/>
        <v>Kadın</v>
      </c>
      <c r="J221" s="45" t="s">
        <v>5621</v>
      </c>
    </row>
    <row r="222" spans="1:10">
      <c r="A222" s="9">
        <v>524</v>
      </c>
      <c r="B222" s="9" t="s">
        <v>1165</v>
      </c>
      <c r="C222" s="9" t="s">
        <v>1166</v>
      </c>
      <c r="D222" s="11">
        <f ca="1">TODAY()-Basvuranlar14[[#This Row],[Yaş]]*365</f>
        <v>21103</v>
      </c>
      <c r="E222" s="9">
        <f t="shared" ca="1" si="16"/>
        <v>62</v>
      </c>
      <c r="F222" s="9">
        <f t="shared" ca="1" si="17"/>
        <v>12</v>
      </c>
      <c r="G222" s="9" t="str">
        <f ca="1">VLOOKUP(RANDBETWEEN(1,81),Sehirler[],2,0)</f>
        <v>Edirne</v>
      </c>
      <c r="H222" s="9">
        <f t="shared" ca="1" si="18"/>
        <v>63793384593</v>
      </c>
      <c r="I222" s="9" t="str">
        <f t="shared" ca="1" si="19"/>
        <v>Kadın</v>
      </c>
      <c r="J222" s="45" t="s">
        <v>5623</v>
      </c>
    </row>
    <row r="223" spans="1:10">
      <c r="A223" s="9">
        <v>525</v>
      </c>
      <c r="B223" s="9" t="s">
        <v>1167</v>
      </c>
      <c r="C223" s="9" t="s">
        <v>1168</v>
      </c>
      <c r="D223" s="11">
        <f ca="1">TODAY()-Basvuranlar14[[#This Row],[Yaş]]*365</f>
        <v>33878</v>
      </c>
      <c r="E223" s="9">
        <f t="shared" ca="1" si="16"/>
        <v>27</v>
      </c>
      <c r="F223" s="9">
        <f t="shared" ca="1" si="17"/>
        <v>80</v>
      </c>
      <c r="G223" s="9" t="str">
        <f ca="1">VLOOKUP(RANDBETWEEN(1,81),Sehirler[],2,0)</f>
        <v>Edirne</v>
      </c>
      <c r="H223" s="9">
        <f t="shared" ca="1" si="18"/>
        <v>41616169146</v>
      </c>
      <c r="I223" s="9" t="str">
        <f t="shared" ca="1" si="19"/>
        <v>Erkek</v>
      </c>
      <c r="J223" s="45" t="s">
        <v>5625</v>
      </c>
    </row>
    <row r="224" spans="1:10">
      <c r="A224" s="9">
        <v>526</v>
      </c>
      <c r="B224" s="9" t="s">
        <v>1169</v>
      </c>
      <c r="C224" s="9" t="s">
        <v>1170</v>
      </c>
      <c r="D224" s="11">
        <f ca="1">TODAY()-Basvuranlar14[[#This Row],[Yaş]]*365</f>
        <v>28768</v>
      </c>
      <c r="E224" s="9">
        <f t="shared" ca="1" si="16"/>
        <v>41</v>
      </c>
      <c r="F224" s="9">
        <f t="shared" ca="1" si="17"/>
        <v>23</v>
      </c>
      <c r="G224" s="9" t="str">
        <f ca="1">VLOOKUP(RANDBETWEEN(1,81),Sehirler[],2,0)</f>
        <v>Elazığ</v>
      </c>
      <c r="H224" s="9">
        <f t="shared" ca="1" si="18"/>
        <v>75320190804</v>
      </c>
      <c r="I224" s="9" t="str">
        <f t="shared" ca="1" si="19"/>
        <v>Kadın</v>
      </c>
      <c r="J224" s="45" t="s">
        <v>5627</v>
      </c>
    </row>
    <row r="225" spans="1:10">
      <c r="A225" s="9">
        <v>527</v>
      </c>
      <c r="B225" s="9" t="s">
        <v>1171</v>
      </c>
      <c r="C225" s="9" t="s">
        <v>1172</v>
      </c>
      <c r="D225" s="11">
        <f ca="1">TODAY()-Basvuranlar14[[#This Row],[Yaş]]*365</f>
        <v>18548</v>
      </c>
      <c r="E225" s="9">
        <f t="shared" ca="1" si="16"/>
        <v>69</v>
      </c>
      <c r="F225" s="9">
        <f t="shared" ca="1" si="17"/>
        <v>51</v>
      </c>
      <c r="G225" s="9" t="str">
        <f ca="1">VLOOKUP(RANDBETWEEN(1,81),Sehirler[],2,0)</f>
        <v>Tunceli</v>
      </c>
      <c r="H225" s="9">
        <f t="shared" ca="1" si="18"/>
        <v>90314106756</v>
      </c>
      <c r="I225" s="9" t="str">
        <f t="shared" ca="1" si="19"/>
        <v>Kadın</v>
      </c>
      <c r="J225" s="45" t="s">
        <v>5629</v>
      </c>
    </row>
    <row r="226" spans="1:10">
      <c r="A226" s="9">
        <v>528</v>
      </c>
      <c r="B226" s="9" t="s">
        <v>1173</v>
      </c>
      <c r="C226" s="9" t="s">
        <v>1174</v>
      </c>
      <c r="D226" s="11">
        <f ca="1">TODAY()-Basvuranlar14[[#This Row],[Yaş]]*365</f>
        <v>18913</v>
      </c>
      <c r="E226" s="9">
        <f t="shared" ca="1" si="16"/>
        <v>68</v>
      </c>
      <c r="F226" s="9">
        <f t="shared" ca="1" si="17"/>
        <v>80</v>
      </c>
      <c r="G226" s="9" t="str">
        <f ca="1">VLOOKUP(RANDBETWEEN(1,81),Sehirler[],2,0)</f>
        <v>Burdur</v>
      </c>
      <c r="H226" s="9">
        <f t="shared" ca="1" si="18"/>
        <v>60853716140</v>
      </c>
      <c r="I226" s="9" t="str">
        <f t="shared" ca="1" si="19"/>
        <v>Kadın</v>
      </c>
      <c r="J226" s="45" t="s">
        <v>5631</v>
      </c>
    </row>
    <row r="227" spans="1:10">
      <c r="A227" s="9">
        <v>529</v>
      </c>
      <c r="B227" s="9" t="s">
        <v>1175</v>
      </c>
      <c r="C227" s="9" t="s">
        <v>1176</v>
      </c>
      <c r="D227" s="11">
        <f ca="1">TODAY()-Basvuranlar14[[#This Row],[Yaş]]*365</f>
        <v>27673</v>
      </c>
      <c r="E227" s="9">
        <f t="shared" ca="1" si="16"/>
        <v>44</v>
      </c>
      <c r="F227" s="9">
        <f t="shared" ca="1" si="17"/>
        <v>14</v>
      </c>
      <c r="G227" s="9" t="str">
        <f ca="1">VLOOKUP(RANDBETWEEN(1,81),Sehirler[],2,0)</f>
        <v>Giresun</v>
      </c>
      <c r="H227" s="9">
        <f t="shared" ca="1" si="18"/>
        <v>36059759342</v>
      </c>
      <c r="I227" s="9" t="str">
        <f t="shared" ca="1" si="19"/>
        <v>Erkek</v>
      </c>
      <c r="J227" s="45" t="s">
        <v>5632</v>
      </c>
    </row>
    <row r="228" spans="1:10">
      <c r="A228" s="9">
        <v>530</v>
      </c>
      <c r="B228" s="9" t="s">
        <v>1177</v>
      </c>
      <c r="C228" s="9" t="s">
        <v>1178</v>
      </c>
      <c r="D228" s="11">
        <f ca="1">TODAY()-Basvuranlar14[[#This Row],[Yaş]]*365</f>
        <v>25848</v>
      </c>
      <c r="E228" s="9">
        <f t="shared" ca="1" si="16"/>
        <v>49</v>
      </c>
      <c r="F228" s="9">
        <f t="shared" ca="1" si="17"/>
        <v>24</v>
      </c>
      <c r="G228" s="9" t="str">
        <f ca="1">VLOOKUP(RANDBETWEEN(1,81),Sehirler[],2,0)</f>
        <v>Balıkesir</v>
      </c>
      <c r="H228" s="9">
        <f t="shared" ca="1" si="18"/>
        <v>46054535122</v>
      </c>
      <c r="I228" s="9" t="str">
        <f t="shared" ca="1" si="19"/>
        <v>Kadın</v>
      </c>
      <c r="J228" s="45" t="s">
        <v>5634</v>
      </c>
    </row>
    <row r="229" spans="1:10">
      <c r="A229" s="9">
        <v>531</v>
      </c>
      <c r="B229" s="9" t="s">
        <v>1179</v>
      </c>
      <c r="C229" s="9" t="s">
        <v>1180</v>
      </c>
      <c r="D229" s="11">
        <f ca="1">TODAY()-Basvuranlar14[[#This Row],[Yaş]]*365</f>
        <v>34243</v>
      </c>
      <c r="E229" s="9">
        <f t="shared" ca="1" si="16"/>
        <v>26</v>
      </c>
      <c r="F229" s="9">
        <f t="shared" ca="1" si="17"/>
        <v>43</v>
      </c>
      <c r="G229" s="9" t="str">
        <f ca="1">VLOOKUP(RANDBETWEEN(1,81),Sehirler[],2,0)</f>
        <v>Mersin</v>
      </c>
      <c r="H229" s="9">
        <f t="shared" ca="1" si="18"/>
        <v>48373492292</v>
      </c>
      <c r="I229" s="9" t="str">
        <f t="shared" ca="1" si="19"/>
        <v>Erkek</v>
      </c>
      <c r="J229" s="45" t="s">
        <v>5636</v>
      </c>
    </row>
    <row r="230" spans="1:10">
      <c r="A230" s="9">
        <v>532</v>
      </c>
      <c r="B230" s="9" t="s">
        <v>1181</v>
      </c>
      <c r="C230" s="9" t="s">
        <v>1182</v>
      </c>
      <c r="D230" s="11">
        <f ca="1">TODAY()-Basvuranlar14[[#This Row],[Yaş]]*365</f>
        <v>18913</v>
      </c>
      <c r="E230" s="9">
        <f t="shared" ca="1" si="16"/>
        <v>68</v>
      </c>
      <c r="F230" s="9">
        <f t="shared" ca="1" si="17"/>
        <v>81</v>
      </c>
      <c r="G230" s="9" t="str">
        <f ca="1">VLOOKUP(RANDBETWEEN(1,81),Sehirler[],2,0)</f>
        <v>Nevşehir</v>
      </c>
      <c r="H230" s="9">
        <f t="shared" ca="1" si="18"/>
        <v>16843770939</v>
      </c>
      <c r="I230" s="9" t="str">
        <f t="shared" ca="1" si="19"/>
        <v>Erkek</v>
      </c>
      <c r="J230" s="45" t="s">
        <v>5638</v>
      </c>
    </row>
    <row r="231" spans="1:10">
      <c r="A231" s="9">
        <v>533</v>
      </c>
      <c r="B231" s="9" t="s">
        <v>1183</v>
      </c>
      <c r="C231" s="9" t="s">
        <v>1184</v>
      </c>
      <c r="D231" s="11">
        <f ca="1">TODAY()-Basvuranlar14[[#This Row],[Yaş]]*365</f>
        <v>21468</v>
      </c>
      <c r="E231" s="9">
        <f t="shared" ca="1" si="16"/>
        <v>61</v>
      </c>
      <c r="F231" s="9">
        <f t="shared" ca="1" si="17"/>
        <v>41</v>
      </c>
      <c r="G231" s="9" t="str">
        <f ca="1">VLOOKUP(RANDBETWEEN(1,81),Sehirler[],2,0)</f>
        <v>Muş</v>
      </c>
      <c r="H231" s="9">
        <f t="shared" ca="1" si="18"/>
        <v>82737972024</v>
      </c>
      <c r="I231" s="9" t="str">
        <f t="shared" ca="1" si="19"/>
        <v>Kadın</v>
      </c>
      <c r="J231" s="45" t="s">
        <v>5639</v>
      </c>
    </row>
    <row r="232" spans="1:10">
      <c r="A232" s="9">
        <v>534</v>
      </c>
      <c r="B232" s="9" t="s">
        <v>1185</v>
      </c>
      <c r="C232" s="9" t="s">
        <v>1186</v>
      </c>
      <c r="D232" s="11">
        <f ca="1">TODAY()-Basvuranlar14[[#This Row],[Yaş]]*365</f>
        <v>21103</v>
      </c>
      <c r="E232" s="9">
        <f t="shared" ca="1" si="16"/>
        <v>62</v>
      </c>
      <c r="F232" s="9">
        <f t="shared" ca="1" si="17"/>
        <v>48</v>
      </c>
      <c r="G232" s="9" t="str">
        <f ca="1">VLOOKUP(RANDBETWEEN(1,81),Sehirler[],2,0)</f>
        <v>Mersin</v>
      </c>
      <c r="H232" s="9">
        <f t="shared" ca="1" si="18"/>
        <v>71979309739</v>
      </c>
      <c r="I232" s="9" t="str">
        <f t="shared" ca="1" si="19"/>
        <v>Erkek</v>
      </c>
      <c r="J232" s="45" t="s">
        <v>5641</v>
      </c>
    </row>
    <row r="233" spans="1:10">
      <c r="A233" s="9">
        <v>535</v>
      </c>
      <c r="B233" s="9" t="s">
        <v>1187</v>
      </c>
      <c r="C233" s="9" t="s">
        <v>1188</v>
      </c>
      <c r="D233" s="11">
        <f ca="1">TODAY()-Basvuranlar14[[#This Row],[Yaş]]*365</f>
        <v>21833</v>
      </c>
      <c r="E233" s="9">
        <f t="shared" ca="1" si="16"/>
        <v>60</v>
      </c>
      <c r="F233" s="9">
        <f t="shared" ca="1" si="17"/>
        <v>27</v>
      </c>
      <c r="G233" s="9" t="str">
        <f ca="1">VLOOKUP(RANDBETWEEN(1,81),Sehirler[],2,0)</f>
        <v>Konya</v>
      </c>
      <c r="H233" s="9">
        <f t="shared" ca="1" si="18"/>
        <v>76598805748</v>
      </c>
      <c r="I233" s="9" t="str">
        <f t="shared" ca="1" si="19"/>
        <v>Kadın</v>
      </c>
      <c r="J233" s="45" t="s">
        <v>5643</v>
      </c>
    </row>
    <row r="234" spans="1:10">
      <c r="A234" s="9">
        <v>536</v>
      </c>
      <c r="B234" s="9" t="s">
        <v>1189</v>
      </c>
      <c r="C234" s="9" t="s">
        <v>1190</v>
      </c>
      <c r="D234" s="11">
        <f ca="1">TODAY()-Basvuranlar14[[#This Row],[Yaş]]*365</f>
        <v>37163</v>
      </c>
      <c r="E234" s="9">
        <f t="shared" ca="1" si="16"/>
        <v>18</v>
      </c>
      <c r="F234" s="9">
        <f t="shared" ca="1" si="17"/>
        <v>18</v>
      </c>
      <c r="G234" s="9" t="str">
        <f ca="1">VLOOKUP(RANDBETWEEN(1,81),Sehirler[],2,0)</f>
        <v>Sinop</v>
      </c>
      <c r="H234" s="9">
        <f t="shared" ca="1" si="18"/>
        <v>40131944540</v>
      </c>
      <c r="I234" s="9" t="str">
        <f t="shared" ca="1" si="19"/>
        <v>Kadın</v>
      </c>
      <c r="J234" s="45" t="s">
        <v>5645</v>
      </c>
    </row>
    <row r="235" spans="1:10">
      <c r="A235" s="9">
        <v>537</v>
      </c>
      <c r="B235" s="9" t="s">
        <v>1191</v>
      </c>
      <c r="C235" s="9" t="s">
        <v>1192</v>
      </c>
      <c r="D235" s="11">
        <f ca="1">TODAY()-Basvuranlar14[[#This Row],[Yaş]]*365</f>
        <v>20373</v>
      </c>
      <c r="E235" s="9">
        <f t="shared" ca="1" si="16"/>
        <v>64</v>
      </c>
      <c r="F235" s="9">
        <f t="shared" ca="1" si="17"/>
        <v>50</v>
      </c>
      <c r="G235" s="9" t="str">
        <f ca="1">VLOOKUP(RANDBETWEEN(1,81),Sehirler[],2,0)</f>
        <v>Kırıkkale</v>
      </c>
      <c r="H235" s="9">
        <f t="shared" ca="1" si="18"/>
        <v>16872783215</v>
      </c>
      <c r="I235" s="9" t="str">
        <f t="shared" ca="1" si="19"/>
        <v>Kadın</v>
      </c>
      <c r="J235" s="45" t="s">
        <v>5647</v>
      </c>
    </row>
    <row r="236" spans="1:10">
      <c r="A236" s="9">
        <v>538</v>
      </c>
      <c r="B236" s="9" t="s">
        <v>1193</v>
      </c>
      <c r="C236" s="9" t="s">
        <v>1194</v>
      </c>
      <c r="D236" s="11">
        <f ca="1">TODAY()-Basvuranlar14[[#This Row],[Yaş]]*365</f>
        <v>14168</v>
      </c>
      <c r="E236" s="9">
        <f t="shared" ca="1" si="16"/>
        <v>81</v>
      </c>
      <c r="F236" s="9">
        <f t="shared" ca="1" si="17"/>
        <v>71</v>
      </c>
      <c r="G236" s="9" t="str">
        <f ca="1">VLOOKUP(RANDBETWEEN(1,81),Sehirler[],2,0)</f>
        <v>Çankırı</v>
      </c>
      <c r="H236" s="9">
        <f t="shared" ca="1" si="18"/>
        <v>79323818627</v>
      </c>
      <c r="I236" s="9" t="str">
        <f t="shared" ca="1" si="19"/>
        <v>Kadın</v>
      </c>
      <c r="J236" s="45" t="s">
        <v>5649</v>
      </c>
    </row>
    <row r="237" spans="1:10">
      <c r="A237" s="9">
        <v>539</v>
      </c>
      <c r="B237" s="9" t="s">
        <v>1195</v>
      </c>
      <c r="C237" s="9" t="s">
        <v>1196</v>
      </c>
      <c r="D237" s="11">
        <f ca="1">TODAY()-Basvuranlar14[[#This Row],[Yaş]]*365</f>
        <v>20008</v>
      </c>
      <c r="E237" s="9">
        <f t="shared" ca="1" si="16"/>
        <v>65</v>
      </c>
      <c r="F237" s="9">
        <f t="shared" ca="1" si="17"/>
        <v>67</v>
      </c>
      <c r="G237" s="9" t="str">
        <f ca="1">VLOOKUP(RANDBETWEEN(1,81),Sehirler[],2,0)</f>
        <v>Karaman</v>
      </c>
      <c r="H237" s="9">
        <f t="shared" ca="1" si="18"/>
        <v>67872639056</v>
      </c>
      <c r="I237" s="9" t="str">
        <f t="shared" ca="1" si="19"/>
        <v>Erkek</v>
      </c>
      <c r="J237" s="45" t="s">
        <v>5651</v>
      </c>
    </row>
    <row r="238" spans="1:10">
      <c r="A238" s="9">
        <v>540</v>
      </c>
      <c r="B238" s="9" t="s">
        <v>1197</v>
      </c>
      <c r="C238" s="9" t="s">
        <v>1198</v>
      </c>
      <c r="D238" s="11">
        <f ca="1">TODAY()-Basvuranlar14[[#This Row],[Yaş]]*365</f>
        <v>31688</v>
      </c>
      <c r="E238" s="9">
        <f t="shared" ca="1" si="16"/>
        <v>33</v>
      </c>
      <c r="F238" s="9">
        <f t="shared" ca="1" si="17"/>
        <v>49</v>
      </c>
      <c r="G238" s="9" t="str">
        <f ca="1">VLOOKUP(RANDBETWEEN(1,81),Sehirler[],2,0)</f>
        <v>Hatay</v>
      </c>
      <c r="H238" s="9">
        <f t="shared" ca="1" si="18"/>
        <v>68938517243</v>
      </c>
      <c r="I238" s="9" t="str">
        <f t="shared" ca="1" si="19"/>
        <v>Erkek</v>
      </c>
      <c r="J238" s="45" t="s">
        <v>5653</v>
      </c>
    </row>
    <row r="239" spans="1:10">
      <c r="A239" s="9">
        <v>541</v>
      </c>
      <c r="B239" s="9" t="s">
        <v>1199</v>
      </c>
      <c r="C239" s="9" t="s">
        <v>1200</v>
      </c>
      <c r="D239" s="11">
        <f ca="1">TODAY()-Basvuranlar14[[#This Row],[Yaş]]*365</f>
        <v>24023</v>
      </c>
      <c r="E239" s="9">
        <f t="shared" ca="1" si="16"/>
        <v>54</v>
      </c>
      <c r="F239" s="9">
        <f t="shared" ca="1" si="17"/>
        <v>52</v>
      </c>
      <c r="G239" s="9" t="str">
        <f ca="1">VLOOKUP(RANDBETWEEN(1,81),Sehirler[],2,0)</f>
        <v>Rize</v>
      </c>
      <c r="H239" s="9">
        <f t="shared" ca="1" si="18"/>
        <v>63173588950</v>
      </c>
      <c r="I239" s="9" t="str">
        <f t="shared" ca="1" si="19"/>
        <v>Erkek</v>
      </c>
      <c r="J239" s="45" t="s">
        <v>5655</v>
      </c>
    </row>
    <row r="240" spans="1:10">
      <c r="A240" s="9">
        <v>542</v>
      </c>
      <c r="B240" s="9" t="s">
        <v>1201</v>
      </c>
      <c r="C240" s="9" t="s">
        <v>1202</v>
      </c>
      <c r="D240" s="11">
        <f ca="1">TODAY()-Basvuranlar14[[#This Row],[Yaş]]*365</f>
        <v>36798</v>
      </c>
      <c r="E240" s="9">
        <f t="shared" ca="1" si="16"/>
        <v>19</v>
      </c>
      <c r="F240" s="9">
        <f t="shared" ca="1" si="17"/>
        <v>75</v>
      </c>
      <c r="G240" s="9" t="str">
        <f ca="1">VLOOKUP(RANDBETWEEN(1,81),Sehirler[],2,0)</f>
        <v>Adıyaman</v>
      </c>
      <c r="H240" s="9">
        <f t="shared" ca="1" si="18"/>
        <v>23934772930</v>
      </c>
      <c r="I240" s="9" t="str">
        <f t="shared" ca="1" si="19"/>
        <v>Kadın</v>
      </c>
      <c r="J240" s="45" t="s">
        <v>5657</v>
      </c>
    </row>
    <row r="241" spans="1:10">
      <c r="A241" s="9">
        <v>543</v>
      </c>
      <c r="B241" s="9" t="s">
        <v>1203</v>
      </c>
      <c r="C241" s="9" t="s">
        <v>1204</v>
      </c>
      <c r="D241" s="11">
        <f ca="1">TODAY()-Basvuranlar14[[#This Row],[Yaş]]*365</f>
        <v>34973</v>
      </c>
      <c r="E241" s="9">
        <f t="shared" ca="1" si="16"/>
        <v>24</v>
      </c>
      <c r="F241" s="9">
        <f t="shared" ca="1" si="17"/>
        <v>5</v>
      </c>
      <c r="G241" s="9" t="str">
        <f ca="1">VLOOKUP(RANDBETWEEN(1,81),Sehirler[],2,0)</f>
        <v>Ağrı</v>
      </c>
      <c r="H241" s="9">
        <f t="shared" ca="1" si="18"/>
        <v>15381391193</v>
      </c>
      <c r="I241" s="9" t="str">
        <f t="shared" ca="1" si="19"/>
        <v>Kadın</v>
      </c>
      <c r="J241" s="45" t="s">
        <v>5042</v>
      </c>
    </row>
    <row r="242" spans="1:10">
      <c r="A242" s="9">
        <v>544</v>
      </c>
      <c r="B242" s="9" t="s">
        <v>1205</v>
      </c>
      <c r="C242" s="9" t="s">
        <v>1206</v>
      </c>
      <c r="D242" s="11">
        <f ca="1">TODAY()-Basvuranlar14[[#This Row],[Yaş]]*365</f>
        <v>18913</v>
      </c>
      <c r="E242" s="9">
        <f t="shared" ca="1" si="16"/>
        <v>68</v>
      </c>
      <c r="F242" s="9">
        <f t="shared" ca="1" si="17"/>
        <v>20</v>
      </c>
      <c r="G242" s="9" t="str">
        <f ca="1">VLOOKUP(RANDBETWEEN(1,81),Sehirler[],2,0)</f>
        <v>Trabzon</v>
      </c>
      <c r="H242" s="9">
        <f t="shared" ca="1" si="18"/>
        <v>72826469728</v>
      </c>
      <c r="I242" s="9" t="str">
        <f t="shared" ca="1" si="19"/>
        <v>Erkek</v>
      </c>
      <c r="J242" s="45" t="s">
        <v>4993</v>
      </c>
    </row>
    <row r="243" spans="1:10">
      <c r="A243" s="9">
        <v>545</v>
      </c>
      <c r="B243" s="9" t="s">
        <v>1207</v>
      </c>
      <c r="C243" s="9" t="s">
        <v>1208</v>
      </c>
      <c r="D243" s="11">
        <f ca="1">TODAY()-Basvuranlar14[[#This Row],[Yaş]]*365</f>
        <v>14898</v>
      </c>
      <c r="E243" s="9">
        <f t="shared" ca="1" si="16"/>
        <v>79</v>
      </c>
      <c r="F243" s="9">
        <f t="shared" ca="1" si="17"/>
        <v>4</v>
      </c>
      <c r="G243" s="9" t="str">
        <f ca="1">VLOOKUP(RANDBETWEEN(1,81),Sehirler[],2,0)</f>
        <v>Bayburt</v>
      </c>
      <c r="H243" s="9">
        <f t="shared" ca="1" si="18"/>
        <v>31087505480</v>
      </c>
      <c r="I243" s="9" t="str">
        <f t="shared" ca="1" si="19"/>
        <v>Kadın</v>
      </c>
      <c r="J243" s="45" t="s">
        <v>5045</v>
      </c>
    </row>
    <row r="244" spans="1:10">
      <c r="A244" s="9">
        <v>546</v>
      </c>
      <c r="B244" s="9" t="s">
        <v>1209</v>
      </c>
      <c r="C244" s="9" t="s">
        <v>1210</v>
      </c>
      <c r="D244" s="11">
        <f ca="1">TODAY()-Basvuranlar14[[#This Row],[Yaş]]*365</f>
        <v>17818</v>
      </c>
      <c r="E244" s="9">
        <f t="shared" ca="1" si="16"/>
        <v>71</v>
      </c>
      <c r="F244" s="9">
        <f t="shared" ca="1" si="17"/>
        <v>23</v>
      </c>
      <c r="G244" s="9" t="str">
        <f ca="1">VLOOKUP(RANDBETWEEN(1,81),Sehirler[],2,0)</f>
        <v>Hatay</v>
      </c>
      <c r="H244" s="9">
        <f t="shared" ca="1" si="18"/>
        <v>31119400768</v>
      </c>
      <c r="I244" s="9" t="str">
        <f t="shared" ca="1" si="19"/>
        <v>Kadın</v>
      </c>
      <c r="J244" s="45" t="s">
        <v>5047</v>
      </c>
    </row>
    <row r="245" spans="1:10">
      <c r="A245" s="9">
        <v>547</v>
      </c>
      <c r="B245" s="9" t="s">
        <v>1211</v>
      </c>
      <c r="C245" s="9" t="s">
        <v>968</v>
      </c>
      <c r="D245" s="11">
        <f ca="1">TODAY()-Basvuranlar14[[#This Row],[Yaş]]*365</f>
        <v>21833</v>
      </c>
      <c r="E245" s="9">
        <f t="shared" ca="1" si="16"/>
        <v>60</v>
      </c>
      <c r="F245" s="9">
        <f t="shared" ca="1" si="17"/>
        <v>80</v>
      </c>
      <c r="G245" s="9" t="str">
        <f ca="1">VLOOKUP(RANDBETWEEN(1,81),Sehirler[],2,0)</f>
        <v>Bingöl</v>
      </c>
      <c r="H245" s="9">
        <f t="shared" ca="1" si="18"/>
        <v>54546898952</v>
      </c>
      <c r="I245" s="9" t="str">
        <f t="shared" ca="1" si="19"/>
        <v>Erkek</v>
      </c>
      <c r="J245" s="45" t="s">
        <v>5049</v>
      </c>
    </row>
    <row r="246" spans="1:10">
      <c r="A246" s="9">
        <v>548</v>
      </c>
      <c r="B246" s="9" t="s">
        <v>1212</v>
      </c>
      <c r="C246" s="9" t="s">
        <v>1213</v>
      </c>
      <c r="D246" s="11">
        <f ca="1">TODAY()-Basvuranlar14[[#This Row],[Yaş]]*365</f>
        <v>25483</v>
      </c>
      <c r="E246" s="9">
        <f t="shared" ca="1" si="16"/>
        <v>50</v>
      </c>
      <c r="F246" s="9">
        <f t="shared" ca="1" si="17"/>
        <v>70</v>
      </c>
      <c r="G246" s="9" t="str">
        <f ca="1">VLOOKUP(RANDBETWEEN(1,81),Sehirler[],2,0)</f>
        <v>Iğdır</v>
      </c>
      <c r="H246" s="9">
        <f t="shared" ca="1" si="18"/>
        <v>63610509228</v>
      </c>
      <c r="I246" s="9" t="str">
        <f t="shared" ca="1" si="19"/>
        <v>Kadın</v>
      </c>
      <c r="J246" s="45" t="s">
        <v>5051</v>
      </c>
    </row>
    <row r="247" spans="1:10">
      <c r="A247" s="9">
        <v>549</v>
      </c>
      <c r="B247" s="9" t="s">
        <v>1214</v>
      </c>
      <c r="C247" s="9" t="s">
        <v>1215</v>
      </c>
      <c r="D247" s="11">
        <f ca="1">TODAY()-Basvuranlar14[[#This Row],[Yaş]]*365</f>
        <v>19278</v>
      </c>
      <c r="E247" s="9">
        <f t="shared" ca="1" si="16"/>
        <v>67</v>
      </c>
      <c r="F247" s="9">
        <f t="shared" ca="1" si="17"/>
        <v>33</v>
      </c>
      <c r="G247" s="9" t="str">
        <f ca="1">VLOOKUP(RANDBETWEEN(1,81),Sehirler[],2,0)</f>
        <v>Osmaniye</v>
      </c>
      <c r="H247" s="9">
        <f t="shared" ca="1" si="18"/>
        <v>41705065538</v>
      </c>
      <c r="I247" s="9" t="str">
        <f t="shared" ca="1" si="19"/>
        <v>Kadın</v>
      </c>
      <c r="J247" s="45" t="s">
        <v>5053</v>
      </c>
    </row>
    <row r="248" spans="1:10">
      <c r="A248" s="9">
        <v>550</v>
      </c>
      <c r="B248" s="9" t="s">
        <v>1216</v>
      </c>
      <c r="C248" s="9" t="s">
        <v>1217</v>
      </c>
      <c r="D248" s="11">
        <f ca="1">TODAY()-Basvuranlar14[[#This Row],[Yaş]]*365</f>
        <v>37163</v>
      </c>
      <c r="E248" s="9">
        <f t="shared" ca="1" si="16"/>
        <v>18</v>
      </c>
      <c r="F248" s="9">
        <f t="shared" ca="1" si="17"/>
        <v>59</v>
      </c>
      <c r="G248" s="9" t="str">
        <f ca="1">VLOOKUP(RANDBETWEEN(1,81),Sehirler[],2,0)</f>
        <v>Elazığ</v>
      </c>
      <c r="H248" s="9">
        <f t="shared" ca="1" si="18"/>
        <v>35268714561</v>
      </c>
      <c r="I248" s="9" t="str">
        <f t="shared" ca="1" si="19"/>
        <v>Kadın</v>
      </c>
      <c r="J248" s="45" t="s">
        <v>5055</v>
      </c>
    </row>
    <row r="249" spans="1:10">
      <c r="A249" s="9">
        <v>551</v>
      </c>
      <c r="B249" s="9" t="s">
        <v>1218</v>
      </c>
      <c r="C249" s="9" t="s">
        <v>1219</v>
      </c>
      <c r="D249" s="11">
        <f ca="1">TODAY()-Basvuranlar14[[#This Row],[Yaş]]*365</f>
        <v>35338</v>
      </c>
      <c r="E249" s="9">
        <f t="shared" ca="1" si="16"/>
        <v>23</v>
      </c>
      <c r="F249" s="9">
        <f t="shared" ca="1" si="17"/>
        <v>52</v>
      </c>
      <c r="G249" s="9" t="str">
        <f ca="1">VLOOKUP(RANDBETWEEN(1,81),Sehirler[],2,0)</f>
        <v>Sakarya</v>
      </c>
      <c r="H249" s="9">
        <f t="shared" ca="1" si="18"/>
        <v>23157746267</v>
      </c>
      <c r="I249" s="9" t="str">
        <f t="shared" ca="1" si="19"/>
        <v>Kadın</v>
      </c>
      <c r="J249" s="45" t="s">
        <v>5057</v>
      </c>
    </row>
    <row r="250" spans="1:10">
      <c r="A250" s="9">
        <v>552</v>
      </c>
      <c r="B250" s="9" t="s">
        <v>1220</v>
      </c>
      <c r="C250" s="9" t="s">
        <v>1221</v>
      </c>
      <c r="D250" s="11">
        <f ca="1">TODAY()-Basvuranlar14[[#This Row],[Yaş]]*365</f>
        <v>36068</v>
      </c>
      <c r="E250" s="9">
        <f t="shared" ca="1" si="16"/>
        <v>21</v>
      </c>
      <c r="F250" s="9">
        <f t="shared" ca="1" si="17"/>
        <v>67</v>
      </c>
      <c r="G250" s="9" t="str">
        <f ca="1">VLOOKUP(RANDBETWEEN(1,81),Sehirler[],2,0)</f>
        <v>Ağrı</v>
      </c>
      <c r="H250" s="9">
        <f t="shared" ca="1" si="18"/>
        <v>26614001679</v>
      </c>
      <c r="I250" s="9" t="str">
        <f t="shared" ca="1" si="19"/>
        <v>Kadın</v>
      </c>
      <c r="J250" s="45" t="s">
        <v>5059</v>
      </c>
    </row>
    <row r="251" spans="1:10">
      <c r="A251" s="9">
        <v>553</v>
      </c>
      <c r="B251" s="9" t="s">
        <v>1222</v>
      </c>
      <c r="C251" s="9" t="s">
        <v>1223</v>
      </c>
      <c r="D251" s="11">
        <f ca="1">TODAY()-Basvuranlar14[[#This Row],[Yaş]]*365</f>
        <v>35338</v>
      </c>
      <c r="E251" s="9">
        <f t="shared" ca="1" si="16"/>
        <v>23</v>
      </c>
      <c r="F251" s="9">
        <f t="shared" ca="1" si="17"/>
        <v>71</v>
      </c>
      <c r="G251" s="9" t="str">
        <f ca="1">VLOOKUP(RANDBETWEEN(1,81),Sehirler[],2,0)</f>
        <v>Bilecik</v>
      </c>
      <c r="H251" s="9">
        <f t="shared" ca="1" si="18"/>
        <v>66185505670</v>
      </c>
      <c r="I251" s="9" t="str">
        <f t="shared" ca="1" si="19"/>
        <v>Kadın</v>
      </c>
      <c r="J251" s="45" t="s">
        <v>5061</v>
      </c>
    </row>
    <row r="252" spans="1:10">
      <c r="A252" s="9">
        <v>554</v>
      </c>
      <c r="B252" s="9" t="s">
        <v>1224</v>
      </c>
      <c r="C252" s="9" t="s">
        <v>1225</v>
      </c>
      <c r="D252" s="11">
        <f ca="1">TODAY()-Basvuranlar14[[#This Row],[Yaş]]*365</f>
        <v>36798</v>
      </c>
      <c r="E252" s="9">
        <f t="shared" ca="1" si="16"/>
        <v>19</v>
      </c>
      <c r="F252" s="9">
        <f t="shared" ca="1" si="17"/>
        <v>22</v>
      </c>
      <c r="G252" s="9" t="str">
        <f ca="1">VLOOKUP(RANDBETWEEN(1,81),Sehirler[],2,0)</f>
        <v>Tokat</v>
      </c>
      <c r="H252" s="9">
        <f t="shared" ca="1" si="18"/>
        <v>19310348501</v>
      </c>
      <c r="I252" s="9" t="str">
        <f t="shared" ca="1" si="19"/>
        <v>Kadın</v>
      </c>
      <c r="J252" s="45" t="s">
        <v>5063</v>
      </c>
    </row>
    <row r="253" spans="1:10">
      <c r="A253" s="9">
        <v>555</v>
      </c>
      <c r="B253" s="9" t="s">
        <v>1226</v>
      </c>
      <c r="C253" s="9" t="s">
        <v>1227</v>
      </c>
      <c r="D253" s="11">
        <f ca="1">TODAY()-Basvuranlar14[[#This Row],[Yaş]]*365</f>
        <v>33513</v>
      </c>
      <c r="E253" s="9">
        <f t="shared" ca="1" si="16"/>
        <v>28</v>
      </c>
      <c r="F253" s="9">
        <f t="shared" ca="1" si="17"/>
        <v>9</v>
      </c>
      <c r="G253" s="9" t="str">
        <f ca="1">VLOOKUP(RANDBETWEEN(1,81),Sehirler[],2,0)</f>
        <v>Şırnak</v>
      </c>
      <c r="H253" s="9">
        <f t="shared" ca="1" si="18"/>
        <v>23089510397</v>
      </c>
      <c r="I253" s="9" t="str">
        <f t="shared" ca="1" si="19"/>
        <v>Kadın</v>
      </c>
      <c r="J253" s="45" t="s">
        <v>5065</v>
      </c>
    </row>
    <row r="254" spans="1:10">
      <c r="A254" s="9">
        <v>556</v>
      </c>
      <c r="B254" s="9" t="s">
        <v>1228</v>
      </c>
      <c r="C254" s="9" t="s">
        <v>1229</v>
      </c>
      <c r="D254" s="11">
        <f ca="1">TODAY()-Basvuranlar14[[#This Row],[Yaş]]*365</f>
        <v>31323</v>
      </c>
      <c r="E254" s="9">
        <f t="shared" ca="1" si="16"/>
        <v>34</v>
      </c>
      <c r="F254" s="9">
        <f t="shared" ca="1" si="17"/>
        <v>14</v>
      </c>
      <c r="G254" s="9" t="str">
        <f ca="1">VLOOKUP(RANDBETWEEN(1,81),Sehirler[],2,0)</f>
        <v>İzmir</v>
      </c>
      <c r="H254" s="9">
        <f t="shared" ca="1" si="18"/>
        <v>33777239825</v>
      </c>
      <c r="I254" s="9" t="str">
        <f t="shared" ca="1" si="19"/>
        <v>Erkek</v>
      </c>
      <c r="J254" s="45" t="s">
        <v>5067</v>
      </c>
    </row>
    <row r="255" spans="1:10">
      <c r="A255" s="9">
        <v>557</v>
      </c>
      <c r="B255" s="9" t="s">
        <v>1230</v>
      </c>
      <c r="C255" s="9" t="s">
        <v>1231</v>
      </c>
      <c r="D255" s="11">
        <f ca="1">TODAY()-Basvuranlar14[[#This Row],[Yaş]]*365</f>
        <v>15263</v>
      </c>
      <c r="E255" s="9">
        <f t="shared" ca="1" si="16"/>
        <v>78</v>
      </c>
      <c r="F255" s="9">
        <f t="shared" ca="1" si="17"/>
        <v>48</v>
      </c>
      <c r="G255" s="9" t="str">
        <f ca="1">VLOOKUP(RANDBETWEEN(1,81),Sehirler[],2,0)</f>
        <v>Afyonkarahisar</v>
      </c>
      <c r="H255" s="9">
        <f t="shared" ca="1" si="18"/>
        <v>81026416748</v>
      </c>
      <c r="I255" s="9" t="str">
        <f t="shared" ca="1" si="19"/>
        <v>Kadın</v>
      </c>
      <c r="J255" s="45" t="s">
        <v>5069</v>
      </c>
    </row>
    <row r="256" spans="1:10">
      <c r="A256" s="9">
        <v>558</v>
      </c>
      <c r="B256" s="9" t="s">
        <v>1232</v>
      </c>
      <c r="C256" s="9" t="s">
        <v>1233</v>
      </c>
      <c r="D256" s="11">
        <f ca="1">TODAY()-Basvuranlar14[[#This Row],[Yaş]]*365</f>
        <v>13803</v>
      </c>
      <c r="E256" s="9">
        <f t="shared" ca="1" si="16"/>
        <v>82</v>
      </c>
      <c r="F256" s="9">
        <f t="shared" ca="1" si="17"/>
        <v>16</v>
      </c>
      <c r="G256" s="9" t="str">
        <f ca="1">VLOOKUP(RANDBETWEEN(1,81),Sehirler[],2,0)</f>
        <v>Aydın</v>
      </c>
      <c r="H256" s="9">
        <f t="shared" ca="1" si="18"/>
        <v>47564952516</v>
      </c>
      <c r="I256" s="9" t="str">
        <f t="shared" ca="1" si="19"/>
        <v>Kadın</v>
      </c>
      <c r="J256" s="45" t="s">
        <v>5071</v>
      </c>
    </row>
    <row r="257" spans="1:10">
      <c r="A257" s="9">
        <v>559</v>
      </c>
      <c r="B257" s="9" t="s">
        <v>1234</v>
      </c>
      <c r="C257" s="9" t="s">
        <v>1235</v>
      </c>
      <c r="D257" s="11">
        <f ca="1">TODAY()-Basvuranlar14[[#This Row],[Yaş]]*365</f>
        <v>36798</v>
      </c>
      <c r="E257" s="9">
        <f t="shared" ca="1" si="16"/>
        <v>19</v>
      </c>
      <c r="F257" s="9">
        <f t="shared" ca="1" si="17"/>
        <v>70</v>
      </c>
      <c r="G257" s="9" t="str">
        <f ca="1">VLOOKUP(RANDBETWEEN(1,81),Sehirler[],2,0)</f>
        <v>Kilis</v>
      </c>
      <c r="H257" s="9">
        <f t="shared" ca="1" si="18"/>
        <v>60246929269</v>
      </c>
      <c r="I257" s="9" t="str">
        <f t="shared" ca="1" si="19"/>
        <v>Kadın</v>
      </c>
      <c r="J257" s="45" t="s">
        <v>5073</v>
      </c>
    </row>
    <row r="258" spans="1:10">
      <c r="A258" s="9">
        <v>560</v>
      </c>
      <c r="B258" s="9" t="s">
        <v>1236</v>
      </c>
      <c r="C258" s="9" t="s">
        <v>1237</v>
      </c>
      <c r="D258" s="11">
        <f ca="1">TODAY()-Basvuranlar14[[#This Row],[Yaş]]*365</f>
        <v>26943</v>
      </c>
      <c r="E258" s="9">
        <f t="shared" ca="1" si="16"/>
        <v>46</v>
      </c>
      <c r="F258" s="9">
        <f t="shared" ca="1" si="17"/>
        <v>49</v>
      </c>
      <c r="G258" s="9" t="str">
        <f ca="1">VLOOKUP(RANDBETWEEN(1,81),Sehirler[],2,0)</f>
        <v>Uşak</v>
      </c>
      <c r="H258" s="9">
        <f t="shared" ca="1" si="18"/>
        <v>29925631804</v>
      </c>
      <c r="I258" s="9" t="str">
        <f t="shared" ca="1" si="19"/>
        <v>Erkek</v>
      </c>
      <c r="J258" s="45" t="s">
        <v>4994</v>
      </c>
    </row>
    <row r="259" spans="1:10">
      <c r="A259" s="9">
        <v>561</v>
      </c>
      <c r="B259" s="9" t="s">
        <v>1238</v>
      </c>
      <c r="C259" s="9" t="s">
        <v>1239</v>
      </c>
      <c r="D259" s="11">
        <f ca="1">TODAY()-Basvuranlar14[[#This Row],[Yaş]]*365</f>
        <v>15263</v>
      </c>
      <c r="E259" s="9">
        <f t="shared" ca="1" si="16"/>
        <v>78</v>
      </c>
      <c r="F259" s="9">
        <f t="shared" ca="1" si="17"/>
        <v>71</v>
      </c>
      <c r="G259" s="9" t="str">
        <f ca="1">VLOOKUP(RANDBETWEEN(1,81),Sehirler[],2,0)</f>
        <v>Tunceli</v>
      </c>
      <c r="H259" s="9">
        <f t="shared" ca="1" si="18"/>
        <v>16286884089</v>
      </c>
      <c r="I259" s="9" t="str">
        <f t="shared" ca="1" si="19"/>
        <v>Kadın</v>
      </c>
      <c r="J259" s="45" t="s">
        <v>5075</v>
      </c>
    </row>
    <row r="260" spans="1:10">
      <c r="A260" s="9">
        <v>562</v>
      </c>
      <c r="B260" s="9" t="s">
        <v>1240</v>
      </c>
      <c r="C260" s="9" t="s">
        <v>1241</v>
      </c>
      <c r="D260" s="11">
        <f ca="1">TODAY()-Basvuranlar14[[#This Row],[Yaş]]*365</f>
        <v>20738</v>
      </c>
      <c r="E260" s="9">
        <f t="shared" ca="1" si="16"/>
        <v>63</v>
      </c>
      <c r="F260" s="9">
        <f t="shared" ca="1" si="17"/>
        <v>1</v>
      </c>
      <c r="G260" s="9" t="str">
        <f ca="1">VLOOKUP(RANDBETWEEN(1,81),Sehirler[],2,0)</f>
        <v>Kastamonu</v>
      </c>
      <c r="H260" s="9">
        <f t="shared" ca="1" si="18"/>
        <v>39869625518</v>
      </c>
      <c r="I260" s="9" t="str">
        <f t="shared" ca="1" si="19"/>
        <v>Erkek</v>
      </c>
      <c r="J260" s="45" t="s">
        <v>4995</v>
      </c>
    </row>
    <row r="261" spans="1:10">
      <c r="A261" s="9">
        <v>563</v>
      </c>
      <c r="B261" s="9" t="s">
        <v>1242</v>
      </c>
      <c r="C261" s="9" t="s">
        <v>1243</v>
      </c>
      <c r="D261" s="11">
        <f ca="1">TODAY()-Basvuranlar14[[#This Row],[Yaş]]*365</f>
        <v>15993</v>
      </c>
      <c r="E261" s="9">
        <f t="shared" ca="1" si="16"/>
        <v>76</v>
      </c>
      <c r="F261" s="9">
        <f t="shared" ca="1" si="17"/>
        <v>76</v>
      </c>
      <c r="G261" s="9" t="str">
        <f ca="1">VLOOKUP(RANDBETWEEN(1,81),Sehirler[],2,0)</f>
        <v>Hakkari</v>
      </c>
      <c r="H261" s="9">
        <f t="shared" ca="1" si="18"/>
        <v>76744626844</v>
      </c>
      <c r="I261" s="9" t="str">
        <f t="shared" ca="1" si="19"/>
        <v>Erkek</v>
      </c>
      <c r="J261" s="45" t="s">
        <v>5078</v>
      </c>
    </row>
    <row r="262" spans="1:10">
      <c r="A262" s="9">
        <v>564</v>
      </c>
      <c r="B262" s="9" t="s">
        <v>1244</v>
      </c>
      <c r="C262" s="9" t="s">
        <v>1245</v>
      </c>
      <c r="D262" s="11">
        <f ca="1">TODAY()-Basvuranlar14[[#This Row],[Yaş]]*365</f>
        <v>22563</v>
      </c>
      <c r="E262" s="9">
        <f t="shared" ca="1" si="16"/>
        <v>58</v>
      </c>
      <c r="F262" s="9">
        <f t="shared" ca="1" si="17"/>
        <v>41</v>
      </c>
      <c r="G262" s="9" t="str">
        <f ca="1">VLOOKUP(RANDBETWEEN(1,81),Sehirler[],2,0)</f>
        <v>Nevşehir</v>
      </c>
      <c r="H262" s="9">
        <f t="shared" ca="1" si="18"/>
        <v>48911154254</v>
      </c>
      <c r="I262" s="9" t="str">
        <f t="shared" ca="1" si="19"/>
        <v>Kadın</v>
      </c>
      <c r="J262" s="45" t="s">
        <v>5080</v>
      </c>
    </row>
    <row r="263" spans="1:10">
      <c r="A263" s="9">
        <v>565</v>
      </c>
      <c r="B263" s="9" t="s">
        <v>1246</v>
      </c>
      <c r="C263" s="9" t="s">
        <v>1247</v>
      </c>
      <c r="D263" s="11">
        <f ca="1">TODAY()-Basvuranlar14[[#This Row],[Yaş]]*365</f>
        <v>29498</v>
      </c>
      <c r="E263" s="9">
        <f t="shared" ca="1" si="16"/>
        <v>39</v>
      </c>
      <c r="F263" s="9">
        <f t="shared" ca="1" si="17"/>
        <v>38</v>
      </c>
      <c r="G263" s="9" t="str">
        <f ca="1">VLOOKUP(RANDBETWEEN(1,81),Sehirler[],2,0)</f>
        <v>Isparta</v>
      </c>
      <c r="H263" s="9">
        <f t="shared" ca="1" si="18"/>
        <v>90122037766</v>
      </c>
      <c r="I263" s="9" t="str">
        <f t="shared" ca="1" si="19"/>
        <v>Kadın</v>
      </c>
      <c r="J263" s="45" t="s">
        <v>4996</v>
      </c>
    </row>
    <row r="264" spans="1:10">
      <c r="A264" s="9">
        <v>566</v>
      </c>
      <c r="B264" s="9" t="s">
        <v>1248</v>
      </c>
      <c r="C264" s="9" t="s">
        <v>1249</v>
      </c>
      <c r="D264" s="11">
        <f ca="1">TODAY()-Basvuranlar14[[#This Row],[Yaş]]*365</f>
        <v>14533</v>
      </c>
      <c r="E264" s="9">
        <f t="shared" ca="1" si="16"/>
        <v>80</v>
      </c>
      <c r="F264" s="9">
        <f t="shared" ca="1" si="17"/>
        <v>40</v>
      </c>
      <c r="G264" s="9" t="str">
        <f ca="1">VLOOKUP(RANDBETWEEN(1,81),Sehirler[],2,0)</f>
        <v>Gümüşhane</v>
      </c>
      <c r="H264" s="9">
        <f t="shared" ca="1" si="18"/>
        <v>83036485268</v>
      </c>
      <c r="I264" s="9" t="str">
        <f t="shared" ca="1" si="19"/>
        <v>Kadın</v>
      </c>
      <c r="J264" s="45" t="s">
        <v>5042</v>
      </c>
    </row>
    <row r="265" spans="1:10">
      <c r="A265" s="9">
        <v>567</v>
      </c>
      <c r="B265" s="9" t="s">
        <v>1250</v>
      </c>
      <c r="C265" s="9" t="s">
        <v>1251</v>
      </c>
      <c r="D265" s="11">
        <f ca="1">TODAY()-Basvuranlar14[[#This Row],[Yaş]]*365</f>
        <v>14533</v>
      </c>
      <c r="E265" s="9">
        <f t="shared" ca="1" si="16"/>
        <v>80</v>
      </c>
      <c r="F265" s="9">
        <f t="shared" ca="1" si="17"/>
        <v>63</v>
      </c>
      <c r="G265" s="9" t="str">
        <f ca="1">VLOOKUP(RANDBETWEEN(1,81),Sehirler[],2,0)</f>
        <v>Sinop</v>
      </c>
      <c r="H265" s="9">
        <f t="shared" ca="1" si="18"/>
        <v>18369714765</v>
      </c>
      <c r="I265" s="9" t="str">
        <f t="shared" ca="1" si="19"/>
        <v>Kadın</v>
      </c>
      <c r="J265" s="45" t="s">
        <v>4993</v>
      </c>
    </row>
    <row r="266" spans="1:10">
      <c r="A266" s="9">
        <v>568</v>
      </c>
      <c r="B266" s="9" t="s">
        <v>1252</v>
      </c>
      <c r="C266" s="9" t="s">
        <v>1253</v>
      </c>
      <c r="D266" s="11">
        <f ca="1">TODAY()-Basvuranlar14[[#This Row],[Yaş]]*365</f>
        <v>28768</v>
      </c>
      <c r="E266" s="9">
        <f t="shared" ca="1" si="16"/>
        <v>41</v>
      </c>
      <c r="F266" s="9">
        <f t="shared" ca="1" si="17"/>
        <v>75</v>
      </c>
      <c r="G266" s="9" t="str">
        <f ca="1">VLOOKUP(RANDBETWEEN(1,81),Sehirler[],2,0)</f>
        <v>Aydın</v>
      </c>
      <c r="H266" s="9">
        <f t="shared" ca="1" si="18"/>
        <v>15695350998</v>
      </c>
      <c r="I266" s="9" t="str">
        <f t="shared" ca="1" si="19"/>
        <v>Kadın</v>
      </c>
      <c r="J266" s="45" t="s">
        <v>5045</v>
      </c>
    </row>
    <row r="267" spans="1:10">
      <c r="A267" s="9">
        <v>569</v>
      </c>
      <c r="B267" s="9" t="s">
        <v>1254</v>
      </c>
      <c r="C267" s="9" t="s">
        <v>1255</v>
      </c>
      <c r="D267" s="11">
        <f ca="1">TODAY()-Basvuranlar14[[#This Row],[Yaş]]*365</f>
        <v>33878</v>
      </c>
      <c r="E267" s="9">
        <f t="shared" ca="1" si="16"/>
        <v>27</v>
      </c>
      <c r="F267" s="9">
        <f t="shared" ca="1" si="17"/>
        <v>21</v>
      </c>
      <c r="G267" s="9" t="str">
        <f ca="1">VLOOKUP(RANDBETWEEN(1,81),Sehirler[],2,0)</f>
        <v>Edirne</v>
      </c>
      <c r="H267" s="9">
        <f t="shared" ca="1" si="18"/>
        <v>75065066806</v>
      </c>
      <c r="I267" s="9" t="str">
        <f t="shared" ca="1" si="19"/>
        <v>Kadın</v>
      </c>
      <c r="J267" s="45" t="s">
        <v>5047</v>
      </c>
    </row>
    <row r="268" spans="1:10">
      <c r="A268" s="9">
        <v>570</v>
      </c>
      <c r="B268" s="9" t="s">
        <v>1256</v>
      </c>
      <c r="C268" s="9" t="s">
        <v>1257</v>
      </c>
      <c r="D268" s="11">
        <f ca="1">TODAY()-Basvuranlar14[[#This Row],[Yaş]]*365</f>
        <v>24753</v>
      </c>
      <c r="E268" s="9">
        <f t="shared" ca="1" si="16"/>
        <v>52</v>
      </c>
      <c r="F268" s="9">
        <f t="shared" ca="1" si="17"/>
        <v>51</v>
      </c>
      <c r="G268" s="9" t="str">
        <f ca="1">VLOOKUP(RANDBETWEEN(1,81),Sehirler[],2,0)</f>
        <v>Iğdır</v>
      </c>
      <c r="H268" s="9">
        <f t="shared" ca="1" si="18"/>
        <v>30873364671</v>
      </c>
      <c r="I268" s="9" t="str">
        <f t="shared" ca="1" si="19"/>
        <v>Erkek</v>
      </c>
      <c r="J268" s="45" t="s">
        <v>5049</v>
      </c>
    </row>
    <row r="269" spans="1:10">
      <c r="A269" s="9">
        <v>571</v>
      </c>
      <c r="B269" s="9" t="s">
        <v>1258</v>
      </c>
      <c r="C269" s="9" t="s">
        <v>1259</v>
      </c>
      <c r="D269" s="11">
        <f ca="1">TODAY()-Basvuranlar14[[#This Row],[Yaş]]*365</f>
        <v>33148</v>
      </c>
      <c r="E269" s="9">
        <f t="shared" ca="1" si="16"/>
        <v>29</v>
      </c>
      <c r="F269" s="9">
        <f t="shared" ca="1" si="17"/>
        <v>23</v>
      </c>
      <c r="G269" s="9" t="str">
        <f ca="1">VLOOKUP(RANDBETWEEN(1,81),Sehirler[],2,0)</f>
        <v>Eskisehir</v>
      </c>
      <c r="H269" s="9">
        <f t="shared" ca="1" si="18"/>
        <v>59998084305</v>
      </c>
      <c r="I269" s="9" t="str">
        <f t="shared" ca="1" si="19"/>
        <v>Erkek</v>
      </c>
      <c r="J269" s="45" t="s">
        <v>5051</v>
      </c>
    </row>
    <row r="270" spans="1:10">
      <c r="A270" s="9">
        <v>572</v>
      </c>
      <c r="B270" s="9" t="s">
        <v>1260</v>
      </c>
      <c r="C270" s="9" t="s">
        <v>1261</v>
      </c>
      <c r="D270" s="11">
        <f ca="1">TODAY()-Basvuranlar14[[#This Row],[Yaş]]*365</f>
        <v>34973</v>
      </c>
      <c r="E270" s="9">
        <f t="shared" ca="1" si="16"/>
        <v>24</v>
      </c>
      <c r="F270" s="9">
        <f t="shared" ca="1" si="17"/>
        <v>24</v>
      </c>
      <c r="G270" s="9" t="str">
        <f ca="1">VLOOKUP(RANDBETWEEN(1,81),Sehirler[],2,0)</f>
        <v>Düzce</v>
      </c>
      <c r="H270" s="9">
        <f t="shared" ca="1" si="18"/>
        <v>30171015586</v>
      </c>
      <c r="I270" s="9" t="str">
        <f t="shared" ca="1" si="19"/>
        <v>Erkek</v>
      </c>
      <c r="J270" s="45" t="s">
        <v>5053</v>
      </c>
    </row>
    <row r="271" spans="1:10">
      <c r="A271" s="9">
        <v>573</v>
      </c>
      <c r="B271" s="9" t="s">
        <v>1262</v>
      </c>
      <c r="C271" s="9" t="s">
        <v>1263</v>
      </c>
      <c r="D271" s="11">
        <f ca="1">TODAY()-Basvuranlar14[[#This Row],[Yaş]]*365</f>
        <v>22928</v>
      </c>
      <c r="E271" s="9">
        <f t="shared" ca="1" si="16"/>
        <v>57</v>
      </c>
      <c r="F271" s="9">
        <f t="shared" ca="1" si="17"/>
        <v>30</v>
      </c>
      <c r="G271" s="9" t="str">
        <f ca="1">VLOOKUP(RANDBETWEEN(1,81),Sehirler[],2,0)</f>
        <v>Karaman</v>
      </c>
      <c r="H271" s="9">
        <f t="shared" ca="1" si="18"/>
        <v>63347012232</v>
      </c>
      <c r="I271" s="9" t="str">
        <f t="shared" ca="1" si="19"/>
        <v>Erkek</v>
      </c>
      <c r="J271" s="45" t="s">
        <v>5055</v>
      </c>
    </row>
    <row r="272" spans="1:10">
      <c r="A272" s="9">
        <v>574</v>
      </c>
      <c r="B272" s="9" t="s">
        <v>1264</v>
      </c>
      <c r="C272" s="9" t="s">
        <v>1265</v>
      </c>
      <c r="D272" s="11">
        <f ca="1">TODAY()-Basvuranlar14[[#This Row],[Yaş]]*365</f>
        <v>30958</v>
      </c>
      <c r="E272" s="9">
        <f t="shared" ca="1" si="16"/>
        <v>35</v>
      </c>
      <c r="F272" s="9">
        <f t="shared" ca="1" si="17"/>
        <v>79</v>
      </c>
      <c r="G272" s="9" t="str">
        <f ca="1">VLOOKUP(RANDBETWEEN(1,81),Sehirler[],2,0)</f>
        <v>Balıkesir</v>
      </c>
      <c r="H272" s="9">
        <f t="shared" ca="1" si="18"/>
        <v>33747182772</v>
      </c>
      <c r="I272" s="9" t="str">
        <f t="shared" ca="1" si="19"/>
        <v>Erkek</v>
      </c>
      <c r="J272" s="45" t="s">
        <v>5057</v>
      </c>
    </row>
    <row r="273" spans="1:10">
      <c r="A273" s="9">
        <v>575</v>
      </c>
      <c r="B273" s="9" t="s">
        <v>1266</v>
      </c>
      <c r="C273" s="9" t="s">
        <v>1267</v>
      </c>
      <c r="D273" s="11">
        <f ca="1">TODAY()-Basvuranlar14[[#This Row],[Yaş]]*365</f>
        <v>26578</v>
      </c>
      <c r="E273" s="9">
        <f t="shared" ca="1" si="16"/>
        <v>47</v>
      </c>
      <c r="F273" s="9">
        <f t="shared" ca="1" si="17"/>
        <v>66</v>
      </c>
      <c r="G273" s="9" t="str">
        <f ca="1">VLOOKUP(RANDBETWEEN(1,81),Sehirler[],2,0)</f>
        <v>Gümüşhane</v>
      </c>
      <c r="H273" s="9">
        <f t="shared" ca="1" si="18"/>
        <v>42464291373</v>
      </c>
      <c r="I273" s="9" t="str">
        <f t="shared" ca="1" si="19"/>
        <v>Kadın</v>
      </c>
      <c r="J273" s="45" t="s">
        <v>5059</v>
      </c>
    </row>
    <row r="274" spans="1:10">
      <c r="A274" s="9">
        <v>576</v>
      </c>
      <c r="B274" s="9" t="s">
        <v>1268</v>
      </c>
      <c r="C274" s="9" t="s">
        <v>1269</v>
      </c>
      <c r="D274" s="11">
        <f ca="1">TODAY()-Basvuranlar14[[#This Row],[Yaş]]*365</f>
        <v>20738</v>
      </c>
      <c r="E274" s="9">
        <f t="shared" ca="1" si="16"/>
        <v>63</v>
      </c>
      <c r="F274" s="9">
        <f t="shared" ca="1" si="17"/>
        <v>29</v>
      </c>
      <c r="G274" s="9" t="str">
        <f ca="1">VLOOKUP(RANDBETWEEN(1,81),Sehirler[],2,0)</f>
        <v>Ankara</v>
      </c>
      <c r="H274" s="9">
        <f t="shared" ca="1" si="18"/>
        <v>22734818143</v>
      </c>
      <c r="I274" s="9" t="str">
        <f t="shared" ca="1" si="19"/>
        <v>Kadın</v>
      </c>
      <c r="J274" s="45" t="s">
        <v>5061</v>
      </c>
    </row>
    <row r="275" spans="1:10">
      <c r="A275" s="9">
        <v>577</v>
      </c>
      <c r="B275" s="9" t="s">
        <v>1270</v>
      </c>
      <c r="C275" s="9" t="s">
        <v>1271</v>
      </c>
      <c r="D275" s="11">
        <f ca="1">TODAY()-Basvuranlar14[[#This Row],[Yaş]]*365</f>
        <v>21833</v>
      </c>
      <c r="E275" s="9">
        <f t="shared" ref="E275:E308" ca="1" si="20">RANDBETWEEN(18,82)</f>
        <v>60</v>
      </c>
      <c r="F275" s="9">
        <f t="shared" ref="F275:F308" ca="1" si="21">RANDBETWEEN(1,81)</f>
        <v>35</v>
      </c>
      <c r="G275" s="9" t="str">
        <f ca="1">VLOOKUP(RANDBETWEEN(1,81),Sehirler[],2,0)</f>
        <v>Uşak</v>
      </c>
      <c r="H275" s="9">
        <f t="shared" ref="H275:H308" ca="1" si="22">RANDBETWEEN(14954316070,92354316070)</f>
        <v>38536072694</v>
      </c>
      <c r="I275" s="9" t="str">
        <f t="shared" ref="I275:I308" ca="1" si="23">_xlfn.SWITCH(RANDBETWEEN(1,2),1,"Erkek",2,"Kadın")</f>
        <v>Erkek</v>
      </c>
      <c r="J275" s="45" t="s">
        <v>5063</v>
      </c>
    </row>
    <row r="276" spans="1:10">
      <c r="A276" s="9">
        <v>578</v>
      </c>
      <c r="B276" s="9" t="s">
        <v>1272</v>
      </c>
      <c r="C276" s="9" t="s">
        <v>1273</v>
      </c>
      <c r="D276" s="11">
        <f ca="1">TODAY()-Basvuranlar14[[#This Row],[Yaş]]*365</f>
        <v>15993</v>
      </c>
      <c r="E276" s="9">
        <f t="shared" ca="1" si="20"/>
        <v>76</v>
      </c>
      <c r="F276" s="9">
        <f t="shared" ca="1" si="21"/>
        <v>12</v>
      </c>
      <c r="G276" s="9" t="str">
        <f ca="1">VLOOKUP(RANDBETWEEN(1,81),Sehirler[],2,0)</f>
        <v>Çankırı</v>
      </c>
      <c r="H276" s="9">
        <f t="shared" ca="1" si="22"/>
        <v>31413549299</v>
      </c>
      <c r="I276" s="9" t="str">
        <f t="shared" ca="1" si="23"/>
        <v>Erkek</v>
      </c>
      <c r="J276" s="45" t="s">
        <v>5065</v>
      </c>
    </row>
    <row r="277" spans="1:10">
      <c r="A277" s="9">
        <v>579</v>
      </c>
      <c r="B277" s="9" t="s">
        <v>1274</v>
      </c>
      <c r="C277" s="9" t="s">
        <v>1275</v>
      </c>
      <c r="D277" s="11">
        <f ca="1">TODAY()-Basvuranlar14[[#This Row],[Yaş]]*365</f>
        <v>20373</v>
      </c>
      <c r="E277" s="9">
        <f t="shared" ca="1" si="20"/>
        <v>64</v>
      </c>
      <c r="F277" s="9">
        <f t="shared" ca="1" si="21"/>
        <v>36</v>
      </c>
      <c r="G277" s="9" t="str">
        <f ca="1">VLOOKUP(RANDBETWEEN(1,81),Sehirler[],2,0)</f>
        <v>Kayseri</v>
      </c>
      <c r="H277" s="9">
        <f t="shared" ca="1" si="22"/>
        <v>68969063492</v>
      </c>
      <c r="I277" s="9" t="str">
        <f t="shared" ca="1" si="23"/>
        <v>Erkek</v>
      </c>
      <c r="J277" s="45" t="s">
        <v>5067</v>
      </c>
    </row>
    <row r="278" spans="1:10">
      <c r="A278" s="9">
        <v>580</v>
      </c>
      <c r="B278" s="9" t="s">
        <v>1276</v>
      </c>
      <c r="C278" s="9" t="s">
        <v>1277</v>
      </c>
      <c r="D278" s="11">
        <f ca="1">TODAY()-Basvuranlar14[[#This Row],[Yaş]]*365</f>
        <v>25848</v>
      </c>
      <c r="E278" s="9">
        <f t="shared" ca="1" si="20"/>
        <v>49</v>
      </c>
      <c r="F278" s="9">
        <f t="shared" ca="1" si="21"/>
        <v>64</v>
      </c>
      <c r="G278" s="9" t="str">
        <f ca="1">VLOOKUP(RANDBETWEEN(1,81),Sehirler[],2,0)</f>
        <v>Amasya</v>
      </c>
      <c r="H278" s="9">
        <f t="shared" ca="1" si="22"/>
        <v>53765307801</v>
      </c>
      <c r="I278" s="9" t="str">
        <f t="shared" ca="1" si="23"/>
        <v>Kadın</v>
      </c>
      <c r="J278" s="45" t="s">
        <v>5069</v>
      </c>
    </row>
    <row r="279" spans="1:10">
      <c r="A279" s="9">
        <v>581</v>
      </c>
      <c r="B279" s="9" t="s">
        <v>1278</v>
      </c>
      <c r="C279" s="9" t="s">
        <v>1279</v>
      </c>
      <c r="D279" s="11">
        <f ca="1">TODAY()-Basvuranlar14[[#This Row],[Yaş]]*365</f>
        <v>29133</v>
      </c>
      <c r="E279" s="9">
        <f t="shared" ca="1" si="20"/>
        <v>40</v>
      </c>
      <c r="F279" s="9">
        <f t="shared" ca="1" si="21"/>
        <v>73</v>
      </c>
      <c r="G279" s="9" t="str">
        <f ca="1">VLOOKUP(RANDBETWEEN(1,81),Sehirler[],2,0)</f>
        <v>Kastamonu</v>
      </c>
      <c r="H279" s="9">
        <f t="shared" ca="1" si="22"/>
        <v>23957724450</v>
      </c>
      <c r="I279" s="9" t="str">
        <f t="shared" ca="1" si="23"/>
        <v>Kadın</v>
      </c>
      <c r="J279" s="45" t="s">
        <v>5071</v>
      </c>
    </row>
    <row r="280" spans="1:10">
      <c r="A280" s="9">
        <v>582</v>
      </c>
      <c r="B280" s="9" t="s">
        <v>1280</v>
      </c>
      <c r="C280" s="9" t="s">
        <v>1281</v>
      </c>
      <c r="D280" s="11">
        <f ca="1">TODAY()-Basvuranlar14[[#This Row],[Yaş]]*365</f>
        <v>34973</v>
      </c>
      <c r="E280" s="9">
        <f t="shared" ca="1" si="20"/>
        <v>24</v>
      </c>
      <c r="F280" s="9">
        <f t="shared" ca="1" si="21"/>
        <v>38</v>
      </c>
      <c r="G280" s="9" t="str">
        <f ca="1">VLOOKUP(RANDBETWEEN(1,81),Sehirler[],2,0)</f>
        <v>Denizli</v>
      </c>
      <c r="H280" s="9">
        <f t="shared" ca="1" si="22"/>
        <v>22377040646</v>
      </c>
      <c r="I280" s="9" t="str">
        <f t="shared" ca="1" si="23"/>
        <v>Erkek</v>
      </c>
      <c r="J280" s="45" t="s">
        <v>5073</v>
      </c>
    </row>
    <row r="281" spans="1:10">
      <c r="A281" s="9">
        <v>583</v>
      </c>
      <c r="B281" s="9" t="s">
        <v>1282</v>
      </c>
      <c r="C281" s="9" t="s">
        <v>1283</v>
      </c>
      <c r="D281" s="11">
        <f ca="1">TODAY()-Basvuranlar14[[#This Row],[Yaş]]*365</f>
        <v>15263</v>
      </c>
      <c r="E281" s="9">
        <f t="shared" ca="1" si="20"/>
        <v>78</v>
      </c>
      <c r="F281" s="9">
        <f t="shared" ca="1" si="21"/>
        <v>10</v>
      </c>
      <c r="G281" s="9" t="str">
        <f ca="1">VLOOKUP(RANDBETWEEN(1,81),Sehirler[],2,0)</f>
        <v>Adıyaman</v>
      </c>
      <c r="H281" s="9">
        <f t="shared" ca="1" si="22"/>
        <v>72462819630</v>
      </c>
      <c r="I281" s="9" t="str">
        <f t="shared" ca="1" si="23"/>
        <v>Erkek</v>
      </c>
      <c r="J281" s="45" t="s">
        <v>4994</v>
      </c>
    </row>
    <row r="282" spans="1:10">
      <c r="A282" s="9">
        <v>584</v>
      </c>
      <c r="B282" s="9" t="s">
        <v>1284</v>
      </c>
      <c r="C282" s="9" t="s">
        <v>1285</v>
      </c>
      <c r="D282" s="11">
        <f ca="1">TODAY()-Basvuranlar14[[#This Row],[Yaş]]*365</f>
        <v>16358</v>
      </c>
      <c r="E282" s="9">
        <f t="shared" ca="1" si="20"/>
        <v>75</v>
      </c>
      <c r="F282" s="9">
        <f t="shared" ca="1" si="21"/>
        <v>38</v>
      </c>
      <c r="G282" s="9" t="str">
        <f ca="1">VLOOKUP(RANDBETWEEN(1,81),Sehirler[],2,0)</f>
        <v>Karabük</v>
      </c>
      <c r="H282" s="9">
        <f t="shared" ca="1" si="22"/>
        <v>90042715882</v>
      </c>
      <c r="I282" s="9" t="str">
        <f t="shared" ca="1" si="23"/>
        <v>Erkek</v>
      </c>
      <c r="J282" s="45" t="s">
        <v>5075</v>
      </c>
    </row>
    <row r="283" spans="1:10">
      <c r="A283" s="9">
        <v>585</v>
      </c>
      <c r="B283" s="9" t="s">
        <v>1286</v>
      </c>
      <c r="C283" s="9" t="s">
        <v>1287</v>
      </c>
      <c r="D283" s="11">
        <f ca="1">TODAY()-Basvuranlar14[[#This Row],[Yaş]]*365</f>
        <v>18183</v>
      </c>
      <c r="E283" s="9">
        <f t="shared" ca="1" si="20"/>
        <v>70</v>
      </c>
      <c r="F283" s="9">
        <f t="shared" ca="1" si="21"/>
        <v>17</v>
      </c>
      <c r="G283" s="9" t="str">
        <f ca="1">VLOOKUP(RANDBETWEEN(1,81),Sehirler[],2,0)</f>
        <v>Van</v>
      </c>
      <c r="H283" s="9">
        <f t="shared" ca="1" si="22"/>
        <v>54143370220</v>
      </c>
      <c r="I283" s="9" t="str">
        <f t="shared" ca="1" si="23"/>
        <v>Kadın</v>
      </c>
      <c r="J283" s="45" t="s">
        <v>4995</v>
      </c>
    </row>
    <row r="284" spans="1:10">
      <c r="A284" s="9">
        <v>586</v>
      </c>
      <c r="B284" s="9" t="s">
        <v>1288</v>
      </c>
      <c r="C284" s="9" t="s">
        <v>1289</v>
      </c>
      <c r="D284" s="11">
        <f ca="1">TODAY()-Basvuranlar14[[#This Row],[Yaş]]*365</f>
        <v>29498</v>
      </c>
      <c r="E284" s="9">
        <f t="shared" ca="1" si="20"/>
        <v>39</v>
      </c>
      <c r="F284" s="9">
        <f t="shared" ca="1" si="21"/>
        <v>38</v>
      </c>
      <c r="G284" s="9" t="str">
        <f ca="1">VLOOKUP(RANDBETWEEN(1,81),Sehirler[],2,0)</f>
        <v>İzmir</v>
      </c>
      <c r="H284" s="9">
        <f t="shared" ca="1" si="22"/>
        <v>92218786009</v>
      </c>
      <c r="I284" s="9" t="str">
        <f t="shared" ca="1" si="23"/>
        <v>Erkek</v>
      </c>
      <c r="J284" s="45" t="s">
        <v>5078</v>
      </c>
    </row>
    <row r="285" spans="1:10">
      <c r="A285" s="9">
        <v>587</v>
      </c>
      <c r="B285" s="9" t="s">
        <v>1290</v>
      </c>
      <c r="C285" s="9" t="s">
        <v>1291</v>
      </c>
      <c r="D285" s="11">
        <f ca="1">TODAY()-Basvuranlar14[[#This Row],[Yaş]]*365</f>
        <v>28038</v>
      </c>
      <c r="E285" s="9">
        <f t="shared" ca="1" si="20"/>
        <v>43</v>
      </c>
      <c r="F285" s="9">
        <f t="shared" ca="1" si="21"/>
        <v>71</v>
      </c>
      <c r="G285" s="9" t="str">
        <f ca="1">VLOOKUP(RANDBETWEEN(1,81),Sehirler[],2,0)</f>
        <v>Kocaeli</v>
      </c>
      <c r="H285" s="9">
        <f t="shared" ca="1" si="22"/>
        <v>37663464667</v>
      </c>
      <c r="I285" s="9" t="str">
        <f t="shared" ca="1" si="23"/>
        <v>Kadın</v>
      </c>
      <c r="J285" s="45" t="s">
        <v>5080</v>
      </c>
    </row>
    <row r="286" spans="1:10">
      <c r="A286" s="9">
        <v>588</v>
      </c>
      <c r="B286" s="9" t="s">
        <v>1292</v>
      </c>
      <c r="C286" s="9" t="s">
        <v>1293</v>
      </c>
      <c r="D286" s="11">
        <f ca="1">TODAY()-Basvuranlar14[[#This Row],[Yaş]]*365</f>
        <v>23658</v>
      </c>
      <c r="E286" s="9">
        <f t="shared" ca="1" si="20"/>
        <v>55</v>
      </c>
      <c r="F286" s="9">
        <f t="shared" ca="1" si="21"/>
        <v>66</v>
      </c>
      <c r="G286" s="9" t="str">
        <f ca="1">VLOOKUP(RANDBETWEEN(1,81),Sehirler[],2,0)</f>
        <v>Kilis</v>
      </c>
      <c r="H286" s="9">
        <f t="shared" ca="1" si="22"/>
        <v>54065074304</v>
      </c>
      <c r="I286" s="9" t="str">
        <f t="shared" ca="1" si="23"/>
        <v>Erkek</v>
      </c>
      <c r="J286" s="45" t="s">
        <v>4996</v>
      </c>
    </row>
    <row r="287" spans="1:10">
      <c r="A287" s="9">
        <v>589</v>
      </c>
      <c r="B287" s="9" t="s">
        <v>1294</v>
      </c>
      <c r="C287" s="9" t="s">
        <v>1295</v>
      </c>
      <c r="D287" s="11">
        <f ca="1">TODAY()-Basvuranlar14[[#This Row],[Yaş]]*365</f>
        <v>20373</v>
      </c>
      <c r="E287" s="9">
        <f t="shared" ca="1" si="20"/>
        <v>64</v>
      </c>
      <c r="F287" s="9">
        <f t="shared" ca="1" si="21"/>
        <v>64</v>
      </c>
      <c r="G287" s="9" t="str">
        <f ca="1">VLOOKUP(RANDBETWEEN(1,81),Sehirler[],2,0)</f>
        <v>Kahramanmaraş</v>
      </c>
      <c r="H287" s="9">
        <f t="shared" ca="1" si="22"/>
        <v>80770144054</v>
      </c>
      <c r="I287" s="9" t="str">
        <f t="shared" ca="1" si="23"/>
        <v>Kadın</v>
      </c>
      <c r="J287" s="45" t="s">
        <v>5281</v>
      </c>
    </row>
    <row r="288" spans="1:10">
      <c r="A288" s="9">
        <v>590</v>
      </c>
      <c r="B288" s="9" t="s">
        <v>1296</v>
      </c>
      <c r="C288" s="9" t="s">
        <v>1297</v>
      </c>
      <c r="D288" s="11">
        <f ca="1">TODAY()-Basvuranlar14[[#This Row],[Yaş]]*365</f>
        <v>26943</v>
      </c>
      <c r="E288" s="9">
        <f t="shared" ca="1" si="20"/>
        <v>46</v>
      </c>
      <c r="F288" s="9">
        <f t="shared" ca="1" si="21"/>
        <v>1</v>
      </c>
      <c r="G288" s="9" t="str">
        <f ca="1">VLOOKUP(RANDBETWEEN(1,81),Sehirler[],2,0)</f>
        <v>Bayburt</v>
      </c>
      <c r="H288" s="9">
        <f t="shared" ca="1" si="22"/>
        <v>62193687175</v>
      </c>
      <c r="I288" s="9" t="str">
        <f t="shared" ca="1" si="23"/>
        <v>Erkek</v>
      </c>
      <c r="J288" s="45" t="s">
        <v>5283</v>
      </c>
    </row>
    <row r="289" spans="1:10">
      <c r="A289" s="9">
        <v>591</v>
      </c>
      <c r="B289" s="9" t="s">
        <v>1298</v>
      </c>
      <c r="C289" s="9" t="s">
        <v>1299</v>
      </c>
      <c r="D289" s="11">
        <f ca="1">TODAY()-Basvuranlar14[[#This Row],[Yaş]]*365</f>
        <v>32418</v>
      </c>
      <c r="E289" s="9">
        <f t="shared" ca="1" si="20"/>
        <v>31</v>
      </c>
      <c r="F289" s="9">
        <f t="shared" ca="1" si="21"/>
        <v>33</v>
      </c>
      <c r="G289" s="9" t="str">
        <f ca="1">VLOOKUP(RANDBETWEEN(1,81),Sehirler[],2,0)</f>
        <v>Kırşehir</v>
      </c>
      <c r="H289" s="9">
        <f t="shared" ca="1" si="22"/>
        <v>82328403256</v>
      </c>
      <c r="I289" s="9" t="str">
        <f t="shared" ca="1" si="23"/>
        <v>Erkek</v>
      </c>
      <c r="J289" s="45" t="s">
        <v>5285</v>
      </c>
    </row>
    <row r="290" spans="1:10">
      <c r="A290" s="9">
        <v>592</v>
      </c>
      <c r="B290" s="9" t="s">
        <v>1300</v>
      </c>
      <c r="C290" s="9" t="s">
        <v>1301</v>
      </c>
      <c r="D290" s="11">
        <f ca="1">TODAY()-Basvuranlar14[[#This Row],[Yaş]]*365</f>
        <v>34973</v>
      </c>
      <c r="E290" s="9">
        <f t="shared" ca="1" si="20"/>
        <v>24</v>
      </c>
      <c r="F290" s="9">
        <f t="shared" ca="1" si="21"/>
        <v>25</v>
      </c>
      <c r="G290" s="9" t="str">
        <f ca="1">VLOOKUP(RANDBETWEEN(1,81),Sehirler[],2,0)</f>
        <v>Muş</v>
      </c>
      <c r="H290" s="9">
        <f t="shared" ca="1" si="22"/>
        <v>49838636622</v>
      </c>
      <c r="I290" s="9" t="str">
        <f t="shared" ca="1" si="23"/>
        <v>Kadın</v>
      </c>
      <c r="J290" s="45" t="s">
        <v>5287</v>
      </c>
    </row>
    <row r="291" spans="1:10">
      <c r="A291" s="9">
        <v>593</v>
      </c>
      <c r="B291" s="9" t="s">
        <v>1302</v>
      </c>
      <c r="C291" s="9" t="s">
        <v>1303</v>
      </c>
      <c r="D291" s="11">
        <f ca="1">TODAY()-Basvuranlar14[[#This Row],[Yaş]]*365</f>
        <v>36798</v>
      </c>
      <c r="E291" s="9">
        <f t="shared" ca="1" si="20"/>
        <v>19</v>
      </c>
      <c r="F291" s="9">
        <f t="shared" ca="1" si="21"/>
        <v>4</v>
      </c>
      <c r="G291" s="9" t="str">
        <f ca="1">VLOOKUP(RANDBETWEEN(1,81),Sehirler[],2,0)</f>
        <v>Kahramanmaraş</v>
      </c>
      <c r="H291" s="9">
        <f t="shared" ca="1" si="22"/>
        <v>66950941503</v>
      </c>
      <c r="I291" s="9" t="str">
        <f t="shared" ca="1" si="23"/>
        <v>Erkek</v>
      </c>
      <c r="J291" s="45" t="s">
        <v>5289</v>
      </c>
    </row>
    <row r="292" spans="1:10">
      <c r="A292" s="9">
        <v>594</v>
      </c>
      <c r="B292" s="9" t="s">
        <v>1304</v>
      </c>
      <c r="C292" s="9" t="s">
        <v>1305</v>
      </c>
      <c r="D292" s="11">
        <f ca="1">TODAY()-Basvuranlar14[[#This Row],[Yaş]]*365</f>
        <v>20008</v>
      </c>
      <c r="E292" s="9">
        <f t="shared" ca="1" si="20"/>
        <v>65</v>
      </c>
      <c r="F292" s="9">
        <f t="shared" ca="1" si="21"/>
        <v>68</v>
      </c>
      <c r="G292" s="9" t="str">
        <f ca="1">VLOOKUP(RANDBETWEEN(1,81),Sehirler[],2,0)</f>
        <v>Osmaniye</v>
      </c>
      <c r="H292" s="9">
        <f t="shared" ca="1" si="22"/>
        <v>55352217908</v>
      </c>
      <c r="I292" s="9" t="str">
        <f t="shared" ca="1" si="23"/>
        <v>Erkek</v>
      </c>
      <c r="J292" s="45" t="s">
        <v>5291</v>
      </c>
    </row>
    <row r="293" spans="1:10">
      <c r="A293" s="9">
        <v>595</v>
      </c>
      <c r="B293" s="9" t="s">
        <v>1306</v>
      </c>
      <c r="C293" s="9" t="s">
        <v>1307</v>
      </c>
      <c r="D293" s="11">
        <f ca="1">TODAY()-Basvuranlar14[[#This Row],[Yaş]]*365</f>
        <v>32783</v>
      </c>
      <c r="E293" s="9">
        <f t="shared" ca="1" si="20"/>
        <v>30</v>
      </c>
      <c r="F293" s="9">
        <f t="shared" ca="1" si="21"/>
        <v>37</v>
      </c>
      <c r="G293" s="9" t="str">
        <f ca="1">VLOOKUP(RANDBETWEEN(1,81),Sehirler[],2,0)</f>
        <v>Adıyaman</v>
      </c>
      <c r="H293" s="9">
        <f t="shared" ca="1" si="22"/>
        <v>72471013714</v>
      </c>
      <c r="I293" s="9" t="str">
        <f t="shared" ca="1" si="23"/>
        <v>Kadın</v>
      </c>
      <c r="J293" s="45" t="s">
        <v>5293</v>
      </c>
    </row>
    <row r="294" spans="1:10">
      <c r="A294" s="9">
        <v>596</v>
      </c>
      <c r="B294" s="9" t="s">
        <v>1308</v>
      </c>
      <c r="C294" s="9" t="s">
        <v>1309</v>
      </c>
      <c r="D294" s="11">
        <f ca="1">TODAY()-Basvuranlar14[[#This Row],[Yaş]]*365</f>
        <v>34973</v>
      </c>
      <c r="E294" s="9">
        <f t="shared" ca="1" si="20"/>
        <v>24</v>
      </c>
      <c r="F294" s="9">
        <f t="shared" ca="1" si="21"/>
        <v>5</v>
      </c>
      <c r="G294" s="9" t="str">
        <f ca="1">VLOOKUP(RANDBETWEEN(1,81),Sehirler[],2,0)</f>
        <v>Kars</v>
      </c>
      <c r="H294" s="9">
        <f t="shared" ca="1" si="22"/>
        <v>51104058745</v>
      </c>
      <c r="I294" s="9" t="str">
        <f t="shared" ca="1" si="23"/>
        <v>Kadın</v>
      </c>
      <c r="J294" s="45" t="s">
        <v>5295</v>
      </c>
    </row>
    <row r="295" spans="1:10">
      <c r="A295" s="9">
        <v>597</v>
      </c>
      <c r="B295" s="9" t="s">
        <v>1310</v>
      </c>
      <c r="C295" s="9" t="s">
        <v>1311</v>
      </c>
      <c r="D295" s="11">
        <f ca="1">TODAY()-Basvuranlar14[[#This Row],[Yaş]]*365</f>
        <v>36068</v>
      </c>
      <c r="E295" s="9">
        <f t="shared" ca="1" si="20"/>
        <v>21</v>
      </c>
      <c r="F295" s="9">
        <f t="shared" ca="1" si="21"/>
        <v>17</v>
      </c>
      <c r="G295" s="9" t="str">
        <f ca="1">VLOOKUP(RANDBETWEEN(1,81),Sehirler[],2,0)</f>
        <v>Tekirdağ</v>
      </c>
      <c r="H295" s="9">
        <f t="shared" ca="1" si="22"/>
        <v>68651947410</v>
      </c>
      <c r="I295" s="9" t="str">
        <f t="shared" ca="1" si="23"/>
        <v>Erkek</v>
      </c>
      <c r="J295" s="45" t="s">
        <v>5297</v>
      </c>
    </row>
    <row r="296" spans="1:10">
      <c r="A296" s="9">
        <v>598</v>
      </c>
      <c r="B296" s="9" t="s">
        <v>1312</v>
      </c>
      <c r="C296" s="9" t="s">
        <v>1313</v>
      </c>
      <c r="D296" s="11">
        <f ca="1">TODAY()-Basvuranlar14[[#This Row],[Yaş]]*365</f>
        <v>30958</v>
      </c>
      <c r="E296" s="9">
        <f t="shared" ca="1" si="20"/>
        <v>35</v>
      </c>
      <c r="F296" s="9">
        <f t="shared" ca="1" si="21"/>
        <v>78</v>
      </c>
      <c r="G296" s="9" t="str">
        <f ca="1">VLOOKUP(RANDBETWEEN(1,81),Sehirler[],2,0)</f>
        <v>Muş</v>
      </c>
      <c r="H296" s="9">
        <f t="shared" ca="1" si="22"/>
        <v>28979871913</v>
      </c>
      <c r="I296" s="9" t="str">
        <f t="shared" ca="1" si="23"/>
        <v>Erkek</v>
      </c>
      <c r="J296" s="45" t="s">
        <v>5299</v>
      </c>
    </row>
    <row r="297" spans="1:10">
      <c r="A297" s="9">
        <v>599</v>
      </c>
      <c r="B297" s="9" t="s">
        <v>1314</v>
      </c>
      <c r="C297" s="9" t="s">
        <v>1315</v>
      </c>
      <c r="D297" s="11">
        <f ca="1">TODAY()-Basvuranlar14[[#This Row],[Yaş]]*365</f>
        <v>29863</v>
      </c>
      <c r="E297" s="9">
        <f t="shared" ca="1" si="20"/>
        <v>38</v>
      </c>
      <c r="F297" s="9">
        <f t="shared" ca="1" si="21"/>
        <v>49</v>
      </c>
      <c r="G297" s="9" t="str">
        <f ca="1">VLOOKUP(RANDBETWEEN(1,81),Sehirler[],2,0)</f>
        <v>Yalova</v>
      </c>
      <c r="H297" s="9">
        <f t="shared" ca="1" si="22"/>
        <v>59221982486</v>
      </c>
      <c r="I297" s="9" t="str">
        <f t="shared" ca="1" si="23"/>
        <v>Kadın</v>
      </c>
      <c r="J297" s="45" t="s">
        <v>5301</v>
      </c>
    </row>
    <row r="298" spans="1:10">
      <c r="A298" s="9">
        <v>600</v>
      </c>
      <c r="B298" s="9" t="s">
        <v>1316</v>
      </c>
      <c r="C298" s="9" t="s">
        <v>1317</v>
      </c>
      <c r="D298" s="11">
        <f ca="1">TODAY()-Basvuranlar14[[#This Row],[Yaş]]*365</f>
        <v>26213</v>
      </c>
      <c r="E298" s="9">
        <f t="shared" ca="1" si="20"/>
        <v>48</v>
      </c>
      <c r="F298" s="9">
        <f t="shared" ca="1" si="21"/>
        <v>54</v>
      </c>
      <c r="G298" s="9" t="str">
        <f ca="1">VLOOKUP(RANDBETWEEN(1,81),Sehirler[],2,0)</f>
        <v>Hatay</v>
      </c>
      <c r="H298" s="9">
        <f t="shared" ca="1" si="22"/>
        <v>42001905597</v>
      </c>
      <c r="I298" s="9" t="str">
        <f t="shared" ca="1" si="23"/>
        <v>Erkek</v>
      </c>
      <c r="J298" s="45" t="s">
        <v>5303</v>
      </c>
    </row>
    <row r="299" spans="1:10">
      <c r="A299" s="9">
        <v>601</v>
      </c>
      <c r="B299" s="9" t="s">
        <v>1318</v>
      </c>
      <c r="C299" s="9" t="s">
        <v>1319</v>
      </c>
      <c r="D299" s="11">
        <f ca="1">TODAY()-Basvuranlar14[[#This Row],[Yaş]]*365</f>
        <v>20008</v>
      </c>
      <c r="E299" s="9">
        <f t="shared" ca="1" si="20"/>
        <v>65</v>
      </c>
      <c r="F299" s="9">
        <f t="shared" ca="1" si="21"/>
        <v>31</v>
      </c>
      <c r="G299" s="9" t="str">
        <f ca="1">VLOOKUP(RANDBETWEEN(1,81),Sehirler[],2,0)</f>
        <v>Zonguldak</v>
      </c>
      <c r="H299" s="9">
        <f t="shared" ca="1" si="22"/>
        <v>77552485177</v>
      </c>
      <c r="I299" s="9" t="str">
        <f t="shared" ca="1" si="23"/>
        <v>Kadın</v>
      </c>
      <c r="J299" s="45" t="s">
        <v>5305</v>
      </c>
    </row>
    <row r="300" spans="1:10">
      <c r="A300" s="9">
        <v>602</v>
      </c>
      <c r="B300" s="9" t="s">
        <v>1320</v>
      </c>
      <c r="C300" s="9" t="s">
        <v>1321</v>
      </c>
      <c r="D300" s="11">
        <f ca="1">TODAY()-Basvuranlar14[[#This Row],[Yaş]]*365</f>
        <v>29133</v>
      </c>
      <c r="E300" s="9">
        <f t="shared" ca="1" si="20"/>
        <v>40</v>
      </c>
      <c r="F300" s="9">
        <f t="shared" ca="1" si="21"/>
        <v>34</v>
      </c>
      <c r="G300" s="9" t="str">
        <f ca="1">VLOOKUP(RANDBETWEEN(1,81),Sehirler[],2,0)</f>
        <v>Afyonkarahisar</v>
      </c>
      <c r="H300" s="9">
        <f t="shared" ca="1" si="22"/>
        <v>34363090451</v>
      </c>
      <c r="I300" s="9" t="str">
        <f t="shared" ca="1" si="23"/>
        <v>Erkek</v>
      </c>
      <c r="J300" s="45" t="s">
        <v>5306</v>
      </c>
    </row>
    <row r="301" spans="1:10">
      <c r="A301" s="9">
        <v>603</v>
      </c>
      <c r="B301" s="9" t="s">
        <v>1322</v>
      </c>
      <c r="C301" s="9" t="s">
        <v>1323</v>
      </c>
      <c r="D301" s="11">
        <f ca="1">TODAY()-Basvuranlar14[[#This Row],[Yaş]]*365</f>
        <v>20373</v>
      </c>
      <c r="E301" s="9">
        <f t="shared" ca="1" si="20"/>
        <v>64</v>
      </c>
      <c r="F301" s="9">
        <f t="shared" ca="1" si="21"/>
        <v>13</v>
      </c>
      <c r="G301" s="9" t="str">
        <f ca="1">VLOOKUP(RANDBETWEEN(1,81),Sehirler[],2,0)</f>
        <v>Burdur</v>
      </c>
      <c r="H301" s="9">
        <f t="shared" ca="1" si="22"/>
        <v>51402811716</v>
      </c>
      <c r="I301" s="9" t="str">
        <f t="shared" ca="1" si="23"/>
        <v>Kadın</v>
      </c>
      <c r="J301" s="45" t="s">
        <v>5308</v>
      </c>
    </row>
    <row r="302" spans="1:10">
      <c r="A302" s="9">
        <v>604</v>
      </c>
      <c r="B302" s="9" t="s">
        <v>1324</v>
      </c>
      <c r="C302" s="9" t="s">
        <v>1325</v>
      </c>
      <c r="D302" s="11">
        <f ca="1">TODAY()-Basvuranlar14[[#This Row],[Yaş]]*365</f>
        <v>17818</v>
      </c>
      <c r="E302" s="9">
        <f t="shared" ca="1" si="20"/>
        <v>71</v>
      </c>
      <c r="F302" s="9">
        <f t="shared" ca="1" si="21"/>
        <v>59</v>
      </c>
      <c r="G302" s="9" t="str">
        <f ca="1">VLOOKUP(RANDBETWEEN(1,81),Sehirler[],2,0)</f>
        <v>Elazığ</v>
      </c>
      <c r="H302" s="9">
        <f t="shared" ca="1" si="22"/>
        <v>36594323657</v>
      </c>
      <c r="I302" s="9" t="str">
        <f t="shared" ca="1" si="23"/>
        <v>Kadın</v>
      </c>
      <c r="J302" s="45" t="s">
        <v>5310</v>
      </c>
    </row>
    <row r="303" spans="1:10">
      <c r="A303" s="9">
        <v>605</v>
      </c>
      <c r="B303" s="9" t="s">
        <v>933</v>
      </c>
      <c r="C303" s="9" t="s">
        <v>1326</v>
      </c>
      <c r="D303" s="11">
        <f ca="1">TODAY()-Basvuranlar14[[#This Row],[Yaş]]*365</f>
        <v>31688</v>
      </c>
      <c r="E303" s="9">
        <f t="shared" ca="1" si="20"/>
        <v>33</v>
      </c>
      <c r="F303" s="9">
        <f t="shared" ca="1" si="21"/>
        <v>2</v>
      </c>
      <c r="G303" s="9" t="str">
        <f ca="1">VLOOKUP(RANDBETWEEN(1,81),Sehirler[],2,0)</f>
        <v>Nevşehir</v>
      </c>
      <c r="H303" s="9">
        <f t="shared" ca="1" si="22"/>
        <v>84757917288</v>
      </c>
      <c r="I303" s="9" t="str">
        <f t="shared" ca="1" si="23"/>
        <v>Kadın</v>
      </c>
      <c r="J303" s="45" t="s">
        <v>5312</v>
      </c>
    </row>
    <row r="304" spans="1:10">
      <c r="A304" s="9">
        <v>606</v>
      </c>
      <c r="B304" s="9" t="s">
        <v>1327</v>
      </c>
      <c r="C304" s="9" t="s">
        <v>1328</v>
      </c>
      <c r="D304" s="11">
        <f ca="1">TODAY()-Basvuranlar14[[#This Row],[Yaş]]*365</f>
        <v>26213</v>
      </c>
      <c r="E304" s="9">
        <f t="shared" ca="1" si="20"/>
        <v>48</v>
      </c>
      <c r="F304" s="9">
        <f t="shared" ca="1" si="21"/>
        <v>21</v>
      </c>
      <c r="G304" s="9" t="str">
        <f ca="1">VLOOKUP(RANDBETWEEN(1,81),Sehirler[],2,0)</f>
        <v>Tunceli</v>
      </c>
      <c r="H304" s="9">
        <f t="shared" ca="1" si="22"/>
        <v>90819708064</v>
      </c>
      <c r="I304" s="9" t="str">
        <f t="shared" ca="1" si="23"/>
        <v>Kadın</v>
      </c>
      <c r="J304" s="45" t="s">
        <v>5314</v>
      </c>
    </row>
    <row r="305" spans="1:10">
      <c r="A305" s="9">
        <v>607</v>
      </c>
      <c r="B305" s="9" t="s">
        <v>1329</v>
      </c>
      <c r="C305" s="9" t="s">
        <v>2096</v>
      </c>
      <c r="D305" s="11">
        <f ca="1">TODAY()-Basvuranlar14[[#This Row],[Yaş]]*365</f>
        <v>17453</v>
      </c>
      <c r="E305" s="9">
        <f t="shared" ca="1" si="20"/>
        <v>72</v>
      </c>
      <c r="F305" s="9">
        <f t="shared" ca="1" si="21"/>
        <v>41</v>
      </c>
      <c r="G305" s="9" t="str">
        <f ca="1">VLOOKUP(RANDBETWEEN(1,81),Sehirler[],2,0)</f>
        <v>Çankırı</v>
      </c>
      <c r="H305" s="9">
        <f t="shared" ca="1" si="22"/>
        <v>44595628574</v>
      </c>
      <c r="I305" s="9" t="str">
        <f t="shared" ca="1" si="23"/>
        <v>Erkek</v>
      </c>
      <c r="J305" s="45" t="s">
        <v>5316</v>
      </c>
    </row>
    <row r="306" spans="1:10">
      <c r="A306" s="9">
        <v>608</v>
      </c>
      <c r="B306" s="9" t="s">
        <v>1330</v>
      </c>
      <c r="C306" s="9" t="s">
        <v>1331</v>
      </c>
      <c r="D306" s="11">
        <f ca="1">TODAY()-Basvuranlar14[[#This Row],[Yaş]]*365</f>
        <v>29498</v>
      </c>
      <c r="E306" s="9">
        <f t="shared" ca="1" si="20"/>
        <v>39</v>
      </c>
      <c r="F306" s="9">
        <f t="shared" ca="1" si="21"/>
        <v>32</v>
      </c>
      <c r="G306" s="9" t="str">
        <f ca="1">VLOOKUP(RANDBETWEEN(1,81),Sehirler[],2,0)</f>
        <v>İstanbul</v>
      </c>
      <c r="H306" s="9">
        <f t="shared" ca="1" si="22"/>
        <v>45705833033</v>
      </c>
      <c r="I306" s="9" t="str">
        <f t="shared" ca="1" si="23"/>
        <v>Erkek</v>
      </c>
      <c r="J306" s="45" t="s">
        <v>5318</v>
      </c>
    </row>
    <row r="307" spans="1:10">
      <c r="A307" s="9">
        <v>609</v>
      </c>
      <c r="B307" s="9" t="s">
        <v>1332</v>
      </c>
      <c r="C307" s="9" t="s">
        <v>1333</v>
      </c>
      <c r="D307" s="11">
        <f ca="1">TODAY()-Basvuranlar14[[#This Row],[Yaş]]*365</f>
        <v>16358</v>
      </c>
      <c r="E307" s="9">
        <f t="shared" ca="1" si="20"/>
        <v>75</v>
      </c>
      <c r="F307" s="9">
        <f t="shared" ca="1" si="21"/>
        <v>12</v>
      </c>
      <c r="G307" s="9" t="str">
        <f ca="1">VLOOKUP(RANDBETWEEN(1,81),Sehirler[],2,0)</f>
        <v>Kırşehir</v>
      </c>
      <c r="H307" s="9">
        <f t="shared" ca="1" si="22"/>
        <v>54824576212</v>
      </c>
      <c r="I307" s="9" t="str">
        <f t="shared" ca="1" si="23"/>
        <v>Erkek</v>
      </c>
      <c r="J307" s="45" t="s">
        <v>5320</v>
      </c>
    </row>
    <row r="308" spans="1:10">
      <c r="A308" s="9">
        <v>610</v>
      </c>
      <c r="B308" s="9" t="s">
        <v>1334</v>
      </c>
      <c r="C308" s="9" t="s">
        <v>1335</v>
      </c>
      <c r="D308" s="11">
        <f ca="1">TODAY()-Basvuranlar14[[#This Row],[Yaş]]*365</f>
        <v>21833</v>
      </c>
      <c r="E308" s="9">
        <f t="shared" ca="1" si="20"/>
        <v>60</v>
      </c>
      <c r="F308" s="9">
        <f t="shared" ca="1" si="21"/>
        <v>64</v>
      </c>
      <c r="G308" s="9" t="str">
        <f ca="1">VLOOKUP(RANDBETWEEN(1,81),Sehirler[],2,0)</f>
        <v>Adana</v>
      </c>
      <c r="H308" s="9">
        <f t="shared" ca="1" si="22"/>
        <v>71442402024</v>
      </c>
      <c r="I308" s="9" t="str">
        <f t="shared" ca="1" si="23"/>
        <v>Kadın</v>
      </c>
      <c r="J308" s="45" t="s">
        <v>5322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8405-3177-4491-8E63-44B21B449EE3}">
  <dimension ref="A1:J1965"/>
  <sheetViews>
    <sheetView workbookViewId="0"/>
  </sheetViews>
  <sheetFormatPr defaultRowHeight="17.350000000000001" customHeight="1"/>
  <cols>
    <col min="1" max="1" width="9.06640625" style="2"/>
    <col min="2" max="2" width="20.53125" style="2" customWidth="1"/>
    <col min="3" max="3" width="21.9296875" style="2" customWidth="1"/>
    <col min="4" max="4" width="7.6640625" style="2" customWidth="1"/>
    <col min="5" max="5" width="14.73046875" style="2" customWidth="1"/>
    <col min="6" max="6" width="7.86328125" style="2" customWidth="1"/>
    <col min="7" max="7" width="7.3984375" style="2" bestFit="1" customWidth="1"/>
    <col min="8" max="8" width="24.46484375" style="2" customWidth="1"/>
    <col min="9" max="9" width="30.59765625" style="2" customWidth="1"/>
    <col min="10" max="10" width="11.1328125" style="2" customWidth="1"/>
    <col min="11" max="16384" width="9.06640625" style="2"/>
  </cols>
  <sheetData>
    <row r="1" spans="1:10" ht="17.350000000000001" customHeight="1">
      <c r="A1" s="2" t="s">
        <v>10628</v>
      </c>
      <c r="B1" s="2" t="s">
        <v>8726</v>
      </c>
      <c r="C1" s="2" t="s">
        <v>8727</v>
      </c>
      <c r="D1" s="2" t="s">
        <v>10523</v>
      </c>
      <c r="E1" s="2" t="s">
        <v>10522</v>
      </c>
      <c r="F1" s="43" t="s">
        <v>8728</v>
      </c>
      <c r="G1" s="2" t="s">
        <v>10614</v>
      </c>
      <c r="H1" s="2" t="s">
        <v>10524</v>
      </c>
      <c r="I1" s="2" t="s">
        <v>10615</v>
      </c>
      <c r="J1" s="2" t="s">
        <v>10616</v>
      </c>
    </row>
    <row r="2" spans="1:10" ht="17.350000000000001" customHeight="1">
      <c r="A2" s="2">
        <v>1</v>
      </c>
      <c r="B2" s="43" t="s">
        <v>4998</v>
      </c>
      <c r="C2" s="2" t="s">
        <v>8729</v>
      </c>
      <c r="D2" s="2" t="str">
        <f>IFERROR(RIGHT(C2,LEN(C2)-FIND("$",SUBSTITUTE(C2,"/","$",LEN(C2)-LEN(SUBSTITUTE(C2,"/",""))))),C2)</f>
        <v>VAN</v>
      </c>
      <c r="E2" s="2" t="str">
        <f>IFERROR(RIGHT(D2,LEN(D2)-FIND("$",SUBSTITUTE(D2," ","$",LEN(D2)-LEN(SUBSTITUTE(D2," ",""))))),D2)</f>
        <v>VAN</v>
      </c>
      <c r="F2" s="44" t="s">
        <v>4999</v>
      </c>
      <c r="G2" s="2">
        <v>1016</v>
      </c>
      <c r="H2" s="2" t="s">
        <v>10525</v>
      </c>
      <c r="I2" s="2">
        <f ca="1">RANDBETWEEN(1,8)</f>
        <v>6</v>
      </c>
      <c r="J2" s="2">
        <f ca="1">RANDBETWEEN(1,1000)</f>
        <v>565</v>
      </c>
    </row>
    <row r="3" spans="1:10" ht="17.350000000000001" customHeight="1">
      <c r="A3" s="2">
        <v>2</v>
      </c>
      <c r="B3" s="43" t="s">
        <v>5000</v>
      </c>
      <c r="C3" s="2" t="s">
        <v>8730</v>
      </c>
      <c r="D3" s="2" t="str">
        <f t="shared" ref="D3:D66" si="0">IFERROR(RIGHT(C3,LEN(C3)-FIND("$",SUBSTITUTE(C3,"/","$",LEN(C3)-LEN(SUBSTITUTE(C3,"/",""))))),C3)</f>
        <v>20 Bolu</v>
      </c>
      <c r="E3" s="2" t="str">
        <f t="shared" ref="E3:E66" si="1">IFERROR(RIGHT(D3,LEN(D3)-FIND("$",SUBSTITUTE(D3," ","$",LEN(D3)-LEN(SUBSTITUTE(D3," ",""))))),D3)</f>
        <v>Bolu</v>
      </c>
      <c r="F3" s="44" t="s">
        <v>5001</v>
      </c>
      <c r="G3" s="2">
        <v>1239</v>
      </c>
      <c r="H3" s="2" t="s">
        <v>10526</v>
      </c>
      <c r="I3" s="2">
        <f t="shared" ref="I3:I66" ca="1" si="2">RANDBETWEEN(1,8)</f>
        <v>1</v>
      </c>
      <c r="J3" s="2">
        <f t="shared" ref="J3:J66" ca="1" si="3">RANDBETWEEN(1,1000)</f>
        <v>670</v>
      </c>
    </row>
    <row r="4" spans="1:10" ht="17.350000000000001" customHeight="1">
      <c r="A4" s="2">
        <v>3</v>
      </c>
      <c r="B4" s="43" t="s">
        <v>5002</v>
      </c>
      <c r="C4" s="2" t="s">
        <v>8731</v>
      </c>
      <c r="D4" s="2" t="str">
        <f t="shared" si="0"/>
        <v>MERKEZ</v>
      </c>
      <c r="E4" s="2" t="str">
        <f t="shared" si="1"/>
        <v>MERKEZ</v>
      </c>
      <c r="F4" s="44" t="s">
        <v>5003</v>
      </c>
      <c r="G4" s="2">
        <v>1606</v>
      </c>
      <c r="H4" s="2" t="s">
        <v>10527</v>
      </c>
      <c r="I4" s="2">
        <f t="shared" ca="1" si="2"/>
        <v>7</v>
      </c>
      <c r="J4" s="2">
        <f t="shared" ca="1" si="3"/>
        <v>574</v>
      </c>
    </row>
    <row r="5" spans="1:10" ht="17.350000000000001" customHeight="1">
      <c r="A5" s="2">
        <v>4</v>
      </c>
      <c r="B5" s="43" t="s">
        <v>5004</v>
      </c>
      <c r="C5" s="2" t="s">
        <v>8732</v>
      </c>
      <c r="D5" s="2" t="str">
        <f t="shared" si="0"/>
        <v>ÜNİVERSİTE MAH. HASTANE CAD.TEKNOKENT Dış kapı no:33 İç kapı no: 2101 Trabzon Ortahisar</v>
      </c>
      <c r="E5" s="2" t="str">
        <f t="shared" si="1"/>
        <v>Ortahisar</v>
      </c>
      <c r="F5" s="44" t="s">
        <v>5005</v>
      </c>
      <c r="G5" s="2">
        <v>666</v>
      </c>
      <c r="H5" s="2" t="s">
        <v>10528</v>
      </c>
      <c r="I5" s="2">
        <f t="shared" ca="1" si="2"/>
        <v>7</v>
      </c>
      <c r="J5" s="2">
        <f t="shared" ca="1" si="3"/>
        <v>381</v>
      </c>
    </row>
    <row r="6" spans="1:10" ht="17.350000000000001" customHeight="1">
      <c r="A6" s="2">
        <v>5</v>
      </c>
      <c r="B6" s="43" t="s">
        <v>5006</v>
      </c>
      <c r="C6" s="2" t="s">
        <v>8733</v>
      </c>
      <c r="D6" s="2" t="str">
        <f t="shared" si="0"/>
        <v>MANİSA</v>
      </c>
      <c r="E6" s="2" t="str">
        <f t="shared" si="1"/>
        <v>MANİSA</v>
      </c>
      <c r="F6" s="44" t="s">
        <v>5007</v>
      </c>
      <c r="G6" s="2">
        <v>2973</v>
      </c>
      <c r="H6" s="2" t="s">
        <v>10529</v>
      </c>
      <c r="I6" s="2">
        <f t="shared" ca="1" si="2"/>
        <v>3</v>
      </c>
      <c r="J6" s="2">
        <f t="shared" ca="1" si="3"/>
        <v>888</v>
      </c>
    </row>
    <row r="7" spans="1:10" ht="17.350000000000001" customHeight="1">
      <c r="A7" s="2">
        <v>6</v>
      </c>
      <c r="B7" s="43" t="s">
        <v>5008</v>
      </c>
      <c r="C7" s="2" t="s">
        <v>8734</v>
      </c>
      <c r="D7" s="2" t="str">
        <f t="shared" si="0"/>
        <v>MANİSA</v>
      </c>
      <c r="E7" s="2" t="str">
        <f t="shared" si="1"/>
        <v>MANİSA</v>
      </c>
      <c r="F7" s="44" t="s">
        <v>5009</v>
      </c>
      <c r="G7" s="2">
        <v>301</v>
      </c>
      <c r="H7" s="2" t="s">
        <v>10530</v>
      </c>
      <c r="I7" s="2">
        <f t="shared" ca="1" si="2"/>
        <v>1</v>
      </c>
      <c r="J7" s="2">
        <f t="shared" ca="1" si="3"/>
        <v>653</v>
      </c>
    </row>
    <row r="8" spans="1:10" ht="17.350000000000001" customHeight="1">
      <c r="A8" s="2">
        <v>7</v>
      </c>
      <c r="B8" s="43" t="s">
        <v>5010</v>
      </c>
      <c r="C8" s="2" t="s">
        <v>8730</v>
      </c>
      <c r="D8" s="2" t="str">
        <f t="shared" si="0"/>
        <v>20 Bolu</v>
      </c>
      <c r="E8" s="2" t="str">
        <f t="shared" si="1"/>
        <v>Bolu</v>
      </c>
      <c r="F8" s="44" t="s">
        <v>5001</v>
      </c>
      <c r="G8" s="2">
        <v>140</v>
      </c>
      <c r="H8" s="2" t="s">
        <v>10531</v>
      </c>
      <c r="I8" s="2">
        <f t="shared" ca="1" si="2"/>
        <v>6</v>
      </c>
      <c r="J8" s="2">
        <f t="shared" ca="1" si="3"/>
        <v>256</v>
      </c>
    </row>
    <row r="9" spans="1:10" ht="17.350000000000001" customHeight="1">
      <c r="A9" s="2">
        <v>8</v>
      </c>
      <c r="B9" s="43" t="s">
        <v>5011</v>
      </c>
      <c r="C9" s="2" t="s">
        <v>8735</v>
      </c>
      <c r="D9" s="2" t="str">
        <f t="shared" si="0"/>
        <v>ADANA</v>
      </c>
      <c r="E9" s="2" t="str">
        <f t="shared" si="1"/>
        <v>ADANA</v>
      </c>
      <c r="F9" s="44" t="s">
        <v>5012</v>
      </c>
      <c r="G9" s="2">
        <v>129</v>
      </c>
      <c r="H9" s="2" t="s">
        <v>10532</v>
      </c>
      <c r="I9" s="2">
        <f t="shared" ca="1" si="2"/>
        <v>8</v>
      </c>
      <c r="J9" s="2">
        <f t="shared" ca="1" si="3"/>
        <v>114</v>
      </c>
    </row>
    <row r="10" spans="1:10" ht="17.350000000000001" customHeight="1">
      <c r="A10" s="2">
        <v>9</v>
      </c>
      <c r="B10" s="43" t="s">
        <v>5013</v>
      </c>
      <c r="C10" s="2" t="s">
        <v>8736</v>
      </c>
      <c r="D10" s="2" t="str">
        <f t="shared" si="0"/>
        <v>Ankara</v>
      </c>
      <c r="E10" s="2" t="str">
        <f t="shared" si="1"/>
        <v>Ankara</v>
      </c>
      <c r="F10" s="44" t="s">
        <v>5014</v>
      </c>
      <c r="G10" s="2">
        <v>11</v>
      </c>
      <c r="H10" s="2" t="s">
        <v>10533</v>
      </c>
      <c r="I10" s="2">
        <f t="shared" ca="1" si="2"/>
        <v>3</v>
      </c>
      <c r="J10" s="2">
        <f t="shared" ca="1" si="3"/>
        <v>5</v>
      </c>
    </row>
    <row r="11" spans="1:10" ht="17.350000000000001" customHeight="1">
      <c r="A11" s="2">
        <v>10</v>
      </c>
      <c r="B11" s="43" t="s">
        <v>5015</v>
      </c>
      <c r="C11" s="2" t="s">
        <v>8737</v>
      </c>
      <c r="D11" s="2" t="str">
        <f t="shared" si="0"/>
        <v>2 ofis no:228 Sivas</v>
      </c>
      <c r="E11" s="2" t="str">
        <f t="shared" si="1"/>
        <v>Sivas</v>
      </c>
      <c r="F11" s="44" t="s">
        <v>5016</v>
      </c>
      <c r="G11" s="2">
        <v>3098</v>
      </c>
      <c r="H11" s="2" t="s">
        <v>10534</v>
      </c>
      <c r="I11" s="2">
        <f t="shared" ca="1" si="2"/>
        <v>3</v>
      </c>
      <c r="J11" s="2">
        <f t="shared" ca="1" si="3"/>
        <v>503</v>
      </c>
    </row>
    <row r="12" spans="1:10" ht="17.350000000000001" customHeight="1">
      <c r="A12" s="2">
        <v>11</v>
      </c>
      <c r="B12" s="43" t="s">
        <v>5017</v>
      </c>
      <c r="C12" s="2" t="s">
        <v>8738</v>
      </c>
      <c r="D12" s="2" t="str">
        <f t="shared" si="0"/>
        <v>Anadolu Üniversitesi Yunusemre Kampusu ETGB 2. kat no. 206 Anadolu Teknoparkı</v>
      </c>
      <c r="E12" s="2" t="str">
        <f t="shared" si="1"/>
        <v>Teknoparkı</v>
      </c>
      <c r="F12" s="44" t="s">
        <v>5018</v>
      </c>
      <c r="G12" s="2">
        <v>151</v>
      </c>
      <c r="H12" s="2" t="s">
        <v>10535</v>
      </c>
      <c r="I12" s="2">
        <f t="shared" ca="1" si="2"/>
        <v>8</v>
      </c>
      <c r="J12" s="2">
        <f t="shared" ca="1" si="3"/>
        <v>492</v>
      </c>
    </row>
    <row r="13" spans="1:10" ht="17.350000000000001" customHeight="1">
      <c r="A13" s="2">
        <v>12</v>
      </c>
      <c r="B13" s="43" t="s">
        <v>5019</v>
      </c>
      <c r="C13" s="2" t="s">
        <v>8739</v>
      </c>
      <c r="D13" s="2" t="str">
        <f t="shared" si="0"/>
        <v>Ankara</v>
      </c>
      <c r="E13" s="2" t="str">
        <f t="shared" si="1"/>
        <v>Ankara</v>
      </c>
      <c r="F13" s="44" t="s">
        <v>5020</v>
      </c>
      <c r="G13" s="2">
        <v>1644</v>
      </c>
      <c r="H13" s="2" t="s">
        <v>10536</v>
      </c>
      <c r="I13" s="2">
        <f t="shared" ca="1" si="2"/>
        <v>7</v>
      </c>
      <c r="J13" s="2">
        <f t="shared" ca="1" si="3"/>
        <v>75</v>
      </c>
    </row>
    <row r="14" spans="1:10" ht="17.350000000000001" customHeight="1">
      <c r="A14" s="2">
        <v>13</v>
      </c>
      <c r="B14" s="43" t="s">
        <v>5021</v>
      </c>
      <c r="C14" s="2" t="s">
        <v>8740</v>
      </c>
      <c r="D14" s="2" t="str">
        <f t="shared" si="0"/>
        <v>Üniversiteler Mahallesi İhsan Doğramacı Bulvarı No:13 Arge ve Eğitim Metkezi Masa:22 Odtü Teknokent</v>
      </c>
      <c r="E14" s="2" t="str">
        <f t="shared" si="1"/>
        <v>Teknokent</v>
      </c>
      <c r="F14" s="44" t="s">
        <v>5022</v>
      </c>
      <c r="G14" s="2">
        <v>1631</v>
      </c>
      <c r="H14" s="2" t="s">
        <v>10537</v>
      </c>
      <c r="I14" s="2">
        <f t="shared" ca="1" si="2"/>
        <v>6</v>
      </c>
      <c r="J14" s="2">
        <f t="shared" ca="1" si="3"/>
        <v>259</v>
      </c>
    </row>
    <row r="15" spans="1:10" ht="17.350000000000001" customHeight="1">
      <c r="A15" s="2">
        <v>14</v>
      </c>
      <c r="B15" s="43" t="s">
        <v>5023</v>
      </c>
      <c r="C15" s="2" t="s">
        <v>8741</v>
      </c>
      <c r="D15" s="2" t="str">
        <f t="shared" si="0"/>
        <v>Samsun</v>
      </c>
      <c r="E15" s="2" t="str">
        <f t="shared" si="1"/>
        <v>Samsun</v>
      </c>
      <c r="F15" s="44" t="s">
        <v>5024</v>
      </c>
      <c r="G15" s="2">
        <v>2777</v>
      </c>
      <c r="H15" s="2" t="s">
        <v>10538</v>
      </c>
      <c r="I15" s="2">
        <f t="shared" ca="1" si="2"/>
        <v>3</v>
      </c>
      <c r="J15" s="2">
        <f t="shared" ca="1" si="3"/>
        <v>236</v>
      </c>
    </row>
    <row r="16" spans="1:10" ht="17.350000000000001" customHeight="1">
      <c r="A16" s="2">
        <v>15</v>
      </c>
      <c r="B16" s="43" t="s">
        <v>4992</v>
      </c>
      <c r="C16" s="2" t="s">
        <v>8742</v>
      </c>
      <c r="D16" s="2" t="str">
        <f t="shared" si="0"/>
        <v>ÇANAKKALE</v>
      </c>
      <c r="E16" s="2" t="str">
        <f t="shared" si="1"/>
        <v>ÇANAKKALE</v>
      </c>
      <c r="F16" s="44" t="s">
        <v>5025</v>
      </c>
      <c r="G16" s="2">
        <v>540</v>
      </c>
      <c r="H16" s="2" t="s">
        <v>10539</v>
      </c>
      <c r="I16" s="2">
        <f t="shared" ca="1" si="2"/>
        <v>4</v>
      </c>
      <c r="J16" s="2">
        <f t="shared" ca="1" si="3"/>
        <v>545</v>
      </c>
    </row>
    <row r="17" spans="1:10" ht="17.350000000000001" customHeight="1">
      <c r="A17" s="2">
        <v>16</v>
      </c>
      <c r="B17" s="43" t="s">
        <v>5026</v>
      </c>
      <c r="C17" s="2" t="s">
        <v>8743</v>
      </c>
      <c r="D17" s="2" t="str">
        <f t="shared" si="0"/>
        <v>19 SARIYER</v>
      </c>
      <c r="E17" s="2" t="str">
        <f t="shared" si="1"/>
        <v>SARIYER</v>
      </c>
      <c r="F17" s="44" t="s">
        <v>5027</v>
      </c>
      <c r="G17" s="2">
        <v>2796</v>
      </c>
      <c r="H17" s="2" t="s">
        <v>10540</v>
      </c>
      <c r="I17" s="2">
        <f t="shared" ca="1" si="2"/>
        <v>5</v>
      </c>
      <c r="J17" s="2">
        <f t="shared" ca="1" si="3"/>
        <v>50</v>
      </c>
    </row>
    <row r="18" spans="1:10" ht="17.350000000000001" customHeight="1">
      <c r="A18" s="2">
        <v>17</v>
      </c>
      <c r="B18" s="43" t="s">
        <v>5028</v>
      </c>
      <c r="C18" s="2" t="s">
        <v>8744</v>
      </c>
      <c r="D18" s="2" t="str">
        <f t="shared" si="0"/>
        <v>İstanbul</v>
      </c>
      <c r="E18" s="2" t="str">
        <f t="shared" si="1"/>
        <v>İstanbul</v>
      </c>
      <c r="F18" s="44" t="s">
        <v>5029</v>
      </c>
      <c r="G18" s="2">
        <v>997</v>
      </c>
      <c r="H18" s="2" t="s">
        <v>10541</v>
      </c>
      <c r="I18" s="2">
        <f t="shared" ca="1" si="2"/>
        <v>5</v>
      </c>
      <c r="J18" s="2">
        <f t="shared" ca="1" si="3"/>
        <v>611</v>
      </c>
    </row>
    <row r="19" spans="1:10" ht="17.350000000000001" customHeight="1">
      <c r="A19" s="2">
        <v>18</v>
      </c>
      <c r="B19" s="43" t="s">
        <v>5030</v>
      </c>
      <c r="C19" s="2" t="s">
        <v>8745</v>
      </c>
      <c r="D19" s="2" t="str">
        <f t="shared" si="0"/>
        <v>202 Elazığ</v>
      </c>
      <c r="E19" s="2" t="str">
        <f t="shared" si="1"/>
        <v>Elazığ</v>
      </c>
      <c r="F19" s="44" t="s">
        <v>5031</v>
      </c>
      <c r="G19" s="2">
        <v>3126</v>
      </c>
      <c r="H19" s="2" t="s">
        <v>10542</v>
      </c>
      <c r="I19" s="2">
        <f t="shared" ca="1" si="2"/>
        <v>4</v>
      </c>
      <c r="J19" s="2">
        <f t="shared" ca="1" si="3"/>
        <v>434</v>
      </c>
    </row>
    <row r="20" spans="1:10" ht="17.350000000000001" customHeight="1">
      <c r="A20" s="2">
        <v>19</v>
      </c>
      <c r="B20" s="43" t="s">
        <v>5032</v>
      </c>
      <c r="C20" s="2" t="s">
        <v>8746</v>
      </c>
      <c r="D20" s="2" t="str">
        <f t="shared" si="0"/>
        <v>Ankara</v>
      </c>
      <c r="E20" s="2" t="str">
        <f t="shared" si="1"/>
        <v>Ankara</v>
      </c>
      <c r="F20" s="44" t="s">
        <v>5033</v>
      </c>
      <c r="G20" s="2">
        <v>497</v>
      </c>
      <c r="H20" s="2" t="s">
        <v>10543</v>
      </c>
      <c r="I20" s="2">
        <f t="shared" ca="1" si="2"/>
        <v>2</v>
      </c>
      <c r="J20" s="2">
        <f t="shared" ca="1" si="3"/>
        <v>539</v>
      </c>
    </row>
    <row r="21" spans="1:10" ht="17.350000000000001" customHeight="1">
      <c r="A21" s="2">
        <v>20</v>
      </c>
      <c r="B21" s="43" t="s">
        <v>5034</v>
      </c>
      <c r="C21" s="2" t="s">
        <v>8747</v>
      </c>
      <c r="D21" s="2" t="str">
        <f t="shared" si="0"/>
        <v xml:space="preserve"> 1309 TRABZON</v>
      </c>
      <c r="E21" s="2" t="str">
        <f t="shared" si="1"/>
        <v>TRABZON</v>
      </c>
      <c r="F21" s="44" t="s">
        <v>5035</v>
      </c>
      <c r="G21" s="2">
        <v>713</v>
      </c>
      <c r="H21" s="2" t="s">
        <v>10544</v>
      </c>
      <c r="I21" s="2">
        <f t="shared" ca="1" si="2"/>
        <v>3</v>
      </c>
      <c r="J21" s="2">
        <f t="shared" ca="1" si="3"/>
        <v>420</v>
      </c>
    </row>
    <row r="22" spans="1:10" ht="17.350000000000001" customHeight="1">
      <c r="A22" s="2">
        <v>21</v>
      </c>
      <c r="B22" s="43" t="s">
        <v>5036</v>
      </c>
      <c r="C22" s="2" t="s">
        <v>8748</v>
      </c>
      <c r="D22" s="2" t="str">
        <f t="shared" si="0"/>
        <v>G Ofis 1202 Masa 1-2 Çankaya Anakara</v>
      </c>
      <c r="E22" s="2" t="str">
        <f t="shared" si="1"/>
        <v>Anakara</v>
      </c>
      <c r="F22" s="44" t="s">
        <v>5037</v>
      </c>
      <c r="G22" s="2">
        <v>2666</v>
      </c>
      <c r="H22" s="2" t="s">
        <v>10545</v>
      </c>
      <c r="I22" s="2">
        <f t="shared" ca="1" si="2"/>
        <v>7</v>
      </c>
      <c r="J22" s="2">
        <f t="shared" ca="1" si="3"/>
        <v>821</v>
      </c>
    </row>
    <row r="23" spans="1:10" ht="17.350000000000001" customHeight="1">
      <c r="A23" s="2">
        <v>22</v>
      </c>
      <c r="B23" s="43" t="s">
        <v>5038</v>
      </c>
      <c r="C23" s="2" t="s">
        <v>8749</v>
      </c>
      <c r="D23" s="2" t="str">
        <f t="shared" si="0"/>
        <v>GAZİANTEP</v>
      </c>
      <c r="E23" s="2" t="str">
        <f t="shared" si="1"/>
        <v>GAZİANTEP</v>
      </c>
      <c r="F23" s="44" t="s">
        <v>5039</v>
      </c>
      <c r="G23" s="2">
        <v>1151</v>
      </c>
      <c r="H23" s="2" t="s">
        <v>10546</v>
      </c>
      <c r="I23" s="2">
        <f t="shared" ca="1" si="2"/>
        <v>2</v>
      </c>
      <c r="J23" s="2">
        <f t="shared" ca="1" si="3"/>
        <v>437</v>
      </c>
    </row>
    <row r="24" spans="1:10" ht="17.350000000000001" customHeight="1">
      <c r="A24" s="2">
        <v>23</v>
      </c>
      <c r="B24" s="43" t="s">
        <v>5040</v>
      </c>
      <c r="C24" s="2" t="s">
        <v>8750</v>
      </c>
      <c r="D24" s="2" t="str">
        <f t="shared" si="0"/>
        <v>Yıldıztepe Mah. Çevreyolu Doğu Cad. No:161 Malatya</v>
      </c>
      <c r="E24" s="2" t="str">
        <f t="shared" si="1"/>
        <v>Malatya</v>
      </c>
      <c r="F24" s="44" t="s">
        <v>5041</v>
      </c>
      <c r="G24" s="2">
        <v>77</v>
      </c>
      <c r="H24" s="2" t="s">
        <v>10547</v>
      </c>
      <c r="I24" s="2">
        <f t="shared" ca="1" si="2"/>
        <v>7</v>
      </c>
      <c r="J24" s="2">
        <f t="shared" ca="1" si="3"/>
        <v>428</v>
      </c>
    </row>
    <row r="25" spans="1:10" ht="17.350000000000001" customHeight="1">
      <c r="A25" s="2">
        <v>24</v>
      </c>
      <c r="B25" s="43" t="s">
        <v>5042</v>
      </c>
      <c r="C25" s="2" t="s">
        <v>8751</v>
      </c>
      <c r="D25" s="2" t="str">
        <f t="shared" si="0"/>
        <v>123</v>
      </c>
      <c r="E25" s="2" t="str">
        <f t="shared" si="1"/>
        <v>123</v>
      </c>
      <c r="F25" s="44" t="s">
        <v>5043</v>
      </c>
      <c r="G25" s="2">
        <v>2868</v>
      </c>
      <c r="H25" s="2" t="s">
        <v>10548</v>
      </c>
      <c r="I25" s="2">
        <f t="shared" ca="1" si="2"/>
        <v>4</v>
      </c>
      <c r="J25" s="2">
        <f t="shared" ca="1" si="3"/>
        <v>95</v>
      </c>
    </row>
    <row r="26" spans="1:10" ht="17.350000000000001" customHeight="1">
      <c r="A26" s="2">
        <v>25</v>
      </c>
      <c r="B26" s="43" t="s">
        <v>4993</v>
      </c>
      <c r="C26" s="2" t="s">
        <v>8752</v>
      </c>
      <c r="D26" s="2" t="str">
        <f t="shared" si="0"/>
        <v>29</v>
      </c>
      <c r="E26" s="2" t="str">
        <f t="shared" si="1"/>
        <v>29</v>
      </c>
      <c r="F26" s="44" t="s">
        <v>5044</v>
      </c>
      <c r="G26" s="2">
        <v>1570</v>
      </c>
      <c r="H26" s="2" t="s">
        <v>10549</v>
      </c>
      <c r="I26" s="2">
        <f t="shared" ca="1" si="2"/>
        <v>5</v>
      </c>
      <c r="J26" s="2">
        <f t="shared" ca="1" si="3"/>
        <v>225</v>
      </c>
    </row>
    <row r="27" spans="1:10" ht="17.350000000000001" customHeight="1">
      <c r="A27" s="2">
        <v>26</v>
      </c>
      <c r="B27" s="43" t="s">
        <v>5045</v>
      </c>
      <c r="C27" s="2" t="s">
        <v>8753</v>
      </c>
      <c r="D27" s="2" t="str">
        <f t="shared" si="0"/>
        <v>Ankara</v>
      </c>
      <c r="E27" s="2" t="str">
        <f t="shared" si="1"/>
        <v>Ankara</v>
      </c>
      <c r="F27" s="44" t="s">
        <v>5046</v>
      </c>
      <c r="G27" s="2">
        <v>245</v>
      </c>
      <c r="H27" s="2" t="s">
        <v>10550</v>
      </c>
      <c r="I27" s="2">
        <f t="shared" ca="1" si="2"/>
        <v>8</v>
      </c>
      <c r="J27" s="2">
        <f t="shared" ca="1" si="3"/>
        <v>285</v>
      </c>
    </row>
    <row r="28" spans="1:10" ht="17.350000000000001" customHeight="1">
      <c r="A28" s="2">
        <v>27</v>
      </c>
      <c r="B28" s="43" t="s">
        <v>5047</v>
      </c>
      <c r="C28" s="2" t="s">
        <v>8754</v>
      </c>
      <c r="D28" s="2" t="str">
        <f t="shared" si="0"/>
        <v xml:space="preserve"> ANKARA</v>
      </c>
      <c r="E28" s="2" t="str">
        <f t="shared" si="1"/>
        <v>ANKARA</v>
      </c>
      <c r="F28" s="44" t="s">
        <v>5048</v>
      </c>
      <c r="G28" s="2">
        <v>3162</v>
      </c>
      <c r="H28" s="2" t="s">
        <v>10551</v>
      </c>
      <c r="I28" s="2">
        <f t="shared" ca="1" si="2"/>
        <v>2</v>
      </c>
      <c r="J28" s="2">
        <f t="shared" ca="1" si="3"/>
        <v>191</v>
      </c>
    </row>
    <row r="29" spans="1:10" ht="17.350000000000001" customHeight="1">
      <c r="A29" s="2">
        <v>28</v>
      </c>
      <c r="B29" s="43" t="s">
        <v>5049</v>
      </c>
      <c r="C29" s="2" t="s">
        <v>8755</v>
      </c>
      <c r="D29" s="2" t="str">
        <f t="shared" si="0"/>
        <v>Samsun</v>
      </c>
      <c r="E29" s="2" t="str">
        <f t="shared" si="1"/>
        <v>Samsun</v>
      </c>
      <c r="F29" s="44" t="s">
        <v>5050</v>
      </c>
      <c r="G29" s="2">
        <v>239</v>
      </c>
      <c r="H29" s="2" t="s">
        <v>10552</v>
      </c>
      <c r="I29" s="2">
        <f t="shared" ca="1" si="2"/>
        <v>7</v>
      </c>
      <c r="J29" s="2">
        <f t="shared" ca="1" si="3"/>
        <v>800</v>
      </c>
    </row>
    <row r="30" spans="1:10" ht="17.350000000000001" customHeight="1">
      <c r="A30" s="2">
        <v>29</v>
      </c>
      <c r="B30" s="43" t="s">
        <v>5051</v>
      </c>
      <c r="C30" s="2" t="s">
        <v>8756</v>
      </c>
      <c r="D30" s="2" t="str">
        <f t="shared" si="0"/>
        <v>Silvan yolu 6.km sur DİYARBAKIR</v>
      </c>
      <c r="E30" s="2" t="str">
        <f t="shared" si="1"/>
        <v>DİYARBAKIR</v>
      </c>
      <c r="F30" s="44" t="s">
        <v>5052</v>
      </c>
      <c r="G30" s="2">
        <v>2518</v>
      </c>
      <c r="H30" s="2" t="s">
        <v>10553</v>
      </c>
      <c r="I30" s="2">
        <f t="shared" ca="1" si="2"/>
        <v>4</v>
      </c>
      <c r="J30" s="2">
        <f t="shared" ca="1" si="3"/>
        <v>714</v>
      </c>
    </row>
    <row r="31" spans="1:10" ht="17.350000000000001" customHeight="1">
      <c r="A31" s="2">
        <v>30</v>
      </c>
      <c r="B31" s="43" t="s">
        <v>5053</v>
      </c>
      <c r="C31" s="2" t="s">
        <v>8757</v>
      </c>
      <c r="D31" s="2" t="str">
        <f t="shared" si="0"/>
        <v>Gaziantep</v>
      </c>
      <c r="E31" s="2" t="str">
        <f t="shared" si="1"/>
        <v>Gaziantep</v>
      </c>
      <c r="F31" s="44" t="s">
        <v>5054</v>
      </c>
      <c r="G31" s="2">
        <v>2557</v>
      </c>
      <c r="H31" s="2" t="s">
        <v>10554</v>
      </c>
      <c r="I31" s="2">
        <f t="shared" ca="1" si="2"/>
        <v>3</v>
      </c>
      <c r="J31" s="2">
        <f t="shared" ca="1" si="3"/>
        <v>809</v>
      </c>
    </row>
    <row r="32" spans="1:10" ht="17.350000000000001" customHeight="1">
      <c r="A32" s="2">
        <v>31</v>
      </c>
      <c r="B32" s="43" t="s">
        <v>5055</v>
      </c>
      <c r="C32" s="2" t="s">
        <v>8758</v>
      </c>
      <c r="D32" s="2" t="str">
        <f t="shared" si="0"/>
        <v>Ege üni kamp. no:172-14 nüvEGE Kuluçka merkezi</v>
      </c>
      <c r="E32" s="2" t="str">
        <f t="shared" si="1"/>
        <v>merkezi</v>
      </c>
      <c r="F32" s="44" t="s">
        <v>5056</v>
      </c>
      <c r="G32" s="2">
        <v>2585</v>
      </c>
      <c r="H32" s="2" t="s">
        <v>10555</v>
      </c>
      <c r="I32" s="2">
        <f t="shared" ca="1" si="2"/>
        <v>7</v>
      </c>
      <c r="J32" s="2">
        <f t="shared" ca="1" si="3"/>
        <v>535</v>
      </c>
    </row>
    <row r="33" spans="1:10" ht="17.350000000000001" customHeight="1">
      <c r="A33" s="2">
        <v>32</v>
      </c>
      <c r="B33" s="43" t="s">
        <v>5057</v>
      </c>
      <c r="C33" s="2" t="s">
        <v>8759</v>
      </c>
      <c r="D33" s="2" t="str">
        <f t="shared" si="0"/>
        <v xml:space="preserve"> Teknopark</v>
      </c>
      <c r="E33" s="2" t="str">
        <f t="shared" si="1"/>
        <v>Teknopark</v>
      </c>
      <c r="F33" s="44" t="s">
        <v>5058</v>
      </c>
      <c r="G33" s="2">
        <v>532</v>
      </c>
      <c r="H33" s="2" t="s">
        <v>10556</v>
      </c>
      <c r="I33" s="2">
        <f t="shared" ca="1" si="2"/>
        <v>5</v>
      </c>
      <c r="J33" s="2">
        <f t="shared" ca="1" si="3"/>
        <v>915</v>
      </c>
    </row>
    <row r="34" spans="1:10" ht="17.350000000000001" customHeight="1">
      <c r="A34" s="2">
        <v>33</v>
      </c>
      <c r="B34" s="43" t="s">
        <v>5059</v>
      </c>
      <c r="C34" s="2" t="s">
        <v>8760</v>
      </c>
      <c r="D34" s="2" t="str">
        <f t="shared" si="0"/>
        <v>5A İç Kapı No: 201 Pendik İstanbul</v>
      </c>
      <c r="E34" s="2" t="str">
        <f t="shared" si="1"/>
        <v>İstanbul</v>
      </c>
      <c r="F34" s="44" t="s">
        <v>5060</v>
      </c>
      <c r="G34" s="2">
        <v>964</v>
      </c>
      <c r="H34" s="2" t="s">
        <v>10557</v>
      </c>
      <c r="I34" s="2">
        <f t="shared" ca="1" si="2"/>
        <v>1</v>
      </c>
      <c r="J34" s="2">
        <f t="shared" ca="1" si="3"/>
        <v>432</v>
      </c>
    </row>
    <row r="35" spans="1:10" ht="17.350000000000001" customHeight="1">
      <c r="A35" s="2">
        <v>34</v>
      </c>
      <c r="B35" s="43" t="s">
        <v>5061</v>
      </c>
      <c r="C35" s="2" t="s">
        <v>8761</v>
      </c>
      <c r="D35" s="2" t="str">
        <f t="shared" si="0"/>
        <v>ESKİŞEHİR</v>
      </c>
      <c r="E35" s="2" t="str">
        <f t="shared" si="1"/>
        <v>ESKİŞEHİR</v>
      </c>
      <c r="F35" s="44" t="s">
        <v>5062</v>
      </c>
      <c r="G35" s="2">
        <v>2766</v>
      </c>
      <c r="H35" s="2" t="s">
        <v>10558</v>
      </c>
      <c r="I35" s="2">
        <f t="shared" ca="1" si="2"/>
        <v>2</v>
      </c>
      <c r="J35" s="2">
        <f t="shared" ca="1" si="3"/>
        <v>878</v>
      </c>
    </row>
    <row r="36" spans="1:10" ht="17.350000000000001" customHeight="1">
      <c r="A36" s="2">
        <v>35</v>
      </c>
      <c r="B36" s="43" t="s">
        <v>5063</v>
      </c>
      <c r="C36" s="2" t="s">
        <v>8762</v>
      </c>
      <c r="D36" s="2" t="str">
        <f t="shared" si="0"/>
        <v>Ankara Teknopark TGB Yerleşkesi 2224. cadde No:1 C Blok 5. Kat C-515</v>
      </c>
      <c r="E36" s="2" t="str">
        <f t="shared" si="1"/>
        <v>C-515</v>
      </c>
      <c r="F36" s="44" t="s">
        <v>5064</v>
      </c>
      <c r="G36" s="2">
        <v>687</v>
      </c>
      <c r="H36" s="2" t="s">
        <v>10559</v>
      </c>
      <c r="I36" s="2">
        <f t="shared" ca="1" si="2"/>
        <v>2</v>
      </c>
      <c r="J36" s="2">
        <f t="shared" ca="1" si="3"/>
        <v>886</v>
      </c>
    </row>
    <row r="37" spans="1:10" ht="17.350000000000001" customHeight="1">
      <c r="A37" s="2">
        <v>36</v>
      </c>
      <c r="B37" s="43" t="s">
        <v>5065</v>
      </c>
      <c r="C37" s="2" t="s">
        <v>8763</v>
      </c>
      <c r="D37" s="2" t="str">
        <f t="shared" si="0"/>
        <v>45 Avcılar-İstanbul</v>
      </c>
      <c r="E37" s="2" t="str">
        <f t="shared" si="1"/>
        <v>Avcılar-İstanbul</v>
      </c>
      <c r="F37" s="44" t="s">
        <v>5066</v>
      </c>
      <c r="G37" s="2">
        <v>3166</v>
      </c>
      <c r="H37" s="2" t="s">
        <v>10560</v>
      </c>
      <c r="I37" s="2">
        <f t="shared" ca="1" si="2"/>
        <v>4</v>
      </c>
      <c r="J37" s="2">
        <f t="shared" ca="1" si="3"/>
        <v>731</v>
      </c>
    </row>
    <row r="38" spans="1:10" ht="17.350000000000001" customHeight="1">
      <c r="A38" s="2">
        <v>37</v>
      </c>
      <c r="B38" s="43" t="s">
        <v>5067</v>
      </c>
      <c r="C38" s="2" t="s">
        <v>8764</v>
      </c>
      <c r="D38" s="2" t="str">
        <f t="shared" si="0"/>
        <v xml:space="preserve"> İSTANBUL</v>
      </c>
      <c r="E38" s="2" t="str">
        <f t="shared" si="1"/>
        <v>İSTANBUL</v>
      </c>
      <c r="F38" s="44" t="s">
        <v>5068</v>
      </c>
      <c r="G38" s="2">
        <v>2370</v>
      </c>
      <c r="H38" s="2" t="s">
        <v>10561</v>
      </c>
      <c r="I38" s="2">
        <f t="shared" ca="1" si="2"/>
        <v>3</v>
      </c>
      <c r="J38" s="2">
        <f t="shared" ca="1" si="3"/>
        <v>228</v>
      </c>
    </row>
    <row r="39" spans="1:10" ht="17.350000000000001" customHeight="1">
      <c r="A39" s="2">
        <v>38</v>
      </c>
      <c r="B39" s="43" t="s">
        <v>5069</v>
      </c>
      <c r="C39" s="2" t="s">
        <v>8765</v>
      </c>
      <c r="D39" s="2" t="str">
        <f t="shared" si="0"/>
        <v>İSTANBUL</v>
      </c>
      <c r="E39" s="2" t="str">
        <f t="shared" si="1"/>
        <v>İSTANBUL</v>
      </c>
      <c r="F39" s="44" t="s">
        <v>5070</v>
      </c>
      <c r="G39" s="2">
        <v>2599</v>
      </c>
      <c r="H39" s="2" t="s">
        <v>10562</v>
      </c>
      <c r="I39" s="2">
        <f t="shared" ca="1" si="2"/>
        <v>3</v>
      </c>
      <c r="J39" s="2">
        <f t="shared" ca="1" si="3"/>
        <v>264</v>
      </c>
    </row>
    <row r="40" spans="1:10" ht="17.350000000000001" customHeight="1">
      <c r="A40" s="2">
        <v>39</v>
      </c>
      <c r="B40" s="43" t="s">
        <v>5071</v>
      </c>
      <c r="C40" s="2" t="s">
        <v>8766</v>
      </c>
      <c r="D40" s="2" t="str">
        <f t="shared" si="0"/>
        <v>Sakarya Teknoloji Geliştirme Bölgeleri B Blok No:B03</v>
      </c>
      <c r="E40" s="2" t="str">
        <f t="shared" si="1"/>
        <v>No:B03</v>
      </c>
      <c r="F40" s="44" t="s">
        <v>5072</v>
      </c>
      <c r="G40" s="2">
        <v>877</v>
      </c>
      <c r="H40" s="2" t="s">
        <v>10563</v>
      </c>
      <c r="I40" s="2">
        <f t="shared" ca="1" si="2"/>
        <v>3</v>
      </c>
      <c r="J40" s="2">
        <f t="shared" ca="1" si="3"/>
        <v>487</v>
      </c>
    </row>
    <row r="41" spans="1:10" ht="17.350000000000001" customHeight="1">
      <c r="A41" s="2">
        <v>40</v>
      </c>
      <c r="B41" s="43" t="s">
        <v>5073</v>
      </c>
      <c r="C41" s="2" t="s">
        <v>8743</v>
      </c>
      <c r="D41" s="2" t="str">
        <f t="shared" si="0"/>
        <v>19 SARIYER</v>
      </c>
      <c r="E41" s="2" t="str">
        <f t="shared" si="1"/>
        <v>SARIYER</v>
      </c>
      <c r="F41" s="44" t="s">
        <v>5027</v>
      </c>
      <c r="G41" s="2">
        <v>2616</v>
      </c>
      <c r="H41" s="2" t="s">
        <v>10564</v>
      </c>
      <c r="I41" s="2">
        <f t="shared" ca="1" si="2"/>
        <v>4</v>
      </c>
      <c r="J41" s="2">
        <f t="shared" ca="1" si="3"/>
        <v>748</v>
      </c>
    </row>
    <row r="42" spans="1:10" ht="17.350000000000001" customHeight="1">
      <c r="A42" s="2">
        <v>41</v>
      </c>
      <c r="B42" s="43" t="s">
        <v>4994</v>
      </c>
      <c r="C42" s="2" t="s">
        <v>8767</v>
      </c>
      <c r="D42" s="2" t="str">
        <f t="shared" si="0"/>
        <v>İstanbul</v>
      </c>
      <c r="E42" s="2" t="str">
        <f t="shared" si="1"/>
        <v>İstanbul</v>
      </c>
      <c r="F42" s="44" t="s">
        <v>5074</v>
      </c>
      <c r="G42" s="2">
        <v>2922</v>
      </c>
      <c r="H42" s="2" t="s">
        <v>10565</v>
      </c>
      <c r="I42" s="2">
        <f t="shared" ca="1" si="2"/>
        <v>8</v>
      </c>
      <c r="J42" s="2">
        <f t="shared" ca="1" si="3"/>
        <v>597</v>
      </c>
    </row>
    <row r="43" spans="1:10" ht="17.350000000000001" customHeight="1">
      <c r="A43" s="2">
        <v>42</v>
      </c>
      <c r="B43" s="43" t="s">
        <v>5075</v>
      </c>
      <c r="C43" s="2" t="s">
        <v>8768</v>
      </c>
      <c r="D43" s="2" t="str">
        <f t="shared" si="0"/>
        <v>Çalca OSB Mah. 1.Cad. No:1 Kütahya-Eskişehir Karayolu 5.Km</v>
      </c>
      <c r="E43" s="2" t="str">
        <f t="shared" si="1"/>
        <v>5.Km</v>
      </c>
      <c r="F43" s="44" t="s">
        <v>5076</v>
      </c>
      <c r="G43" s="2">
        <v>2921</v>
      </c>
      <c r="H43" s="2" t="s">
        <v>10566</v>
      </c>
      <c r="I43" s="2">
        <f t="shared" ca="1" si="2"/>
        <v>1</v>
      </c>
      <c r="J43" s="2">
        <f t="shared" ca="1" si="3"/>
        <v>409</v>
      </c>
    </row>
    <row r="44" spans="1:10" ht="17.350000000000001" customHeight="1">
      <c r="A44" s="2">
        <v>43</v>
      </c>
      <c r="B44" s="43" t="s">
        <v>4995</v>
      </c>
      <c r="C44" s="2" t="s">
        <v>8769</v>
      </c>
      <c r="D44" s="2" t="str">
        <f t="shared" si="0"/>
        <v xml:space="preserve"> ISTANBUL</v>
      </c>
      <c r="E44" s="2" t="str">
        <f t="shared" si="1"/>
        <v>ISTANBUL</v>
      </c>
      <c r="F44" s="44" t="s">
        <v>5077</v>
      </c>
      <c r="G44" s="2">
        <v>2744</v>
      </c>
      <c r="H44" s="2" t="s">
        <v>10567</v>
      </c>
      <c r="I44" s="2">
        <f t="shared" ca="1" si="2"/>
        <v>1</v>
      </c>
      <c r="J44" s="2">
        <f t="shared" ca="1" si="3"/>
        <v>919</v>
      </c>
    </row>
    <row r="45" spans="1:10" ht="17.350000000000001" customHeight="1">
      <c r="A45" s="2">
        <v>44</v>
      </c>
      <c r="B45" s="43" t="s">
        <v>5078</v>
      </c>
      <c r="C45" s="2" t="s">
        <v>8770</v>
      </c>
      <c r="D45" s="2" t="str">
        <f t="shared" si="0"/>
        <v>Sakarya Üniversitesi Teknoloji Geliştirme Bölgeleri D Blok Z05</v>
      </c>
      <c r="E45" s="2" t="str">
        <f t="shared" si="1"/>
        <v>Z05</v>
      </c>
      <c r="F45" s="44" t="s">
        <v>5079</v>
      </c>
      <c r="G45" s="2">
        <v>1627</v>
      </c>
      <c r="H45" s="2" t="s">
        <v>10568</v>
      </c>
      <c r="I45" s="2">
        <f t="shared" ca="1" si="2"/>
        <v>3</v>
      </c>
      <c r="J45" s="2">
        <f t="shared" ca="1" si="3"/>
        <v>940</v>
      </c>
    </row>
    <row r="46" spans="1:10" ht="17.350000000000001" customHeight="1">
      <c r="A46" s="2">
        <v>45</v>
      </c>
      <c r="B46" s="43" t="s">
        <v>5080</v>
      </c>
      <c r="C46" s="2" t="s">
        <v>8771</v>
      </c>
      <c r="D46" s="2" t="str">
        <f t="shared" si="0"/>
        <v>1-2 BLV. SATIGÜL SK. 3. KAT OFİS NO: 313</v>
      </c>
      <c r="E46" s="2" t="str">
        <f t="shared" si="1"/>
        <v>313</v>
      </c>
      <c r="F46" s="44" t="s">
        <v>5081</v>
      </c>
      <c r="G46" s="2">
        <v>1046</v>
      </c>
      <c r="H46" s="2" t="s">
        <v>10569</v>
      </c>
      <c r="I46" s="2">
        <f t="shared" ca="1" si="2"/>
        <v>8</v>
      </c>
      <c r="J46" s="2">
        <f t="shared" ca="1" si="3"/>
        <v>113</v>
      </c>
    </row>
    <row r="47" spans="1:10" ht="17.350000000000001" customHeight="1">
      <c r="A47" s="2">
        <v>46</v>
      </c>
      <c r="B47" s="43" t="s">
        <v>4996</v>
      </c>
      <c r="C47" s="2" t="s">
        <v>8772</v>
      </c>
      <c r="D47" s="2" t="str">
        <f t="shared" si="0"/>
        <v>DENİZLİ</v>
      </c>
      <c r="E47" s="2" t="str">
        <f t="shared" si="1"/>
        <v>DENİZLİ</v>
      </c>
      <c r="F47" s="44" t="s">
        <v>5082</v>
      </c>
      <c r="G47" s="2">
        <v>2823</v>
      </c>
      <c r="H47" s="2" t="s">
        <v>10570</v>
      </c>
      <c r="I47" s="2">
        <f t="shared" ca="1" si="2"/>
        <v>7</v>
      </c>
      <c r="J47" s="2">
        <f t="shared" ca="1" si="3"/>
        <v>406</v>
      </c>
    </row>
    <row r="48" spans="1:10" ht="17.350000000000001" customHeight="1">
      <c r="A48" s="2">
        <v>47</v>
      </c>
      <c r="B48" s="43" t="s">
        <v>5083</v>
      </c>
      <c r="C48" s="2" t="s">
        <v>8773</v>
      </c>
      <c r="D48" s="2" t="str">
        <f t="shared" si="0"/>
        <v>Adnan Menderes Üniversitesi Merkez Kampüsü Kepez Mevkii PK. 09100 Efeler AYDIN</v>
      </c>
      <c r="E48" s="2" t="str">
        <f t="shared" si="1"/>
        <v>AYDIN</v>
      </c>
      <c r="F48" s="44" t="s">
        <v>5084</v>
      </c>
      <c r="G48" s="2">
        <v>1602</v>
      </c>
      <c r="H48" s="2" t="s">
        <v>10571</v>
      </c>
      <c r="I48" s="2">
        <f t="shared" ca="1" si="2"/>
        <v>4</v>
      </c>
      <c r="J48" s="2">
        <f t="shared" ca="1" si="3"/>
        <v>447</v>
      </c>
    </row>
    <row r="49" spans="1:10" ht="17.350000000000001" customHeight="1">
      <c r="A49" s="2">
        <v>48</v>
      </c>
      <c r="B49" s="43" t="s">
        <v>5085</v>
      </c>
      <c r="C49" s="2" t="s">
        <v>8774</v>
      </c>
      <c r="D49" s="2" t="str">
        <f t="shared" si="0"/>
        <v>Erzurum</v>
      </c>
      <c r="E49" s="2" t="str">
        <f t="shared" si="1"/>
        <v>Erzurum</v>
      </c>
      <c r="F49" s="44" t="s">
        <v>5086</v>
      </c>
      <c r="G49" s="2">
        <v>2289</v>
      </c>
      <c r="H49" s="2" t="s">
        <v>10572</v>
      </c>
      <c r="I49" s="2">
        <f t="shared" ca="1" si="2"/>
        <v>6</v>
      </c>
      <c r="J49" s="2">
        <f t="shared" ca="1" si="3"/>
        <v>88</v>
      </c>
    </row>
    <row r="50" spans="1:10" ht="17.350000000000001" customHeight="1">
      <c r="A50" s="2">
        <v>49</v>
      </c>
      <c r="B50" s="43" t="s">
        <v>5087</v>
      </c>
      <c r="C50" s="2" t="s">
        <v>8775</v>
      </c>
      <c r="D50" s="2" t="str">
        <f t="shared" si="0"/>
        <v>5 202</v>
      </c>
      <c r="E50" s="2" t="str">
        <f t="shared" si="1"/>
        <v>202</v>
      </c>
      <c r="F50" s="44" t="s">
        <v>5088</v>
      </c>
      <c r="G50" s="2">
        <v>1109</v>
      </c>
      <c r="H50" s="2" t="s">
        <v>10573</v>
      </c>
      <c r="I50" s="2">
        <f t="shared" ca="1" si="2"/>
        <v>8</v>
      </c>
      <c r="J50" s="2">
        <f t="shared" ca="1" si="3"/>
        <v>804</v>
      </c>
    </row>
    <row r="51" spans="1:10" ht="17.350000000000001" customHeight="1">
      <c r="A51" s="2">
        <v>50</v>
      </c>
      <c r="B51" s="43" t="s">
        <v>5089</v>
      </c>
      <c r="C51" s="2" t="s">
        <v>8776</v>
      </c>
      <c r="D51" s="2" t="str">
        <f t="shared" si="0"/>
        <v>105 KONYAALTI ANTALYA</v>
      </c>
      <c r="E51" s="2" t="str">
        <f t="shared" si="1"/>
        <v>ANTALYA</v>
      </c>
      <c r="F51" s="44" t="s">
        <v>5090</v>
      </c>
      <c r="G51" s="2">
        <v>1076</v>
      </c>
      <c r="H51" s="2" t="s">
        <v>10574</v>
      </c>
      <c r="I51" s="2">
        <f t="shared" ca="1" si="2"/>
        <v>6</v>
      </c>
      <c r="J51" s="2">
        <f t="shared" ca="1" si="3"/>
        <v>154</v>
      </c>
    </row>
    <row r="52" spans="1:10" ht="17.350000000000001" customHeight="1">
      <c r="A52" s="2">
        <v>51</v>
      </c>
      <c r="B52" s="43" t="s">
        <v>5091</v>
      </c>
      <c r="C52" s="2" t="s">
        <v>8777</v>
      </c>
      <c r="D52" s="2" t="str">
        <f t="shared" si="0"/>
        <v>A 34469 Maslak Sarıyer Istanbul</v>
      </c>
      <c r="E52" s="2" t="str">
        <f t="shared" si="1"/>
        <v>Istanbul</v>
      </c>
      <c r="F52" s="44" t="s">
        <v>5092</v>
      </c>
      <c r="G52" s="2">
        <v>157</v>
      </c>
      <c r="H52" s="2" t="s">
        <v>10575</v>
      </c>
      <c r="I52" s="2">
        <f t="shared" ca="1" si="2"/>
        <v>6</v>
      </c>
      <c r="J52" s="2">
        <f t="shared" ca="1" si="3"/>
        <v>768</v>
      </c>
    </row>
    <row r="53" spans="1:10" ht="17.350000000000001" customHeight="1">
      <c r="A53" s="2">
        <v>52</v>
      </c>
      <c r="B53" s="43" t="s">
        <v>5093</v>
      </c>
      <c r="C53" s="2" t="s">
        <v>8778</v>
      </c>
      <c r="D53" s="2" t="str">
        <f t="shared" si="0"/>
        <v>19 SARIYER</v>
      </c>
      <c r="E53" s="2" t="str">
        <f t="shared" si="1"/>
        <v>SARIYER</v>
      </c>
      <c r="F53" s="44" t="s">
        <v>5094</v>
      </c>
      <c r="G53" s="2">
        <v>2697</v>
      </c>
      <c r="H53" s="2" t="s">
        <v>10576</v>
      </c>
      <c r="I53" s="2">
        <f t="shared" ca="1" si="2"/>
        <v>7</v>
      </c>
      <c r="J53" s="2">
        <f t="shared" ca="1" si="3"/>
        <v>872</v>
      </c>
    </row>
    <row r="54" spans="1:10" ht="17.350000000000001" customHeight="1">
      <c r="A54" s="2">
        <v>53</v>
      </c>
      <c r="B54" s="43" t="s">
        <v>5095</v>
      </c>
      <c r="C54" s="2" t="s">
        <v>8779</v>
      </c>
      <c r="D54" s="2" t="str">
        <f t="shared" si="0"/>
        <v>İstanbul Üniversitesi Avcılar Yerleşkesi ARGEM Binası Kuluçka Merkezii</v>
      </c>
      <c r="E54" s="2" t="str">
        <f t="shared" si="1"/>
        <v>Merkezii</v>
      </c>
      <c r="F54" s="44" t="s">
        <v>5096</v>
      </c>
      <c r="G54" s="2">
        <v>1097</v>
      </c>
      <c r="H54" s="2" t="s">
        <v>10577</v>
      </c>
      <c r="I54" s="2">
        <f t="shared" ca="1" si="2"/>
        <v>5</v>
      </c>
      <c r="J54" s="2">
        <f t="shared" ca="1" si="3"/>
        <v>277</v>
      </c>
    </row>
    <row r="55" spans="1:10" ht="17.350000000000001" customHeight="1">
      <c r="A55" s="2">
        <v>54</v>
      </c>
      <c r="B55" s="43" t="s">
        <v>5097</v>
      </c>
      <c r="C55" s="2" t="s">
        <v>8780</v>
      </c>
      <c r="D55" s="2" t="str">
        <f t="shared" si="0"/>
        <v xml:space="preserve"> AFYONKARAHİSAR</v>
      </c>
      <c r="E55" s="2" t="str">
        <f t="shared" si="1"/>
        <v>AFYONKARAHİSAR</v>
      </c>
      <c r="F55" s="44" t="s">
        <v>5098</v>
      </c>
      <c r="G55" s="2">
        <v>2444</v>
      </c>
      <c r="H55" s="2" t="s">
        <v>10578</v>
      </c>
      <c r="I55" s="2">
        <f t="shared" ca="1" si="2"/>
        <v>5</v>
      </c>
      <c r="J55" s="2">
        <f t="shared" ca="1" si="3"/>
        <v>935</v>
      </c>
    </row>
    <row r="56" spans="1:10" ht="17.350000000000001" customHeight="1">
      <c r="A56" s="2">
        <v>55</v>
      </c>
      <c r="B56" s="43" t="s">
        <v>5099</v>
      </c>
      <c r="C56" s="2" t="s">
        <v>8781</v>
      </c>
      <c r="D56" s="2" t="str">
        <f t="shared" si="0"/>
        <v>ADANA</v>
      </c>
      <c r="E56" s="2" t="str">
        <f t="shared" si="1"/>
        <v>ADANA</v>
      </c>
      <c r="F56" s="44" t="s">
        <v>5100</v>
      </c>
      <c r="G56" s="2">
        <v>680</v>
      </c>
      <c r="H56" s="2" t="s">
        <v>10579</v>
      </c>
      <c r="I56" s="2">
        <f t="shared" ca="1" si="2"/>
        <v>8</v>
      </c>
      <c r="J56" s="2">
        <f t="shared" ca="1" si="3"/>
        <v>899</v>
      </c>
    </row>
    <row r="57" spans="1:10" ht="17.350000000000001" customHeight="1">
      <c r="A57" s="2">
        <v>56</v>
      </c>
      <c r="B57" s="43" t="s">
        <v>5101</v>
      </c>
      <c r="C57" s="2" t="s">
        <v>8782</v>
      </c>
      <c r="D57" s="2" t="str">
        <f t="shared" si="0"/>
        <v>Ankara</v>
      </c>
      <c r="E57" s="2" t="str">
        <f t="shared" si="1"/>
        <v>Ankara</v>
      </c>
      <c r="F57" s="44" t="s">
        <v>5102</v>
      </c>
      <c r="G57" s="2">
        <v>3013</v>
      </c>
      <c r="H57" s="2" t="s">
        <v>10580</v>
      </c>
      <c r="I57" s="2">
        <f t="shared" ca="1" si="2"/>
        <v>1</v>
      </c>
      <c r="J57" s="2">
        <f t="shared" ca="1" si="3"/>
        <v>807</v>
      </c>
    </row>
    <row r="58" spans="1:10" ht="17.350000000000001" customHeight="1">
      <c r="A58" s="2">
        <v>57</v>
      </c>
      <c r="B58" s="43" t="s">
        <v>5103</v>
      </c>
      <c r="C58" s="2" t="s">
        <v>8783</v>
      </c>
      <c r="D58" s="2" t="str">
        <f t="shared" si="0"/>
        <v>Ankara</v>
      </c>
      <c r="E58" s="2" t="str">
        <f t="shared" si="1"/>
        <v>Ankara</v>
      </c>
      <c r="F58" s="44" t="s">
        <v>5104</v>
      </c>
      <c r="G58" s="2">
        <v>3003</v>
      </c>
      <c r="H58" s="2" t="s">
        <v>10581</v>
      </c>
      <c r="I58" s="2">
        <f t="shared" ca="1" si="2"/>
        <v>2</v>
      </c>
      <c r="J58" s="2">
        <f t="shared" ca="1" si="3"/>
        <v>196</v>
      </c>
    </row>
    <row r="59" spans="1:10" ht="17.350000000000001" customHeight="1">
      <c r="A59" s="2">
        <v>58</v>
      </c>
      <c r="B59" s="43" t="s">
        <v>5105</v>
      </c>
      <c r="C59" s="2" t="s">
        <v>8784</v>
      </c>
      <c r="D59" s="2" t="str">
        <f t="shared" si="0"/>
        <v xml:space="preserve"> ANKARA</v>
      </c>
      <c r="E59" s="2" t="str">
        <f t="shared" si="1"/>
        <v>ANKARA</v>
      </c>
      <c r="F59" s="44" t="s">
        <v>5106</v>
      </c>
      <c r="G59" s="2">
        <v>745</v>
      </c>
      <c r="H59" s="2" t="s">
        <v>10582</v>
      </c>
      <c r="I59" s="2">
        <f t="shared" ca="1" si="2"/>
        <v>2</v>
      </c>
      <c r="J59" s="2">
        <f t="shared" ca="1" si="3"/>
        <v>190</v>
      </c>
    </row>
    <row r="60" spans="1:10" ht="17.350000000000001" customHeight="1">
      <c r="A60" s="2">
        <v>59</v>
      </c>
      <c r="B60" s="43" t="s">
        <v>5107</v>
      </c>
      <c r="C60" s="2" t="s">
        <v>8785</v>
      </c>
      <c r="D60" s="2" t="str">
        <f t="shared" si="0"/>
        <v xml:space="preserve"> Konya</v>
      </c>
      <c r="E60" s="2" t="str">
        <f t="shared" si="1"/>
        <v>Konya</v>
      </c>
      <c r="F60" s="44" t="s">
        <v>5108</v>
      </c>
      <c r="G60" s="2">
        <v>1490</v>
      </c>
      <c r="H60" s="2" t="s">
        <v>10583</v>
      </c>
      <c r="I60" s="2">
        <f t="shared" ca="1" si="2"/>
        <v>8</v>
      </c>
      <c r="J60" s="2">
        <f t="shared" ca="1" si="3"/>
        <v>599</v>
      </c>
    </row>
    <row r="61" spans="1:10" ht="17.350000000000001" customHeight="1">
      <c r="A61" s="2">
        <v>60</v>
      </c>
      <c r="B61" s="43" t="s">
        <v>4997</v>
      </c>
      <c r="C61" s="2" t="s">
        <v>8786</v>
      </c>
      <c r="D61" s="2" t="str">
        <f t="shared" si="0"/>
        <v>22-11</v>
      </c>
      <c r="E61" s="2" t="str">
        <f t="shared" si="1"/>
        <v>22-11</v>
      </c>
      <c r="F61" s="44" t="s">
        <v>5109</v>
      </c>
      <c r="G61" s="2">
        <v>694</v>
      </c>
      <c r="H61" s="2" t="s">
        <v>10584</v>
      </c>
      <c r="I61" s="2">
        <f t="shared" ca="1" si="2"/>
        <v>8</v>
      </c>
      <c r="J61" s="2">
        <f t="shared" ca="1" si="3"/>
        <v>961</v>
      </c>
    </row>
    <row r="62" spans="1:10" ht="17.350000000000001" customHeight="1">
      <c r="A62" s="2">
        <v>61</v>
      </c>
      <c r="B62" s="43" t="s">
        <v>5110</v>
      </c>
      <c r="C62" s="2" t="s">
        <v>8787</v>
      </c>
      <c r="D62" s="2" t="str">
        <f t="shared" si="0"/>
        <v>AYDIN (Dönüşümlü Ofis)</v>
      </c>
      <c r="E62" s="2" t="str">
        <f t="shared" si="1"/>
        <v>Ofis)</v>
      </c>
      <c r="F62" s="44" t="s">
        <v>5111</v>
      </c>
      <c r="G62" s="2">
        <v>536</v>
      </c>
      <c r="H62" s="2" t="s">
        <v>10585</v>
      </c>
      <c r="I62" s="2">
        <f t="shared" ca="1" si="2"/>
        <v>1</v>
      </c>
      <c r="J62" s="2">
        <f t="shared" ca="1" si="3"/>
        <v>554</v>
      </c>
    </row>
    <row r="63" spans="1:10" ht="17.350000000000001" customHeight="1">
      <c r="A63" s="2">
        <v>62</v>
      </c>
      <c r="B63" s="43" t="s">
        <v>5112</v>
      </c>
      <c r="C63" s="2" t="s">
        <v>8788</v>
      </c>
      <c r="D63" s="2" t="str">
        <f t="shared" si="0"/>
        <v>13</v>
      </c>
      <c r="E63" s="2" t="str">
        <f t="shared" si="1"/>
        <v>13</v>
      </c>
      <c r="F63" s="44" t="s">
        <v>5113</v>
      </c>
      <c r="G63" s="2">
        <v>1401</v>
      </c>
      <c r="H63" s="2" t="s">
        <v>10586</v>
      </c>
      <c r="I63" s="2">
        <f t="shared" ca="1" si="2"/>
        <v>7</v>
      </c>
      <c r="J63" s="2">
        <f t="shared" ca="1" si="3"/>
        <v>698</v>
      </c>
    </row>
    <row r="64" spans="1:10" ht="17.350000000000001" customHeight="1">
      <c r="A64" s="2">
        <v>63</v>
      </c>
      <c r="B64" s="43" t="s">
        <v>5114</v>
      </c>
      <c r="C64" s="2" t="s">
        <v>8789</v>
      </c>
      <c r="D64" s="2" t="str">
        <f t="shared" si="0"/>
        <v>MANİSA</v>
      </c>
      <c r="E64" s="2" t="str">
        <f t="shared" si="1"/>
        <v>MANİSA</v>
      </c>
      <c r="F64" s="44" t="s">
        <v>5115</v>
      </c>
      <c r="G64" s="2">
        <v>443</v>
      </c>
      <c r="H64" s="2" t="s">
        <v>10587</v>
      </c>
      <c r="I64" s="2">
        <f t="shared" ca="1" si="2"/>
        <v>3</v>
      </c>
      <c r="J64" s="2">
        <f t="shared" ca="1" si="3"/>
        <v>92</v>
      </c>
    </row>
    <row r="65" spans="1:10" ht="17.350000000000001" customHeight="1">
      <c r="A65" s="2">
        <v>64</v>
      </c>
      <c r="B65" s="43" t="s">
        <v>5116</v>
      </c>
      <c r="C65" s="2" t="s">
        <v>8790</v>
      </c>
      <c r="D65" s="2" t="str">
        <f t="shared" si="0"/>
        <v>1, 35471, Menderes, İzmir, Türkiye</v>
      </c>
      <c r="E65" s="2" t="str">
        <f t="shared" si="1"/>
        <v>Türkiye</v>
      </c>
      <c r="F65" s="44" t="s">
        <v>5117</v>
      </c>
      <c r="G65" s="2">
        <v>1734</v>
      </c>
      <c r="H65" s="2" t="s">
        <v>10588</v>
      </c>
      <c r="I65" s="2">
        <f t="shared" ca="1" si="2"/>
        <v>1</v>
      </c>
      <c r="J65" s="2">
        <f t="shared" ca="1" si="3"/>
        <v>296</v>
      </c>
    </row>
    <row r="66" spans="1:10" ht="17.350000000000001" customHeight="1">
      <c r="A66" s="2">
        <v>65</v>
      </c>
      <c r="B66" s="43" t="s">
        <v>5118</v>
      </c>
      <c r="C66" s="2" t="s">
        <v>8791</v>
      </c>
      <c r="D66" s="2" t="str">
        <f t="shared" si="0"/>
        <v>Aydın</v>
      </c>
      <c r="E66" s="2" t="str">
        <f t="shared" si="1"/>
        <v>Aydın</v>
      </c>
      <c r="F66" s="44" t="s">
        <v>5119</v>
      </c>
      <c r="G66" s="2">
        <v>645</v>
      </c>
      <c r="H66" s="2" t="s">
        <v>10589</v>
      </c>
      <c r="I66" s="2">
        <f t="shared" ca="1" si="2"/>
        <v>2</v>
      </c>
      <c r="J66" s="2">
        <f t="shared" ca="1" si="3"/>
        <v>128</v>
      </c>
    </row>
    <row r="67" spans="1:10" ht="17.350000000000001" customHeight="1">
      <c r="A67" s="2">
        <v>66</v>
      </c>
      <c r="B67" s="43" t="s">
        <v>5120</v>
      </c>
      <c r="C67" s="2" t="s">
        <v>8792</v>
      </c>
      <c r="D67" s="2" t="str">
        <f t="shared" ref="D67:D130" si="4">IFERROR(RIGHT(C67,LEN(C67)-FIND("$",SUBSTITUTE(C67,"/","$",LEN(C67)-LEN(SUBSTITUTE(C67,"/",""))))),C67)</f>
        <v>Ankara</v>
      </c>
      <c r="E67" s="2" t="str">
        <f t="shared" ref="E67:E130" si="5">IFERROR(RIGHT(D67,LEN(D67)-FIND("$",SUBSTITUTE(D67," ","$",LEN(D67)-LEN(SUBSTITUTE(D67," ",""))))),D67)</f>
        <v>Ankara</v>
      </c>
      <c r="F67" s="44" t="s">
        <v>5121</v>
      </c>
      <c r="G67" s="2">
        <v>1677</v>
      </c>
      <c r="H67" s="2" t="s">
        <v>10590</v>
      </c>
      <c r="I67" s="2">
        <f t="shared" ref="I67:I130" ca="1" si="6">RANDBETWEEN(1,8)</f>
        <v>6</v>
      </c>
      <c r="J67" s="2">
        <f t="shared" ref="J67:J130" ca="1" si="7">RANDBETWEEN(1,1000)</f>
        <v>333</v>
      </c>
    </row>
    <row r="68" spans="1:10" ht="17.350000000000001" customHeight="1">
      <c r="A68" s="2">
        <v>67</v>
      </c>
      <c r="B68" s="43" t="s">
        <v>5122</v>
      </c>
      <c r="C68" s="2" t="s">
        <v>8793</v>
      </c>
      <c r="D68" s="2" t="str">
        <f t="shared" si="4"/>
        <v>Gaziantep</v>
      </c>
      <c r="E68" s="2" t="str">
        <f t="shared" si="5"/>
        <v>Gaziantep</v>
      </c>
      <c r="F68" s="44" t="s">
        <v>5123</v>
      </c>
      <c r="G68" s="2">
        <v>2063</v>
      </c>
      <c r="H68" s="2" t="s">
        <v>10591</v>
      </c>
      <c r="I68" s="2">
        <f t="shared" ca="1" si="6"/>
        <v>4</v>
      </c>
      <c r="J68" s="2">
        <f t="shared" ca="1" si="7"/>
        <v>180</v>
      </c>
    </row>
    <row r="69" spans="1:10" ht="17.350000000000001" customHeight="1">
      <c r="A69" s="2">
        <v>68</v>
      </c>
      <c r="B69" s="43" t="s">
        <v>5124</v>
      </c>
      <c r="C69" s="2" t="s">
        <v>8794</v>
      </c>
      <c r="D69" s="2" t="str">
        <f t="shared" si="4"/>
        <v>Üniversite Mah. Hastane Cad. No:33 İşlik:1312 TRABZON</v>
      </c>
      <c r="E69" s="2" t="str">
        <f t="shared" si="5"/>
        <v>TRABZON</v>
      </c>
      <c r="F69" s="44" t="s">
        <v>5125</v>
      </c>
      <c r="G69" s="2">
        <v>2435</v>
      </c>
      <c r="H69" s="2" t="s">
        <v>10592</v>
      </c>
      <c r="I69" s="2">
        <f t="shared" ca="1" si="6"/>
        <v>7</v>
      </c>
      <c r="J69" s="2">
        <f t="shared" ca="1" si="7"/>
        <v>778</v>
      </c>
    </row>
    <row r="70" spans="1:10" ht="17.350000000000001" customHeight="1">
      <c r="A70" s="2">
        <v>69</v>
      </c>
      <c r="B70" s="43" t="s">
        <v>5126</v>
      </c>
      <c r="C70" s="2" t="s">
        <v>8795</v>
      </c>
      <c r="D70" s="2" t="str">
        <f t="shared" si="4"/>
        <v>Ankara</v>
      </c>
      <c r="E70" s="2" t="str">
        <f t="shared" si="5"/>
        <v>Ankara</v>
      </c>
      <c r="F70" s="44" t="s">
        <v>5127</v>
      </c>
      <c r="G70" s="2">
        <v>104</v>
      </c>
      <c r="H70" s="2" t="s">
        <v>10593</v>
      </c>
      <c r="I70" s="2">
        <f t="shared" ca="1" si="6"/>
        <v>5</v>
      </c>
      <c r="J70" s="2">
        <f t="shared" ca="1" si="7"/>
        <v>193</v>
      </c>
    </row>
    <row r="71" spans="1:10" ht="17.350000000000001" customHeight="1">
      <c r="A71" s="2">
        <v>70</v>
      </c>
      <c r="B71" s="43" t="s">
        <v>5128</v>
      </c>
      <c r="C71" s="2" t="s">
        <v>8796</v>
      </c>
      <c r="D71" s="2" t="str">
        <f t="shared" si="4"/>
        <v xml:space="preserve"> Ankara</v>
      </c>
      <c r="E71" s="2" t="str">
        <f t="shared" si="5"/>
        <v>Ankara</v>
      </c>
      <c r="F71" s="44" t="s">
        <v>5129</v>
      </c>
      <c r="G71" s="2">
        <v>2656</v>
      </c>
      <c r="H71" s="2" t="s">
        <v>10594</v>
      </c>
      <c r="I71" s="2">
        <f t="shared" ca="1" si="6"/>
        <v>8</v>
      </c>
      <c r="J71" s="2">
        <f t="shared" ca="1" si="7"/>
        <v>595</v>
      </c>
    </row>
    <row r="72" spans="1:10" ht="17.350000000000001" customHeight="1">
      <c r="A72" s="2">
        <v>71</v>
      </c>
      <c r="B72" s="43" t="s">
        <v>5130</v>
      </c>
      <c r="C72" s="2" t="s">
        <v>8797</v>
      </c>
      <c r="D72" s="2" t="str">
        <f t="shared" si="4"/>
        <v xml:space="preserve"> İST</v>
      </c>
      <c r="E72" s="2" t="str">
        <f t="shared" si="5"/>
        <v>İST</v>
      </c>
      <c r="F72" s="44" t="s">
        <v>5131</v>
      </c>
      <c r="G72" s="2">
        <v>2755</v>
      </c>
      <c r="H72" s="2" t="s">
        <v>10595</v>
      </c>
      <c r="I72" s="2">
        <f t="shared" ca="1" si="6"/>
        <v>5</v>
      </c>
      <c r="J72" s="2">
        <f t="shared" ca="1" si="7"/>
        <v>356</v>
      </c>
    </row>
    <row r="73" spans="1:10" ht="17.350000000000001" customHeight="1">
      <c r="A73" s="2">
        <v>72</v>
      </c>
      <c r="B73" s="43" t="s">
        <v>5132</v>
      </c>
      <c r="C73" s="2" t="s">
        <v>8798</v>
      </c>
      <c r="D73" s="2" t="str">
        <f t="shared" si="4"/>
        <v>SAÜ Teknokent kuluçka merkezi No:2 Kapı No:4</v>
      </c>
      <c r="E73" s="2" t="str">
        <f t="shared" si="5"/>
        <v>No:4</v>
      </c>
      <c r="F73" s="44" t="s">
        <v>5133</v>
      </c>
      <c r="G73" s="2">
        <v>2545</v>
      </c>
      <c r="H73" s="2" t="s">
        <v>10596</v>
      </c>
      <c r="I73" s="2">
        <f t="shared" ca="1" si="6"/>
        <v>2</v>
      </c>
      <c r="J73" s="2">
        <f t="shared" ca="1" si="7"/>
        <v>914</v>
      </c>
    </row>
    <row r="74" spans="1:10" ht="17.350000000000001" customHeight="1">
      <c r="A74" s="2">
        <v>73</v>
      </c>
      <c r="B74" s="43" t="s">
        <v>5134</v>
      </c>
      <c r="C74" s="2" t="s">
        <v>8799</v>
      </c>
      <c r="D74" s="2" t="str">
        <f t="shared" si="4"/>
        <v>TGB-1 ALANI ( AÇIK ALAN.TARIM )</v>
      </c>
      <c r="E74" s="2" t="str">
        <f t="shared" si="5"/>
        <v>)</v>
      </c>
      <c r="F74" s="44" t="s">
        <v>5135</v>
      </c>
      <c r="G74" s="2">
        <v>88</v>
      </c>
      <c r="H74" s="2" t="s">
        <v>10597</v>
      </c>
      <c r="I74" s="2">
        <f t="shared" ca="1" si="6"/>
        <v>6</v>
      </c>
      <c r="J74" s="2">
        <f t="shared" ca="1" si="7"/>
        <v>949</v>
      </c>
    </row>
    <row r="75" spans="1:10" ht="17.350000000000001" customHeight="1">
      <c r="A75" s="2">
        <v>74</v>
      </c>
      <c r="B75" s="43" t="s">
        <v>5136</v>
      </c>
      <c r="C75" s="2" t="s">
        <v>8800</v>
      </c>
      <c r="D75" s="2" t="str">
        <f t="shared" si="4"/>
        <v>KONYA</v>
      </c>
      <c r="E75" s="2" t="str">
        <f t="shared" si="5"/>
        <v>KONYA</v>
      </c>
      <c r="F75" s="44" t="s">
        <v>5137</v>
      </c>
      <c r="G75" s="2">
        <v>3019</v>
      </c>
      <c r="H75" s="2" t="s">
        <v>10598</v>
      </c>
      <c r="I75" s="2">
        <f t="shared" ca="1" si="6"/>
        <v>6</v>
      </c>
      <c r="J75" s="2">
        <f t="shared" ca="1" si="7"/>
        <v>513</v>
      </c>
    </row>
    <row r="76" spans="1:10" ht="17.350000000000001" customHeight="1">
      <c r="A76" s="2">
        <v>75</v>
      </c>
      <c r="B76" s="43" t="s">
        <v>5138</v>
      </c>
      <c r="C76" s="2" t="s">
        <v>8801</v>
      </c>
      <c r="D76" s="2" t="str">
        <f t="shared" si="4"/>
        <v>Trakya Üniversitesi Ayşekadın Yerleşkesi Teknoloji Geliştirme Bölgesi Edirne</v>
      </c>
      <c r="E76" s="2" t="str">
        <f t="shared" si="5"/>
        <v>Edirne</v>
      </c>
      <c r="F76" s="44" t="s">
        <v>5139</v>
      </c>
      <c r="G76" s="2">
        <v>2334</v>
      </c>
      <c r="H76" s="2" t="s">
        <v>10599</v>
      </c>
      <c r="I76" s="2">
        <f t="shared" ca="1" si="6"/>
        <v>5</v>
      </c>
      <c r="J76" s="2">
        <f t="shared" ca="1" si="7"/>
        <v>314</v>
      </c>
    </row>
    <row r="77" spans="1:10" ht="17.350000000000001" customHeight="1">
      <c r="A77" s="2">
        <v>76</v>
      </c>
      <c r="B77" s="43" t="s">
        <v>5140</v>
      </c>
      <c r="C77" s="2" t="s">
        <v>8802</v>
      </c>
      <c r="D77" s="2" t="str">
        <f t="shared" si="4"/>
        <v>Trabzon Teknoloji Geliştirme Bölgesi Üniversite Mah. Hastane Cad No:33 A201-A202-A203-A204-A205-A206--A207-A211-A212</v>
      </c>
      <c r="E77" s="2" t="str">
        <f t="shared" si="5"/>
        <v>A201-A202-A203-A204-A205-A206--A207-A211-A212</v>
      </c>
      <c r="F77" s="44" t="s">
        <v>5141</v>
      </c>
      <c r="G77" s="2">
        <v>1597</v>
      </c>
      <c r="H77" s="2" t="s">
        <v>10600</v>
      </c>
      <c r="I77" s="2">
        <f t="shared" ca="1" si="6"/>
        <v>7</v>
      </c>
      <c r="J77" s="2">
        <f t="shared" ca="1" si="7"/>
        <v>356</v>
      </c>
    </row>
    <row r="78" spans="1:10" ht="17.350000000000001" customHeight="1">
      <c r="A78" s="2">
        <v>77</v>
      </c>
      <c r="B78" s="43" t="s">
        <v>5142</v>
      </c>
      <c r="C78" s="2" t="s">
        <v>8803</v>
      </c>
      <c r="D78" s="2" t="str">
        <f t="shared" si="4"/>
        <v>TRABZON</v>
      </c>
      <c r="E78" s="2" t="str">
        <f t="shared" si="5"/>
        <v>TRABZON</v>
      </c>
      <c r="F78" s="44" t="s">
        <v>5143</v>
      </c>
      <c r="G78" s="2">
        <v>2381</v>
      </c>
      <c r="H78" s="2" t="s">
        <v>10601</v>
      </c>
      <c r="I78" s="2">
        <f t="shared" ca="1" si="6"/>
        <v>5</v>
      </c>
      <c r="J78" s="2">
        <f t="shared" ca="1" si="7"/>
        <v>960</v>
      </c>
    </row>
    <row r="79" spans="1:10" ht="17.350000000000001" customHeight="1">
      <c r="A79" s="2">
        <v>78</v>
      </c>
      <c r="B79" s="43" t="s">
        <v>5144</v>
      </c>
      <c r="C79" s="2" t="s">
        <v>8804</v>
      </c>
      <c r="D79" s="2" t="str">
        <f t="shared" si="4"/>
        <v>1 2. KAT OFİS NO: 218</v>
      </c>
      <c r="E79" s="2" t="str">
        <f t="shared" si="5"/>
        <v>218</v>
      </c>
      <c r="F79" s="44" t="s">
        <v>5145</v>
      </c>
      <c r="G79" s="2">
        <v>528</v>
      </c>
      <c r="H79" s="2" t="s">
        <v>10602</v>
      </c>
      <c r="I79" s="2">
        <f t="shared" ca="1" si="6"/>
        <v>3</v>
      </c>
      <c r="J79" s="2">
        <f t="shared" ca="1" si="7"/>
        <v>20</v>
      </c>
    </row>
    <row r="80" spans="1:10" ht="17.350000000000001" customHeight="1">
      <c r="A80" s="2">
        <v>79</v>
      </c>
      <c r="B80" s="43" t="s">
        <v>5146</v>
      </c>
      <c r="C80" s="2" t="s">
        <v>8805</v>
      </c>
      <c r="D80" s="2" t="str">
        <f t="shared" si="4"/>
        <v>TÜBİTAK MAM YERLEŞKESİ TEKNOLOJİ GELİŞTİRME BÖLGESİ YENİ İDARİ VE KULUÇKA BİNASI</v>
      </c>
      <c r="E80" s="2" t="str">
        <f t="shared" si="5"/>
        <v>BİNASI</v>
      </c>
      <c r="F80" s="44" t="s">
        <v>5147</v>
      </c>
      <c r="G80" s="2">
        <v>111</v>
      </c>
      <c r="H80" s="2" t="s">
        <v>10603</v>
      </c>
      <c r="I80" s="2">
        <f t="shared" ca="1" si="6"/>
        <v>5</v>
      </c>
      <c r="J80" s="2">
        <f t="shared" ca="1" si="7"/>
        <v>31</v>
      </c>
    </row>
    <row r="81" spans="1:10" ht="17.350000000000001" customHeight="1">
      <c r="A81" s="2">
        <v>80</v>
      </c>
      <c r="B81" s="43" t="s">
        <v>5148</v>
      </c>
      <c r="C81" s="2" t="s">
        <v>8806</v>
      </c>
      <c r="D81" s="2" t="str">
        <f t="shared" si="4"/>
        <v>Diyarbakır</v>
      </c>
      <c r="E81" s="2" t="str">
        <f t="shared" si="5"/>
        <v>Diyarbakır</v>
      </c>
      <c r="F81" s="44" t="s">
        <v>5149</v>
      </c>
      <c r="G81" s="2">
        <v>1</v>
      </c>
      <c r="H81" s="2" t="s">
        <v>10604</v>
      </c>
      <c r="I81" s="2">
        <f t="shared" ca="1" si="6"/>
        <v>3</v>
      </c>
      <c r="J81" s="2">
        <f t="shared" ca="1" si="7"/>
        <v>841</v>
      </c>
    </row>
    <row r="82" spans="1:10" ht="17.350000000000001" customHeight="1">
      <c r="A82" s="2">
        <v>81</v>
      </c>
      <c r="B82" s="43" t="s">
        <v>5150</v>
      </c>
      <c r="C82" s="2" t="s">
        <v>8807</v>
      </c>
      <c r="D82" s="2" t="str">
        <f t="shared" si="4"/>
        <v xml:space="preserve"> SİVAS</v>
      </c>
      <c r="E82" s="2" t="str">
        <f t="shared" si="5"/>
        <v>SİVAS</v>
      </c>
      <c r="F82" s="44" t="s">
        <v>5151</v>
      </c>
      <c r="G82" s="2">
        <v>1777</v>
      </c>
      <c r="H82" s="2" t="s">
        <v>10605</v>
      </c>
      <c r="I82" s="2">
        <f t="shared" ca="1" si="6"/>
        <v>5</v>
      </c>
      <c r="J82" s="2">
        <f t="shared" ca="1" si="7"/>
        <v>993</v>
      </c>
    </row>
    <row r="83" spans="1:10" ht="17.350000000000001" customHeight="1">
      <c r="A83" s="2">
        <v>82</v>
      </c>
      <c r="B83" s="43" t="s">
        <v>5152</v>
      </c>
      <c r="C83" s="2" t="s">
        <v>8808</v>
      </c>
      <c r="D83" s="2" t="str">
        <f t="shared" si="4"/>
        <v>KAHRAMANMARAŞ</v>
      </c>
      <c r="E83" s="2" t="str">
        <f t="shared" si="5"/>
        <v>KAHRAMANMARAŞ</v>
      </c>
      <c r="F83" s="44" t="s">
        <v>5153</v>
      </c>
      <c r="G83" s="2">
        <v>899</v>
      </c>
      <c r="H83" s="2" t="s">
        <v>10606</v>
      </c>
      <c r="I83" s="2">
        <f t="shared" ca="1" si="6"/>
        <v>5</v>
      </c>
      <c r="J83" s="2">
        <f t="shared" ca="1" si="7"/>
        <v>871</v>
      </c>
    </row>
    <row r="84" spans="1:10" ht="17.350000000000001" customHeight="1">
      <c r="A84" s="2">
        <v>83</v>
      </c>
      <c r="B84" s="43" t="s">
        <v>5154</v>
      </c>
      <c r="C84" s="2" t="s">
        <v>8809</v>
      </c>
      <c r="D84" s="2" t="str">
        <f t="shared" si="4"/>
        <v>Ankara yolu 12.km Organize Sanayi Bölgesi no:7 Çorum</v>
      </c>
      <c r="E84" s="2" t="str">
        <f t="shared" si="5"/>
        <v>Çorum</v>
      </c>
      <c r="F84" s="44" t="s">
        <v>5155</v>
      </c>
      <c r="G84" s="2">
        <v>3173</v>
      </c>
      <c r="H84" s="2" t="s">
        <v>10607</v>
      </c>
      <c r="I84" s="2">
        <f t="shared" ca="1" si="6"/>
        <v>2</v>
      </c>
      <c r="J84" s="2">
        <f t="shared" ca="1" si="7"/>
        <v>618</v>
      </c>
    </row>
    <row r="85" spans="1:10" ht="17.350000000000001" customHeight="1">
      <c r="A85" s="2">
        <v>84</v>
      </c>
      <c r="B85" s="43" t="s">
        <v>5156</v>
      </c>
      <c r="C85" s="2" t="s">
        <v>8810</v>
      </c>
      <c r="D85" s="2" t="str">
        <f t="shared" si="4"/>
        <v>İTOB Organize Sanayi Bölgesi 10032 Sk. No:2 (Kuluçka MErkezi) Tekeli Menderes-İzmir</v>
      </c>
      <c r="E85" s="2" t="str">
        <f t="shared" si="5"/>
        <v>Menderes-İzmir</v>
      </c>
      <c r="F85" s="44" t="s">
        <v>5157</v>
      </c>
      <c r="G85" s="2">
        <v>3056</v>
      </c>
      <c r="H85" s="2" t="s">
        <v>10608</v>
      </c>
      <c r="I85" s="2">
        <f t="shared" ca="1" si="6"/>
        <v>3</v>
      </c>
      <c r="J85" s="2">
        <f t="shared" ca="1" si="7"/>
        <v>639</v>
      </c>
    </row>
    <row r="86" spans="1:10" ht="17.350000000000001" customHeight="1">
      <c r="A86" s="2">
        <v>85</v>
      </c>
      <c r="B86" s="43" t="s">
        <v>5158</v>
      </c>
      <c r="C86" s="2" t="s">
        <v>8811</v>
      </c>
      <c r="D86" s="2" t="str">
        <f t="shared" si="4"/>
        <v>ESKİŞEHİR</v>
      </c>
      <c r="E86" s="2" t="str">
        <f t="shared" si="5"/>
        <v>ESKİŞEHİR</v>
      </c>
      <c r="F86" s="44" t="s">
        <v>5159</v>
      </c>
      <c r="G86" s="2">
        <v>2692</v>
      </c>
      <c r="H86" s="2" t="s">
        <v>10609</v>
      </c>
      <c r="I86" s="2">
        <f t="shared" ca="1" si="6"/>
        <v>1</v>
      </c>
      <c r="J86" s="2">
        <f t="shared" ca="1" si="7"/>
        <v>103</v>
      </c>
    </row>
    <row r="87" spans="1:10" ht="17.350000000000001" customHeight="1">
      <c r="A87" s="2">
        <v>86</v>
      </c>
      <c r="B87" s="43" t="s">
        <v>5160</v>
      </c>
      <c r="C87" s="2" t="s">
        <v>8812</v>
      </c>
      <c r="D87" s="2" t="str">
        <f t="shared" si="4"/>
        <v>ESKİŞEHİR</v>
      </c>
      <c r="E87" s="2" t="str">
        <f t="shared" si="5"/>
        <v>ESKİŞEHİR</v>
      </c>
      <c r="F87" s="44" t="s">
        <v>5161</v>
      </c>
      <c r="G87" s="2">
        <v>2984</v>
      </c>
      <c r="H87" s="2" t="s">
        <v>10610</v>
      </c>
      <c r="I87" s="2">
        <f t="shared" ca="1" si="6"/>
        <v>8</v>
      </c>
      <c r="J87" s="2">
        <f t="shared" ca="1" si="7"/>
        <v>347</v>
      </c>
    </row>
    <row r="88" spans="1:10" ht="17.350000000000001" customHeight="1">
      <c r="A88" s="2">
        <v>87</v>
      </c>
      <c r="B88" s="43" t="s">
        <v>5162</v>
      </c>
      <c r="C88" s="2" t="s">
        <v>8813</v>
      </c>
      <c r="D88" s="2" t="str">
        <f t="shared" si="4"/>
        <v>ANTALYA</v>
      </c>
      <c r="E88" s="2" t="str">
        <f t="shared" si="5"/>
        <v>ANTALYA</v>
      </c>
      <c r="F88" s="44" t="s">
        <v>5163</v>
      </c>
      <c r="G88" s="2">
        <v>2958</v>
      </c>
      <c r="H88" s="2" t="s">
        <v>10611</v>
      </c>
      <c r="I88" s="2">
        <f t="shared" ca="1" si="6"/>
        <v>7</v>
      </c>
      <c r="J88" s="2">
        <f t="shared" ca="1" si="7"/>
        <v>960</v>
      </c>
    </row>
    <row r="89" spans="1:10" ht="17.350000000000001" customHeight="1">
      <c r="A89" s="2">
        <v>88</v>
      </c>
      <c r="B89" s="43" t="s">
        <v>5164</v>
      </c>
      <c r="C89" s="2" t="s">
        <v>8764</v>
      </c>
      <c r="D89" s="2" t="str">
        <f t="shared" si="4"/>
        <v xml:space="preserve"> İSTANBUL</v>
      </c>
      <c r="E89" s="2" t="str">
        <f t="shared" si="5"/>
        <v>İSTANBUL</v>
      </c>
      <c r="F89" s="44" t="s">
        <v>5068</v>
      </c>
      <c r="G89" s="2">
        <v>2496</v>
      </c>
      <c r="H89" s="2" t="s">
        <v>10612</v>
      </c>
      <c r="I89" s="2">
        <f t="shared" ca="1" si="6"/>
        <v>7</v>
      </c>
      <c r="J89" s="2">
        <f t="shared" ca="1" si="7"/>
        <v>667</v>
      </c>
    </row>
    <row r="90" spans="1:10" ht="17.350000000000001" customHeight="1">
      <c r="A90" s="2">
        <v>89</v>
      </c>
      <c r="B90" s="43" t="s">
        <v>5165</v>
      </c>
      <c r="C90" s="2" t="s">
        <v>8814</v>
      </c>
      <c r="D90" s="2" t="str">
        <f t="shared" si="4"/>
        <v>TÜBİTAK GEBZE YERLEŞKESİ</v>
      </c>
      <c r="E90" s="2" t="str">
        <f t="shared" si="5"/>
        <v>YERLEŞKESİ</v>
      </c>
      <c r="F90" s="44" t="s">
        <v>5166</v>
      </c>
      <c r="G90" s="2">
        <v>2463</v>
      </c>
      <c r="H90" s="2" t="s">
        <v>10613</v>
      </c>
      <c r="I90" s="2">
        <f t="shared" ca="1" si="6"/>
        <v>8</v>
      </c>
      <c r="J90" s="2">
        <f t="shared" ca="1" si="7"/>
        <v>806</v>
      </c>
    </row>
    <row r="91" spans="1:10" ht="17.350000000000001" customHeight="1">
      <c r="A91" s="2">
        <v>90</v>
      </c>
      <c r="B91" s="43" t="s">
        <v>5167</v>
      </c>
      <c r="C91" s="2" t="s">
        <v>8815</v>
      </c>
      <c r="D91" s="2" t="str">
        <f t="shared" si="4"/>
        <v>Ankara</v>
      </c>
      <c r="E91" s="2" t="str">
        <f t="shared" si="5"/>
        <v>Ankara</v>
      </c>
      <c r="F91" s="44" t="s">
        <v>5168</v>
      </c>
      <c r="G91" s="2">
        <v>1016</v>
      </c>
      <c r="H91" s="2" t="s">
        <v>10525</v>
      </c>
      <c r="I91" s="2">
        <f t="shared" ca="1" si="6"/>
        <v>4</v>
      </c>
      <c r="J91" s="2">
        <f t="shared" ca="1" si="7"/>
        <v>468</v>
      </c>
    </row>
    <row r="92" spans="1:10" ht="17.350000000000001" customHeight="1">
      <c r="A92" s="2">
        <v>91</v>
      </c>
      <c r="B92" s="43" t="s">
        <v>5169</v>
      </c>
      <c r="C92" s="2" t="s">
        <v>8816</v>
      </c>
      <c r="D92" s="2" t="str">
        <f t="shared" si="4"/>
        <v>5 208</v>
      </c>
      <c r="E92" s="2" t="str">
        <f t="shared" si="5"/>
        <v>208</v>
      </c>
      <c r="F92" s="44" t="s">
        <v>5170</v>
      </c>
      <c r="G92" s="2">
        <v>1239</v>
      </c>
      <c r="H92" s="2" t="s">
        <v>10526</v>
      </c>
      <c r="I92" s="2">
        <f t="shared" ca="1" si="6"/>
        <v>4</v>
      </c>
      <c r="J92" s="2">
        <f t="shared" ca="1" si="7"/>
        <v>838</v>
      </c>
    </row>
    <row r="93" spans="1:10" ht="17.350000000000001" customHeight="1">
      <c r="A93" s="2">
        <v>92</v>
      </c>
      <c r="B93" s="43" t="s">
        <v>5171</v>
      </c>
      <c r="C93" s="2" t="s">
        <v>8817</v>
      </c>
      <c r="D93" s="2" t="str">
        <f t="shared" si="4"/>
        <v>ESKİŞEHİR</v>
      </c>
      <c r="E93" s="2" t="str">
        <f t="shared" si="5"/>
        <v>ESKİŞEHİR</v>
      </c>
      <c r="F93" s="44" t="s">
        <v>5172</v>
      </c>
      <c r="G93" s="2">
        <v>1606</v>
      </c>
      <c r="H93" s="2" t="s">
        <v>10527</v>
      </c>
      <c r="I93" s="2">
        <f t="shared" ca="1" si="6"/>
        <v>2</v>
      </c>
      <c r="J93" s="2">
        <f t="shared" ca="1" si="7"/>
        <v>434</v>
      </c>
    </row>
    <row r="94" spans="1:10" ht="17.350000000000001" customHeight="1">
      <c r="A94" s="2">
        <v>93</v>
      </c>
      <c r="B94" s="43" t="s">
        <v>5173</v>
      </c>
      <c r="C94" s="2" t="s">
        <v>8818</v>
      </c>
      <c r="D94" s="2" t="str">
        <f t="shared" si="4"/>
        <v>Bulgurlu mah. Kanyon cad. No 89 c103</v>
      </c>
      <c r="E94" s="2" t="str">
        <f t="shared" si="5"/>
        <v>c103</v>
      </c>
      <c r="F94" s="44" t="s">
        <v>5174</v>
      </c>
      <c r="G94" s="2">
        <v>666</v>
      </c>
      <c r="H94" s="2" t="s">
        <v>10528</v>
      </c>
      <c r="I94" s="2">
        <f t="shared" ca="1" si="6"/>
        <v>4</v>
      </c>
      <c r="J94" s="2">
        <f t="shared" ca="1" si="7"/>
        <v>581</v>
      </c>
    </row>
    <row r="95" spans="1:10" ht="17.350000000000001" customHeight="1">
      <c r="A95" s="2">
        <v>94</v>
      </c>
      <c r="B95" s="43" t="s">
        <v>5175</v>
      </c>
      <c r="C95" s="2" t="s">
        <v>8819</v>
      </c>
      <c r="D95" s="2" t="str">
        <f t="shared" si="4"/>
        <v>ETGB Osmangazi Teknoparkı</v>
      </c>
      <c r="E95" s="2" t="str">
        <f t="shared" si="5"/>
        <v>Teknoparkı</v>
      </c>
      <c r="F95" s="44" t="s">
        <v>5176</v>
      </c>
      <c r="G95" s="2">
        <v>2973</v>
      </c>
      <c r="H95" s="2" t="s">
        <v>10529</v>
      </c>
      <c r="I95" s="2">
        <f t="shared" ca="1" si="6"/>
        <v>3</v>
      </c>
      <c r="J95" s="2">
        <f t="shared" ca="1" si="7"/>
        <v>981</v>
      </c>
    </row>
    <row r="96" spans="1:10" ht="17.350000000000001" customHeight="1">
      <c r="A96" s="2">
        <v>95</v>
      </c>
      <c r="B96" s="43" t="s">
        <v>5177</v>
      </c>
      <c r="C96" s="2" t="s">
        <v>8820</v>
      </c>
      <c r="D96" s="2" t="str">
        <f t="shared" si="4"/>
        <v xml:space="preserve"> İstanbul</v>
      </c>
      <c r="E96" s="2" t="str">
        <f t="shared" si="5"/>
        <v>İstanbul</v>
      </c>
      <c r="F96" s="44" t="s">
        <v>5178</v>
      </c>
      <c r="G96" s="2">
        <v>301</v>
      </c>
      <c r="H96" s="2" t="s">
        <v>10530</v>
      </c>
      <c r="I96" s="2">
        <f t="shared" ca="1" si="6"/>
        <v>2</v>
      </c>
      <c r="J96" s="2">
        <f t="shared" ca="1" si="7"/>
        <v>249</v>
      </c>
    </row>
    <row r="97" spans="1:10" ht="17.350000000000001" customHeight="1">
      <c r="A97" s="2">
        <v>96</v>
      </c>
      <c r="B97" s="43" t="s">
        <v>5179</v>
      </c>
      <c r="C97" s="2" t="s">
        <v>8821</v>
      </c>
      <c r="D97" s="2" t="str">
        <f t="shared" si="4"/>
        <v xml:space="preserve"> Eskişehir</v>
      </c>
      <c r="E97" s="2" t="str">
        <f t="shared" si="5"/>
        <v>Eskişehir</v>
      </c>
      <c r="F97" s="44" t="s">
        <v>5180</v>
      </c>
      <c r="G97" s="2">
        <v>140</v>
      </c>
      <c r="H97" s="2" t="s">
        <v>10531</v>
      </c>
      <c r="I97" s="2">
        <f t="shared" ca="1" si="6"/>
        <v>3</v>
      </c>
      <c r="J97" s="2">
        <f t="shared" ca="1" si="7"/>
        <v>412</v>
      </c>
    </row>
    <row r="98" spans="1:10" ht="17.350000000000001" customHeight="1">
      <c r="A98" s="2">
        <v>97</v>
      </c>
      <c r="B98" s="43" t="s">
        <v>5181</v>
      </c>
      <c r="C98" s="2" t="s">
        <v>8822</v>
      </c>
      <c r="D98" s="2" t="str">
        <f t="shared" si="4"/>
        <v>5</v>
      </c>
      <c r="E98" s="2" t="str">
        <f t="shared" si="5"/>
        <v>5</v>
      </c>
      <c r="F98" s="44" t="s">
        <v>5182</v>
      </c>
      <c r="G98" s="2">
        <v>129</v>
      </c>
      <c r="H98" s="2" t="s">
        <v>10532</v>
      </c>
      <c r="I98" s="2">
        <f t="shared" ca="1" si="6"/>
        <v>1</v>
      </c>
      <c r="J98" s="2">
        <f t="shared" ca="1" si="7"/>
        <v>951</v>
      </c>
    </row>
    <row r="99" spans="1:10" ht="17.350000000000001" customHeight="1">
      <c r="A99" s="2">
        <v>98</v>
      </c>
      <c r="B99" s="43" t="s">
        <v>5183</v>
      </c>
      <c r="C99" s="2" t="s">
        <v>8823</v>
      </c>
      <c r="D99" s="2" t="str">
        <f t="shared" si="4"/>
        <v>401</v>
      </c>
      <c r="E99" s="2" t="str">
        <f t="shared" si="5"/>
        <v>401</v>
      </c>
      <c r="F99" s="44" t="s">
        <v>5184</v>
      </c>
      <c r="G99" s="2">
        <v>11</v>
      </c>
      <c r="H99" s="2" t="s">
        <v>10533</v>
      </c>
      <c r="I99" s="2">
        <f t="shared" ca="1" si="6"/>
        <v>3</v>
      </c>
      <c r="J99" s="2">
        <f t="shared" ca="1" si="7"/>
        <v>742</v>
      </c>
    </row>
    <row r="100" spans="1:10" ht="17.350000000000001" customHeight="1">
      <c r="A100" s="2">
        <v>99</v>
      </c>
      <c r="B100" s="43" t="s">
        <v>5185</v>
      </c>
      <c r="C100" s="2" t="s">
        <v>8774</v>
      </c>
      <c r="D100" s="2" t="str">
        <f t="shared" si="4"/>
        <v>Erzurum</v>
      </c>
      <c r="E100" s="2" t="str">
        <f t="shared" si="5"/>
        <v>Erzurum</v>
      </c>
      <c r="F100" s="44" t="s">
        <v>5086</v>
      </c>
      <c r="G100" s="2">
        <v>3098</v>
      </c>
      <c r="H100" s="2" t="s">
        <v>10534</v>
      </c>
      <c r="I100" s="2">
        <f t="shared" ca="1" si="6"/>
        <v>1</v>
      </c>
      <c r="J100" s="2">
        <f t="shared" ca="1" si="7"/>
        <v>960</v>
      </c>
    </row>
    <row r="101" spans="1:10" ht="17.350000000000001" customHeight="1">
      <c r="A101" s="2">
        <v>100</v>
      </c>
      <c r="B101" s="43" t="s">
        <v>5186</v>
      </c>
      <c r="C101" s="2" t="s">
        <v>8824</v>
      </c>
      <c r="D101" s="2" t="str">
        <f t="shared" si="4"/>
        <v>22-8 Samsun Teknopark</v>
      </c>
      <c r="E101" s="2" t="str">
        <f t="shared" si="5"/>
        <v>Teknopark</v>
      </c>
      <c r="F101" s="44" t="s">
        <v>5187</v>
      </c>
      <c r="G101" s="2">
        <v>151</v>
      </c>
      <c r="H101" s="2" t="s">
        <v>10535</v>
      </c>
      <c r="I101" s="2">
        <f t="shared" ca="1" si="6"/>
        <v>2</v>
      </c>
      <c r="J101" s="2">
        <f t="shared" ca="1" si="7"/>
        <v>225</v>
      </c>
    </row>
    <row r="102" spans="1:10" ht="17.350000000000001" customHeight="1">
      <c r="A102" s="2">
        <v>101</v>
      </c>
      <c r="B102" s="43" t="s">
        <v>5150</v>
      </c>
      <c r="C102" s="2" t="s">
        <v>8807</v>
      </c>
      <c r="D102" s="2" t="str">
        <f t="shared" si="4"/>
        <v xml:space="preserve"> SİVAS</v>
      </c>
      <c r="E102" s="2" t="str">
        <f t="shared" si="5"/>
        <v>SİVAS</v>
      </c>
      <c r="F102" s="44" t="s">
        <v>5151</v>
      </c>
      <c r="G102" s="2">
        <v>1644</v>
      </c>
      <c r="H102" s="2" t="s">
        <v>10536</v>
      </c>
      <c r="I102" s="2">
        <f t="shared" ca="1" si="6"/>
        <v>2</v>
      </c>
      <c r="J102" s="2">
        <f t="shared" ca="1" si="7"/>
        <v>287</v>
      </c>
    </row>
    <row r="103" spans="1:10" ht="17.350000000000001" customHeight="1">
      <c r="A103" s="2">
        <v>102</v>
      </c>
      <c r="B103" s="43" t="s">
        <v>5152</v>
      </c>
      <c r="C103" s="2" t="s">
        <v>8808</v>
      </c>
      <c r="D103" s="2" t="str">
        <f t="shared" si="4"/>
        <v>KAHRAMANMARAŞ</v>
      </c>
      <c r="E103" s="2" t="str">
        <f t="shared" si="5"/>
        <v>KAHRAMANMARAŞ</v>
      </c>
      <c r="F103" s="44" t="s">
        <v>5153</v>
      </c>
      <c r="G103" s="2">
        <v>1631</v>
      </c>
      <c r="H103" s="2" t="s">
        <v>10537</v>
      </c>
      <c r="I103" s="2">
        <f t="shared" ca="1" si="6"/>
        <v>5</v>
      </c>
      <c r="J103" s="2">
        <f t="shared" ca="1" si="7"/>
        <v>203</v>
      </c>
    </row>
    <row r="104" spans="1:10" ht="17.350000000000001" customHeight="1">
      <c r="A104" s="2">
        <v>103</v>
      </c>
      <c r="B104" s="43" t="s">
        <v>5154</v>
      </c>
      <c r="C104" s="2" t="s">
        <v>8809</v>
      </c>
      <c r="D104" s="2" t="str">
        <f t="shared" si="4"/>
        <v>Ankara yolu 12.km Organize Sanayi Bölgesi no:7 Çorum</v>
      </c>
      <c r="E104" s="2" t="str">
        <f t="shared" si="5"/>
        <v>Çorum</v>
      </c>
      <c r="F104" s="44" t="s">
        <v>5155</v>
      </c>
      <c r="G104" s="2">
        <v>2777</v>
      </c>
      <c r="H104" s="2" t="s">
        <v>10538</v>
      </c>
      <c r="I104" s="2">
        <f t="shared" ca="1" si="6"/>
        <v>1</v>
      </c>
      <c r="J104" s="2">
        <f t="shared" ca="1" si="7"/>
        <v>45</v>
      </c>
    </row>
    <row r="105" spans="1:10" ht="17.350000000000001" customHeight="1">
      <c r="A105" s="2">
        <v>104</v>
      </c>
      <c r="B105" s="43" t="s">
        <v>5156</v>
      </c>
      <c r="C105" s="2" t="s">
        <v>8810</v>
      </c>
      <c r="D105" s="2" t="str">
        <f t="shared" si="4"/>
        <v>İTOB Organize Sanayi Bölgesi 10032 Sk. No:2 (Kuluçka MErkezi) Tekeli Menderes-İzmir</v>
      </c>
      <c r="E105" s="2" t="str">
        <f t="shared" si="5"/>
        <v>Menderes-İzmir</v>
      </c>
      <c r="F105" s="44" t="s">
        <v>5157</v>
      </c>
      <c r="G105" s="2">
        <v>540</v>
      </c>
      <c r="H105" s="2" t="s">
        <v>10539</v>
      </c>
      <c r="I105" s="2">
        <f t="shared" ca="1" si="6"/>
        <v>7</v>
      </c>
      <c r="J105" s="2">
        <f t="shared" ca="1" si="7"/>
        <v>577</v>
      </c>
    </row>
    <row r="106" spans="1:10" ht="17.350000000000001" customHeight="1">
      <c r="A106" s="2">
        <v>105</v>
      </c>
      <c r="B106" s="43" t="s">
        <v>5158</v>
      </c>
      <c r="C106" s="2" t="s">
        <v>8811</v>
      </c>
      <c r="D106" s="2" t="str">
        <f t="shared" si="4"/>
        <v>ESKİŞEHİR</v>
      </c>
      <c r="E106" s="2" t="str">
        <f t="shared" si="5"/>
        <v>ESKİŞEHİR</v>
      </c>
      <c r="F106" s="44" t="s">
        <v>5159</v>
      </c>
      <c r="G106" s="2">
        <v>2796</v>
      </c>
      <c r="H106" s="2" t="s">
        <v>10540</v>
      </c>
      <c r="I106" s="2">
        <f t="shared" ca="1" si="6"/>
        <v>6</v>
      </c>
      <c r="J106" s="2">
        <f t="shared" ca="1" si="7"/>
        <v>565</v>
      </c>
    </row>
    <row r="107" spans="1:10" ht="17.350000000000001" customHeight="1">
      <c r="A107" s="2">
        <v>106</v>
      </c>
      <c r="B107" s="43" t="s">
        <v>5160</v>
      </c>
      <c r="C107" s="2" t="s">
        <v>8812</v>
      </c>
      <c r="D107" s="2" t="str">
        <f t="shared" si="4"/>
        <v>ESKİŞEHİR</v>
      </c>
      <c r="E107" s="2" t="str">
        <f t="shared" si="5"/>
        <v>ESKİŞEHİR</v>
      </c>
      <c r="F107" s="44" t="s">
        <v>5161</v>
      </c>
      <c r="G107" s="2">
        <v>997</v>
      </c>
      <c r="H107" s="2" t="s">
        <v>10541</v>
      </c>
      <c r="I107" s="2">
        <f t="shared" ca="1" si="6"/>
        <v>2</v>
      </c>
      <c r="J107" s="2">
        <f t="shared" ca="1" si="7"/>
        <v>37</v>
      </c>
    </row>
    <row r="108" spans="1:10" ht="17.350000000000001" customHeight="1">
      <c r="A108" s="2">
        <v>107</v>
      </c>
      <c r="B108" s="43" t="s">
        <v>5162</v>
      </c>
      <c r="C108" s="2" t="s">
        <v>8813</v>
      </c>
      <c r="D108" s="2" t="str">
        <f t="shared" si="4"/>
        <v>ANTALYA</v>
      </c>
      <c r="E108" s="2" t="str">
        <f t="shared" si="5"/>
        <v>ANTALYA</v>
      </c>
      <c r="F108" s="44" t="s">
        <v>5163</v>
      </c>
      <c r="G108" s="2">
        <v>3126</v>
      </c>
      <c r="H108" s="2" t="s">
        <v>10542</v>
      </c>
      <c r="I108" s="2">
        <f t="shared" ca="1" si="6"/>
        <v>8</v>
      </c>
      <c r="J108" s="2">
        <f t="shared" ca="1" si="7"/>
        <v>292</v>
      </c>
    </row>
    <row r="109" spans="1:10" ht="17.350000000000001" customHeight="1">
      <c r="A109" s="2">
        <v>108</v>
      </c>
      <c r="B109" s="43" t="s">
        <v>5164</v>
      </c>
      <c r="C109" s="2" t="s">
        <v>8764</v>
      </c>
      <c r="D109" s="2" t="str">
        <f t="shared" si="4"/>
        <v xml:space="preserve"> İSTANBUL</v>
      </c>
      <c r="E109" s="2" t="str">
        <f t="shared" si="5"/>
        <v>İSTANBUL</v>
      </c>
      <c r="F109" s="44" t="s">
        <v>5068</v>
      </c>
      <c r="G109" s="2">
        <v>497</v>
      </c>
      <c r="H109" s="2" t="s">
        <v>10543</v>
      </c>
      <c r="I109" s="2">
        <f t="shared" ca="1" si="6"/>
        <v>2</v>
      </c>
      <c r="J109" s="2">
        <f t="shared" ca="1" si="7"/>
        <v>350</v>
      </c>
    </row>
    <row r="110" spans="1:10" ht="17.350000000000001" customHeight="1">
      <c r="A110" s="2">
        <v>109</v>
      </c>
      <c r="B110" s="43" t="s">
        <v>5165</v>
      </c>
      <c r="C110" s="2" t="s">
        <v>8814</v>
      </c>
      <c r="D110" s="2" t="str">
        <f t="shared" si="4"/>
        <v>TÜBİTAK GEBZE YERLEŞKESİ</v>
      </c>
      <c r="E110" s="2" t="str">
        <f t="shared" si="5"/>
        <v>YERLEŞKESİ</v>
      </c>
      <c r="F110" s="44" t="s">
        <v>5166</v>
      </c>
      <c r="G110" s="2">
        <v>713</v>
      </c>
      <c r="H110" s="2" t="s">
        <v>10544</v>
      </c>
      <c r="I110" s="2">
        <f t="shared" ca="1" si="6"/>
        <v>7</v>
      </c>
      <c r="J110" s="2">
        <f t="shared" ca="1" si="7"/>
        <v>265</v>
      </c>
    </row>
    <row r="111" spans="1:10" ht="17.350000000000001" customHeight="1">
      <c r="A111" s="2">
        <v>110</v>
      </c>
      <c r="B111" s="43" t="s">
        <v>5167</v>
      </c>
      <c r="C111" s="2" t="s">
        <v>8815</v>
      </c>
      <c r="D111" s="2" t="str">
        <f t="shared" si="4"/>
        <v>Ankara</v>
      </c>
      <c r="E111" s="2" t="str">
        <f t="shared" si="5"/>
        <v>Ankara</v>
      </c>
      <c r="F111" s="44" t="s">
        <v>5168</v>
      </c>
      <c r="G111" s="2">
        <v>2666</v>
      </c>
      <c r="H111" s="2" t="s">
        <v>10545</v>
      </c>
      <c r="I111" s="2">
        <f t="shared" ca="1" si="6"/>
        <v>2</v>
      </c>
      <c r="J111" s="2">
        <f t="shared" ca="1" si="7"/>
        <v>658</v>
      </c>
    </row>
    <row r="112" spans="1:10" ht="17.350000000000001" customHeight="1">
      <c r="A112" s="2">
        <v>111</v>
      </c>
      <c r="B112" s="43" t="s">
        <v>5169</v>
      </c>
      <c r="C112" s="2" t="s">
        <v>8816</v>
      </c>
      <c r="D112" s="2" t="str">
        <f t="shared" si="4"/>
        <v>5 208</v>
      </c>
      <c r="E112" s="2" t="str">
        <f t="shared" si="5"/>
        <v>208</v>
      </c>
      <c r="F112" s="44" t="s">
        <v>5170</v>
      </c>
      <c r="G112" s="2">
        <v>1151</v>
      </c>
      <c r="H112" s="2" t="s">
        <v>10546</v>
      </c>
      <c r="I112" s="2">
        <f t="shared" ca="1" si="6"/>
        <v>3</v>
      </c>
      <c r="J112" s="2">
        <f t="shared" ca="1" si="7"/>
        <v>238</v>
      </c>
    </row>
    <row r="113" spans="1:10" ht="17.350000000000001" customHeight="1">
      <c r="A113" s="2">
        <v>112</v>
      </c>
      <c r="B113" s="43" t="s">
        <v>5171</v>
      </c>
      <c r="C113" s="2" t="s">
        <v>8817</v>
      </c>
      <c r="D113" s="2" t="str">
        <f t="shared" si="4"/>
        <v>ESKİŞEHİR</v>
      </c>
      <c r="E113" s="2" t="str">
        <f t="shared" si="5"/>
        <v>ESKİŞEHİR</v>
      </c>
      <c r="F113" s="44" t="s">
        <v>5172</v>
      </c>
      <c r="G113" s="2">
        <v>77</v>
      </c>
      <c r="H113" s="2" t="s">
        <v>10547</v>
      </c>
      <c r="I113" s="2">
        <f t="shared" ca="1" si="6"/>
        <v>1</v>
      </c>
      <c r="J113" s="2">
        <f t="shared" ca="1" si="7"/>
        <v>689</v>
      </c>
    </row>
    <row r="114" spans="1:10" ht="17.350000000000001" customHeight="1">
      <c r="A114" s="2">
        <v>113</v>
      </c>
      <c r="B114" s="43" t="s">
        <v>5173</v>
      </c>
      <c r="C114" s="2" t="s">
        <v>8818</v>
      </c>
      <c r="D114" s="2" t="str">
        <f t="shared" si="4"/>
        <v>Bulgurlu mah. Kanyon cad. No 89 c103</v>
      </c>
      <c r="E114" s="2" t="str">
        <f t="shared" si="5"/>
        <v>c103</v>
      </c>
      <c r="F114" s="44" t="s">
        <v>5174</v>
      </c>
      <c r="G114" s="2">
        <v>2868</v>
      </c>
      <c r="H114" s="2" t="s">
        <v>10548</v>
      </c>
      <c r="I114" s="2">
        <f t="shared" ca="1" si="6"/>
        <v>1</v>
      </c>
      <c r="J114" s="2">
        <f t="shared" ca="1" si="7"/>
        <v>447</v>
      </c>
    </row>
    <row r="115" spans="1:10" ht="17.350000000000001" customHeight="1">
      <c r="A115" s="2">
        <v>114</v>
      </c>
      <c r="B115" s="43" t="s">
        <v>5175</v>
      </c>
      <c r="C115" s="2" t="s">
        <v>8819</v>
      </c>
      <c r="D115" s="2" t="str">
        <f t="shared" si="4"/>
        <v>ETGB Osmangazi Teknoparkı</v>
      </c>
      <c r="E115" s="2" t="str">
        <f t="shared" si="5"/>
        <v>Teknoparkı</v>
      </c>
      <c r="F115" s="44" t="s">
        <v>5176</v>
      </c>
      <c r="G115" s="2">
        <v>1570</v>
      </c>
      <c r="H115" s="2" t="s">
        <v>10549</v>
      </c>
      <c r="I115" s="2">
        <f t="shared" ca="1" si="6"/>
        <v>1</v>
      </c>
      <c r="J115" s="2">
        <f t="shared" ca="1" si="7"/>
        <v>622</v>
      </c>
    </row>
    <row r="116" spans="1:10" ht="17.350000000000001" customHeight="1">
      <c r="A116" s="2">
        <v>115</v>
      </c>
      <c r="B116" s="43" t="s">
        <v>5177</v>
      </c>
      <c r="C116" s="2" t="s">
        <v>8820</v>
      </c>
      <c r="D116" s="2" t="str">
        <f t="shared" si="4"/>
        <v xml:space="preserve"> İstanbul</v>
      </c>
      <c r="E116" s="2" t="str">
        <f t="shared" si="5"/>
        <v>İstanbul</v>
      </c>
      <c r="F116" s="44" t="s">
        <v>5178</v>
      </c>
      <c r="G116" s="2">
        <v>245</v>
      </c>
      <c r="H116" s="2" t="s">
        <v>10550</v>
      </c>
      <c r="I116" s="2">
        <f t="shared" ca="1" si="6"/>
        <v>5</v>
      </c>
      <c r="J116" s="2">
        <f t="shared" ca="1" si="7"/>
        <v>893</v>
      </c>
    </row>
    <row r="117" spans="1:10" ht="17.350000000000001" customHeight="1">
      <c r="A117" s="2">
        <v>116</v>
      </c>
      <c r="B117" s="43" t="s">
        <v>5179</v>
      </c>
      <c r="C117" s="2" t="s">
        <v>8821</v>
      </c>
      <c r="D117" s="2" t="str">
        <f t="shared" si="4"/>
        <v xml:space="preserve"> Eskişehir</v>
      </c>
      <c r="E117" s="2" t="str">
        <f t="shared" si="5"/>
        <v>Eskişehir</v>
      </c>
      <c r="F117" s="44" t="s">
        <v>5180</v>
      </c>
      <c r="G117" s="2">
        <v>3162</v>
      </c>
      <c r="H117" s="2" t="s">
        <v>10551</v>
      </c>
      <c r="I117" s="2">
        <f t="shared" ca="1" si="6"/>
        <v>4</v>
      </c>
      <c r="J117" s="2">
        <f t="shared" ca="1" si="7"/>
        <v>692</v>
      </c>
    </row>
    <row r="118" spans="1:10" ht="17.350000000000001" customHeight="1">
      <c r="A118" s="2">
        <v>117</v>
      </c>
      <c r="B118" s="43" t="s">
        <v>5181</v>
      </c>
      <c r="C118" s="2" t="s">
        <v>8822</v>
      </c>
      <c r="D118" s="2" t="str">
        <f t="shared" si="4"/>
        <v>5</v>
      </c>
      <c r="E118" s="2" t="str">
        <f t="shared" si="5"/>
        <v>5</v>
      </c>
      <c r="F118" s="44" t="s">
        <v>5182</v>
      </c>
      <c r="G118" s="2">
        <v>239</v>
      </c>
      <c r="H118" s="2" t="s">
        <v>10552</v>
      </c>
      <c r="I118" s="2">
        <f t="shared" ca="1" si="6"/>
        <v>5</v>
      </c>
      <c r="J118" s="2">
        <f t="shared" ca="1" si="7"/>
        <v>353</v>
      </c>
    </row>
    <row r="119" spans="1:10" ht="17.350000000000001" customHeight="1">
      <c r="A119" s="2">
        <v>118</v>
      </c>
      <c r="B119" s="43" t="s">
        <v>5183</v>
      </c>
      <c r="C119" s="2" t="s">
        <v>8823</v>
      </c>
      <c r="D119" s="2" t="str">
        <f t="shared" si="4"/>
        <v>401</v>
      </c>
      <c r="E119" s="2" t="str">
        <f t="shared" si="5"/>
        <v>401</v>
      </c>
      <c r="F119" s="44" t="s">
        <v>5184</v>
      </c>
      <c r="G119" s="2">
        <v>2518</v>
      </c>
      <c r="H119" s="2" t="s">
        <v>10553</v>
      </c>
      <c r="I119" s="2">
        <f t="shared" ca="1" si="6"/>
        <v>5</v>
      </c>
      <c r="J119" s="2">
        <f t="shared" ca="1" si="7"/>
        <v>922</v>
      </c>
    </row>
    <row r="120" spans="1:10" ht="17.350000000000001" customHeight="1">
      <c r="A120" s="2">
        <v>119</v>
      </c>
      <c r="B120" s="43" t="s">
        <v>5185</v>
      </c>
      <c r="C120" s="2" t="s">
        <v>8774</v>
      </c>
      <c r="D120" s="2" t="str">
        <f t="shared" si="4"/>
        <v>Erzurum</v>
      </c>
      <c r="E120" s="2" t="str">
        <f t="shared" si="5"/>
        <v>Erzurum</v>
      </c>
      <c r="F120" s="44" t="s">
        <v>5086</v>
      </c>
      <c r="G120" s="2">
        <v>2557</v>
      </c>
      <c r="H120" s="2" t="s">
        <v>10554</v>
      </c>
      <c r="I120" s="2">
        <f t="shared" ca="1" si="6"/>
        <v>3</v>
      </c>
      <c r="J120" s="2">
        <f t="shared" ca="1" si="7"/>
        <v>438</v>
      </c>
    </row>
    <row r="121" spans="1:10" ht="17.350000000000001" customHeight="1">
      <c r="A121" s="2">
        <v>120</v>
      </c>
      <c r="B121" s="43" t="s">
        <v>5186</v>
      </c>
      <c r="C121" s="2" t="s">
        <v>8824</v>
      </c>
      <c r="D121" s="2" t="str">
        <f t="shared" si="4"/>
        <v>22-8 Samsun Teknopark</v>
      </c>
      <c r="E121" s="2" t="str">
        <f t="shared" si="5"/>
        <v>Teknopark</v>
      </c>
      <c r="F121" s="44" t="s">
        <v>5187</v>
      </c>
      <c r="G121" s="2">
        <v>2585</v>
      </c>
      <c r="H121" s="2" t="s">
        <v>10555</v>
      </c>
      <c r="I121" s="2">
        <f t="shared" ca="1" si="6"/>
        <v>7</v>
      </c>
      <c r="J121" s="2">
        <f t="shared" ca="1" si="7"/>
        <v>835</v>
      </c>
    </row>
    <row r="122" spans="1:10" ht="17.350000000000001" customHeight="1">
      <c r="A122" s="2">
        <v>121</v>
      </c>
      <c r="B122" s="43" t="s">
        <v>5188</v>
      </c>
      <c r="C122" s="2" t="s">
        <v>8825</v>
      </c>
      <c r="D122" s="2" t="str">
        <f t="shared" si="4"/>
        <v>ANKARA</v>
      </c>
      <c r="E122" s="2" t="str">
        <f t="shared" si="5"/>
        <v>ANKARA</v>
      </c>
      <c r="F122" s="44" t="s">
        <v>5189</v>
      </c>
      <c r="G122" s="2">
        <v>532</v>
      </c>
      <c r="H122" s="2" t="s">
        <v>10556</v>
      </c>
      <c r="I122" s="2">
        <f t="shared" ca="1" si="6"/>
        <v>8</v>
      </c>
      <c r="J122" s="2">
        <f t="shared" ca="1" si="7"/>
        <v>398</v>
      </c>
    </row>
    <row r="123" spans="1:10" ht="17.350000000000001" customHeight="1">
      <c r="A123" s="2">
        <v>122</v>
      </c>
      <c r="B123" s="43" t="s">
        <v>5190</v>
      </c>
      <c r="C123" s="2" t="s">
        <v>8826</v>
      </c>
      <c r="D123" s="2" t="str">
        <f t="shared" si="4"/>
        <v>Ankara</v>
      </c>
      <c r="E123" s="2" t="str">
        <f t="shared" si="5"/>
        <v>Ankara</v>
      </c>
      <c r="F123" s="44" t="s">
        <v>5191</v>
      </c>
      <c r="G123" s="2">
        <v>964</v>
      </c>
      <c r="H123" s="2" t="s">
        <v>10557</v>
      </c>
      <c r="I123" s="2">
        <f t="shared" ca="1" si="6"/>
        <v>4</v>
      </c>
      <c r="J123" s="2">
        <f t="shared" ca="1" si="7"/>
        <v>812</v>
      </c>
    </row>
    <row r="124" spans="1:10" ht="17.350000000000001" customHeight="1">
      <c r="A124" s="2">
        <v>123</v>
      </c>
      <c r="B124" s="43" t="s">
        <v>5192</v>
      </c>
      <c r="C124" s="2" t="s">
        <v>8827</v>
      </c>
      <c r="D124" s="2" t="str">
        <f t="shared" si="4"/>
        <v>ANKARA UNIVERSITESI TEKNOLOJI GELISTIRME BOLGESI B BLOK ZEMIN KAT NO:3 GOLBASI</v>
      </c>
      <c r="E124" s="2" t="str">
        <f t="shared" si="5"/>
        <v>GOLBASI</v>
      </c>
      <c r="F124" s="44" t="s">
        <v>5193</v>
      </c>
      <c r="G124" s="2">
        <v>2766</v>
      </c>
      <c r="H124" s="2" t="s">
        <v>10558</v>
      </c>
      <c r="I124" s="2">
        <f t="shared" ca="1" si="6"/>
        <v>3</v>
      </c>
      <c r="J124" s="2">
        <f t="shared" ca="1" si="7"/>
        <v>40</v>
      </c>
    </row>
    <row r="125" spans="1:10" ht="17.350000000000001" customHeight="1">
      <c r="A125" s="2">
        <v>124</v>
      </c>
      <c r="B125" s="43" t="s">
        <v>5194</v>
      </c>
      <c r="C125" s="2" t="s">
        <v>8828</v>
      </c>
      <c r="D125" s="2" t="str">
        <f t="shared" si="4"/>
        <v>İSTANBUL</v>
      </c>
      <c r="E125" s="2" t="str">
        <f t="shared" si="5"/>
        <v>İSTANBUL</v>
      </c>
      <c r="F125" s="44" t="s">
        <v>5195</v>
      </c>
      <c r="G125" s="2">
        <v>687</v>
      </c>
      <c r="H125" s="2" t="s">
        <v>10559</v>
      </c>
      <c r="I125" s="2">
        <f t="shared" ca="1" si="6"/>
        <v>8</v>
      </c>
      <c r="J125" s="2">
        <f t="shared" ca="1" si="7"/>
        <v>892</v>
      </c>
    </row>
    <row r="126" spans="1:10" ht="17.350000000000001" customHeight="1">
      <c r="A126" s="2">
        <v>125</v>
      </c>
      <c r="B126" s="43" t="s">
        <v>5196</v>
      </c>
      <c r="C126" s="2" t="s">
        <v>8829</v>
      </c>
      <c r="D126" s="2" t="str">
        <f t="shared" si="4"/>
        <v>TÜBİTAK MAM Teknoloji Geliştirme Bölgesi C Blok No 26</v>
      </c>
      <c r="E126" s="2" t="str">
        <f t="shared" si="5"/>
        <v>26</v>
      </c>
      <c r="F126" s="44" t="s">
        <v>5197</v>
      </c>
      <c r="G126" s="2">
        <v>3166</v>
      </c>
      <c r="H126" s="2" t="s">
        <v>10560</v>
      </c>
      <c r="I126" s="2">
        <f t="shared" ca="1" si="6"/>
        <v>8</v>
      </c>
      <c r="J126" s="2">
        <f t="shared" ca="1" si="7"/>
        <v>181</v>
      </c>
    </row>
    <row r="127" spans="1:10" ht="17.350000000000001" customHeight="1">
      <c r="A127" s="2">
        <v>126</v>
      </c>
      <c r="B127" s="43" t="s">
        <v>5196</v>
      </c>
      <c r="C127" s="2" t="s">
        <v>8830</v>
      </c>
      <c r="D127" s="2" t="str">
        <f t="shared" si="4"/>
        <v>İstanbul</v>
      </c>
      <c r="E127" s="2" t="str">
        <f t="shared" si="5"/>
        <v>İstanbul</v>
      </c>
      <c r="F127" s="44" t="s">
        <v>5198</v>
      </c>
      <c r="G127" s="2">
        <v>2370</v>
      </c>
      <c r="H127" s="2" t="s">
        <v>10561</v>
      </c>
      <c r="I127" s="2">
        <f t="shared" ca="1" si="6"/>
        <v>5</v>
      </c>
      <c r="J127" s="2">
        <f t="shared" ca="1" si="7"/>
        <v>795</v>
      </c>
    </row>
    <row r="128" spans="1:10" ht="17.350000000000001" customHeight="1">
      <c r="A128" s="2">
        <v>127</v>
      </c>
      <c r="B128" s="43" t="s">
        <v>5199</v>
      </c>
      <c r="C128" s="2" t="s">
        <v>8831</v>
      </c>
      <c r="D128" s="2" t="str">
        <f t="shared" si="4"/>
        <v xml:space="preserve"> ANKARA</v>
      </c>
      <c r="E128" s="2" t="str">
        <f t="shared" si="5"/>
        <v>ANKARA</v>
      </c>
      <c r="F128" s="44" t="s">
        <v>5200</v>
      </c>
      <c r="G128" s="2">
        <v>2599</v>
      </c>
      <c r="H128" s="2" t="s">
        <v>10562</v>
      </c>
      <c r="I128" s="2">
        <f t="shared" ca="1" si="6"/>
        <v>8</v>
      </c>
      <c r="J128" s="2">
        <f t="shared" ca="1" si="7"/>
        <v>339</v>
      </c>
    </row>
    <row r="129" spans="1:10" ht="17.350000000000001" customHeight="1">
      <c r="A129" s="2">
        <v>128</v>
      </c>
      <c r="B129" s="43" t="s">
        <v>5201</v>
      </c>
      <c r="C129" s="2" t="s">
        <v>8832</v>
      </c>
      <c r="D129" s="2" t="str">
        <f t="shared" si="4"/>
        <v>1-11</v>
      </c>
      <c r="E129" s="2" t="str">
        <f t="shared" si="5"/>
        <v>1-11</v>
      </c>
      <c r="F129" s="44" t="s">
        <v>5202</v>
      </c>
      <c r="G129" s="2">
        <v>877</v>
      </c>
      <c r="H129" s="2" t="s">
        <v>10563</v>
      </c>
      <c r="I129" s="2">
        <f t="shared" ca="1" si="6"/>
        <v>8</v>
      </c>
      <c r="J129" s="2">
        <f t="shared" ca="1" si="7"/>
        <v>229</v>
      </c>
    </row>
    <row r="130" spans="1:10" ht="17.350000000000001" customHeight="1">
      <c r="A130" s="2">
        <v>129</v>
      </c>
      <c r="B130" s="43" t="s">
        <v>5203</v>
      </c>
      <c r="C130" s="2" t="s">
        <v>8833</v>
      </c>
      <c r="D130" s="2" t="str">
        <f t="shared" si="4"/>
        <v xml:space="preserve"> ANTALYA</v>
      </c>
      <c r="E130" s="2" t="str">
        <f t="shared" si="5"/>
        <v>ANTALYA</v>
      </c>
      <c r="F130" s="44" t="s">
        <v>5204</v>
      </c>
      <c r="G130" s="2">
        <v>2616</v>
      </c>
      <c r="H130" s="2" t="s">
        <v>10564</v>
      </c>
      <c r="I130" s="2">
        <f t="shared" ca="1" si="6"/>
        <v>2</v>
      </c>
      <c r="J130" s="2">
        <f t="shared" ca="1" si="7"/>
        <v>116</v>
      </c>
    </row>
    <row r="131" spans="1:10" ht="17.350000000000001" customHeight="1">
      <c r="A131" s="2">
        <v>130</v>
      </c>
      <c r="B131" s="43" t="s">
        <v>5205</v>
      </c>
      <c r="C131" s="2" t="s">
        <v>8834</v>
      </c>
      <c r="D131" s="2" t="str">
        <f t="shared" ref="D131:D194" si="8">IFERROR(RIGHT(C131,LEN(C131)-FIND("$",SUBSTITUTE(C131,"/","$",LEN(C131)-LEN(SUBSTITUTE(C131,"/",""))))),C131)</f>
        <v>İZMİR</v>
      </c>
      <c r="E131" s="2" t="str">
        <f t="shared" ref="E131:E194" si="9">IFERROR(RIGHT(D131,LEN(D131)-FIND("$",SUBSTITUTE(D131," ","$",LEN(D131)-LEN(SUBSTITUTE(D131," ",""))))),D131)</f>
        <v>İZMİR</v>
      </c>
      <c r="F131" s="44" t="s">
        <v>5206</v>
      </c>
      <c r="G131" s="2">
        <v>2922</v>
      </c>
      <c r="H131" s="2" t="s">
        <v>10565</v>
      </c>
      <c r="I131" s="2">
        <f t="shared" ref="I131:I194" ca="1" si="10">RANDBETWEEN(1,8)</f>
        <v>7</v>
      </c>
      <c r="J131" s="2">
        <f t="shared" ref="J131:J194" ca="1" si="11">RANDBETWEEN(1,1000)</f>
        <v>461</v>
      </c>
    </row>
    <row r="132" spans="1:10" ht="17.350000000000001" customHeight="1">
      <c r="A132" s="2">
        <v>131</v>
      </c>
      <c r="B132" s="43" t="s">
        <v>5207</v>
      </c>
      <c r="C132" s="2" t="s">
        <v>8835</v>
      </c>
      <c r="D132" s="2" t="str">
        <f t="shared" si="8"/>
        <v xml:space="preserve"> Antalya</v>
      </c>
      <c r="E132" s="2" t="str">
        <f t="shared" si="9"/>
        <v>Antalya</v>
      </c>
      <c r="F132" s="44" t="s">
        <v>5208</v>
      </c>
      <c r="G132" s="2">
        <v>2921</v>
      </c>
      <c r="H132" s="2" t="s">
        <v>10566</v>
      </c>
      <c r="I132" s="2">
        <f t="shared" ca="1" si="10"/>
        <v>1</v>
      </c>
      <c r="J132" s="2">
        <f t="shared" ca="1" si="11"/>
        <v>950</v>
      </c>
    </row>
    <row r="133" spans="1:10" ht="17.350000000000001" customHeight="1">
      <c r="A133" s="2">
        <v>132</v>
      </c>
      <c r="B133" s="43" t="s">
        <v>5209</v>
      </c>
      <c r="C133" s="2" t="s">
        <v>8836</v>
      </c>
      <c r="D133" s="2" t="str">
        <f t="shared" si="8"/>
        <v>ANTALYA</v>
      </c>
      <c r="E133" s="2" t="str">
        <f t="shared" si="9"/>
        <v>ANTALYA</v>
      </c>
      <c r="F133" s="44" t="s">
        <v>5210</v>
      </c>
      <c r="G133" s="2">
        <v>2744</v>
      </c>
      <c r="H133" s="2" t="s">
        <v>10567</v>
      </c>
      <c r="I133" s="2">
        <f t="shared" ca="1" si="10"/>
        <v>8</v>
      </c>
      <c r="J133" s="2">
        <f t="shared" ca="1" si="11"/>
        <v>15</v>
      </c>
    </row>
    <row r="134" spans="1:10" ht="17.350000000000001" customHeight="1">
      <c r="A134" s="2">
        <v>133</v>
      </c>
      <c r="B134" s="43" t="s">
        <v>5211</v>
      </c>
      <c r="C134" s="2" t="s">
        <v>8750</v>
      </c>
      <c r="D134" s="2" t="str">
        <f t="shared" si="8"/>
        <v>Yıldıztepe Mah. Çevreyolu Doğu Cad. No:161 Malatya</v>
      </c>
      <c r="E134" s="2" t="str">
        <f t="shared" si="9"/>
        <v>Malatya</v>
      </c>
      <c r="F134" s="44" t="s">
        <v>5041</v>
      </c>
      <c r="G134" s="2">
        <v>1627</v>
      </c>
      <c r="H134" s="2" t="s">
        <v>10568</v>
      </c>
      <c r="I134" s="2">
        <f t="shared" ca="1" si="10"/>
        <v>4</v>
      </c>
      <c r="J134" s="2">
        <f t="shared" ca="1" si="11"/>
        <v>366</v>
      </c>
    </row>
    <row r="135" spans="1:10" ht="17.350000000000001" customHeight="1">
      <c r="A135" s="2">
        <v>134</v>
      </c>
      <c r="B135" s="43" t="s">
        <v>5212</v>
      </c>
      <c r="C135" s="2" t="s">
        <v>8837</v>
      </c>
      <c r="D135" s="2" t="str">
        <f t="shared" si="8"/>
        <v>ANTALYA</v>
      </c>
      <c r="E135" s="2" t="str">
        <f t="shared" si="9"/>
        <v>ANTALYA</v>
      </c>
      <c r="F135" s="44" t="s">
        <v>5213</v>
      </c>
      <c r="G135" s="2">
        <v>1046</v>
      </c>
      <c r="H135" s="2" t="s">
        <v>10569</v>
      </c>
      <c r="I135" s="2">
        <f t="shared" ca="1" si="10"/>
        <v>7</v>
      </c>
      <c r="J135" s="2">
        <f t="shared" ca="1" si="11"/>
        <v>926</v>
      </c>
    </row>
    <row r="136" spans="1:10" ht="17.350000000000001" customHeight="1">
      <c r="A136" s="2">
        <v>135</v>
      </c>
      <c r="B136" s="43" t="s">
        <v>5214</v>
      </c>
      <c r="C136" s="2" t="s">
        <v>8838</v>
      </c>
      <c r="D136" s="2" t="str">
        <f t="shared" si="8"/>
        <v>Gaziantep</v>
      </c>
      <c r="E136" s="2" t="str">
        <f t="shared" si="9"/>
        <v>Gaziantep</v>
      </c>
      <c r="F136" s="44" t="s">
        <v>5215</v>
      </c>
      <c r="G136" s="2">
        <v>2823</v>
      </c>
      <c r="H136" s="2" t="s">
        <v>10570</v>
      </c>
      <c r="I136" s="2">
        <f t="shared" ca="1" si="10"/>
        <v>6</v>
      </c>
      <c r="J136" s="2">
        <f t="shared" ca="1" si="11"/>
        <v>916</v>
      </c>
    </row>
    <row r="137" spans="1:10" ht="17.350000000000001" customHeight="1">
      <c r="A137" s="2">
        <v>136</v>
      </c>
      <c r="B137" s="43" t="s">
        <v>5216</v>
      </c>
      <c r="C137" s="2" t="s">
        <v>8839</v>
      </c>
      <c r="D137" s="2" t="str">
        <f t="shared" si="8"/>
        <v>Gaziantep)</v>
      </c>
      <c r="E137" s="2" t="str">
        <f t="shared" si="9"/>
        <v>Gaziantep)</v>
      </c>
      <c r="F137" s="44" t="s">
        <v>5217</v>
      </c>
      <c r="G137" s="2">
        <v>1602</v>
      </c>
      <c r="H137" s="2" t="s">
        <v>10571</v>
      </c>
      <c r="I137" s="2">
        <f t="shared" ca="1" si="10"/>
        <v>4</v>
      </c>
      <c r="J137" s="2">
        <f t="shared" ca="1" si="11"/>
        <v>340</v>
      </c>
    </row>
    <row r="138" spans="1:10" ht="17.350000000000001" customHeight="1">
      <c r="A138" s="2">
        <v>137</v>
      </c>
      <c r="B138" s="43" t="s">
        <v>5218</v>
      </c>
      <c r="C138" s="2" t="s">
        <v>8840</v>
      </c>
      <c r="D138" s="2" t="str">
        <f t="shared" si="8"/>
        <v>b94</v>
      </c>
      <c r="E138" s="2" t="str">
        <f t="shared" si="9"/>
        <v>b94</v>
      </c>
      <c r="F138" s="44" t="s">
        <v>5219</v>
      </c>
      <c r="G138" s="2">
        <v>2289</v>
      </c>
      <c r="H138" s="2" t="s">
        <v>10572</v>
      </c>
      <c r="I138" s="2">
        <f t="shared" ca="1" si="10"/>
        <v>3</v>
      </c>
      <c r="J138" s="2">
        <f t="shared" ca="1" si="11"/>
        <v>584</v>
      </c>
    </row>
    <row r="139" spans="1:10" ht="17.350000000000001" customHeight="1">
      <c r="A139" s="2">
        <v>138</v>
      </c>
      <c r="B139" s="43" t="s">
        <v>5220</v>
      </c>
      <c r="C139" s="2" t="s">
        <v>8841</v>
      </c>
      <c r="D139" s="2" t="str">
        <f t="shared" si="8"/>
        <v>Ulubağ Mah. Recep Tayyip Erdoğan Blv. Şanlıurfa Teknokent No:283İç Kapı No:306</v>
      </c>
      <c r="E139" s="2" t="str">
        <f t="shared" si="9"/>
        <v>No:306</v>
      </c>
      <c r="F139" s="44" t="s">
        <v>5221</v>
      </c>
      <c r="G139" s="2">
        <v>1109</v>
      </c>
      <c r="H139" s="2" t="s">
        <v>10573</v>
      </c>
      <c r="I139" s="2">
        <f t="shared" ca="1" si="10"/>
        <v>7</v>
      </c>
      <c r="J139" s="2">
        <f t="shared" ca="1" si="11"/>
        <v>749</v>
      </c>
    </row>
    <row r="140" spans="1:10" ht="17.350000000000001" customHeight="1">
      <c r="A140" s="2">
        <v>139</v>
      </c>
      <c r="B140" s="43" t="s">
        <v>5222</v>
      </c>
      <c r="C140" s="2" t="s">
        <v>8778</v>
      </c>
      <c r="D140" s="2" t="str">
        <f t="shared" si="8"/>
        <v>19 SARIYER</v>
      </c>
      <c r="E140" s="2" t="str">
        <f t="shared" si="9"/>
        <v>SARIYER</v>
      </c>
      <c r="F140" s="44" t="s">
        <v>5094</v>
      </c>
      <c r="G140" s="2">
        <v>1076</v>
      </c>
      <c r="H140" s="2" t="s">
        <v>10574</v>
      </c>
      <c r="I140" s="2">
        <f t="shared" ca="1" si="10"/>
        <v>1</v>
      </c>
      <c r="J140" s="2">
        <f t="shared" ca="1" si="11"/>
        <v>633</v>
      </c>
    </row>
    <row r="141" spans="1:10" ht="17.350000000000001" customHeight="1">
      <c r="A141" s="2">
        <v>140</v>
      </c>
      <c r="B141" s="43" t="s">
        <v>5223</v>
      </c>
      <c r="C141" s="2" t="s">
        <v>8842</v>
      </c>
      <c r="D141" s="2" t="str">
        <f t="shared" si="8"/>
        <v xml:space="preserve"> İZMİR</v>
      </c>
      <c r="E141" s="2" t="str">
        <f t="shared" si="9"/>
        <v>İZMİR</v>
      </c>
      <c r="F141" s="44" t="s">
        <v>5224</v>
      </c>
      <c r="G141" s="2">
        <v>157</v>
      </c>
      <c r="H141" s="2" t="s">
        <v>10575</v>
      </c>
      <c r="I141" s="2">
        <f t="shared" ca="1" si="10"/>
        <v>3</v>
      </c>
      <c r="J141" s="2">
        <f t="shared" ca="1" si="11"/>
        <v>709</v>
      </c>
    </row>
    <row r="142" spans="1:10" ht="17.350000000000001" customHeight="1">
      <c r="A142" s="2">
        <v>141</v>
      </c>
      <c r="B142" s="43" t="s">
        <v>5225</v>
      </c>
      <c r="C142" s="2" t="s">
        <v>8843</v>
      </c>
      <c r="D142" s="2" t="str">
        <f t="shared" si="8"/>
        <v>Ankara</v>
      </c>
      <c r="E142" s="2" t="str">
        <f t="shared" si="9"/>
        <v>Ankara</v>
      </c>
      <c r="F142" s="44" t="s">
        <v>5226</v>
      </c>
      <c r="G142" s="2">
        <v>2697</v>
      </c>
      <c r="H142" s="2" t="s">
        <v>10576</v>
      </c>
      <c r="I142" s="2">
        <f t="shared" ca="1" si="10"/>
        <v>2</v>
      </c>
      <c r="J142" s="2">
        <f t="shared" ca="1" si="11"/>
        <v>199</v>
      </c>
    </row>
    <row r="143" spans="1:10" ht="17.350000000000001" customHeight="1">
      <c r="A143" s="2">
        <v>142</v>
      </c>
      <c r="B143" s="43" t="s">
        <v>5227</v>
      </c>
      <c r="C143" s="2" t="s">
        <v>8844</v>
      </c>
      <c r="D143" s="2" t="str">
        <f t="shared" si="8"/>
        <v>Ankara</v>
      </c>
      <c r="E143" s="2" t="str">
        <f t="shared" si="9"/>
        <v>Ankara</v>
      </c>
      <c r="F143" s="44" t="s">
        <v>5228</v>
      </c>
      <c r="G143" s="2">
        <v>1097</v>
      </c>
      <c r="H143" s="2" t="s">
        <v>10577</v>
      </c>
      <c r="I143" s="2">
        <f t="shared" ca="1" si="10"/>
        <v>4</v>
      </c>
      <c r="J143" s="2">
        <f t="shared" ca="1" si="11"/>
        <v>945</v>
      </c>
    </row>
    <row r="144" spans="1:10" ht="17.350000000000001" customHeight="1">
      <c r="A144" s="2">
        <v>143</v>
      </c>
      <c r="B144" s="43" t="s">
        <v>5229</v>
      </c>
      <c r="C144" s="2" t="s">
        <v>8845</v>
      </c>
      <c r="D144" s="2" t="str">
        <f t="shared" si="8"/>
        <v>Malatya</v>
      </c>
      <c r="E144" s="2" t="str">
        <f t="shared" si="9"/>
        <v>Malatya</v>
      </c>
      <c r="F144" s="44" t="s">
        <v>5230</v>
      </c>
      <c r="G144" s="2">
        <v>2444</v>
      </c>
      <c r="H144" s="2" t="s">
        <v>10578</v>
      </c>
      <c r="I144" s="2">
        <f t="shared" ca="1" si="10"/>
        <v>4</v>
      </c>
      <c r="J144" s="2">
        <f t="shared" ca="1" si="11"/>
        <v>509</v>
      </c>
    </row>
    <row r="145" spans="1:10" ht="17.350000000000001" customHeight="1">
      <c r="A145" s="2">
        <v>144</v>
      </c>
      <c r="B145" s="43" t="s">
        <v>5231</v>
      </c>
      <c r="C145" s="2" t="s">
        <v>8815</v>
      </c>
      <c r="D145" s="2" t="str">
        <f t="shared" si="8"/>
        <v>Ankara</v>
      </c>
      <c r="E145" s="2" t="str">
        <f t="shared" si="9"/>
        <v>Ankara</v>
      </c>
      <c r="F145" s="44" t="s">
        <v>5168</v>
      </c>
      <c r="G145" s="2">
        <v>680</v>
      </c>
      <c r="H145" s="2" t="s">
        <v>10579</v>
      </c>
      <c r="I145" s="2">
        <f t="shared" ca="1" si="10"/>
        <v>6</v>
      </c>
      <c r="J145" s="2">
        <f t="shared" ca="1" si="11"/>
        <v>824</v>
      </c>
    </row>
    <row r="146" spans="1:10" ht="17.350000000000001" customHeight="1">
      <c r="A146" s="2">
        <v>145</v>
      </c>
      <c r="B146" s="43" t="s">
        <v>5232</v>
      </c>
      <c r="C146" s="2" t="s">
        <v>8846</v>
      </c>
      <c r="D146" s="2" t="str">
        <f t="shared" si="8"/>
        <v>Fırat Teknokent Teknoloji Geliştirme Bölgesi İnovasyon Binası No:105 23100 ELAZIĞ</v>
      </c>
      <c r="E146" s="2" t="str">
        <f t="shared" si="9"/>
        <v>ELAZIĞ</v>
      </c>
      <c r="F146" s="44" t="s">
        <v>5233</v>
      </c>
      <c r="G146" s="2">
        <v>3013</v>
      </c>
      <c r="H146" s="2" t="s">
        <v>10580</v>
      </c>
      <c r="I146" s="2">
        <f t="shared" ca="1" si="10"/>
        <v>6</v>
      </c>
      <c r="J146" s="2">
        <f t="shared" ca="1" si="11"/>
        <v>620</v>
      </c>
    </row>
    <row r="147" spans="1:10" ht="17.350000000000001" customHeight="1">
      <c r="A147" s="2">
        <v>146</v>
      </c>
      <c r="B147" s="43" t="s">
        <v>5234</v>
      </c>
      <c r="C147" s="2" t="s">
        <v>8847</v>
      </c>
      <c r="D147" s="2" t="str">
        <f t="shared" si="8"/>
        <v>Antalya</v>
      </c>
      <c r="E147" s="2" t="str">
        <f t="shared" si="9"/>
        <v>Antalya</v>
      </c>
      <c r="F147" s="44" t="s">
        <v>5235</v>
      </c>
      <c r="G147" s="2">
        <v>3003</v>
      </c>
      <c r="H147" s="2" t="s">
        <v>10581</v>
      </c>
      <c r="I147" s="2">
        <f t="shared" ca="1" si="10"/>
        <v>8</v>
      </c>
      <c r="J147" s="2">
        <f t="shared" ca="1" si="11"/>
        <v>557</v>
      </c>
    </row>
    <row r="148" spans="1:10" ht="17.350000000000001" customHeight="1">
      <c r="A148" s="2">
        <v>147</v>
      </c>
      <c r="B148" s="43" t="s">
        <v>5236</v>
      </c>
      <c r="C148" s="2" t="s">
        <v>8848</v>
      </c>
      <c r="D148" s="2" t="str">
        <f t="shared" si="8"/>
        <v xml:space="preserve"> İSTANBUL</v>
      </c>
      <c r="E148" s="2" t="str">
        <f t="shared" si="9"/>
        <v>İSTANBUL</v>
      </c>
      <c r="F148" s="44" t="s">
        <v>5237</v>
      </c>
      <c r="G148" s="2">
        <v>745</v>
      </c>
      <c r="H148" s="2" t="s">
        <v>10582</v>
      </c>
      <c r="I148" s="2">
        <f t="shared" ca="1" si="10"/>
        <v>2</v>
      </c>
      <c r="J148" s="2">
        <f t="shared" ca="1" si="11"/>
        <v>149</v>
      </c>
    </row>
    <row r="149" spans="1:10" ht="17.350000000000001" customHeight="1">
      <c r="A149" s="2">
        <v>148</v>
      </c>
      <c r="B149" s="43" t="s">
        <v>5238</v>
      </c>
      <c r="C149" s="2" t="s">
        <v>8778</v>
      </c>
      <c r="D149" s="2" t="str">
        <f t="shared" si="8"/>
        <v>19 SARIYER</v>
      </c>
      <c r="E149" s="2" t="str">
        <f t="shared" si="9"/>
        <v>SARIYER</v>
      </c>
      <c r="F149" s="44" t="s">
        <v>5094</v>
      </c>
      <c r="G149" s="2">
        <v>1490</v>
      </c>
      <c r="H149" s="2" t="s">
        <v>10583</v>
      </c>
      <c r="I149" s="2">
        <f t="shared" ca="1" si="10"/>
        <v>4</v>
      </c>
      <c r="J149" s="2">
        <f t="shared" ca="1" si="11"/>
        <v>342</v>
      </c>
    </row>
    <row r="150" spans="1:10" ht="17.350000000000001" customHeight="1">
      <c r="A150" s="2">
        <v>149</v>
      </c>
      <c r="B150" s="43" t="s">
        <v>5239</v>
      </c>
      <c r="C150" s="2" t="s">
        <v>8849</v>
      </c>
      <c r="D150" s="2" t="str">
        <f t="shared" si="8"/>
        <v>4A 101</v>
      </c>
      <c r="E150" s="2" t="str">
        <f t="shared" si="9"/>
        <v>101</v>
      </c>
      <c r="F150" s="44" t="s">
        <v>5240</v>
      </c>
      <c r="G150" s="2">
        <v>694</v>
      </c>
      <c r="H150" s="2" t="s">
        <v>10584</v>
      </c>
      <c r="I150" s="2">
        <f t="shared" ca="1" si="10"/>
        <v>4</v>
      </c>
      <c r="J150" s="2">
        <f t="shared" ca="1" si="11"/>
        <v>75</v>
      </c>
    </row>
    <row r="151" spans="1:10" ht="17.350000000000001" customHeight="1">
      <c r="A151" s="2">
        <v>150</v>
      </c>
      <c r="B151" s="43" t="s">
        <v>5241</v>
      </c>
      <c r="C151" s="2" t="s">
        <v>8850</v>
      </c>
      <c r="D151" s="2" t="str">
        <f t="shared" si="8"/>
        <v>1 Battalgazi Malatya</v>
      </c>
      <c r="E151" s="2" t="str">
        <f t="shared" si="9"/>
        <v>Malatya</v>
      </c>
      <c r="F151" s="44" t="s">
        <v>5242</v>
      </c>
      <c r="G151" s="2">
        <v>536</v>
      </c>
      <c r="H151" s="2" t="s">
        <v>10585</v>
      </c>
      <c r="I151" s="2">
        <f t="shared" ca="1" si="10"/>
        <v>3</v>
      </c>
      <c r="J151" s="2">
        <f t="shared" ca="1" si="11"/>
        <v>877</v>
      </c>
    </row>
    <row r="152" spans="1:10" ht="17.350000000000001" customHeight="1">
      <c r="A152" s="2">
        <v>151</v>
      </c>
      <c r="B152" s="43" t="s">
        <v>5243</v>
      </c>
      <c r="C152" s="2" t="s">
        <v>8851</v>
      </c>
      <c r="D152" s="2" t="str">
        <f t="shared" si="8"/>
        <v>D Çankaya –Ankara</v>
      </c>
      <c r="E152" s="2" t="str">
        <f t="shared" si="9"/>
        <v>–Ankara</v>
      </c>
      <c r="F152" s="44" t="s">
        <v>5244</v>
      </c>
      <c r="G152" s="2">
        <v>1401</v>
      </c>
      <c r="H152" s="2" t="s">
        <v>10586</v>
      </c>
      <c r="I152" s="2">
        <f t="shared" ca="1" si="10"/>
        <v>7</v>
      </c>
      <c r="J152" s="2">
        <f t="shared" ca="1" si="11"/>
        <v>664</v>
      </c>
    </row>
    <row r="153" spans="1:10" ht="17.350000000000001" customHeight="1">
      <c r="A153" s="2">
        <v>152</v>
      </c>
      <c r="B153" s="43" t="s">
        <v>5245</v>
      </c>
      <c r="C153" s="2" t="s">
        <v>8852</v>
      </c>
      <c r="D153" s="2" t="str">
        <f t="shared" si="8"/>
        <v xml:space="preserve"> İSTANBUL</v>
      </c>
      <c r="E153" s="2" t="str">
        <f t="shared" si="9"/>
        <v>İSTANBUL</v>
      </c>
      <c r="F153" s="44" t="s">
        <v>5246</v>
      </c>
      <c r="G153" s="2">
        <v>443</v>
      </c>
      <c r="H153" s="2" t="s">
        <v>10587</v>
      </c>
      <c r="I153" s="2">
        <f t="shared" ca="1" si="10"/>
        <v>6</v>
      </c>
      <c r="J153" s="2">
        <f t="shared" ca="1" si="11"/>
        <v>466</v>
      </c>
    </row>
    <row r="154" spans="1:10" ht="17.350000000000001" customHeight="1">
      <c r="A154" s="2">
        <v>153</v>
      </c>
      <c r="B154" s="43" t="s">
        <v>5247</v>
      </c>
      <c r="C154" s="2" t="s">
        <v>8853</v>
      </c>
      <c r="D154" s="2" t="str">
        <f t="shared" si="8"/>
        <v>TÜBİTAK TEKGEB E Blok No:42 Gebze-KOCAELİ</v>
      </c>
      <c r="E154" s="2" t="str">
        <f t="shared" si="9"/>
        <v>Gebze-KOCAELİ</v>
      </c>
      <c r="F154" s="44" t="s">
        <v>5248</v>
      </c>
      <c r="G154" s="2">
        <v>1734</v>
      </c>
      <c r="H154" s="2" t="s">
        <v>10588</v>
      </c>
      <c r="I154" s="2">
        <f t="shared" ca="1" si="10"/>
        <v>5</v>
      </c>
      <c r="J154" s="2">
        <f t="shared" ca="1" si="11"/>
        <v>6</v>
      </c>
    </row>
    <row r="155" spans="1:10" ht="17.350000000000001" customHeight="1">
      <c r="A155" s="2">
        <v>154</v>
      </c>
      <c r="B155" s="43" t="s">
        <v>5249</v>
      </c>
      <c r="C155" s="2" t="s">
        <v>8854</v>
      </c>
      <c r="D155" s="2" t="str">
        <f t="shared" si="8"/>
        <v>3 Ofis: 32</v>
      </c>
      <c r="E155" s="2" t="str">
        <f t="shared" si="9"/>
        <v>32</v>
      </c>
      <c r="F155" s="44" t="s">
        <v>5250</v>
      </c>
      <c r="G155" s="2">
        <v>645</v>
      </c>
      <c r="H155" s="2" t="s">
        <v>10589</v>
      </c>
      <c r="I155" s="2">
        <f t="shared" ca="1" si="10"/>
        <v>3</v>
      </c>
      <c r="J155" s="2">
        <f t="shared" ca="1" si="11"/>
        <v>781</v>
      </c>
    </row>
    <row r="156" spans="1:10" ht="17.350000000000001" customHeight="1">
      <c r="A156" s="2">
        <v>155</v>
      </c>
      <c r="B156" s="43" t="s">
        <v>5251</v>
      </c>
      <c r="C156" s="2" t="s">
        <v>8855</v>
      </c>
      <c r="D156" s="2" t="str">
        <f t="shared" si="8"/>
        <v>2 Sivas</v>
      </c>
      <c r="E156" s="2" t="str">
        <f t="shared" si="9"/>
        <v>Sivas</v>
      </c>
      <c r="F156" s="44" t="s">
        <v>5252</v>
      </c>
      <c r="G156" s="2">
        <v>1677</v>
      </c>
      <c r="H156" s="2" t="s">
        <v>10590</v>
      </c>
      <c r="I156" s="2">
        <f t="shared" ca="1" si="10"/>
        <v>1</v>
      </c>
      <c r="J156" s="2">
        <f t="shared" ca="1" si="11"/>
        <v>22</v>
      </c>
    </row>
    <row r="157" spans="1:10" ht="17.350000000000001" customHeight="1">
      <c r="A157" s="2">
        <v>156</v>
      </c>
      <c r="B157" s="43" t="s">
        <v>5253</v>
      </c>
      <c r="C157" s="2" t="s">
        <v>8856</v>
      </c>
      <c r="D157" s="2" t="str">
        <f t="shared" si="8"/>
        <v>Ankara</v>
      </c>
      <c r="E157" s="2" t="str">
        <f t="shared" si="9"/>
        <v>Ankara</v>
      </c>
      <c r="F157" s="44" t="s">
        <v>5254</v>
      </c>
      <c r="G157" s="2">
        <v>2063</v>
      </c>
      <c r="H157" s="2" t="s">
        <v>10591</v>
      </c>
      <c r="I157" s="2">
        <f t="shared" ca="1" si="10"/>
        <v>4</v>
      </c>
      <c r="J157" s="2">
        <f t="shared" ca="1" si="11"/>
        <v>944</v>
      </c>
    </row>
    <row r="158" spans="1:10" ht="17.350000000000001" customHeight="1">
      <c r="A158" s="2">
        <v>157</v>
      </c>
      <c r="B158" s="43" t="s">
        <v>5255</v>
      </c>
      <c r="C158" s="2" t="s">
        <v>8857</v>
      </c>
      <c r="D158" s="2" t="str">
        <f t="shared" si="8"/>
        <v>70F (Ofis No:5)</v>
      </c>
      <c r="E158" s="2" t="str">
        <f t="shared" si="9"/>
        <v>No:5)</v>
      </c>
      <c r="F158" s="44" t="s">
        <v>5256</v>
      </c>
      <c r="G158" s="2">
        <v>2435</v>
      </c>
      <c r="H158" s="2" t="s">
        <v>10592</v>
      </c>
      <c r="I158" s="2">
        <f t="shared" ca="1" si="10"/>
        <v>3</v>
      </c>
      <c r="J158" s="2">
        <f t="shared" ca="1" si="11"/>
        <v>557</v>
      </c>
    </row>
    <row r="159" spans="1:10" ht="17.350000000000001" customHeight="1">
      <c r="A159" s="2">
        <v>158</v>
      </c>
      <c r="B159" s="43" t="s">
        <v>5257</v>
      </c>
      <c r="C159" s="2" t="s">
        <v>8858</v>
      </c>
      <c r="D159" s="2" t="str">
        <f t="shared" si="8"/>
        <v>Z8 KONYAALTI ANTALYA</v>
      </c>
      <c r="E159" s="2" t="str">
        <f t="shared" si="9"/>
        <v>ANTALYA</v>
      </c>
      <c r="F159" s="44" t="s">
        <v>5258</v>
      </c>
      <c r="G159" s="2">
        <v>104</v>
      </c>
      <c r="H159" s="2" t="s">
        <v>10593</v>
      </c>
      <c r="I159" s="2">
        <f t="shared" ca="1" si="10"/>
        <v>5</v>
      </c>
      <c r="J159" s="2">
        <f t="shared" ca="1" si="11"/>
        <v>886</v>
      </c>
    </row>
    <row r="160" spans="1:10" ht="17.350000000000001" customHeight="1">
      <c r="A160" s="2">
        <v>159</v>
      </c>
      <c r="B160" s="43" t="s">
        <v>5259</v>
      </c>
      <c r="C160" s="2" t="s">
        <v>8859</v>
      </c>
      <c r="D160" s="2" t="str">
        <f t="shared" si="8"/>
        <v>KOCAELİ</v>
      </c>
      <c r="E160" s="2" t="str">
        <f t="shared" si="9"/>
        <v>KOCAELİ</v>
      </c>
      <c r="F160" s="44" t="s">
        <v>5260</v>
      </c>
      <c r="G160" s="2">
        <v>2656</v>
      </c>
      <c r="H160" s="2" t="s">
        <v>10594</v>
      </c>
      <c r="I160" s="2">
        <f t="shared" ca="1" si="10"/>
        <v>3</v>
      </c>
      <c r="J160" s="2">
        <f t="shared" ca="1" si="11"/>
        <v>483</v>
      </c>
    </row>
    <row r="161" spans="1:10" ht="17.350000000000001" customHeight="1">
      <c r="A161" s="2">
        <v>160</v>
      </c>
      <c r="B161" s="43" t="s">
        <v>5261</v>
      </c>
      <c r="C161" s="2" t="s">
        <v>8860</v>
      </c>
      <c r="D161" s="2" t="str">
        <f t="shared" si="8"/>
        <v>4A 101</v>
      </c>
      <c r="E161" s="2" t="str">
        <f t="shared" si="9"/>
        <v>101</v>
      </c>
      <c r="F161" s="44" t="s">
        <v>5262</v>
      </c>
      <c r="G161" s="2">
        <v>2755</v>
      </c>
      <c r="H161" s="2" t="s">
        <v>10595</v>
      </c>
      <c r="I161" s="2">
        <f t="shared" ca="1" si="10"/>
        <v>3</v>
      </c>
      <c r="J161" s="2">
        <f t="shared" ca="1" si="11"/>
        <v>509</v>
      </c>
    </row>
    <row r="162" spans="1:10" ht="17.350000000000001" customHeight="1">
      <c r="A162" s="2">
        <v>161</v>
      </c>
      <c r="B162" s="43" t="s">
        <v>5263</v>
      </c>
      <c r="C162" s="2" t="s">
        <v>8861</v>
      </c>
      <c r="D162" s="2" t="str">
        <f t="shared" si="8"/>
        <v>1944.Cad. 1946.Sok. No: 1</v>
      </c>
      <c r="E162" s="2" t="str">
        <f t="shared" si="9"/>
        <v>1</v>
      </c>
      <c r="F162" s="44" t="s">
        <v>5264</v>
      </c>
      <c r="G162" s="2">
        <v>2545</v>
      </c>
      <c r="H162" s="2" t="s">
        <v>10596</v>
      </c>
      <c r="I162" s="2">
        <f t="shared" ca="1" si="10"/>
        <v>2</v>
      </c>
      <c r="J162" s="2">
        <f t="shared" ca="1" si="11"/>
        <v>887</v>
      </c>
    </row>
    <row r="163" spans="1:10" ht="17.350000000000001" customHeight="1">
      <c r="A163" s="2">
        <v>162</v>
      </c>
      <c r="B163" s="43" t="s">
        <v>5265</v>
      </c>
      <c r="C163" s="2" t="s">
        <v>8862</v>
      </c>
      <c r="D163" s="2" t="str">
        <f t="shared" si="8"/>
        <v>Ankara</v>
      </c>
      <c r="E163" s="2" t="str">
        <f t="shared" si="9"/>
        <v>Ankara</v>
      </c>
      <c r="F163" s="44" t="s">
        <v>5266</v>
      </c>
      <c r="G163" s="2">
        <v>88</v>
      </c>
      <c r="H163" s="2" t="s">
        <v>10597</v>
      </c>
      <c r="I163" s="2">
        <f t="shared" ca="1" si="10"/>
        <v>3</v>
      </c>
      <c r="J163" s="2">
        <f t="shared" ca="1" si="11"/>
        <v>995</v>
      </c>
    </row>
    <row r="164" spans="1:10" ht="17.350000000000001" customHeight="1">
      <c r="A164" s="2">
        <v>163</v>
      </c>
      <c r="B164" s="43" t="s">
        <v>5267</v>
      </c>
      <c r="C164" s="2" t="s">
        <v>8863</v>
      </c>
      <c r="D164" s="2" t="str">
        <f t="shared" si="8"/>
        <v>38-39</v>
      </c>
      <c r="E164" s="2" t="str">
        <f t="shared" si="9"/>
        <v>38-39</v>
      </c>
      <c r="F164" s="44" t="s">
        <v>5268</v>
      </c>
      <c r="G164" s="2">
        <v>3019</v>
      </c>
      <c r="H164" s="2" t="s">
        <v>10598</v>
      </c>
      <c r="I164" s="2">
        <f t="shared" ca="1" si="10"/>
        <v>8</v>
      </c>
      <c r="J164" s="2">
        <f t="shared" ca="1" si="11"/>
        <v>334</v>
      </c>
    </row>
    <row r="165" spans="1:10" ht="17.350000000000001" customHeight="1">
      <c r="A165" s="2">
        <v>164</v>
      </c>
      <c r="B165" s="43" t="s">
        <v>5269</v>
      </c>
      <c r="C165" s="2" t="s">
        <v>8864</v>
      </c>
      <c r="D165" s="2" t="str">
        <f t="shared" si="8"/>
        <v>ULUTEK TEKNOLOJİ GELİŞTİRME BÖLGESİ YÖNETİCİ A.Ş. ULUDAĞ ÜNİVERSİTESİ GÖRÜKLE NİLÜFER BURSA</v>
      </c>
      <c r="E165" s="2" t="str">
        <f t="shared" si="9"/>
        <v>BURSA</v>
      </c>
      <c r="F165" s="44" t="s">
        <v>5270</v>
      </c>
      <c r="G165" s="2">
        <v>2334</v>
      </c>
      <c r="H165" s="2" t="s">
        <v>10599</v>
      </c>
      <c r="I165" s="2">
        <f t="shared" ca="1" si="10"/>
        <v>8</v>
      </c>
      <c r="J165" s="2">
        <f t="shared" ca="1" si="11"/>
        <v>416</v>
      </c>
    </row>
    <row r="166" spans="1:10" ht="17.350000000000001" customHeight="1">
      <c r="A166" s="2">
        <v>165</v>
      </c>
      <c r="B166" s="43" t="s">
        <v>5271</v>
      </c>
      <c r="C166" s="2" t="s">
        <v>8865</v>
      </c>
      <c r="D166" s="2" t="str">
        <f t="shared" si="8"/>
        <v>Organize Sanayi Bölgesi No:7 Teknokent Çorum</v>
      </c>
      <c r="E166" s="2" t="str">
        <f t="shared" si="9"/>
        <v>Çorum</v>
      </c>
      <c r="F166" s="44" t="s">
        <v>5272</v>
      </c>
      <c r="G166" s="2">
        <v>1597</v>
      </c>
      <c r="H166" s="2" t="s">
        <v>10600</v>
      </c>
      <c r="I166" s="2">
        <f t="shared" ca="1" si="10"/>
        <v>1</v>
      </c>
      <c r="J166" s="2">
        <f t="shared" ca="1" si="11"/>
        <v>183</v>
      </c>
    </row>
    <row r="167" spans="1:10" ht="17.350000000000001" customHeight="1">
      <c r="A167" s="2">
        <v>166</v>
      </c>
      <c r="B167" s="43" t="s">
        <v>5273</v>
      </c>
      <c r="C167" s="2" t="s">
        <v>8866</v>
      </c>
      <c r="D167" s="2" t="str">
        <f t="shared" si="8"/>
        <v>203</v>
      </c>
      <c r="E167" s="2" t="str">
        <f t="shared" si="9"/>
        <v>203</v>
      </c>
      <c r="F167" s="44" t="s">
        <v>5274</v>
      </c>
      <c r="G167" s="2">
        <v>2381</v>
      </c>
      <c r="H167" s="2" t="s">
        <v>10601</v>
      </c>
      <c r="I167" s="2">
        <f t="shared" ca="1" si="10"/>
        <v>6</v>
      </c>
      <c r="J167" s="2">
        <f t="shared" ca="1" si="11"/>
        <v>35</v>
      </c>
    </row>
    <row r="168" spans="1:10" ht="17.350000000000001" customHeight="1">
      <c r="A168" s="2">
        <v>167</v>
      </c>
      <c r="B168" s="43" t="s">
        <v>5275</v>
      </c>
      <c r="C168" s="2" t="s">
        <v>8867</v>
      </c>
      <c r="D168" s="2" t="str">
        <f t="shared" si="8"/>
        <v>Gaziantep</v>
      </c>
      <c r="E168" s="2" t="str">
        <f t="shared" si="9"/>
        <v>Gaziantep</v>
      </c>
      <c r="F168" s="44" t="s">
        <v>5276</v>
      </c>
      <c r="G168" s="2">
        <v>528</v>
      </c>
      <c r="H168" s="2" t="s">
        <v>10602</v>
      </c>
      <c r="I168" s="2">
        <f t="shared" ca="1" si="10"/>
        <v>2</v>
      </c>
      <c r="J168" s="2">
        <f t="shared" ca="1" si="11"/>
        <v>253</v>
      </c>
    </row>
    <row r="169" spans="1:10" ht="17.350000000000001" customHeight="1">
      <c r="A169" s="2">
        <v>168</v>
      </c>
      <c r="B169" s="43" t="s">
        <v>5277</v>
      </c>
      <c r="C169" s="2" t="s">
        <v>8868</v>
      </c>
      <c r="D169" s="2" t="str">
        <f t="shared" si="8"/>
        <v>Osmangazi Üniversitesi Meşelik Kampüsü ETGB Osmangazi Teknoparkı No:206</v>
      </c>
      <c r="E169" s="2" t="str">
        <f t="shared" si="9"/>
        <v>No:206</v>
      </c>
      <c r="F169" s="44" t="s">
        <v>5278</v>
      </c>
      <c r="G169" s="2">
        <v>111</v>
      </c>
      <c r="H169" s="2" t="s">
        <v>10603</v>
      </c>
      <c r="I169" s="2">
        <f t="shared" ca="1" si="10"/>
        <v>5</v>
      </c>
      <c r="J169" s="2">
        <f t="shared" ca="1" si="11"/>
        <v>820</v>
      </c>
    </row>
    <row r="170" spans="1:10" ht="17.350000000000001" customHeight="1">
      <c r="A170" s="2">
        <v>169</v>
      </c>
      <c r="B170" s="43" t="s">
        <v>5279</v>
      </c>
      <c r="C170" s="2" t="s">
        <v>8869</v>
      </c>
      <c r="D170" s="2" t="str">
        <f t="shared" si="8"/>
        <v>2 no: 211 Sivas</v>
      </c>
      <c r="E170" s="2" t="str">
        <f t="shared" si="9"/>
        <v>Sivas</v>
      </c>
      <c r="F170" s="44" t="s">
        <v>5280</v>
      </c>
      <c r="G170" s="2">
        <v>1</v>
      </c>
      <c r="H170" s="2" t="s">
        <v>10604</v>
      </c>
      <c r="I170" s="2">
        <f t="shared" ca="1" si="10"/>
        <v>8</v>
      </c>
      <c r="J170" s="2">
        <f t="shared" ca="1" si="11"/>
        <v>609</v>
      </c>
    </row>
    <row r="171" spans="1:10" ht="17.350000000000001" customHeight="1">
      <c r="A171" s="2">
        <v>170</v>
      </c>
      <c r="B171" s="43" t="s">
        <v>5281</v>
      </c>
      <c r="C171" s="2" t="s">
        <v>8870</v>
      </c>
      <c r="D171" s="2" t="str">
        <f t="shared" si="8"/>
        <v xml:space="preserve"> İSTANBUL</v>
      </c>
      <c r="E171" s="2" t="str">
        <f t="shared" si="9"/>
        <v>İSTANBUL</v>
      </c>
      <c r="F171" s="44" t="s">
        <v>5282</v>
      </c>
      <c r="G171" s="2">
        <v>1777</v>
      </c>
      <c r="H171" s="2" t="s">
        <v>10605</v>
      </c>
      <c r="I171" s="2">
        <f t="shared" ca="1" si="10"/>
        <v>4</v>
      </c>
      <c r="J171" s="2">
        <f t="shared" ca="1" si="11"/>
        <v>135</v>
      </c>
    </row>
    <row r="172" spans="1:10" ht="17.350000000000001" customHeight="1">
      <c r="A172" s="2">
        <v>171</v>
      </c>
      <c r="B172" s="43" t="s">
        <v>5283</v>
      </c>
      <c r="C172" s="2" t="s">
        <v>8871</v>
      </c>
      <c r="D172" s="2" t="str">
        <f t="shared" si="8"/>
        <v>Bahçelievler Mahallesi 319. Cad. No:35 E Blok 1. Kat İç Kapı :103</v>
      </c>
      <c r="E172" s="2" t="str">
        <f t="shared" si="9"/>
        <v>:103</v>
      </c>
      <c r="F172" s="44" t="s">
        <v>5284</v>
      </c>
      <c r="G172" s="2">
        <v>899</v>
      </c>
      <c r="H172" s="2" t="s">
        <v>10606</v>
      </c>
      <c r="I172" s="2">
        <f t="shared" ca="1" si="10"/>
        <v>8</v>
      </c>
      <c r="J172" s="2">
        <f t="shared" ca="1" si="11"/>
        <v>74</v>
      </c>
    </row>
    <row r="173" spans="1:10" ht="17.350000000000001" customHeight="1">
      <c r="A173" s="2">
        <v>172</v>
      </c>
      <c r="B173" s="43" t="s">
        <v>5285</v>
      </c>
      <c r="C173" s="2" t="s">
        <v>8872</v>
      </c>
      <c r="D173" s="2" t="str">
        <f t="shared" si="8"/>
        <v>SDÜ DOĞU YERKLEŞKESİ TEKNOKENT BİNASI OFİS NO.103</v>
      </c>
      <c r="E173" s="2" t="str">
        <f t="shared" si="9"/>
        <v>NO.103</v>
      </c>
      <c r="F173" s="44" t="s">
        <v>5286</v>
      </c>
      <c r="G173" s="2">
        <v>3173</v>
      </c>
      <c r="H173" s="2" t="s">
        <v>10607</v>
      </c>
      <c r="I173" s="2">
        <f t="shared" ca="1" si="10"/>
        <v>3</v>
      </c>
      <c r="J173" s="2">
        <f t="shared" ca="1" si="11"/>
        <v>7</v>
      </c>
    </row>
    <row r="174" spans="1:10" ht="17.350000000000001" customHeight="1">
      <c r="A174" s="2">
        <v>173</v>
      </c>
      <c r="B174" s="43" t="s">
        <v>5287</v>
      </c>
      <c r="C174" s="2" t="s">
        <v>8873</v>
      </c>
      <c r="D174" s="2" t="str">
        <f t="shared" si="8"/>
        <v>İstanbul</v>
      </c>
      <c r="E174" s="2" t="str">
        <f t="shared" si="9"/>
        <v>İstanbul</v>
      </c>
      <c r="F174" s="44" t="s">
        <v>5288</v>
      </c>
      <c r="G174" s="2">
        <v>3056</v>
      </c>
      <c r="H174" s="2" t="s">
        <v>10608</v>
      </c>
      <c r="I174" s="2">
        <f t="shared" ca="1" si="10"/>
        <v>5</v>
      </c>
      <c r="J174" s="2">
        <f t="shared" ca="1" si="11"/>
        <v>180</v>
      </c>
    </row>
    <row r="175" spans="1:10" ht="17.350000000000001" customHeight="1">
      <c r="A175" s="2">
        <v>174</v>
      </c>
      <c r="B175" s="43" t="s">
        <v>5289</v>
      </c>
      <c r="C175" s="2" t="s">
        <v>8874</v>
      </c>
      <c r="D175" s="2" t="str">
        <f t="shared" si="8"/>
        <v>Ankara</v>
      </c>
      <c r="E175" s="2" t="str">
        <f t="shared" si="9"/>
        <v>Ankara</v>
      </c>
      <c r="F175" s="44" t="s">
        <v>5290</v>
      </c>
      <c r="G175" s="2">
        <v>2692</v>
      </c>
      <c r="H175" s="2" t="s">
        <v>10609</v>
      </c>
      <c r="I175" s="2">
        <f t="shared" ca="1" si="10"/>
        <v>5</v>
      </c>
      <c r="J175" s="2">
        <f t="shared" ca="1" si="11"/>
        <v>46</v>
      </c>
    </row>
    <row r="176" spans="1:10" ht="17.350000000000001" customHeight="1">
      <c r="A176" s="2">
        <v>175</v>
      </c>
      <c r="B176" s="43" t="s">
        <v>5291</v>
      </c>
      <c r="C176" s="2" t="s">
        <v>8875</v>
      </c>
      <c r="D176" s="2" t="str">
        <f t="shared" si="8"/>
        <v xml:space="preserve"> İstanbul</v>
      </c>
      <c r="E176" s="2" t="str">
        <f t="shared" si="9"/>
        <v>İstanbul</v>
      </c>
      <c r="F176" s="44" t="s">
        <v>5292</v>
      </c>
      <c r="G176" s="2">
        <v>2984</v>
      </c>
      <c r="H176" s="2" t="s">
        <v>10610</v>
      </c>
      <c r="I176" s="2">
        <f t="shared" ca="1" si="10"/>
        <v>6</v>
      </c>
      <c r="J176" s="2">
        <f t="shared" ca="1" si="11"/>
        <v>701</v>
      </c>
    </row>
    <row r="177" spans="1:10" ht="17.350000000000001" customHeight="1">
      <c r="A177" s="2">
        <v>176</v>
      </c>
      <c r="B177" s="43" t="s">
        <v>5293</v>
      </c>
      <c r="C177" s="2" t="s">
        <v>8876</v>
      </c>
      <c r="D177" s="2" t="str">
        <f t="shared" si="8"/>
        <v>16</v>
      </c>
      <c r="E177" s="2" t="str">
        <f t="shared" si="9"/>
        <v>16</v>
      </c>
      <c r="F177" s="44" t="s">
        <v>5294</v>
      </c>
      <c r="G177" s="2">
        <v>2958</v>
      </c>
      <c r="H177" s="2" t="s">
        <v>10611</v>
      </c>
      <c r="I177" s="2">
        <f t="shared" ca="1" si="10"/>
        <v>1</v>
      </c>
      <c r="J177" s="2">
        <f t="shared" ca="1" si="11"/>
        <v>538</v>
      </c>
    </row>
    <row r="178" spans="1:10" ht="17.350000000000001" customHeight="1">
      <c r="A178" s="2">
        <v>177</v>
      </c>
      <c r="B178" s="43" t="s">
        <v>5295</v>
      </c>
      <c r="C178" s="2" t="s">
        <v>8877</v>
      </c>
      <c r="D178" s="2" t="str">
        <f t="shared" si="8"/>
        <v>Fırat Teknokent AR-GE 2 Bina No: 15</v>
      </c>
      <c r="E178" s="2" t="str">
        <f t="shared" si="9"/>
        <v>15</v>
      </c>
      <c r="F178" s="44" t="s">
        <v>5296</v>
      </c>
      <c r="G178" s="2">
        <v>2496</v>
      </c>
      <c r="H178" s="2" t="s">
        <v>10612</v>
      </c>
      <c r="I178" s="2">
        <f t="shared" ca="1" si="10"/>
        <v>4</v>
      </c>
      <c r="J178" s="2">
        <f t="shared" ca="1" si="11"/>
        <v>627</v>
      </c>
    </row>
    <row r="179" spans="1:10" ht="17.350000000000001" customHeight="1">
      <c r="A179" s="2">
        <v>178</v>
      </c>
      <c r="B179" s="43" t="s">
        <v>5297</v>
      </c>
      <c r="C179" s="2" t="s">
        <v>8878</v>
      </c>
      <c r="D179" s="2" t="str">
        <f t="shared" si="8"/>
        <v>ZK-8-9-17-18</v>
      </c>
      <c r="E179" s="2" t="str">
        <f t="shared" si="9"/>
        <v>ZK-8-9-17-18</v>
      </c>
      <c r="F179" s="44" t="s">
        <v>5298</v>
      </c>
      <c r="G179" s="2">
        <v>2463</v>
      </c>
      <c r="H179" s="2" t="s">
        <v>10613</v>
      </c>
      <c r="I179" s="2">
        <f t="shared" ca="1" si="10"/>
        <v>3</v>
      </c>
      <c r="J179" s="2">
        <f t="shared" ca="1" si="11"/>
        <v>642</v>
      </c>
    </row>
    <row r="180" spans="1:10" ht="17.350000000000001" customHeight="1">
      <c r="A180" s="2">
        <v>179</v>
      </c>
      <c r="B180" s="43" t="s">
        <v>5299</v>
      </c>
      <c r="C180" s="2" t="s">
        <v>8879</v>
      </c>
      <c r="D180" s="2" t="str">
        <f t="shared" si="8"/>
        <v>tokat teknopark 106 ofis</v>
      </c>
      <c r="E180" s="2" t="str">
        <f t="shared" si="9"/>
        <v>ofis</v>
      </c>
      <c r="F180" s="44" t="s">
        <v>5300</v>
      </c>
      <c r="G180" s="2">
        <v>1016</v>
      </c>
      <c r="H180" s="2" t="s">
        <v>10525</v>
      </c>
      <c r="I180" s="2">
        <f t="shared" ca="1" si="10"/>
        <v>1</v>
      </c>
      <c r="J180" s="2">
        <f t="shared" ca="1" si="11"/>
        <v>833</v>
      </c>
    </row>
    <row r="181" spans="1:10" ht="17.350000000000001" customHeight="1">
      <c r="A181" s="2">
        <v>180</v>
      </c>
      <c r="B181" s="43" t="s">
        <v>5301</v>
      </c>
      <c r="C181" s="2" t="s">
        <v>8880</v>
      </c>
      <c r="D181" s="2" t="str">
        <f t="shared" si="8"/>
        <v>Ankara</v>
      </c>
      <c r="E181" s="2" t="str">
        <f t="shared" si="9"/>
        <v>Ankara</v>
      </c>
      <c r="F181" s="44" t="s">
        <v>5302</v>
      </c>
      <c r="G181" s="2">
        <v>1239</v>
      </c>
      <c r="H181" s="2" t="s">
        <v>10526</v>
      </c>
      <c r="I181" s="2">
        <f t="shared" ca="1" si="10"/>
        <v>4</v>
      </c>
      <c r="J181" s="2">
        <f t="shared" ca="1" si="11"/>
        <v>632</v>
      </c>
    </row>
    <row r="182" spans="1:10" ht="17.350000000000001" customHeight="1">
      <c r="A182" s="2">
        <v>181</v>
      </c>
      <c r="B182" s="43" t="s">
        <v>5303</v>
      </c>
      <c r="C182" s="2" t="s">
        <v>8881</v>
      </c>
      <c r="D182" s="2" t="str">
        <f t="shared" si="8"/>
        <v>Ankara</v>
      </c>
      <c r="E182" s="2" t="str">
        <f t="shared" si="9"/>
        <v>Ankara</v>
      </c>
      <c r="F182" s="44" t="s">
        <v>5304</v>
      </c>
      <c r="G182" s="2">
        <v>1606</v>
      </c>
      <c r="H182" s="2" t="s">
        <v>10527</v>
      </c>
      <c r="I182" s="2">
        <f t="shared" ca="1" si="10"/>
        <v>8</v>
      </c>
      <c r="J182" s="2">
        <f t="shared" ca="1" si="11"/>
        <v>296</v>
      </c>
    </row>
    <row r="183" spans="1:10" ht="17.350000000000001" customHeight="1">
      <c r="A183" s="2">
        <v>182</v>
      </c>
      <c r="B183" s="43" t="s">
        <v>5305</v>
      </c>
      <c r="C183" s="2" t="s">
        <v>8796</v>
      </c>
      <c r="D183" s="2" t="str">
        <f t="shared" si="8"/>
        <v xml:space="preserve"> Ankara</v>
      </c>
      <c r="E183" s="2" t="str">
        <f t="shared" si="9"/>
        <v>Ankara</v>
      </c>
      <c r="F183" s="44" t="s">
        <v>5129</v>
      </c>
      <c r="G183" s="2">
        <v>666</v>
      </c>
      <c r="H183" s="2" t="s">
        <v>10528</v>
      </c>
      <c r="I183" s="2">
        <f t="shared" ca="1" si="10"/>
        <v>7</v>
      </c>
      <c r="J183" s="2">
        <f t="shared" ca="1" si="11"/>
        <v>403</v>
      </c>
    </row>
    <row r="184" spans="1:10" ht="17.350000000000001" customHeight="1">
      <c r="A184" s="2">
        <v>183</v>
      </c>
      <c r="B184" s="43" t="s">
        <v>5306</v>
      </c>
      <c r="C184" s="2" t="s">
        <v>8882</v>
      </c>
      <c r="D184" s="2" t="str">
        <f t="shared" si="8"/>
        <v xml:space="preserve"> İstanbul</v>
      </c>
      <c r="E184" s="2" t="str">
        <f t="shared" si="9"/>
        <v>İstanbul</v>
      </c>
      <c r="F184" s="44" t="s">
        <v>5307</v>
      </c>
      <c r="G184" s="2">
        <v>2973</v>
      </c>
      <c r="H184" s="2" t="s">
        <v>10529</v>
      </c>
      <c r="I184" s="2">
        <f t="shared" ca="1" si="10"/>
        <v>4</v>
      </c>
      <c r="J184" s="2">
        <f t="shared" ca="1" si="11"/>
        <v>285</v>
      </c>
    </row>
    <row r="185" spans="1:10" ht="17.350000000000001" customHeight="1">
      <c r="A185" s="2">
        <v>184</v>
      </c>
      <c r="B185" s="43" t="s">
        <v>5308</v>
      </c>
      <c r="C185" s="2" t="s">
        <v>8883</v>
      </c>
      <c r="D185" s="2" t="str">
        <f t="shared" si="8"/>
        <v>14 Elazığ</v>
      </c>
      <c r="E185" s="2" t="str">
        <f t="shared" si="9"/>
        <v>Elazığ</v>
      </c>
      <c r="F185" s="44" t="s">
        <v>5309</v>
      </c>
      <c r="G185" s="2">
        <v>301</v>
      </c>
      <c r="H185" s="2" t="s">
        <v>10530</v>
      </c>
      <c r="I185" s="2">
        <f t="shared" ca="1" si="10"/>
        <v>3</v>
      </c>
      <c r="J185" s="2">
        <f t="shared" ca="1" si="11"/>
        <v>356</v>
      </c>
    </row>
    <row r="186" spans="1:10" ht="17.350000000000001" customHeight="1">
      <c r="A186" s="2">
        <v>185</v>
      </c>
      <c r="B186" s="43" t="s">
        <v>5310</v>
      </c>
      <c r="C186" s="2" t="s">
        <v>8884</v>
      </c>
      <c r="D186" s="2" t="str">
        <f t="shared" si="8"/>
        <v xml:space="preserve"> GAZİANTEP</v>
      </c>
      <c r="E186" s="2" t="str">
        <f t="shared" si="9"/>
        <v>GAZİANTEP</v>
      </c>
      <c r="F186" s="44" t="s">
        <v>5311</v>
      </c>
      <c r="G186" s="2">
        <v>140</v>
      </c>
      <c r="H186" s="2" t="s">
        <v>10531</v>
      </c>
      <c r="I186" s="2">
        <f t="shared" ca="1" si="10"/>
        <v>1</v>
      </c>
      <c r="J186" s="2">
        <f t="shared" ca="1" si="11"/>
        <v>135</v>
      </c>
    </row>
    <row r="187" spans="1:10" ht="17.350000000000001" customHeight="1">
      <c r="A187" s="2">
        <v>186</v>
      </c>
      <c r="B187" s="43" t="s">
        <v>5312</v>
      </c>
      <c r="C187" s="2" t="s">
        <v>8885</v>
      </c>
      <c r="D187" s="2" t="str">
        <f t="shared" si="8"/>
        <v xml:space="preserve"> İSTANBUL</v>
      </c>
      <c r="E187" s="2" t="str">
        <f t="shared" si="9"/>
        <v>İSTANBUL</v>
      </c>
      <c r="F187" s="44" t="s">
        <v>5313</v>
      </c>
      <c r="G187" s="2">
        <v>129</v>
      </c>
      <c r="H187" s="2" t="s">
        <v>10532</v>
      </c>
      <c r="I187" s="2">
        <f t="shared" ca="1" si="10"/>
        <v>5</v>
      </c>
      <c r="J187" s="2">
        <f t="shared" ca="1" si="11"/>
        <v>917</v>
      </c>
    </row>
    <row r="188" spans="1:10" ht="17.350000000000001" customHeight="1">
      <c r="A188" s="2">
        <v>187</v>
      </c>
      <c r="B188" s="43" t="s">
        <v>5314</v>
      </c>
      <c r="C188" s="2" t="s">
        <v>8886</v>
      </c>
      <c r="D188" s="2" t="str">
        <f t="shared" si="8"/>
        <v>Sanayi Mah. Havaalanı İç Yolu Cad. No:3, Teknopark İstanbul, 5.Blok, No:103</v>
      </c>
      <c r="E188" s="2" t="str">
        <f t="shared" si="9"/>
        <v>No:103</v>
      </c>
      <c r="F188" s="44" t="s">
        <v>5315</v>
      </c>
      <c r="G188" s="2">
        <v>11</v>
      </c>
      <c r="H188" s="2" t="s">
        <v>10533</v>
      </c>
      <c r="I188" s="2">
        <f t="shared" ca="1" si="10"/>
        <v>3</v>
      </c>
      <c r="J188" s="2">
        <f t="shared" ca="1" si="11"/>
        <v>244</v>
      </c>
    </row>
    <row r="189" spans="1:10" ht="17.350000000000001" customHeight="1">
      <c r="A189" s="2">
        <v>188</v>
      </c>
      <c r="B189" s="43" t="s">
        <v>5316</v>
      </c>
      <c r="C189" s="2" t="s">
        <v>8887</v>
      </c>
      <c r="D189" s="2" t="str">
        <f t="shared" si="8"/>
        <v>Ankara</v>
      </c>
      <c r="E189" s="2" t="str">
        <f t="shared" si="9"/>
        <v>Ankara</v>
      </c>
      <c r="F189" s="44" t="s">
        <v>5317</v>
      </c>
      <c r="G189" s="2">
        <v>3098</v>
      </c>
      <c r="H189" s="2" t="s">
        <v>10534</v>
      </c>
      <c r="I189" s="2">
        <f t="shared" ca="1" si="10"/>
        <v>3</v>
      </c>
      <c r="J189" s="2">
        <f t="shared" ca="1" si="11"/>
        <v>592</v>
      </c>
    </row>
    <row r="190" spans="1:10" ht="17.350000000000001" customHeight="1">
      <c r="A190" s="2">
        <v>189</v>
      </c>
      <c r="B190" s="43" t="s">
        <v>5318</v>
      </c>
      <c r="C190" s="2" t="s">
        <v>8888</v>
      </c>
      <c r="D190" s="2" t="str">
        <f t="shared" si="8"/>
        <v>Antalya</v>
      </c>
      <c r="E190" s="2" t="str">
        <f t="shared" si="9"/>
        <v>Antalya</v>
      </c>
      <c r="F190" s="44" t="s">
        <v>5319</v>
      </c>
      <c r="G190" s="2">
        <v>151</v>
      </c>
      <c r="H190" s="2" t="s">
        <v>10535</v>
      </c>
      <c r="I190" s="2">
        <f t="shared" ca="1" si="10"/>
        <v>2</v>
      </c>
      <c r="J190" s="2">
        <f t="shared" ca="1" si="11"/>
        <v>141</v>
      </c>
    </row>
    <row r="191" spans="1:10" ht="17.350000000000001" customHeight="1">
      <c r="A191" s="2">
        <v>190</v>
      </c>
      <c r="B191" s="43" t="s">
        <v>5320</v>
      </c>
      <c r="C191" s="2" t="s">
        <v>8889</v>
      </c>
      <c r="D191" s="2" t="str">
        <f t="shared" si="8"/>
        <v xml:space="preserve"> İSTANBUL</v>
      </c>
      <c r="E191" s="2" t="str">
        <f t="shared" si="9"/>
        <v>İSTANBUL</v>
      </c>
      <c r="F191" s="44" t="s">
        <v>5321</v>
      </c>
      <c r="G191" s="2">
        <v>1644</v>
      </c>
      <c r="H191" s="2" t="s">
        <v>10536</v>
      </c>
      <c r="I191" s="2">
        <f t="shared" ca="1" si="10"/>
        <v>6</v>
      </c>
      <c r="J191" s="2">
        <f t="shared" ca="1" si="11"/>
        <v>732</v>
      </c>
    </row>
    <row r="192" spans="1:10" ht="17.350000000000001" customHeight="1">
      <c r="A192" s="2">
        <v>191</v>
      </c>
      <c r="B192" s="43" t="s">
        <v>5322</v>
      </c>
      <c r="C192" s="2" t="s">
        <v>8890</v>
      </c>
      <c r="D192" s="2" t="str">
        <f t="shared" si="8"/>
        <v>...</v>
      </c>
      <c r="E192" s="2" t="str">
        <f t="shared" si="9"/>
        <v>...</v>
      </c>
      <c r="F192" s="44" t="s">
        <v>5323</v>
      </c>
      <c r="G192" s="2">
        <v>1631</v>
      </c>
      <c r="H192" s="2" t="s">
        <v>10537</v>
      </c>
      <c r="I192" s="2">
        <f t="shared" ca="1" si="10"/>
        <v>6</v>
      </c>
      <c r="J192" s="2">
        <f t="shared" ca="1" si="11"/>
        <v>62</v>
      </c>
    </row>
    <row r="193" spans="1:10" ht="17.350000000000001" customHeight="1">
      <c r="A193" s="2">
        <v>192</v>
      </c>
      <c r="B193" s="43" t="s">
        <v>5324</v>
      </c>
      <c r="C193" s="2" t="s">
        <v>8891</v>
      </c>
      <c r="D193" s="2" t="str">
        <f t="shared" si="8"/>
        <v>Sakarya Üniversitesi Teknoloji Geliştirme Bölgeleri Esentepe kampüsü B Blok No : 105</v>
      </c>
      <c r="E193" s="2" t="str">
        <f t="shared" si="9"/>
        <v>105</v>
      </c>
      <c r="F193" s="44" t="s">
        <v>5325</v>
      </c>
      <c r="G193" s="2">
        <v>2777</v>
      </c>
      <c r="H193" s="2" t="s">
        <v>10538</v>
      </c>
      <c r="I193" s="2">
        <f t="shared" ca="1" si="10"/>
        <v>1</v>
      </c>
      <c r="J193" s="2">
        <f t="shared" ca="1" si="11"/>
        <v>664</v>
      </c>
    </row>
    <row r="194" spans="1:10" ht="17.350000000000001" customHeight="1">
      <c r="A194" s="2">
        <v>193</v>
      </c>
      <c r="B194" s="43" t="s">
        <v>5326</v>
      </c>
      <c r="C194" s="2" t="s">
        <v>8892</v>
      </c>
      <c r="D194" s="2" t="str">
        <f t="shared" si="8"/>
        <v>B93 Konyaaltı</v>
      </c>
      <c r="E194" s="2" t="str">
        <f t="shared" si="9"/>
        <v>Konyaaltı</v>
      </c>
      <c r="F194" s="44" t="s">
        <v>5327</v>
      </c>
      <c r="G194" s="2">
        <v>540</v>
      </c>
      <c r="H194" s="2" t="s">
        <v>10539</v>
      </c>
      <c r="I194" s="2">
        <f t="shared" ca="1" si="10"/>
        <v>7</v>
      </c>
      <c r="J194" s="2">
        <f t="shared" ca="1" si="11"/>
        <v>485</v>
      </c>
    </row>
    <row r="195" spans="1:10" ht="17.350000000000001" customHeight="1">
      <c r="A195" s="2">
        <v>194</v>
      </c>
      <c r="B195" s="43" t="s">
        <v>5328</v>
      </c>
      <c r="C195" s="2" t="s">
        <v>8893</v>
      </c>
      <c r="D195" s="2" t="str">
        <f t="shared" ref="D195:D258" si="12">IFERROR(RIGHT(C195,LEN(C195)-FIND("$",SUBSTITUTE(C195,"/","$",LEN(C195)-LEN(SUBSTITUTE(C195,"/",""))))),C195)</f>
        <v>126</v>
      </c>
      <c r="E195" s="2" t="str">
        <f t="shared" ref="E195:E258" si="13">IFERROR(RIGHT(D195,LEN(D195)-FIND("$",SUBSTITUTE(D195," ","$",LEN(D195)-LEN(SUBSTITUTE(D195," ",""))))),D195)</f>
        <v>126</v>
      </c>
      <c r="F195" s="44" t="s">
        <v>5329</v>
      </c>
      <c r="G195" s="2">
        <v>2796</v>
      </c>
      <c r="H195" s="2" t="s">
        <v>10540</v>
      </c>
      <c r="I195" s="2">
        <f t="shared" ref="I195:I258" ca="1" si="14">RANDBETWEEN(1,8)</f>
        <v>6</v>
      </c>
      <c r="J195" s="2">
        <f t="shared" ref="J195:J258" ca="1" si="15">RANDBETWEEN(1,1000)</f>
        <v>639</v>
      </c>
    </row>
    <row r="196" spans="1:10" ht="17.350000000000001" customHeight="1">
      <c r="A196" s="2">
        <v>195</v>
      </c>
      <c r="B196" s="43" t="s">
        <v>5330</v>
      </c>
      <c r="C196" s="2" t="s">
        <v>8894</v>
      </c>
      <c r="D196" s="2" t="str">
        <f t="shared" si="12"/>
        <v>1368. Cad. Hacettepe-İvedik OSB Teknokenti No:61 Kat:3 Daire:10 İvedik OSB</v>
      </c>
      <c r="E196" s="2" t="str">
        <f t="shared" si="13"/>
        <v>OSB</v>
      </c>
      <c r="F196" s="44" t="s">
        <v>5331</v>
      </c>
      <c r="G196" s="2">
        <v>997</v>
      </c>
      <c r="H196" s="2" t="s">
        <v>10541</v>
      </c>
      <c r="I196" s="2">
        <f t="shared" ca="1" si="14"/>
        <v>7</v>
      </c>
      <c r="J196" s="2">
        <f t="shared" ca="1" si="15"/>
        <v>501</v>
      </c>
    </row>
    <row r="197" spans="1:10" ht="17.350000000000001" customHeight="1">
      <c r="A197" s="2">
        <v>196</v>
      </c>
      <c r="B197" s="43" t="s">
        <v>5332</v>
      </c>
      <c r="C197" s="2" t="s">
        <v>8895</v>
      </c>
      <c r="D197" s="2" t="str">
        <f t="shared" si="12"/>
        <v>Ankara</v>
      </c>
      <c r="E197" s="2" t="str">
        <f t="shared" si="13"/>
        <v>Ankara</v>
      </c>
      <c r="F197" s="44" t="s">
        <v>5333</v>
      </c>
      <c r="G197" s="2">
        <v>3126</v>
      </c>
      <c r="H197" s="2" t="s">
        <v>10542</v>
      </c>
      <c r="I197" s="2">
        <f t="shared" ca="1" si="14"/>
        <v>4</v>
      </c>
      <c r="J197" s="2">
        <f t="shared" ca="1" si="15"/>
        <v>208</v>
      </c>
    </row>
    <row r="198" spans="1:10" ht="17.350000000000001" customHeight="1">
      <c r="A198" s="2">
        <v>197</v>
      </c>
      <c r="B198" s="43" t="s">
        <v>5334</v>
      </c>
      <c r="C198" s="2" t="s">
        <v>8896</v>
      </c>
      <c r="D198" s="2" t="str">
        <f t="shared" si="12"/>
        <v>Ankara</v>
      </c>
      <c r="E198" s="2" t="str">
        <f t="shared" si="13"/>
        <v>Ankara</v>
      </c>
      <c r="F198" s="44" t="s">
        <v>5335</v>
      </c>
      <c r="G198" s="2">
        <v>497</v>
      </c>
      <c r="H198" s="2" t="s">
        <v>10543</v>
      </c>
      <c r="I198" s="2">
        <f t="shared" ca="1" si="14"/>
        <v>1</v>
      </c>
      <c r="J198" s="2">
        <f t="shared" ca="1" si="15"/>
        <v>824</v>
      </c>
    </row>
    <row r="199" spans="1:10" ht="17.350000000000001" customHeight="1">
      <c r="A199" s="2">
        <v>198</v>
      </c>
      <c r="B199" s="43" t="s">
        <v>5336</v>
      </c>
      <c r="C199" s="2" t="s">
        <v>8897</v>
      </c>
      <c r="D199" s="2" t="str">
        <f t="shared" si="12"/>
        <v>SİVAS</v>
      </c>
      <c r="E199" s="2" t="str">
        <f t="shared" si="13"/>
        <v>SİVAS</v>
      </c>
      <c r="F199" s="44" t="s">
        <v>5337</v>
      </c>
      <c r="G199" s="2">
        <v>713</v>
      </c>
      <c r="H199" s="2" t="s">
        <v>10544</v>
      </c>
      <c r="I199" s="2">
        <f t="shared" ca="1" si="14"/>
        <v>2</v>
      </c>
      <c r="J199" s="2">
        <f t="shared" ca="1" si="15"/>
        <v>261</v>
      </c>
    </row>
    <row r="200" spans="1:10" ht="17.350000000000001" customHeight="1">
      <c r="A200" s="2">
        <v>199</v>
      </c>
      <c r="B200" s="43" t="s">
        <v>5338</v>
      </c>
      <c r="C200" s="2" t="s">
        <v>8898</v>
      </c>
      <c r="D200" s="2" t="str">
        <f t="shared" si="12"/>
        <v>İSTANBUL ÜN. AVCILAR YER. ARGEM BİN.OFİS NO:111 AVCILAR</v>
      </c>
      <c r="E200" s="2" t="str">
        <f t="shared" si="13"/>
        <v>AVCILAR</v>
      </c>
      <c r="F200" s="44" t="s">
        <v>5339</v>
      </c>
      <c r="G200" s="2">
        <v>2666</v>
      </c>
      <c r="H200" s="2" t="s">
        <v>10545</v>
      </c>
      <c r="I200" s="2">
        <f t="shared" ca="1" si="14"/>
        <v>8</v>
      </c>
      <c r="J200" s="2">
        <f t="shared" ca="1" si="15"/>
        <v>94</v>
      </c>
    </row>
    <row r="201" spans="1:10" ht="17.350000000000001" customHeight="1">
      <c r="A201" s="2">
        <v>200</v>
      </c>
      <c r="B201" s="43" t="s">
        <v>5340</v>
      </c>
      <c r="C201" s="2" t="s">
        <v>8899</v>
      </c>
      <c r="D201" s="2" t="str">
        <f t="shared" si="12"/>
        <v>90 Yenimahalle Ankara</v>
      </c>
      <c r="E201" s="2" t="str">
        <f t="shared" si="13"/>
        <v>Ankara</v>
      </c>
      <c r="F201" s="44" t="s">
        <v>5341</v>
      </c>
      <c r="G201" s="2">
        <v>1151</v>
      </c>
      <c r="H201" s="2" t="s">
        <v>10546</v>
      </c>
      <c r="I201" s="2">
        <f t="shared" ca="1" si="14"/>
        <v>5</v>
      </c>
      <c r="J201" s="2">
        <f t="shared" ca="1" si="15"/>
        <v>658</v>
      </c>
    </row>
    <row r="202" spans="1:10" ht="17.350000000000001" customHeight="1">
      <c r="A202" s="2">
        <v>201</v>
      </c>
      <c r="B202" s="43" t="s">
        <v>5342</v>
      </c>
      <c r="C202" s="2" t="s">
        <v>8900</v>
      </c>
      <c r="D202" s="2" t="str">
        <f t="shared" si="12"/>
        <v>2</v>
      </c>
      <c r="E202" s="2" t="str">
        <f t="shared" si="13"/>
        <v>2</v>
      </c>
      <c r="F202" s="44" t="s">
        <v>5343</v>
      </c>
      <c r="G202" s="2">
        <v>77</v>
      </c>
      <c r="H202" s="2" t="s">
        <v>10547</v>
      </c>
      <c r="I202" s="2">
        <f t="shared" ca="1" si="14"/>
        <v>2</v>
      </c>
      <c r="J202" s="2">
        <f t="shared" ca="1" si="15"/>
        <v>275</v>
      </c>
    </row>
    <row r="203" spans="1:10" ht="17.350000000000001" customHeight="1">
      <c r="A203" s="2">
        <v>202</v>
      </c>
      <c r="B203" s="43" t="s">
        <v>5344</v>
      </c>
      <c r="C203" s="2" t="s">
        <v>8901</v>
      </c>
      <c r="D203" s="2" t="str">
        <f t="shared" si="12"/>
        <v xml:space="preserve"> ERZURUM Telefon: 0 (442) 415 10 54 Faks: 0 (442) 415 15 51 Elektronik Posta : info@askalecimento.com.tr</v>
      </c>
      <c r="E203" s="2" t="str">
        <f t="shared" si="13"/>
        <v>info@askalecimento.com.tr</v>
      </c>
      <c r="F203" s="44" t="s">
        <v>5345</v>
      </c>
      <c r="G203" s="2">
        <v>2868</v>
      </c>
      <c r="H203" s="2" t="s">
        <v>10548</v>
      </c>
      <c r="I203" s="2">
        <f t="shared" ca="1" si="14"/>
        <v>5</v>
      </c>
      <c r="J203" s="2">
        <f t="shared" ca="1" si="15"/>
        <v>671</v>
      </c>
    </row>
    <row r="204" spans="1:10" ht="17.350000000000001" customHeight="1">
      <c r="A204" s="2">
        <v>203</v>
      </c>
      <c r="B204" s="43" t="s">
        <v>5346</v>
      </c>
      <c r="C204" s="2" t="s">
        <v>8902</v>
      </c>
      <c r="D204" s="2" t="str">
        <f t="shared" si="12"/>
        <v>501</v>
      </c>
      <c r="E204" s="2" t="str">
        <f t="shared" si="13"/>
        <v>501</v>
      </c>
      <c r="F204" s="44" t="s">
        <v>5347</v>
      </c>
      <c r="G204" s="2">
        <v>1570</v>
      </c>
      <c r="H204" s="2" t="s">
        <v>10549</v>
      </c>
      <c r="I204" s="2">
        <f t="shared" ca="1" si="14"/>
        <v>7</v>
      </c>
      <c r="J204" s="2">
        <f t="shared" ca="1" si="15"/>
        <v>930</v>
      </c>
    </row>
    <row r="205" spans="1:10" ht="17.350000000000001" customHeight="1">
      <c r="A205" s="2">
        <v>204</v>
      </c>
      <c r="B205" s="43" t="s">
        <v>5348</v>
      </c>
      <c r="C205" s="2" t="s">
        <v>8903</v>
      </c>
      <c r="D205" s="2" t="str">
        <f t="shared" si="12"/>
        <v xml:space="preserve"> Ankara</v>
      </c>
      <c r="E205" s="2" t="str">
        <f t="shared" si="13"/>
        <v>Ankara</v>
      </c>
      <c r="F205" s="44" t="s">
        <v>5349</v>
      </c>
      <c r="G205" s="2">
        <v>245</v>
      </c>
      <c r="H205" s="2" t="s">
        <v>10550</v>
      </c>
      <c r="I205" s="2">
        <f t="shared" ca="1" si="14"/>
        <v>4</v>
      </c>
      <c r="J205" s="2">
        <f t="shared" ca="1" si="15"/>
        <v>597</v>
      </c>
    </row>
    <row r="206" spans="1:10" ht="17.350000000000001" customHeight="1">
      <c r="A206" s="2">
        <v>205</v>
      </c>
      <c r="B206" s="43" t="s">
        <v>5350</v>
      </c>
      <c r="C206" s="2" t="s">
        <v>8904</v>
      </c>
      <c r="D206" s="2" t="str">
        <f t="shared" si="12"/>
        <v>Çaydaçıra Mah. Hacı Ömer Bilginoğlu Cad. Fırat Teknokent Ar-GE 1 Bina No 67</v>
      </c>
      <c r="E206" s="2" t="str">
        <f t="shared" si="13"/>
        <v>67</v>
      </c>
      <c r="F206" s="44" t="s">
        <v>5351</v>
      </c>
      <c r="G206" s="2">
        <v>3162</v>
      </c>
      <c r="H206" s="2" t="s">
        <v>10551</v>
      </c>
      <c r="I206" s="2">
        <f t="shared" ca="1" si="14"/>
        <v>7</v>
      </c>
      <c r="J206" s="2">
        <f t="shared" ca="1" si="15"/>
        <v>372</v>
      </c>
    </row>
    <row r="207" spans="1:10" ht="17.350000000000001" customHeight="1">
      <c r="A207" s="2">
        <v>206</v>
      </c>
      <c r="B207" s="43" t="s">
        <v>5352</v>
      </c>
      <c r="C207" s="2" t="s">
        <v>8905</v>
      </c>
      <c r="D207" s="2" t="str">
        <f t="shared" si="12"/>
        <v xml:space="preserve"> TRABZON</v>
      </c>
      <c r="E207" s="2" t="str">
        <f t="shared" si="13"/>
        <v>TRABZON</v>
      </c>
      <c r="F207" s="44" t="s">
        <v>5353</v>
      </c>
      <c r="G207" s="2">
        <v>239</v>
      </c>
      <c r="H207" s="2" t="s">
        <v>10552</v>
      </c>
      <c r="I207" s="2">
        <f t="shared" ca="1" si="14"/>
        <v>3</v>
      </c>
      <c r="J207" s="2">
        <f t="shared" ca="1" si="15"/>
        <v>605</v>
      </c>
    </row>
    <row r="208" spans="1:10" ht="17.350000000000001" customHeight="1">
      <c r="A208" s="2">
        <v>207</v>
      </c>
      <c r="B208" s="43" t="s">
        <v>5354</v>
      </c>
      <c r="C208" s="2" t="s">
        <v>8906</v>
      </c>
      <c r="D208" s="2" t="str">
        <f t="shared" si="12"/>
        <v>52</v>
      </c>
      <c r="E208" s="2" t="str">
        <f t="shared" si="13"/>
        <v>52</v>
      </c>
      <c r="F208" s="44" t="s">
        <v>5355</v>
      </c>
      <c r="G208" s="2">
        <v>2518</v>
      </c>
      <c r="H208" s="2" t="s">
        <v>10553</v>
      </c>
      <c r="I208" s="2">
        <f t="shared" ca="1" si="14"/>
        <v>7</v>
      </c>
      <c r="J208" s="2">
        <f t="shared" ca="1" si="15"/>
        <v>103</v>
      </c>
    </row>
    <row r="209" spans="1:10" ht="17.350000000000001" customHeight="1">
      <c r="A209" s="2">
        <v>208</v>
      </c>
      <c r="B209" s="43" t="s">
        <v>5356</v>
      </c>
      <c r="C209" s="2" t="s">
        <v>8907</v>
      </c>
      <c r="D209" s="2" t="str">
        <f t="shared" si="12"/>
        <v>Çaydaçıra Mah. Hacı Ömer Bilginoğlu Cad. Fırat Teknokent TGB Ek Bina No 63 Elazığ</v>
      </c>
      <c r="E209" s="2" t="str">
        <f t="shared" si="13"/>
        <v>Elazığ</v>
      </c>
      <c r="F209" s="44" t="s">
        <v>5357</v>
      </c>
      <c r="G209" s="2">
        <v>2557</v>
      </c>
      <c r="H209" s="2" t="s">
        <v>10554</v>
      </c>
      <c r="I209" s="2">
        <f t="shared" ca="1" si="14"/>
        <v>1</v>
      </c>
      <c r="J209" s="2">
        <f t="shared" ca="1" si="15"/>
        <v>836</v>
      </c>
    </row>
    <row r="210" spans="1:10" ht="17.350000000000001" customHeight="1">
      <c r="A210" s="2">
        <v>209</v>
      </c>
      <c r="B210" s="43" t="s">
        <v>5358</v>
      </c>
      <c r="C210" s="2" t="s">
        <v>8908</v>
      </c>
      <c r="D210" s="2" t="str">
        <f t="shared" si="12"/>
        <v>YILDIZ TEKNİK ÜNİVERSİTESİ DAVUTPAŞA KAMPUSÜ TEKNOLOJİ GELİŞTİRME BÖLGESİ 1. FAZ. B1 BLOK B-211</v>
      </c>
      <c r="E210" s="2" t="str">
        <f t="shared" si="13"/>
        <v>B-211</v>
      </c>
      <c r="F210" s="44" t="s">
        <v>5359</v>
      </c>
      <c r="G210" s="2">
        <v>2585</v>
      </c>
      <c r="H210" s="2" t="s">
        <v>10555</v>
      </c>
      <c r="I210" s="2">
        <f t="shared" ca="1" si="14"/>
        <v>2</v>
      </c>
      <c r="J210" s="2">
        <f t="shared" ca="1" si="15"/>
        <v>838</v>
      </c>
    </row>
    <row r="211" spans="1:10" ht="17.350000000000001" customHeight="1">
      <c r="A211" s="2">
        <v>210</v>
      </c>
      <c r="B211" s="43" t="s">
        <v>5360</v>
      </c>
      <c r="C211" s="2" t="s">
        <v>8909</v>
      </c>
      <c r="D211" s="2" t="str">
        <f t="shared" si="12"/>
        <v>Trabzon Teknoloji Geliştirme Bölgesi Üniversite Mah. Hastane Cad No:33 A208-210 TRABZON</v>
      </c>
      <c r="E211" s="2" t="str">
        <f t="shared" si="13"/>
        <v>TRABZON</v>
      </c>
      <c r="F211" s="44" t="s">
        <v>5361</v>
      </c>
      <c r="G211" s="2">
        <v>532</v>
      </c>
      <c r="H211" s="2" t="s">
        <v>10556</v>
      </c>
      <c r="I211" s="2">
        <f t="shared" ca="1" si="14"/>
        <v>1</v>
      </c>
      <c r="J211" s="2">
        <f t="shared" ca="1" si="15"/>
        <v>426</v>
      </c>
    </row>
    <row r="212" spans="1:10" ht="17.350000000000001" customHeight="1">
      <c r="A212" s="2">
        <v>211</v>
      </c>
      <c r="B212" s="43" t="s">
        <v>5362</v>
      </c>
      <c r="C212" s="2" t="s">
        <v>8910</v>
      </c>
      <c r="D212" s="2" t="str">
        <f t="shared" si="12"/>
        <v>Erzurum</v>
      </c>
      <c r="E212" s="2" t="str">
        <f t="shared" si="13"/>
        <v>Erzurum</v>
      </c>
      <c r="F212" s="44" t="s">
        <v>5363</v>
      </c>
      <c r="G212" s="2">
        <v>964</v>
      </c>
      <c r="H212" s="2" t="s">
        <v>10557</v>
      </c>
      <c r="I212" s="2">
        <f t="shared" ca="1" si="14"/>
        <v>6</v>
      </c>
      <c r="J212" s="2">
        <f t="shared" ca="1" si="15"/>
        <v>322</v>
      </c>
    </row>
    <row r="213" spans="1:10" ht="17.350000000000001" customHeight="1">
      <c r="A213" s="2">
        <v>212</v>
      </c>
      <c r="B213" s="43" t="s">
        <v>5364</v>
      </c>
      <c r="C213" s="2" t="s">
        <v>8911</v>
      </c>
      <c r="D213" s="2" t="str">
        <f t="shared" si="12"/>
        <v xml:space="preserve"> ESKİŞEHİR</v>
      </c>
      <c r="E213" s="2" t="str">
        <f t="shared" si="13"/>
        <v>ESKİŞEHİR</v>
      </c>
      <c r="F213" s="44" t="s">
        <v>5365</v>
      </c>
      <c r="G213" s="2">
        <v>2766</v>
      </c>
      <c r="H213" s="2" t="s">
        <v>10558</v>
      </c>
      <c r="I213" s="2">
        <f t="shared" ca="1" si="14"/>
        <v>3</v>
      </c>
      <c r="J213" s="2">
        <f t="shared" ca="1" si="15"/>
        <v>505</v>
      </c>
    </row>
    <row r="214" spans="1:10" ht="17.350000000000001" customHeight="1">
      <c r="A214" s="2">
        <v>213</v>
      </c>
      <c r="B214" s="43" t="s">
        <v>5366</v>
      </c>
      <c r="C214" s="2" t="s">
        <v>8912</v>
      </c>
      <c r="D214" s="2" t="str">
        <f t="shared" si="12"/>
        <v>ANKARA</v>
      </c>
      <c r="E214" s="2" t="str">
        <f t="shared" si="13"/>
        <v>ANKARA</v>
      </c>
      <c r="F214" s="44" t="s">
        <v>5367</v>
      </c>
      <c r="G214" s="2">
        <v>687</v>
      </c>
      <c r="H214" s="2" t="s">
        <v>10559</v>
      </c>
      <c r="I214" s="2">
        <f t="shared" ca="1" si="14"/>
        <v>7</v>
      </c>
      <c r="J214" s="2">
        <f t="shared" ca="1" si="15"/>
        <v>27</v>
      </c>
    </row>
    <row r="215" spans="1:10" ht="17.350000000000001" customHeight="1">
      <c r="A215" s="2">
        <v>214</v>
      </c>
      <c r="B215" s="43" t="s">
        <v>5368</v>
      </c>
      <c r="C215" s="2" t="s">
        <v>8913</v>
      </c>
      <c r="D215" s="2" t="str">
        <f t="shared" si="12"/>
        <v xml:space="preserve"> ANTALYA</v>
      </c>
      <c r="E215" s="2" t="str">
        <f t="shared" si="13"/>
        <v>ANTALYA</v>
      </c>
      <c r="F215" s="44" t="s">
        <v>5369</v>
      </c>
      <c r="G215" s="2">
        <v>3166</v>
      </c>
      <c r="H215" s="2" t="s">
        <v>10560</v>
      </c>
      <c r="I215" s="2">
        <f t="shared" ca="1" si="14"/>
        <v>1</v>
      </c>
      <c r="J215" s="2">
        <f t="shared" ca="1" si="15"/>
        <v>119</v>
      </c>
    </row>
    <row r="216" spans="1:10" ht="17.350000000000001" customHeight="1">
      <c r="A216" s="2">
        <v>215</v>
      </c>
      <c r="B216" s="43" t="s">
        <v>5370</v>
      </c>
      <c r="C216" s="2" t="s">
        <v>8914</v>
      </c>
      <c r="D216" s="2" t="str">
        <f t="shared" si="12"/>
        <v>TRABZON</v>
      </c>
      <c r="E216" s="2" t="str">
        <f t="shared" si="13"/>
        <v>TRABZON</v>
      </c>
      <c r="F216" s="44" t="s">
        <v>5371</v>
      </c>
      <c r="G216" s="2">
        <v>2370</v>
      </c>
      <c r="H216" s="2" t="s">
        <v>10561</v>
      </c>
      <c r="I216" s="2">
        <f t="shared" ca="1" si="14"/>
        <v>3</v>
      </c>
      <c r="J216" s="2">
        <f t="shared" ca="1" si="15"/>
        <v>111</v>
      </c>
    </row>
    <row r="217" spans="1:10" ht="17.350000000000001" customHeight="1">
      <c r="A217" s="2">
        <v>216</v>
      </c>
      <c r="B217" s="43" t="s">
        <v>5372</v>
      </c>
      <c r="C217" s="2" t="s">
        <v>8915</v>
      </c>
      <c r="D217" s="2" t="str">
        <f t="shared" si="12"/>
        <v>MANİSA</v>
      </c>
      <c r="E217" s="2" t="str">
        <f t="shared" si="13"/>
        <v>MANİSA</v>
      </c>
      <c r="F217" s="44" t="s">
        <v>5373</v>
      </c>
      <c r="G217" s="2">
        <v>2599</v>
      </c>
      <c r="H217" s="2" t="s">
        <v>10562</v>
      </c>
      <c r="I217" s="2">
        <f t="shared" ca="1" si="14"/>
        <v>1</v>
      </c>
      <c r="J217" s="2">
        <f t="shared" ca="1" si="15"/>
        <v>234</v>
      </c>
    </row>
    <row r="218" spans="1:10" ht="17.350000000000001" customHeight="1">
      <c r="A218" s="2">
        <v>217</v>
      </c>
      <c r="B218" s="43" t="s">
        <v>5374</v>
      </c>
      <c r="C218" s="2" t="s">
        <v>8916</v>
      </c>
      <c r="D218" s="2" t="str">
        <f t="shared" si="12"/>
        <v>İvedik osb 1357 sk no 24</v>
      </c>
      <c r="E218" s="2" t="str">
        <f t="shared" si="13"/>
        <v>24</v>
      </c>
      <c r="F218" s="44" t="s">
        <v>5375</v>
      </c>
      <c r="G218" s="2">
        <v>877</v>
      </c>
      <c r="H218" s="2" t="s">
        <v>10563</v>
      </c>
      <c r="I218" s="2">
        <f t="shared" ca="1" si="14"/>
        <v>6</v>
      </c>
      <c r="J218" s="2">
        <f t="shared" ca="1" si="15"/>
        <v>842</v>
      </c>
    </row>
    <row r="219" spans="1:10" ht="17.350000000000001" customHeight="1">
      <c r="A219" s="2">
        <v>218</v>
      </c>
      <c r="B219" s="43" t="s">
        <v>5376</v>
      </c>
      <c r="C219" s="2" t="s">
        <v>8917</v>
      </c>
      <c r="D219" s="2" t="str">
        <f t="shared" si="12"/>
        <v xml:space="preserve"> TRABZON</v>
      </c>
      <c r="E219" s="2" t="str">
        <f t="shared" si="13"/>
        <v>TRABZON</v>
      </c>
      <c r="F219" s="44" t="s">
        <v>5377</v>
      </c>
      <c r="G219" s="2">
        <v>2616</v>
      </c>
      <c r="H219" s="2" t="s">
        <v>10564</v>
      </c>
      <c r="I219" s="2">
        <f t="shared" ca="1" si="14"/>
        <v>8</v>
      </c>
      <c r="J219" s="2">
        <f t="shared" ca="1" si="15"/>
        <v>619</v>
      </c>
    </row>
    <row r="220" spans="1:10" ht="17.350000000000001" customHeight="1">
      <c r="A220" s="2">
        <v>219</v>
      </c>
      <c r="B220" s="43" t="s">
        <v>5378</v>
      </c>
      <c r="C220" s="2" t="s">
        <v>8918</v>
      </c>
      <c r="D220" s="2" t="str">
        <f t="shared" si="12"/>
        <v>10</v>
      </c>
      <c r="E220" s="2" t="str">
        <f t="shared" si="13"/>
        <v>10</v>
      </c>
      <c r="F220" s="44" t="s">
        <v>5379</v>
      </c>
      <c r="G220" s="2">
        <v>2922</v>
      </c>
      <c r="H220" s="2" t="s">
        <v>10565</v>
      </c>
      <c r="I220" s="2">
        <f t="shared" ca="1" si="14"/>
        <v>4</v>
      </c>
      <c r="J220" s="2">
        <f t="shared" ca="1" si="15"/>
        <v>359</v>
      </c>
    </row>
    <row r="221" spans="1:10" ht="17.350000000000001" customHeight="1">
      <c r="A221" s="2">
        <v>220</v>
      </c>
      <c r="B221" s="43" t="s">
        <v>5380</v>
      </c>
      <c r="C221" s="2" t="s">
        <v>8919</v>
      </c>
      <c r="D221" s="2" t="str">
        <f t="shared" si="12"/>
        <v>MANİSA</v>
      </c>
      <c r="E221" s="2" t="str">
        <f t="shared" si="13"/>
        <v>MANİSA</v>
      </c>
      <c r="F221" s="44" t="s">
        <v>5381</v>
      </c>
      <c r="G221" s="2">
        <v>2921</v>
      </c>
      <c r="H221" s="2" t="s">
        <v>10566</v>
      </c>
      <c r="I221" s="2">
        <f t="shared" ca="1" si="14"/>
        <v>3</v>
      </c>
      <c r="J221" s="2">
        <f t="shared" ca="1" si="15"/>
        <v>723</v>
      </c>
    </row>
    <row r="222" spans="1:10" ht="17.350000000000001" customHeight="1">
      <c r="A222" s="2">
        <v>221</v>
      </c>
      <c r="B222" s="43" t="s">
        <v>5382</v>
      </c>
      <c r="C222" s="2" t="s">
        <v>8920</v>
      </c>
      <c r="D222" s="2" t="str">
        <f t="shared" si="12"/>
        <v>1</v>
      </c>
      <c r="E222" s="2" t="str">
        <f t="shared" si="13"/>
        <v>1</v>
      </c>
      <c r="F222" s="44" t="s">
        <v>5383</v>
      </c>
      <c r="G222" s="2">
        <v>2744</v>
      </c>
      <c r="H222" s="2" t="s">
        <v>10567</v>
      </c>
      <c r="I222" s="2">
        <f t="shared" ca="1" si="14"/>
        <v>7</v>
      </c>
      <c r="J222" s="2">
        <f t="shared" ca="1" si="15"/>
        <v>394</v>
      </c>
    </row>
    <row r="223" spans="1:10" ht="17.350000000000001" customHeight="1">
      <c r="A223" s="2">
        <v>222</v>
      </c>
      <c r="B223" s="43" t="s">
        <v>5384</v>
      </c>
      <c r="C223" s="2" t="s">
        <v>8921</v>
      </c>
      <c r="D223" s="2" t="str">
        <f t="shared" si="12"/>
        <v>İTOB OSB Mah. 10032 sk. No:2 A106 Menderes İzmir</v>
      </c>
      <c r="E223" s="2" t="str">
        <f t="shared" si="13"/>
        <v>İzmir</v>
      </c>
      <c r="F223" s="44" t="s">
        <v>5385</v>
      </c>
      <c r="G223" s="2">
        <v>1627</v>
      </c>
      <c r="H223" s="2" t="s">
        <v>10568</v>
      </c>
      <c r="I223" s="2">
        <f t="shared" ca="1" si="14"/>
        <v>3</v>
      </c>
      <c r="J223" s="2">
        <f t="shared" ca="1" si="15"/>
        <v>698</v>
      </c>
    </row>
    <row r="224" spans="1:10" ht="17.350000000000001" customHeight="1">
      <c r="A224" s="2">
        <v>223</v>
      </c>
      <c r="B224" s="43" t="s">
        <v>5386</v>
      </c>
      <c r="C224" s="2" t="s">
        <v>8922</v>
      </c>
      <c r="D224" s="2" t="str">
        <f t="shared" si="12"/>
        <v>A BODRUM KAT OFİS NO: B-19 ANTALYA</v>
      </c>
      <c r="E224" s="2" t="str">
        <f t="shared" si="13"/>
        <v>ANTALYA</v>
      </c>
      <c r="F224" s="44" t="s">
        <v>5387</v>
      </c>
      <c r="G224" s="2">
        <v>1046</v>
      </c>
      <c r="H224" s="2" t="s">
        <v>10569</v>
      </c>
      <c r="I224" s="2">
        <f t="shared" ca="1" si="14"/>
        <v>8</v>
      </c>
      <c r="J224" s="2">
        <f t="shared" ca="1" si="15"/>
        <v>76</v>
      </c>
    </row>
    <row r="225" spans="1:10" ht="17.350000000000001" customHeight="1">
      <c r="A225" s="2">
        <v>224</v>
      </c>
      <c r="B225" s="43" t="s">
        <v>5388</v>
      </c>
      <c r="C225" s="2" t="s">
        <v>8923</v>
      </c>
      <c r="D225" s="2" t="str">
        <f t="shared" si="12"/>
        <v>1 Smart Plaza B Blok kat 3 Beykoz İstanbul</v>
      </c>
      <c r="E225" s="2" t="str">
        <f t="shared" si="13"/>
        <v>İstanbul</v>
      </c>
      <c r="F225" s="44" t="s">
        <v>5389</v>
      </c>
      <c r="G225" s="2">
        <v>2823</v>
      </c>
      <c r="H225" s="2" t="s">
        <v>10570</v>
      </c>
      <c r="I225" s="2">
        <f t="shared" ca="1" si="14"/>
        <v>3</v>
      </c>
      <c r="J225" s="2">
        <f t="shared" ca="1" si="15"/>
        <v>581</v>
      </c>
    </row>
    <row r="226" spans="1:10" ht="17.350000000000001" customHeight="1">
      <c r="A226" s="2">
        <v>225</v>
      </c>
      <c r="B226" s="43" t="s">
        <v>5390</v>
      </c>
      <c r="C226" s="2" t="s">
        <v>8924</v>
      </c>
      <c r="D226" s="2" t="str">
        <f t="shared" si="12"/>
        <v>2C 2111 PENDİK İSTANBUL</v>
      </c>
      <c r="E226" s="2" t="str">
        <f t="shared" si="13"/>
        <v>İSTANBUL</v>
      </c>
      <c r="F226" s="44" t="s">
        <v>5391</v>
      </c>
      <c r="G226" s="2">
        <v>1602</v>
      </c>
      <c r="H226" s="2" t="s">
        <v>10571</v>
      </c>
      <c r="I226" s="2">
        <f t="shared" ca="1" si="14"/>
        <v>5</v>
      </c>
      <c r="J226" s="2">
        <f t="shared" ca="1" si="15"/>
        <v>702</v>
      </c>
    </row>
    <row r="227" spans="1:10" ht="17.350000000000001" customHeight="1">
      <c r="A227" s="2">
        <v>226</v>
      </c>
      <c r="B227" s="43" t="s">
        <v>5392</v>
      </c>
      <c r="C227" s="2" t="s">
        <v>8925</v>
      </c>
      <c r="D227" s="2" t="str">
        <f t="shared" si="12"/>
        <v>ESKİŞEHİR</v>
      </c>
      <c r="E227" s="2" t="str">
        <f t="shared" si="13"/>
        <v>ESKİŞEHİR</v>
      </c>
      <c r="F227" s="44" t="s">
        <v>5393</v>
      </c>
      <c r="G227" s="2">
        <v>2289</v>
      </c>
      <c r="H227" s="2" t="s">
        <v>10572</v>
      </c>
      <c r="I227" s="2">
        <f t="shared" ca="1" si="14"/>
        <v>8</v>
      </c>
      <c r="J227" s="2">
        <f t="shared" ca="1" si="15"/>
        <v>177</v>
      </c>
    </row>
    <row r="228" spans="1:10" ht="17.350000000000001" customHeight="1">
      <c r="A228" s="2">
        <v>227</v>
      </c>
      <c r="B228" s="43" t="s">
        <v>5394</v>
      </c>
      <c r="C228" s="2" t="s">
        <v>8926</v>
      </c>
      <c r="D228" s="2" t="str">
        <f t="shared" si="12"/>
        <v>22 Elazığ</v>
      </c>
      <c r="E228" s="2" t="str">
        <f t="shared" si="13"/>
        <v>Elazığ</v>
      </c>
      <c r="F228" s="44" t="s">
        <v>5395</v>
      </c>
      <c r="G228" s="2">
        <v>1109</v>
      </c>
      <c r="H228" s="2" t="s">
        <v>10573</v>
      </c>
      <c r="I228" s="2">
        <f t="shared" ca="1" si="14"/>
        <v>8</v>
      </c>
      <c r="J228" s="2">
        <f t="shared" ca="1" si="15"/>
        <v>218</v>
      </c>
    </row>
    <row r="229" spans="1:10" ht="17.350000000000001" customHeight="1">
      <c r="A229" s="2">
        <v>228</v>
      </c>
      <c r="B229" s="43" t="s">
        <v>5396</v>
      </c>
      <c r="C229" s="2" t="s">
        <v>8927</v>
      </c>
      <c r="D229" s="2" t="str">
        <f t="shared" si="12"/>
        <v xml:space="preserve"> VAN</v>
      </c>
      <c r="E229" s="2" t="str">
        <f t="shared" si="13"/>
        <v>VAN</v>
      </c>
      <c r="F229" s="44" t="s">
        <v>5397</v>
      </c>
      <c r="G229" s="2">
        <v>1076</v>
      </c>
      <c r="H229" s="2" t="s">
        <v>10574</v>
      </c>
      <c r="I229" s="2">
        <f t="shared" ca="1" si="14"/>
        <v>5</v>
      </c>
      <c r="J229" s="2">
        <f t="shared" ca="1" si="15"/>
        <v>470</v>
      </c>
    </row>
    <row r="230" spans="1:10" ht="17.350000000000001" customHeight="1">
      <c r="A230" s="2">
        <v>229</v>
      </c>
      <c r="B230" s="43" t="s">
        <v>5398</v>
      </c>
      <c r="C230" s="2" t="s">
        <v>8928</v>
      </c>
      <c r="D230" s="2" t="str">
        <f t="shared" si="12"/>
        <v xml:space="preserve"> İSTANBUL</v>
      </c>
      <c r="E230" s="2" t="str">
        <f t="shared" si="13"/>
        <v>İSTANBUL</v>
      </c>
      <c r="F230" s="44" t="s">
        <v>5399</v>
      </c>
      <c r="G230" s="2">
        <v>157</v>
      </c>
      <c r="H230" s="2" t="s">
        <v>10575</v>
      </c>
      <c r="I230" s="2">
        <f t="shared" ca="1" si="14"/>
        <v>3</v>
      </c>
      <c r="J230" s="2">
        <f t="shared" ca="1" si="15"/>
        <v>271</v>
      </c>
    </row>
    <row r="231" spans="1:10" ht="17.350000000000001" customHeight="1">
      <c r="A231" s="2">
        <v>230</v>
      </c>
      <c r="B231" s="43" t="s">
        <v>5400</v>
      </c>
      <c r="C231" s="2" t="s">
        <v>8929</v>
      </c>
      <c r="D231" s="2" t="str">
        <f t="shared" si="12"/>
        <v>1 B4 Bl. D.5 Batıkent</v>
      </c>
      <c r="E231" s="2" t="str">
        <f t="shared" si="13"/>
        <v>Batıkent</v>
      </c>
      <c r="F231" s="44" t="s">
        <v>5401</v>
      </c>
      <c r="G231" s="2">
        <v>2697</v>
      </c>
      <c r="H231" s="2" t="s">
        <v>10576</v>
      </c>
      <c r="I231" s="2">
        <f t="shared" ca="1" si="14"/>
        <v>5</v>
      </c>
      <c r="J231" s="2">
        <f t="shared" ca="1" si="15"/>
        <v>312</v>
      </c>
    </row>
    <row r="232" spans="1:10" ht="17.350000000000001" customHeight="1">
      <c r="A232" s="2">
        <v>231</v>
      </c>
      <c r="B232" s="43" t="s">
        <v>5402</v>
      </c>
      <c r="C232" s="2" t="s">
        <v>8930</v>
      </c>
      <c r="D232" s="2" t="str">
        <f t="shared" si="12"/>
        <v>Teknoparkİstanbul 4A içKapı 101</v>
      </c>
      <c r="E232" s="2" t="str">
        <f t="shared" si="13"/>
        <v>101</v>
      </c>
      <c r="F232" s="44" t="s">
        <v>5403</v>
      </c>
      <c r="G232" s="2">
        <v>1097</v>
      </c>
      <c r="H232" s="2" t="s">
        <v>10577</v>
      </c>
      <c r="I232" s="2">
        <f t="shared" ca="1" si="14"/>
        <v>4</v>
      </c>
      <c r="J232" s="2">
        <f t="shared" ca="1" si="15"/>
        <v>388</v>
      </c>
    </row>
    <row r="233" spans="1:10" ht="17.350000000000001" customHeight="1">
      <c r="A233" s="2">
        <v>232</v>
      </c>
      <c r="B233" s="43" t="s">
        <v>5404</v>
      </c>
      <c r="C233" s="2" t="s">
        <v>8931</v>
      </c>
      <c r="D233" s="2" t="str">
        <f t="shared" si="12"/>
        <v>20 TUŞBA VAN</v>
      </c>
      <c r="E233" s="2" t="str">
        <f t="shared" si="13"/>
        <v>VAN</v>
      </c>
      <c r="F233" s="44" t="s">
        <v>5405</v>
      </c>
      <c r="G233" s="2">
        <v>2444</v>
      </c>
      <c r="H233" s="2" t="s">
        <v>10578</v>
      </c>
      <c r="I233" s="2">
        <f t="shared" ca="1" si="14"/>
        <v>8</v>
      </c>
      <c r="J233" s="2">
        <f t="shared" ca="1" si="15"/>
        <v>270</v>
      </c>
    </row>
    <row r="234" spans="1:10" ht="17.350000000000001" customHeight="1">
      <c r="A234" s="2">
        <v>233</v>
      </c>
      <c r="B234" s="43" t="s">
        <v>5406</v>
      </c>
      <c r="C234" s="2" t="s">
        <v>8790</v>
      </c>
      <c r="D234" s="2" t="str">
        <f t="shared" si="12"/>
        <v>1, 35471, Menderes, İzmir, Türkiye</v>
      </c>
      <c r="E234" s="2" t="str">
        <f t="shared" si="13"/>
        <v>Türkiye</v>
      </c>
      <c r="F234" s="44" t="s">
        <v>5117</v>
      </c>
      <c r="G234" s="2">
        <v>680</v>
      </c>
      <c r="H234" s="2" t="s">
        <v>10579</v>
      </c>
      <c r="I234" s="2">
        <f t="shared" ca="1" si="14"/>
        <v>6</v>
      </c>
      <c r="J234" s="2">
        <f t="shared" ca="1" si="15"/>
        <v>786</v>
      </c>
    </row>
    <row r="235" spans="1:10" ht="17.350000000000001" customHeight="1">
      <c r="A235" s="2">
        <v>234</v>
      </c>
      <c r="B235" s="43" t="s">
        <v>5407</v>
      </c>
      <c r="C235" s="2" t="s">
        <v>8932</v>
      </c>
      <c r="D235" s="2" t="str">
        <f t="shared" si="12"/>
        <v>206</v>
      </c>
      <c r="E235" s="2" t="str">
        <f t="shared" si="13"/>
        <v>206</v>
      </c>
      <c r="F235" s="44" t="s">
        <v>5408</v>
      </c>
      <c r="G235" s="2">
        <v>3013</v>
      </c>
      <c r="H235" s="2" t="s">
        <v>10580</v>
      </c>
      <c r="I235" s="2">
        <f t="shared" ca="1" si="14"/>
        <v>8</v>
      </c>
      <c r="J235" s="2">
        <f t="shared" ca="1" si="15"/>
        <v>49</v>
      </c>
    </row>
    <row r="236" spans="1:10" ht="17.350000000000001" customHeight="1">
      <c r="A236" s="2">
        <v>235</v>
      </c>
      <c r="B236" s="43" t="s">
        <v>5409</v>
      </c>
      <c r="C236" s="2" t="s">
        <v>8933</v>
      </c>
      <c r="D236" s="2" t="str">
        <f t="shared" si="12"/>
        <v>30</v>
      </c>
      <c r="E236" s="2" t="str">
        <f t="shared" si="13"/>
        <v>30</v>
      </c>
      <c r="F236" s="44" t="s">
        <v>5410</v>
      </c>
      <c r="G236" s="2">
        <v>3003</v>
      </c>
      <c r="H236" s="2" t="s">
        <v>10581</v>
      </c>
      <c r="I236" s="2">
        <f t="shared" ca="1" si="14"/>
        <v>7</v>
      </c>
      <c r="J236" s="2">
        <f t="shared" ca="1" si="15"/>
        <v>629</v>
      </c>
    </row>
    <row r="237" spans="1:10" ht="17.350000000000001" customHeight="1">
      <c r="A237" s="2">
        <v>236</v>
      </c>
      <c r="B237" s="43" t="s">
        <v>5411</v>
      </c>
      <c r="C237" s="2" t="s">
        <v>8934</v>
      </c>
      <c r="D237" s="2" t="str">
        <f t="shared" si="12"/>
        <v xml:space="preserve"> Antalya</v>
      </c>
      <c r="E237" s="2" t="str">
        <f t="shared" si="13"/>
        <v>Antalya</v>
      </c>
      <c r="F237" s="44" t="s">
        <v>5412</v>
      </c>
      <c r="G237" s="2">
        <v>745</v>
      </c>
      <c r="H237" s="2" t="s">
        <v>10582</v>
      </c>
      <c r="I237" s="2">
        <f t="shared" ca="1" si="14"/>
        <v>8</v>
      </c>
      <c r="J237" s="2">
        <f t="shared" ca="1" si="15"/>
        <v>909</v>
      </c>
    </row>
    <row r="238" spans="1:10" ht="17.350000000000001" customHeight="1">
      <c r="A238" s="2">
        <v>237</v>
      </c>
      <c r="B238" s="43" t="s">
        <v>5413</v>
      </c>
      <c r="C238" s="2" t="s">
        <v>8935</v>
      </c>
      <c r="D238" s="2" t="str">
        <f t="shared" si="12"/>
        <v>TEKNOKENT ULUĞBEY BİNASI Z.KAT NO:1-2-3-4-5-6-7</v>
      </c>
      <c r="E238" s="2" t="str">
        <f t="shared" si="13"/>
        <v>NO:1-2-3-4-5-6-7</v>
      </c>
      <c r="F238" s="44" t="s">
        <v>5414</v>
      </c>
      <c r="G238" s="2">
        <v>1490</v>
      </c>
      <c r="H238" s="2" t="s">
        <v>10583</v>
      </c>
      <c r="I238" s="2">
        <f t="shared" ca="1" si="14"/>
        <v>3</v>
      </c>
      <c r="J238" s="2">
        <f t="shared" ca="1" si="15"/>
        <v>642</v>
      </c>
    </row>
    <row r="239" spans="1:10" ht="17.350000000000001" customHeight="1">
      <c r="A239" s="2">
        <v>238</v>
      </c>
      <c r="B239" s="43" t="s">
        <v>5415</v>
      </c>
      <c r="C239" s="2" t="s">
        <v>8936</v>
      </c>
      <c r="D239" s="2" t="str">
        <f t="shared" si="12"/>
        <v>14</v>
      </c>
      <c r="E239" s="2" t="str">
        <f t="shared" si="13"/>
        <v>14</v>
      </c>
      <c r="F239" s="44" t="s">
        <v>5416</v>
      </c>
      <c r="G239" s="2">
        <v>694</v>
      </c>
      <c r="H239" s="2" t="s">
        <v>10584</v>
      </c>
      <c r="I239" s="2">
        <f t="shared" ca="1" si="14"/>
        <v>2</v>
      </c>
      <c r="J239" s="2">
        <f t="shared" ca="1" si="15"/>
        <v>965</v>
      </c>
    </row>
    <row r="240" spans="1:10" ht="17.350000000000001" customHeight="1">
      <c r="A240" s="2">
        <v>239</v>
      </c>
      <c r="B240" s="43" t="s">
        <v>5417</v>
      </c>
      <c r="C240" s="2" t="s">
        <v>8937</v>
      </c>
      <c r="D240" s="2" t="str">
        <f t="shared" si="12"/>
        <v>Anadolu Üniversitesi Yunusemre Kampusu ETGB Anadolu Teknoparkı</v>
      </c>
      <c r="E240" s="2" t="str">
        <f t="shared" si="13"/>
        <v>Teknoparkı</v>
      </c>
      <c r="F240" s="44" t="s">
        <v>5418</v>
      </c>
      <c r="G240" s="2">
        <v>536</v>
      </c>
      <c r="H240" s="2" t="s">
        <v>10585</v>
      </c>
      <c r="I240" s="2">
        <f t="shared" ca="1" si="14"/>
        <v>1</v>
      </c>
      <c r="J240" s="2">
        <f t="shared" ca="1" si="15"/>
        <v>758</v>
      </c>
    </row>
    <row r="241" spans="1:10" ht="17.350000000000001" customHeight="1">
      <c r="A241" s="2">
        <v>240</v>
      </c>
      <c r="B241" s="43" t="s">
        <v>5419</v>
      </c>
      <c r="C241" s="2" t="s">
        <v>8938</v>
      </c>
      <c r="D241" s="2" t="str">
        <f t="shared" si="12"/>
        <v>Ankara</v>
      </c>
      <c r="E241" s="2" t="str">
        <f t="shared" si="13"/>
        <v>Ankara</v>
      </c>
      <c r="F241" s="44" t="s">
        <v>5420</v>
      </c>
      <c r="G241" s="2">
        <v>1401</v>
      </c>
      <c r="H241" s="2" t="s">
        <v>10586</v>
      </c>
      <c r="I241" s="2">
        <f t="shared" ca="1" si="14"/>
        <v>8</v>
      </c>
      <c r="J241" s="2">
        <f t="shared" ca="1" si="15"/>
        <v>920</v>
      </c>
    </row>
    <row r="242" spans="1:10" ht="17.350000000000001" customHeight="1">
      <c r="A242" s="2">
        <v>241</v>
      </c>
      <c r="B242" s="43" t="s">
        <v>5421</v>
      </c>
      <c r="C242" s="2" t="s">
        <v>8939</v>
      </c>
      <c r="D242" s="2" t="str">
        <f t="shared" si="12"/>
        <v>Balıkesir Üniversitesi Teknoloji Geliştirme Bölgesi Dinkçiler Mh. Soma Cd. Balıkesir Üniversitesi NEF Bahçesi B Blok İlahiyat Fakültesi Altıeylül</v>
      </c>
      <c r="E242" s="2" t="str">
        <f t="shared" si="13"/>
        <v>Altıeylül</v>
      </c>
      <c r="F242" s="44" t="s">
        <v>5422</v>
      </c>
      <c r="G242" s="2">
        <v>443</v>
      </c>
      <c r="H242" s="2" t="s">
        <v>10587</v>
      </c>
      <c r="I242" s="2">
        <f t="shared" ca="1" si="14"/>
        <v>3</v>
      </c>
      <c r="J242" s="2">
        <f t="shared" ca="1" si="15"/>
        <v>22</v>
      </c>
    </row>
    <row r="243" spans="1:10" ht="17.350000000000001" customHeight="1">
      <c r="A243" s="2">
        <v>242</v>
      </c>
      <c r="B243" s="43" t="s">
        <v>5423</v>
      </c>
      <c r="C243" s="2" t="s">
        <v>8940</v>
      </c>
      <c r="D243" s="2" t="str">
        <f t="shared" si="12"/>
        <v xml:space="preserve"> İSTANBUL</v>
      </c>
      <c r="E243" s="2" t="str">
        <f t="shared" si="13"/>
        <v>İSTANBUL</v>
      </c>
      <c r="F243" s="44" t="s">
        <v>5424</v>
      </c>
      <c r="G243" s="2">
        <v>1734</v>
      </c>
      <c r="H243" s="2" t="s">
        <v>10588</v>
      </c>
      <c r="I243" s="2">
        <f t="shared" ca="1" si="14"/>
        <v>3</v>
      </c>
      <c r="J243" s="2">
        <f t="shared" ca="1" si="15"/>
        <v>97</v>
      </c>
    </row>
    <row r="244" spans="1:10" ht="17.350000000000001" customHeight="1">
      <c r="A244" s="2">
        <v>243</v>
      </c>
      <c r="B244" s="43" t="s">
        <v>5425</v>
      </c>
      <c r="C244" s="2" t="s">
        <v>8941</v>
      </c>
      <c r="D244" s="2" t="str">
        <f t="shared" si="12"/>
        <v>Ankara</v>
      </c>
      <c r="E244" s="2" t="str">
        <f t="shared" si="13"/>
        <v>Ankara</v>
      </c>
      <c r="F244" s="44" t="s">
        <v>5426</v>
      </c>
      <c r="G244" s="2">
        <v>645</v>
      </c>
      <c r="H244" s="2" t="s">
        <v>10589</v>
      </c>
      <c r="I244" s="2">
        <f t="shared" ca="1" si="14"/>
        <v>4</v>
      </c>
      <c r="J244" s="2">
        <f t="shared" ca="1" si="15"/>
        <v>23</v>
      </c>
    </row>
    <row r="245" spans="1:10" ht="17.350000000000001" customHeight="1">
      <c r="A245" s="2">
        <v>244</v>
      </c>
      <c r="B245" s="43" t="s">
        <v>5427</v>
      </c>
      <c r="C245" s="2" t="s">
        <v>8942</v>
      </c>
      <c r="D245" s="2" t="str">
        <f t="shared" si="12"/>
        <v>yalınayak mah.102100 sk.50 toroslar mersin</v>
      </c>
      <c r="E245" s="2" t="str">
        <f t="shared" si="13"/>
        <v>mersin</v>
      </c>
      <c r="F245" s="44" t="s">
        <v>5428</v>
      </c>
      <c r="G245" s="2">
        <v>1677</v>
      </c>
      <c r="H245" s="2" t="s">
        <v>10590</v>
      </c>
      <c r="I245" s="2">
        <f t="shared" ca="1" si="14"/>
        <v>1</v>
      </c>
      <c r="J245" s="2">
        <f t="shared" ca="1" si="15"/>
        <v>540</v>
      </c>
    </row>
    <row r="246" spans="1:10" ht="17.350000000000001" customHeight="1">
      <c r="A246" s="2">
        <v>245</v>
      </c>
      <c r="B246" s="43" t="s">
        <v>5429</v>
      </c>
      <c r="C246" s="2" t="s">
        <v>8943</v>
      </c>
      <c r="D246" s="2" t="str">
        <f t="shared" si="12"/>
        <v>İstanbul Teknoloji Geliştirme Bölgesi Sanayi Mah. Teknopark Bulvarı C2 Blok Zemin kat no:2006 Pendik 34906, İstanbul, TÜRKİYE</v>
      </c>
      <c r="E246" s="2" t="str">
        <f t="shared" si="13"/>
        <v>TÜRKİYE</v>
      </c>
      <c r="F246" s="44" t="s">
        <v>5430</v>
      </c>
      <c r="G246" s="2">
        <v>2063</v>
      </c>
      <c r="H246" s="2" t="s">
        <v>10591</v>
      </c>
      <c r="I246" s="2">
        <f t="shared" ca="1" si="14"/>
        <v>7</v>
      </c>
      <c r="J246" s="2">
        <f t="shared" ca="1" si="15"/>
        <v>372</v>
      </c>
    </row>
    <row r="247" spans="1:10" ht="17.350000000000001" customHeight="1">
      <c r="A247" s="2">
        <v>246</v>
      </c>
      <c r="B247" s="43" t="s">
        <v>5431</v>
      </c>
      <c r="C247" s="2" t="s">
        <v>8944</v>
      </c>
      <c r="D247" s="2" t="str">
        <f t="shared" si="12"/>
        <v>İvedik OSB Mah. 1435 Cad. no:4 Ostim</v>
      </c>
      <c r="E247" s="2" t="str">
        <f t="shared" si="13"/>
        <v>Ostim</v>
      </c>
      <c r="F247" s="44" t="s">
        <v>5432</v>
      </c>
      <c r="G247" s="2">
        <v>2435</v>
      </c>
      <c r="H247" s="2" t="s">
        <v>10592</v>
      </c>
      <c r="I247" s="2">
        <f t="shared" ca="1" si="14"/>
        <v>6</v>
      </c>
      <c r="J247" s="2">
        <f t="shared" ca="1" si="15"/>
        <v>659</v>
      </c>
    </row>
    <row r="248" spans="1:10" ht="17.350000000000001" customHeight="1">
      <c r="A248" s="2">
        <v>247</v>
      </c>
      <c r="B248" s="43" t="s">
        <v>5433</v>
      </c>
      <c r="C248" s="2" t="s">
        <v>8764</v>
      </c>
      <c r="D248" s="2" t="str">
        <f t="shared" si="12"/>
        <v xml:space="preserve"> İSTANBUL</v>
      </c>
      <c r="E248" s="2" t="str">
        <f t="shared" si="13"/>
        <v>İSTANBUL</v>
      </c>
      <c r="F248" s="44" t="s">
        <v>5068</v>
      </c>
      <c r="G248" s="2">
        <v>104</v>
      </c>
      <c r="H248" s="2" t="s">
        <v>10593</v>
      </c>
      <c r="I248" s="2">
        <f t="shared" ca="1" si="14"/>
        <v>6</v>
      </c>
      <c r="J248" s="2">
        <f t="shared" ca="1" si="15"/>
        <v>320</v>
      </c>
    </row>
    <row r="249" spans="1:10" ht="17.350000000000001" customHeight="1">
      <c r="A249" s="2">
        <v>248</v>
      </c>
      <c r="B249" s="43" t="s">
        <v>5434</v>
      </c>
      <c r="C249" s="2" t="s">
        <v>8945</v>
      </c>
      <c r="D249" s="2" t="str">
        <f t="shared" si="12"/>
        <v>Ankara</v>
      </c>
      <c r="E249" s="2" t="str">
        <f t="shared" si="13"/>
        <v>Ankara</v>
      </c>
      <c r="F249" s="44" t="s">
        <v>5435</v>
      </c>
      <c r="G249" s="2">
        <v>2656</v>
      </c>
      <c r="H249" s="2" t="s">
        <v>10594</v>
      </c>
      <c r="I249" s="2">
        <f t="shared" ca="1" si="14"/>
        <v>3</v>
      </c>
      <c r="J249" s="2">
        <f t="shared" ca="1" si="15"/>
        <v>293</v>
      </c>
    </row>
    <row r="250" spans="1:10" ht="17.350000000000001" customHeight="1">
      <c r="A250" s="2">
        <v>249</v>
      </c>
      <c r="B250" s="43" t="s">
        <v>5436</v>
      </c>
      <c r="C250" s="2" t="s">
        <v>8946</v>
      </c>
      <c r="D250" s="2" t="str">
        <f t="shared" si="12"/>
        <v>11-D Teknopark -Gaziantep Şahinbey-Gaziantep</v>
      </c>
      <c r="E250" s="2" t="str">
        <f t="shared" si="13"/>
        <v>Şahinbey-Gaziantep</v>
      </c>
      <c r="F250" s="44" t="s">
        <v>5437</v>
      </c>
      <c r="G250" s="2">
        <v>2755</v>
      </c>
      <c r="H250" s="2" t="s">
        <v>10595</v>
      </c>
      <c r="I250" s="2">
        <f t="shared" ca="1" si="14"/>
        <v>6</v>
      </c>
      <c r="J250" s="2">
        <f t="shared" ca="1" si="15"/>
        <v>676</v>
      </c>
    </row>
    <row r="251" spans="1:10" ht="17.350000000000001" customHeight="1">
      <c r="A251" s="2">
        <v>250</v>
      </c>
      <c r="B251" s="43" t="s">
        <v>5438</v>
      </c>
      <c r="C251" s="2" t="s">
        <v>8947</v>
      </c>
      <c r="D251" s="2" t="str">
        <f t="shared" si="12"/>
        <v>Ankara</v>
      </c>
      <c r="E251" s="2" t="str">
        <f t="shared" si="13"/>
        <v>Ankara</v>
      </c>
      <c r="F251" s="44" t="s">
        <v>5439</v>
      </c>
      <c r="G251" s="2">
        <v>2545</v>
      </c>
      <c r="H251" s="2" t="s">
        <v>10596</v>
      </c>
      <c r="I251" s="2">
        <f t="shared" ca="1" si="14"/>
        <v>8</v>
      </c>
      <c r="J251" s="2">
        <f t="shared" ca="1" si="15"/>
        <v>75</v>
      </c>
    </row>
    <row r="252" spans="1:10" ht="17.350000000000001" customHeight="1">
      <c r="A252" s="2">
        <v>251</v>
      </c>
      <c r="B252" s="43" t="s">
        <v>5440</v>
      </c>
      <c r="C252" s="2" t="s">
        <v>8948</v>
      </c>
      <c r="D252" s="2" t="str">
        <f t="shared" si="12"/>
        <v>Ankara</v>
      </c>
      <c r="E252" s="2" t="str">
        <f t="shared" si="13"/>
        <v>Ankara</v>
      </c>
      <c r="F252" s="44" t="s">
        <v>5441</v>
      </c>
      <c r="G252" s="2">
        <v>88</v>
      </c>
      <c r="H252" s="2" t="s">
        <v>10597</v>
      </c>
      <c r="I252" s="2">
        <f t="shared" ca="1" si="14"/>
        <v>4</v>
      </c>
      <c r="J252" s="2">
        <f t="shared" ca="1" si="15"/>
        <v>776</v>
      </c>
    </row>
    <row r="253" spans="1:10" ht="17.350000000000001" customHeight="1">
      <c r="A253" s="2">
        <v>252</v>
      </c>
      <c r="B253" s="43" t="s">
        <v>5442</v>
      </c>
      <c r="C253" s="2" t="s">
        <v>8949</v>
      </c>
      <c r="D253" s="2" t="str">
        <f t="shared" si="12"/>
        <v>Ankara şube odtü adresi : üniversiteler ihsan doğramacı bulvarı no : 29 odtü Çankaya Ankara</v>
      </c>
      <c r="E253" s="2" t="str">
        <f t="shared" si="13"/>
        <v>Ankara</v>
      </c>
      <c r="F253" s="44" t="s">
        <v>5443</v>
      </c>
      <c r="G253" s="2">
        <v>3019</v>
      </c>
      <c r="H253" s="2" t="s">
        <v>10598</v>
      </c>
      <c r="I253" s="2">
        <f t="shared" ca="1" si="14"/>
        <v>6</v>
      </c>
      <c r="J253" s="2">
        <f t="shared" ca="1" si="15"/>
        <v>450</v>
      </c>
    </row>
    <row r="254" spans="1:10" ht="17.350000000000001" customHeight="1">
      <c r="A254" s="2">
        <v>253</v>
      </c>
      <c r="B254" s="43" t="s">
        <v>5444</v>
      </c>
      <c r="C254" s="2" t="s">
        <v>8950</v>
      </c>
      <c r="D254" s="2" t="str">
        <f t="shared" si="12"/>
        <v>ANTALYA</v>
      </c>
      <c r="E254" s="2" t="str">
        <f t="shared" si="13"/>
        <v>ANTALYA</v>
      </c>
      <c r="F254" s="44" t="s">
        <v>5445</v>
      </c>
      <c r="G254" s="2">
        <v>2334</v>
      </c>
      <c r="H254" s="2" t="s">
        <v>10599</v>
      </c>
      <c r="I254" s="2">
        <f t="shared" ca="1" si="14"/>
        <v>8</v>
      </c>
      <c r="J254" s="2">
        <f t="shared" ca="1" si="15"/>
        <v>896</v>
      </c>
    </row>
    <row r="255" spans="1:10" ht="17.350000000000001" customHeight="1">
      <c r="A255" s="2">
        <v>254</v>
      </c>
      <c r="B255" s="43" t="s">
        <v>5446</v>
      </c>
      <c r="C255" s="2" t="s">
        <v>8951</v>
      </c>
      <c r="D255" s="2" t="str">
        <f t="shared" si="12"/>
        <v xml:space="preserve"> İstanbul</v>
      </c>
      <c r="E255" s="2" t="str">
        <f t="shared" si="13"/>
        <v>İstanbul</v>
      </c>
      <c r="F255" s="44" t="s">
        <v>5447</v>
      </c>
      <c r="G255" s="2">
        <v>1597</v>
      </c>
      <c r="H255" s="2" t="s">
        <v>10600</v>
      </c>
      <c r="I255" s="2">
        <f t="shared" ca="1" si="14"/>
        <v>4</v>
      </c>
      <c r="J255" s="2">
        <f t="shared" ca="1" si="15"/>
        <v>376</v>
      </c>
    </row>
    <row r="256" spans="1:10" ht="17.350000000000001" customHeight="1">
      <c r="A256" s="2">
        <v>255</v>
      </c>
      <c r="B256" s="43" t="s">
        <v>5448</v>
      </c>
      <c r="C256" s="2" t="s">
        <v>8952</v>
      </c>
      <c r="D256" s="2" t="str">
        <f t="shared" si="12"/>
        <v xml:space="preserve"> İSTANBUL</v>
      </c>
      <c r="E256" s="2" t="str">
        <f t="shared" si="13"/>
        <v>İSTANBUL</v>
      </c>
      <c r="F256" s="44" t="s">
        <v>5449</v>
      </c>
      <c r="G256" s="2">
        <v>2381</v>
      </c>
      <c r="H256" s="2" t="s">
        <v>10601</v>
      </c>
      <c r="I256" s="2">
        <f t="shared" ca="1" si="14"/>
        <v>8</v>
      </c>
      <c r="J256" s="2">
        <f t="shared" ca="1" si="15"/>
        <v>611</v>
      </c>
    </row>
    <row r="257" spans="1:10" ht="17.350000000000001" customHeight="1">
      <c r="A257" s="2">
        <v>256</v>
      </c>
      <c r="B257" s="43" t="s">
        <v>5450</v>
      </c>
      <c r="C257" s="2" t="s">
        <v>8953</v>
      </c>
      <c r="D257" s="2" t="str">
        <f t="shared" si="12"/>
        <v>Batman Üniversitesi Merkez Kampüsü 72060 BATMAN</v>
      </c>
      <c r="E257" s="2" t="str">
        <f t="shared" si="13"/>
        <v>BATMAN</v>
      </c>
      <c r="F257" s="44" t="s">
        <v>5451</v>
      </c>
      <c r="G257" s="2">
        <v>528</v>
      </c>
      <c r="H257" s="2" t="s">
        <v>10602</v>
      </c>
      <c r="I257" s="2">
        <f t="shared" ca="1" si="14"/>
        <v>5</v>
      </c>
      <c r="J257" s="2">
        <f t="shared" ca="1" si="15"/>
        <v>427</v>
      </c>
    </row>
    <row r="258" spans="1:10" ht="17.350000000000001" customHeight="1">
      <c r="A258" s="2">
        <v>257</v>
      </c>
      <c r="B258" s="43" t="s">
        <v>5452</v>
      </c>
      <c r="C258" s="2" t="s">
        <v>8954</v>
      </c>
      <c r="D258" s="2" t="str">
        <f t="shared" si="12"/>
        <v>A ANTALYA</v>
      </c>
      <c r="E258" s="2" t="str">
        <f t="shared" si="13"/>
        <v>ANTALYA</v>
      </c>
      <c r="F258" s="44" t="s">
        <v>5453</v>
      </c>
      <c r="G258" s="2">
        <v>111</v>
      </c>
      <c r="H258" s="2" t="s">
        <v>10603</v>
      </c>
      <c r="I258" s="2">
        <f t="shared" ca="1" si="14"/>
        <v>8</v>
      </c>
      <c r="J258" s="2">
        <f t="shared" ca="1" si="15"/>
        <v>1</v>
      </c>
    </row>
    <row r="259" spans="1:10" ht="17.350000000000001" customHeight="1">
      <c r="A259" s="2">
        <v>258</v>
      </c>
      <c r="B259" s="43" t="s">
        <v>5452</v>
      </c>
      <c r="C259" s="2" t="s">
        <v>8954</v>
      </c>
      <c r="D259" s="2" t="str">
        <f t="shared" ref="D259:D322" si="16">IFERROR(RIGHT(C259,LEN(C259)-FIND("$",SUBSTITUTE(C259,"/","$",LEN(C259)-LEN(SUBSTITUTE(C259,"/",""))))),C259)</f>
        <v>A ANTALYA</v>
      </c>
      <c r="E259" s="2" t="str">
        <f t="shared" ref="E259:E322" si="17">IFERROR(RIGHT(D259,LEN(D259)-FIND("$",SUBSTITUTE(D259," ","$",LEN(D259)-LEN(SUBSTITUTE(D259," ",""))))),D259)</f>
        <v>ANTALYA</v>
      </c>
      <c r="F259" s="44" t="s">
        <v>5453</v>
      </c>
      <c r="G259" s="2">
        <v>1</v>
      </c>
      <c r="H259" s="2" t="s">
        <v>10604</v>
      </c>
      <c r="I259" s="2">
        <f t="shared" ref="I259:I322" ca="1" si="18">RANDBETWEEN(1,8)</f>
        <v>8</v>
      </c>
      <c r="J259" s="2">
        <f t="shared" ref="J259:J322" ca="1" si="19">RANDBETWEEN(1,1000)</f>
        <v>340</v>
      </c>
    </row>
    <row r="260" spans="1:10" ht="17.350000000000001" customHeight="1">
      <c r="A260" s="2">
        <v>259</v>
      </c>
      <c r="B260" s="43" t="s">
        <v>5454</v>
      </c>
      <c r="C260" s="2" t="s">
        <v>8955</v>
      </c>
      <c r="D260" s="2" t="str">
        <f t="shared" si="16"/>
        <v>YILDIZ TEKNİK ÜNİVERSİTESİ DAVUTPAŞA KAMPÜSÜ TEKNOLOJİ GELİŞTİRME BÖLGESİ 1. FAZ. A1 BLOK A-109</v>
      </c>
      <c r="E260" s="2" t="str">
        <f t="shared" si="17"/>
        <v>A-109</v>
      </c>
      <c r="F260" s="44" t="s">
        <v>5455</v>
      </c>
      <c r="G260" s="2">
        <v>1777</v>
      </c>
      <c r="H260" s="2" t="s">
        <v>10605</v>
      </c>
      <c r="I260" s="2">
        <f t="shared" ca="1" si="18"/>
        <v>5</v>
      </c>
      <c r="J260" s="2">
        <f t="shared" ca="1" si="19"/>
        <v>575</v>
      </c>
    </row>
    <row r="261" spans="1:10" ht="17.350000000000001" customHeight="1">
      <c r="A261" s="2">
        <v>260</v>
      </c>
      <c r="B261" s="43" t="s">
        <v>5456</v>
      </c>
      <c r="C261" s="2" t="s">
        <v>8956</v>
      </c>
      <c r="D261" s="2" t="str">
        <f t="shared" si="16"/>
        <v>no:16</v>
      </c>
      <c r="E261" s="2" t="str">
        <f t="shared" si="17"/>
        <v>no:16</v>
      </c>
      <c r="F261" s="44" t="s">
        <v>5457</v>
      </c>
      <c r="G261" s="2">
        <v>899</v>
      </c>
      <c r="H261" s="2" t="s">
        <v>10606</v>
      </c>
      <c r="I261" s="2">
        <f t="shared" ca="1" si="18"/>
        <v>1</v>
      </c>
      <c r="J261" s="2">
        <f t="shared" ca="1" si="19"/>
        <v>193</v>
      </c>
    </row>
    <row r="262" spans="1:10" ht="17.350000000000001" customHeight="1">
      <c r="A262" s="2">
        <v>261</v>
      </c>
      <c r="B262" s="43" t="s">
        <v>5458</v>
      </c>
      <c r="C262" s="2" t="s">
        <v>8957</v>
      </c>
      <c r="D262" s="2" t="str">
        <f t="shared" si="16"/>
        <v>Rosem 18</v>
      </c>
      <c r="E262" s="2" t="str">
        <f t="shared" si="17"/>
        <v>18</v>
      </c>
      <c r="F262" s="44" t="s">
        <v>5459</v>
      </c>
      <c r="G262" s="2">
        <v>3173</v>
      </c>
      <c r="H262" s="2" t="s">
        <v>10607</v>
      </c>
      <c r="I262" s="2">
        <f t="shared" ca="1" si="18"/>
        <v>8</v>
      </c>
      <c r="J262" s="2">
        <f t="shared" ca="1" si="19"/>
        <v>5</v>
      </c>
    </row>
    <row r="263" spans="1:10" ht="17.350000000000001" customHeight="1">
      <c r="A263" s="2">
        <v>262</v>
      </c>
      <c r="B263" s="43" t="s">
        <v>5460</v>
      </c>
      <c r="C263" s="2" t="s">
        <v>8958</v>
      </c>
      <c r="D263" s="2" t="str">
        <f t="shared" si="16"/>
        <v xml:space="preserve"> ESKİŞEHİR</v>
      </c>
      <c r="E263" s="2" t="str">
        <f t="shared" si="17"/>
        <v>ESKİŞEHİR</v>
      </c>
      <c r="F263" s="44" t="s">
        <v>5461</v>
      </c>
      <c r="G263" s="2">
        <v>3056</v>
      </c>
      <c r="H263" s="2" t="s">
        <v>10608</v>
      </c>
      <c r="I263" s="2">
        <f t="shared" ca="1" si="18"/>
        <v>1</v>
      </c>
      <c r="J263" s="2">
        <f t="shared" ca="1" si="19"/>
        <v>449</v>
      </c>
    </row>
    <row r="264" spans="1:10" ht="17.350000000000001" customHeight="1">
      <c r="A264" s="2">
        <v>263</v>
      </c>
      <c r="B264" s="43" t="s">
        <v>5462</v>
      </c>
      <c r="C264" s="2" t="s">
        <v>8959</v>
      </c>
      <c r="D264" s="2" t="str">
        <f t="shared" si="16"/>
        <v>Kadıköy</v>
      </c>
      <c r="E264" s="2" t="str">
        <f t="shared" si="17"/>
        <v>Kadıköy</v>
      </c>
      <c r="F264" s="44" t="s">
        <v>5463</v>
      </c>
      <c r="G264" s="2">
        <v>2692</v>
      </c>
      <c r="H264" s="2" t="s">
        <v>10609</v>
      </c>
      <c r="I264" s="2">
        <f t="shared" ca="1" si="18"/>
        <v>8</v>
      </c>
      <c r="J264" s="2">
        <f t="shared" ca="1" si="19"/>
        <v>468</v>
      </c>
    </row>
    <row r="265" spans="1:10" ht="17.350000000000001" customHeight="1">
      <c r="A265" s="2">
        <v>264</v>
      </c>
      <c r="B265" s="43" t="s">
        <v>5464</v>
      </c>
      <c r="C265" s="2" t="s">
        <v>8960</v>
      </c>
      <c r="D265" s="2" t="str">
        <f t="shared" si="16"/>
        <v>ANTALYA</v>
      </c>
      <c r="E265" s="2" t="str">
        <f t="shared" si="17"/>
        <v>ANTALYA</v>
      </c>
      <c r="F265" s="44" t="s">
        <v>5465</v>
      </c>
      <c r="G265" s="2">
        <v>2984</v>
      </c>
      <c r="H265" s="2" t="s">
        <v>10610</v>
      </c>
      <c r="I265" s="2">
        <f t="shared" ca="1" si="18"/>
        <v>2</v>
      </c>
      <c r="J265" s="2">
        <f t="shared" ca="1" si="19"/>
        <v>185</v>
      </c>
    </row>
    <row r="266" spans="1:10" ht="17.350000000000001" customHeight="1">
      <c r="A266" s="2">
        <v>265</v>
      </c>
      <c r="B266" s="43" t="s">
        <v>5466</v>
      </c>
      <c r="C266" s="2" t="s">
        <v>8961</v>
      </c>
      <c r="D266" s="2" t="str">
        <f t="shared" si="16"/>
        <v xml:space="preserve"> GAZİANTEP</v>
      </c>
      <c r="E266" s="2" t="str">
        <f t="shared" si="17"/>
        <v>GAZİANTEP</v>
      </c>
      <c r="F266" s="44" t="s">
        <v>5467</v>
      </c>
      <c r="G266" s="2">
        <v>2958</v>
      </c>
      <c r="H266" s="2" t="s">
        <v>10611</v>
      </c>
      <c r="I266" s="2">
        <f t="shared" ca="1" si="18"/>
        <v>5</v>
      </c>
      <c r="J266" s="2">
        <f t="shared" ca="1" si="19"/>
        <v>903</v>
      </c>
    </row>
    <row r="267" spans="1:10" ht="17.350000000000001" customHeight="1">
      <c r="A267" s="2">
        <v>266</v>
      </c>
      <c r="B267" s="43" t="s">
        <v>5468</v>
      </c>
      <c r="C267" s="2" t="s">
        <v>8962</v>
      </c>
      <c r="D267" s="2" t="str">
        <f t="shared" si="16"/>
        <v>ADANA</v>
      </c>
      <c r="E267" s="2" t="str">
        <f t="shared" si="17"/>
        <v>ADANA</v>
      </c>
      <c r="F267" s="44" t="s">
        <v>5469</v>
      </c>
      <c r="G267" s="2">
        <v>2496</v>
      </c>
      <c r="H267" s="2" t="s">
        <v>10612</v>
      </c>
      <c r="I267" s="2">
        <f t="shared" ca="1" si="18"/>
        <v>8</v>
      </c>
      <c r="J267" s="2">
        <f t="shared" ca="1" si="19"/>
        <v>22</v>
      </c>
    </row>
    <row r="268" spans="1:10" ht="17.350000000000001" customHeight="1">
      <c r="A268" s="2">
        <v>267</v>
      </c>
      <c r="B268" s="43" t="s">
        <v>5470</v>
      </c>
      <c r="C268" s="2" t="s">
        <v>8963</v>
      </c>
      <c r="D268" s="2" t="str">
        <f t="shared" si="16"/>
        <v>B24 KONYAALTI ANTALYA</v>
      </c>
      <c r="E268" s="2" t="str">
        <f t="shared" si="17"/>
        <v>ANTALYA</v>
      </c>
      <c r="F268" s="44" t="s">
        <v>5471</v>
      </c>
      <c r="G268" s="2">
        <v>2463</v>
      </c>
      <c r="H268" s="2" t="s">
        <v>10613</v>
      </c>
      <c r="I268" s="2">
        <f t="shared" ca="1" si="18"/>
        <v>8</v>
      </c>
      <c r="J268" s="2">
        <f t="shared" ca="1" si="19"/>
        <v>321</v>
      </c>
    </row>
    <row r="269" spans="1:10" ht="17.350000000000001" customHeight="1">
      <c r="A269" s="2">
        <v>268</v>
      </c>
      <c r="B269" s="43" t="s">
        <v>5472</v>
      </c>
      <c r="C269" s="2" t="s">
        <v>8964</v>
      </c>
      <c r="D269" s="2" t="str">
        <f t="shared" si="16"/>
        <v>4 battalgazi .malatya</v>
      </c>
      <c r="E269" s="2" t="str">
        <f t="shared" si="17"/>
        <v>.malatya</v>
      </c>
      <c r="F269" s="44" t="s">
        <v>5473</v>
      </c>
      <c r="G269" s="2">
        <v>1016</v>
      </c>
      <c r="H269" s="2" t="s">
        <v>10525</v>
      </c>
      <c r="I269" s="2">
        <f t="shared" ca="1" si="18"/>
        <v>2</v>
      </c>
      <c r="J269" s="2">
        <f t="shared" ca="1" si="19"/>
        <v>755</v>
      </c>
    </row>
    <row r="270" spans="1:10" ht="17.350000000000001" customHeight="1">
      <c r="A270" s="2">
        <v>269</v>
      </c>
      <c r="B270" s="43" t="s">
        <v>5474</v>
      </c>
      <c r="C270" s="2" t="s">
        <v>8965</v>
      </c>
      <c r="D270" s="2" t="str">
        <f t="shared" si="16"/>
        <v>MALATYA</v>
      </c>
      <c r="E270" s="2" t="str">
        <f t="shared" si="17"/>
        <v>MALATYA</v>
      </c>
      <c r="F270" s="44" t="s">
        <v>5475</v>
      </c>
      <c r="G270" s="2">
        <v>1239</v>
      </c>
      <c r="H270" s="2" t="s">
        <v>10526</v>
      </c>
      <c r="I270" s="2">
        <f t="shared" ca="1" si="18"/>
        <v>3</v>
      </c>
      <c r="J270" s="2">
        <f t="shared" ca="1" si="19"/>
        <v>359</v>
      </c>
    </row>
    <row r="271" spans="1:10" ht="17.350000000000001" customHeight="1">
      <c r="A271" s="2">
        <v>270</v>
      </c>
      <c r="B271" s="43" t="s">
        <v>5476</v>
      </c>
      <c r="C271" s="2" t="s">
        <v>8966</v>
      </c>
      <c r="D271" s="2" t="str">
        <f t="shared" si="16"/>
        <v>Fırat Teknoloji Geliştirme Bölgesi Fırat Teknokent Ek Binası No:104 -ELAZIĞ</v>
      </c>
      <c r="E271" s="2" t="str">
        <f t="shared" si="17"/>
        <v>-ELAZIĞ</v>
      </c>
      <c r="F271" s="44" t="s">
        <v>5477</v>
      </c>
      <c r="G271" s="2">
        <v>1606</v>
      </c>
      <c r="H271" s="2" t="s">
        <v>10527</v>
      </c>
      <c r="I271" s="2">
        <f t="shared" ca="1" si="18"/>
        <v>3</v>
      </c>
      <c r="J271" s="2">
        <f t="shared" ca="1" si="19"/>
        <v>964</v>
      </c>
    </row>
    <row r="272" spans="1:10" ht="17.350000000000001" customHeight="1">
      <c r="A272" s="2">
        <v>271</v>
      </c>
      <c r="B272" s="43" t="s">
        <v>5478</v>
      </c>
      <c r="C272" s="2" t="s">
        <v>8967</v>
      </c>
      <c r="D272" s="2" t="str">
        <f t="shared" si="16"/>
        <v>MANİSA</v>
      </c>
      <c r="E272" s="2" t="str">
        <f t="shared" si="17"/>
        <v>MANİSA</v>
      </c>
      <c r="F272" s="44" t="s">
        <v>5479</v>
      </c>
      <c r="G272" s="2">
        <v>666</v>
      </c>
      <c r="H272" s="2" t="s">
        <v>10528</v>
      </c>
      <c r="I272" s="2">
        <f t="shared" ca="1" si="18"/>
        <v>1</v>
      </c>
      <c r="J272" s="2">
        <f t="shared" ca="1" si="19"/>
        <v>983</v>
      </c>
    </row>
    <row r="273" spans="1:10" ht="17.350000000000001" customHeight="1">
      <c r="A273" s="2">
        <v>272</v>
      </c>
      <c r="B273" s="43" t="s">
        <v>5480</v>
      </c>
      <c r="C273" s="2" t="s">
        <v>8968</v>
      </c>
      <c r="D273" s="2" t="str">
        <f t="shared" si="16"/>
        <v>5 307</v>
      </c>
      <c r="E273" s="2" t="str">
        <f t="shared" si="17"/>
        <v>307</v>
      </c>
      <c r="F273" s="44" t="s">
        <v>5481</v>
      </c>
      <c r="G273" s="2">
        <v>2973</v>
      </c>
      <c r="H273" s="2" t="s">
        <v>10529</v>
      </c>
      <c r="I273" s="2">
        <f t="shared" ca="1" si="18"/>
        <v>7</v>
      </c>
      <c r="J273" s="2">
        <f t="shared" ca="1" si="19"/>
        <v>988</v>
      </c>
    </row>
    <row r="274" spans="1:10" ht="17.350000000000001" customHeight="1">
      <c r="A274" s="2">
        <v>273</v>
      </c>
      <c r="B274" s="43" t="s">
        <v>5482</v>
      </c>
      <c r="C274" s="2" t="s">
        <v>8969</v>
      </c>
      <c r="D274" s="2" t="str">
        <f t="shared" si="16"/>
        <v>75. Yıl OSB . mah. Teknoloji Bulvarı NO: 7</v>
      </c>
      <c r="E274" s="2" t="str">
        <f t="shared" si="17"/>
        <v>7</v>
      </c>
      <c r="F274" s="44" t="s">
        <v>5483</v>
      </c>
      <c r="G274" s="2">
        <v>301</v>
      </c>
      <c r="H274" s="2" t="s">
        <v>10530</v>
      </c>
      <c r="I274" s="2">
        <f t="shared" ca="1" si="18"/>
        <v>3</v>
      </c>
      <c r="J274" s="2">
        <f t="shared" ca="1" si="19"/>
        <v>621</v>
      </c>
    </row>
    <row r="275" spans="1:10" ht="17.350000000000001" customHeight="1">
      <c r="A275" s="2">
        <v>274</v>
      </c>
      <c r="B275" s="43" t="s">
        <v>5484</v>
      </c>
      <c r="C275" s="2" t="s">
        <v>8970</v>
      </c>
      <c r="D275" s="2" t="str">
        <f t="shared" si="16"/>
        <v>ANKARA</v>
      </c>
      <c r="E275" s="2" t="str">
        <f t="shared" si="17"/>
        <v>ANKARA</v>
      </c>
      <c r="F275" s="44" t="s">
        <v>5485</v>
      </c>
      <c r="G275" s="2">
        <v>140</v>
      </c>
      <c r="H275" s="2" t="s">
        <v>10531</v>
      </c>
      <c r="I275" s="2">
        <f t="shared" ca="1" si="18"/>
        <v>4</v>
      </c>
      <c r="J275" s="2">
        <f t="shared" ca="1" si="19"/>
        <v>942</v>
      </c>
    </row>
    <row r="276" spans="1:10" ht="17.350000000000001" customHeight="1">
      <c r="A276" s="2">
        <v>275</v>
      </c>
      <c r="B276" s="43" t="s">
        <v>5486</v>
      </c>
      <c r="C276" s="2" t="s">
        <v>8971</v>
      </c>
      <c r="D276" s="2" t="str">
        <f t="shared" si="16"/>
        <v>Tokat Teknopark A.Ş. ofis : 204, Teknoloji Geliştirme Bölgesi Gaziosmanpaşa Üniversitesi Kampüsü 60240 Tokat</v>
      </c>
      <c r="E276" s="2" t="str">
        <f t="shared" si="17"/>
        <v>Tokat</v>
      </c>
      <c r="F276" s="44" t="s">
        <v>5487</v>
      </c>
      <c r="G276" s="2">
        <v>129</v>
      </c>
      <c r="H276" s="2" t="s">
        <v>10532</v>
      </c>
      <c r="I276" s="2">
        <f t="shared" ca="1" si="18"/>
        <v>4</v>
      </c>
      <c r="J276" s="2">
        <f t="shared" ca="1" si="19"/>
        <v>646</v>
      </c>
    </row>
    <row r="277" spans="1:10" ht="17.350000000000001" customHeight="1">
      <c r="A277" s="2">
        <v>276</v>
      </c>
      <c r="B277" s="43" t="s">
        <v>5488</v>
      </c>
      <c r="C277" s="2" t="s">
        <v>8972</v>
      </c>
      <c r="D277" s="2" t="str">
        <f t="shared" si="16"/>
        <v>Muallimköy Mahallesi Deniz Caddesi No:143 Bilişim Vadisi 4. Kat</v>
      </c>
      <c r="E277" s="2" t="str">
        <f t="shared" si="17"/>
        <v>Kat</v>
      </c>
      <c r="F277" s="44" t="s">
        <v>5489</v>
      </c>
      <c r="G277" s="2">
        <v>11</v>
      </c>
      <c r="H277" s="2" t="s">
        <v>10533</v>
      </c>
      <c r="I277" s="2">
        <f t="shared" ca="1" si="18"/>
        <v>6</v>
      </c>
      <c r="J277" s="2">
        <f t="shared" ca="1" si="19"/>
        <v>676</v>
      </c>
    </row>
    <row r="278" spans="1:10" ht="17.350000000000001" customHeight="1">
      <c r="A278" s="2">
        <v>277</v>
      </c>
      <c r="B278" s="43" t="s">
        <v>5490</v>
      </c>
      <c r="C278" s="2" t="s">
        <v>8973</v>
      </c>
      <c r="D278" s="2" t="str">
        <f t="shared" si="16"/>
        <v>ADANA</v>
      </c>
      <c r="E278" s="2" t="str">
        <f t="shared" si="17"/>
        <v>ADANA</v>
      </c>
      <c r="F278" s="44" t="s">
        <v>5491</v>
      </c>
      <c r="G278" s="2">
        <v>3098</v>
      </c>
      <c r="H278" s="2" t="s">
        <v>10534</v>
      </c>
      <c r="I278" s="2">
        <f t="shared" ca="1" si="18"/>
        <v>3</v>
      </c>
      <c r="J278" s="2">
        <f t="shared" ca="1" si="19"/>
        <v>592</v>
      </c>
    </row>
    <row r="279" spans="1:10" ht="17.350000000000001" customHeight="1">
      <c r="A279" s="2">
        <v>278</v>
      </c>
      <c r="B279" s="43" t="s">
        <v>5492</v>
      </c>
      <c r="C279" s="2" t="s">
        <v>8974</v>
      </c>
      <c r="D279" s="2" t="str">
        <f t="shared" si="16"/>
        <v>104 Yenişehir Mersin</v>
      </c>
      <c r="E279" s="2" t="str">
        <f t="shared" si="17"/>
        <v>Mersin</v>
      </c>
      <c r="F279" s="44" t="s">
        <v>5493</v>
      </c>
      <c r="G279" s="2">
        <v>151</v>
      </c>
      <c r="H279" s="2" t="s">
        <v>10535</v>
      </c>
      <c r="I279" s="2">
        <f t="shared" ca="1" si="18"/>
        <v>3</v>
      </c>
      <c r="J279" s="2">
        <f t="shared" ca="1" si="19"/>
        <v>318</v>
      </c>
    </row>
    <row r="280" spans="1:10" ht="17.350000000000001" customHeight="1">
      <c r="A280" s="2">
        <v>279</v>
      </c>
      <c r="B280" s="43" t="s">
        <v>5494</v>
      </c>
      <c r="C280" s="2" t="s">
        <v>8975</v>
      </c>
      <c r="D280" s="2" t="str">
        <f t="shared" si="16"/>
        <v>1</v>
      </c>
      <c r="E280" s="2" t="str">
        <f t="shared" si="17"/>
        <v>1</v>
      </c>
      <c r="F280" s="44" t="s">
        <v>5495</v>
      </c>
      <c r="G280" s="2">
        <v>1644</v>
      </c>
      <c r="H280" s="2" t="s">
        <v>10536</v>
      </c>
      <c r="I280" s="2">
        <f t="shared" ca="1" si="18"/>
        <v>6</v>
      </c>
      <c r="J280" s="2">
        <f t="shared" ca="1" si="19"/>
        <v>948</v>
      </c>
    </row>
    <row r="281" spans="1:10" ht="17.350000000000001" customHeight="1">
      <c r="A281" s="2">
        <v>280</v>
      </c>
      <c r="B281" s="43" t="s">
        <v>5496</v>
      </c>
      <c r="C281" s="2" t="s">
        <v>8976</v>
      </c>
      <c r="D281" s="2" t="str">
        <f t="shared" si="16"/>
        <v>Ankara</v>
      </c>
      <c r="E281" s="2" t="str">
        <f t="shared" si="17"/>
        <v>Ankara</v>
      </c>
      <c r="F281" s="44" t="s">
        <v>5497</v>
      </c>
      <c r="G281" s="2">
        <v>1631</v>
      </c>
      <c r="H281" s="2" t="s">
        <v>10537</v>
      </c>
      <c r="I281" s="2">
        <f t="shared" ca="1" si="18"/>
        <v>5</v>
      </c>
      <c r="J281" s="2">
        <f t="shared" ca="1" si="19"/>
        <v>650</v>
      </c>
    </row>
    <row r="282" spans="1:10" ht="17.350000000000001" customHeight="1">
      <c r="A282" s="2">
        <v>281</v>
      </c>
      <c r="B282" s="43" t="s">
        <v>5498</v>
      </c>
      <c r="C282" s="2" t="s">
        <v>8977</v>
      </c>
      <c r="D282" s="2" t="str">
        <f t="shared" si="16"/>
        <v>8 Odunpazarı Eskişehir</v>
      </c>
      <c r="E282" s="2" t="str">
        <f t="shared" si="17"/>
        <v>Eskişehir</v>
      </c>
      <c r="F282" s="44" t="s">
        <v>5499</v>
      </c>
      <c r="G282" s="2">
        <v>2777</v>
      </c>
      <c r="H282" s="2" t="s">
        <v>10538</v>
      </c>
      <c r="I282" s="2">
        <f t="shared" ca="1" si="18"/>
        <v>7</v>
      </c>
      <c r="J282" s="2">
        <f t="shared" ca="1" si="19"/>
        <v>708</v>
      </c>
    </row>
    <row r="283" spans="1:10" ht="17.350000000000001" customHeight="1">
      <c r="A283" s="2">
        <v>282</v>
      </c>
      <c r="B283" s="43" t="s">
        <v>5500</v>
      </c>
      <c r="C283" s="2" t="s">
        <v>8978</v>
      </c>
      <c r="D283" s="2" t="str">
        <f t="shared" si="16"/>
        <v>1E KAPI NO.Z07</v>
      </c>
      <c r="E283" s="2" t="str">
        <f t="shared" si="17"/>
        <v>NO.Z07</v>
      </c>
      <c r="F283" s="44" t="s">
        <v>5501</v>
      </c>
      <c r="G283" s="2">
        <v>540</v>
      </c>
      <c r="H283" s="2" t="s">
        <v>10539</v>
      </c>
      <c r="I283" s="2">
        <f t="shared" ca="1" si="18"/>
        <v>8</v>
      </c>
      <c r="J283" s="2">
        <f t="shared" ca="1" si="19"/>
        <v>727</v>
      </c>
    </row>
    <row r="284" spans="1:10" ht="17.350000000000001" customHeight="1">
      <c r="A284" s="2">
        <v>283</v>
      </c>
      <c r="B284" s="43" t="s">
        <v>5502</v>
      </c>
      <c r="C284" s="2" t="s">
        <v>8979</v>
      </c>
      <c r="D284" s="2" t="str">
        <f t="shared" si="16"/>
        <v>310 Esenler-İSTANBUL</v>
      </c>
      <c r="E284" s="2" t="str">
        <f t="shared" si="17"/>
        <v>Esenler-İSTANBUL</v>
      </c>
      <c r="F284" s="44" t="s">
        <v>5503</v>
      </c>
      <c r="G284" s="2">
        <v>2796</v>
      </c>
      <c r="H284" s="2" t="s">
        <v>10540</v>
      </c>
      <c r="I284" s="2">
        <f t="shared" ca="1" si="18"/>
        <v>8</v>
      </c>
      <c r="J284" s="2">
        <f t="shared" ca="1" si="19"/>
        <v>833</v>
      </c>
    </row>
    <row r="285" spans="1:10" ht="17.350000000000001" customHeight="1">
      <c r="A285" s="2">
        <v>284</v>
      </c>
      <c r="B285" s="43" t="s">
        <v>5504</v>
      </c>
      <c r="C285" s="2" t="s">
        <v>8980</v>
      </c>
      <c r="D285" s="2" t="str">
        <f t="shared" si="16"/>
        <v xml:space="preserve"> 16</v>
      </c>
      <c r="E285" s="2" t="str">
        <f t="shared" si="17"/>
        <v>16</v>
      </c>
      <c r="F285" s="44" t="s">
        <v>5505</v>
      </c>
      <c r="G285" s="2">
        <v>997</v>
      </c>
      <c r="H285" s="2" t="s">
        <v>10541</v>
      </c>
      <c r="I285" s="2">
        <f t="shared" ca="1" si="18"/>
        <v>3</v>
      </c>
      <c r="J285" s="2">
        <f t="shared" ca="1" si="19"/>
        <v>632</v>
      </c>
    </row>
    <row r="286" spans="1:10" ht="17.350000000000001" customHeight="1">
      <c r="A286" s="2">
        <v>285</v>
      </c>
      <c r="B286" s="43" t="s">
        <v>5506</v>
      </c>
      <c r="C286" s="2" t="s">
        <v>8981</v>
      </c>
      <c r="D286" s="2" t="str">
        <f t="shared" si="16"/>
        <v>Gaziantep</v>
      </c>
      <c r="E286" s="2" t="str">
        <f t="shared" si="17"/>
        <v>Gaziantep</v>
      </c>
      <c r="F286" s="44" t="s">
        <v>5507</v>
      </c>
      <c r="G286" s="2">
        <v>3126</v>
      </c>
      <c r="H286" s="2" t="s">
        <v>10542</v>
      </c>
      <c r="I286" s="2">
        <f t="shared" ca="1" si="18"/>
        <v>4</v>
      </c>
      <c r="J286" s="2">
        <f t="shared" ca="1" si="19"/>
        <v>75</v>
      </c>
    </row>
    <row r="287" spans="1:10" ht="17.350000000000001" customHeight="1">
      <c r="A287" s="2">
        <v>286</v>
      </c>
      <c r="B287" s="43" t="s">
        <v>5508</v>
      </c>
      <c r="C287" s="2" t="s">
        <v>8982</v>
      </c>
      <c r="D287" s="2" t="str">
        <f t="shared" si="16"/>
        <v>204</v>
      </c>
      <c r="E287" s="2" t="str">
        <f t="shared" si="17"/>
        <v>204</v>
      </c>
      <c r="F287" s="44" t="s">
        <v>5509</v>
      </c>
      <c r="G287" s="2">
        <v>497</v>
      </c>
      <c r="H287" s="2" t="s">
        <v>10543</v>
      </c>
      <c r="I287" s="2">
        <f t="shared" ca="1" si="18"/>
        <v>5</v>
      </c>
      <c r="J287" s="2">
        <f t="shared" ca="1" si="19"/>
        <v>611</v>
      </c>
    </row>
    <row r="288" spans="1:10" ht="17.350000000000001" customHeight="1">
      <c r="A288" s="2">
        <v>287</v>
      </c>
      <c r="B288" s="43" t="s">
        <v>5510</v>
      </c>
      <c r="C288" s="2" t="s">
        <v>8983</v>
      </c>
      <c r="D288" s="2" t="str">
        <f t="shared" si="16"/>
        <v>Sanayi Mahallesi, Teknopark Bulvarı, No:1 1-4A 101, 34906, Pendik, İstanbul</v>
      </c>
      <c r="E288" s="2" t="str">
        <f t="shared" si="17"/>
        <v>İstanbul</v>
      </c>
      <c r="F288" s="44" t="s">
        <v>5511</v>
      </c>
      <c r="G288" s="2">
        <v>713</v>
      </c>
      <c r="H288" s="2" t="s">
        <v>10544</v>
      </c>
      <c r="I288" s="2">
        <f t="shared" ca="1" si="18"/>
        <v>7</v>
      </c>
      <c r="J288" s="2">
        <f t="shared" ca="1" si="19"/>
        <v>994</v>
      </c>
    </row>
    <row r="289" spans="1:10" ht="17.350000000000001" customHeight="1">
      <c r="A289" s="2">
        <v>288</v>
      </c>
      <c r="B289" s="43" t="s">
        <v>5512</v>
      </c>
      <c r="C289" s="2" t="s">
        <v>8984</v>
      </c>
      <c r="D289" s="2" t="str">
        <f t="shared" si="16"/>
        <v>akdeniz üniversitesi iletişim fak.</v>
      </c>
      <c r="E289" s="2" t="str">
        <f t="shared" si="17"/>
        <v>fak.</v>
      </c>
      <c r="F289" s="44" t="s">
        <v>5513</v>
      </c>
      <c r="G289" s="2">
        <v>2666</v>
      </c>
      <c r="H289" s="2" t="s">
        <v>10545</v>
      </c>
      <c r="I289" s="2">
        <f t="shared" ca="1" si="18"/>
        <v>1</v>
      </c>
      <c r="J289" s="2">
        <f t="shared" ca="1" si="19"/>
        <v>561</v>
      </c>
    </row>
    <row r="290" spans="1:10" ht="17.350000000000001" customHeight="1">
      <c r="A290" s="2">
        <v>289</v>
      </c>
      <c r="B290" s="43" t="s">
        <v>5514</v>
      </c>
      <c r="C290" s="2" t="s">
        <v>8985</v>
      </c>
      <c r="D290" s="2" t="str">
        <f t="shared" si="16"/>
        <v>1-7 OSTİM Yenimahalle 06374 Ankara</v>
      </c>
      <c r="E290" s="2" t="str">
        <f t="shared" si="17"/>
        <v>Ankara</v>
      </c>
      <c r="F290" s="44" t="s">
        <v>5515</v>
      </c>
      <c r="G290" s="2">
        <v>1151</v>
      </c>
      <c r="H290" s="2" t="s">
        <v>10546</v>
      </c>
      <c r="I290" s="2">
        <f t="shared" ca="1" si="18"/>
        <v>3</v>
      </c>
      <c r="J290" s="2">
        <f t="shared" ca="1" si="19"/>
        <v>526</v>
      </c>
    </row>
    <row r="291" spans="1:10" ht="17.350000000000001" customHeight="1">
      <c r="A291" s="2">
        <v>290</v>
      </c>
      <c r="B291" s="43" t="s">
        <v>5516</v>
      </c>
      <c r="C291" s="2" t="s">
        <v>8986</v>
      </c>
      <c r="D291" s="2" t="str">
        <f t="shared" si="16"/>
        <v>Ankara</v>
      </c>
      <c r="E291" s="2" t="str">
        <f t="shared" si="17"/>
        <v>Ankara</v>
      </c>
      <c r="F291" s="44" t="s">
        <v>5517</v>
      </c>
      <c r="G291" s="2">
        <v>77</v>
      </c>
      <c r="H291" s="2" t="s">
        <v>10547</v>
      </c>
      <c r="I291" s="2">
        <f t="shared" ca="1" si="18"/>
        <v>6</v>
      </c>
      <c r="J291" s="2">
        <f t="shared" ca="1" si="19"/>
        <v>330</v>
      </c>
    </row>
    <row r="292" spans="1:10" ht="17.350000000000001" customHeight="1">
      <c r="A292" s="2">
        <v>291</v>
      </c>
      <c r="B292" s="43" t="s">
        <v>5518</v>
      </c>
      <c r="C292" s="2" t="s">
        <v>8987</v>
      </c>
      <c r="D292" s="2" t="str">
        <f t="shared" si="16"/>
        <v>Konya</v>
      </c>
      <c r="E292" s="2" t="str">
        <f t="shared" si="17"/>
        <v>Konya</v>
      </c>
      <c r="F292" s="44" t="s">
        <v>5519</v>
      </c>
      <c r="G292" s="2">
        <v>2868</v>
      </c>
      <c r="H292" s="2" t="s">
        <v>10548</v>
      </c>
      <c r="I292" s="2">
        <f t="shared" ca="1" si="18"/>
        <v>1</v>
      </c>
      <c r="J292" s="2">
        <f t="shared" ca="1" si="19"/>
        <v>883</v>
      </c>
    </row>
    <row r="293" spans="1:10" ht="17.350000000000001" customHeight="1">
      <c r="A293" s="2">
        <v>292</v>
      </c>
      <c r="B293" s="43" t="s">
        <v>5520</v>
      </c>
      <c r="C293" s="2" t="s">
        <v>8988</v>
      </c>
      <c r="D293" s="2" t="str">
        <f t="shared" si="16"/>
        <v xml:space="preserve"> ANTALYA</v>
      </c>
      <c r="E293" s="2" t="str">
        <f t="shared" si="17"/>
        <v>ANTALYA</v>
      </c>
      <c r="F293" s="44" t="s">
        <v>5521</v>
      </c>
      <c r="G293" s="2">
        <v>1570</v>
      </c>
      <c r="H293" s="2" t="s">
        <v>10549</v>
      </c>
      <c r="I293" s="2">
        <f t="shared" ca="1" si="18"/>
        <v>7</v>
      </c>
      <c r="J293" s="2">
        <f t="shared" ca="1" si="19"/>
        <v>398</v>
      </c>
    </row>
    <row r="294" spans="1:10" ht="17.350000000000001" customHeight="1">
      <c r="A294" s="2">
        <v>293</v>
      </c>
      <c r="B294" s="43" t="s">
        <v>5522</v>
      </c>
      <c r="C294" s="2" t="s">
        <v>8989</v>
      </c>
      <c r="D294" s="2" t="str">
        <f t="shared" si="16"/>
        <v>Bilkent Üniversitesi 6.Cad. No: 6 06800 Bilkent, Ankara - Türkiye</v>
      </c>
      <c r="E294" s="2" t="str">
        <f t="shared" si="17"/>
        <v>Türkiye</v>
      </c>
      <c r="F294" s="44" t="s">
        <v>5523</v>
      </c>
      <c r="G294" s="2">
        <v>245</v>
      </c>
      <c r="H294" s="2" t="s">
        <v>10550</v>
      </c>
      <c r="I294" s="2">
        <f t="shared" ca="1" si="18"/>
        <v>7</v>
      </c>
      <c r="J294" s="2">
        <f t="shared" ca="1" si="19"/>
        <v>777</v>
      </c>
    </row>
    <row r="295" spans="1:10" ht="17.350000000000001" customHeight="1">
      <c r="A295" s="2">
        <v>294</v>
      </c>
      <c r="B295" s="43" t="s">
        <v>5524</v>
      </c>
      <c r="C295" s="2" t="s">
        <v>8990</v>
      </c>
      <c r="D295" s="2" t="str">
        <f t="shared" si="16"/>
        <v>Bilkent Üniversitesi Aysel Sabuncu Beyin Araştırmaları Merkezi Umram Binası</v>
      </c>
      <c r="E295" s="2" t="str">
        <f t="shared" si="17"/>
        <v>Binası</v>
      </c>
      <c r="F295" s="44" t="s">
        <v>5525</v>
      </c>
      <c r="G295" s="2">
        <v>3162</v>
      </c>
      <c r="H295" s="2" t="s">
        <v>10551</v>
      </c>
      <c r="I295" s="2">
        <f t="shared" ca="1" si="18"/>
        <v>2</v>
      </c>
      <c r="J295" s="2">
        <f t="shared" ca="1" si="19"/>
        <v>445</v>
      </c>
    </row>
    <row r="296" spans="1:10" ht="17.350000000000001" customHeight="1">
      <c r="A296" s="2">
        <v>295</v>
      </c>
      <c r="B296" s="43" t="s">
        <v>5526</v>
      </c>
      <c r="C296" s="2" t="s">
        <v>8991</v>
      </c>
      <c r="D296" s="2" t="str">
        <f t="shared" si="16"/>
        <v xml:space="preserve"> B53</v>
      </c>
      <c r="E296" s="2" t="str">
        <f t="shared" si="17"/>
        <v>B53</v>
      </c>
      <c r="F296" s="44" t="s">
        <v>5527</v>
      </c>
      <c r="G296" s="2">
        <v>239</v>
      </c>
      <c r="H296" s="2" t="s">
        <v>10552</v>
      </c>
      <c r="I296" s="2">
        <f t="shared" ca="1" si="18"/>
        <v>8</v>
      </c>
      <c r="J296" s="2">
        <f t="shared" ca="1" si="19"/>
        <v>691</v>
      </c>
    </row>
    <row r="297" spans="1:10" ht="17.350000000000001" customHeight="1">
      <c r="A297" s="2">
        <v>296</v>
      </c>
      <c r="B297" s="43" t="s">
        <v>5528</v>
      </c>
      <c r="C297" s="2" t="s">
        <v>8992</v>
      </c>
      <c r="D297" s="2" t="str">
        <f t="shared" si="16"/>
        <v>ANTALYA</v>
      </c>
      <c r="E297" s="2" t="str">
        <f t="shared" si="17"/>
        <v>ANTALYA</v>
      </c>
      <c r="F297" s="44" t="s">
        <v>5529</v>
      </c>
      <c r="G297" s="2">
        <v>2518</v>
      </c>
      <c r="H297" s="2" t="s">
        <v>10553</v>
      </c>
      <c r="I297" s="2">
        <f t="shared" ca="1" si="18"/>
        <v>7</v>
      </c>
      <c r="J297" s="2">
        <f t="shared" ca="1" si="19"/>
        <v>647</v>
      </c>
    </row>
    <row r="298" spans="1:10" ht="17.350000000000001" customHeight="1">
      <c r="A298" s="2">
        <v>297</v>
      </c>
      <c r="B298" s="43" t="s">
        <v>5530</v>
      </c>
      <c r="C298" s="2" t="s">
        <v>8993</v>
      </c>
      <c r="D298" s="2" t="str">
        <f t="shared" si="16"/>
        <v>ESKİŞEHİR</v>
      </c>
      <c r="E298" s="2" t="str">
        <f t="shared" si="17"/>
        <v>ESKİŞEHİR</v>
      </c>
      <c r="F298" s="44" t="s">
        <v>5531</v>
      </c>
      <c r="G298" s="2">
        <v>2557</v>
      </c>
      <c r="H298" s="2" t="s">
        <v>10554</v>
      </c>
      <c r="I298" s="2">
        <f t="shared" ca="1" si="18"/>
        <v>5</v>
      </c>
      <c r="J298" s="2">
        <f t="shared" ca="1" si="19"/>
        <v>488</v>
      </c>
    </row>
    <row r="299" spans="1:10" ht="17.350000000000001" customHeight="1">
      <c r="A299" s="2">
        <v>298</v>
      </c>
      <c r="B299" s="43" t="s">
        <v>5532</v>
      </c>
      <c r="C299" s="2" t="s">
        <v>8994</v>
      </c>
      <c r="D299" s="2" t="str">
        <f t="shared" si="16"/>
        <v>İTOB OSB MAH. 10032 SOK NO:2 (A009) MENDERES-İZMİR</v>
      </c>
      <c r="E299" s="2" t="str">
        <f t="shared" si="17"/>
        <v>MENDERES-İZMİR</v>
      </c>
      <c r="F299" s="44" t="s">
        <v>5533</v>
      </c>
      <c r="G299" s="2">
        <v>2585</v>
      </c>
      <c r="H299" s="2" t="s">
        <v>10555</v>
      </c>
      <c r="I299" s="2">
        <f t="shared" ca="1" si="18"/>
        <v>5</v>
      </c>
      <c r="J299" s="2">
        <f t="shared" ca="1" si="19"/>
        <v>304</v>
      </c>
    </row>
    <row r="300" spans="1:10" ht="17.350000000000001" customHeight="1">
      <c r="A300" s="2">
        <v>299</v>
      </c>
      <c r="B300" s="43" t="s">
        <v>5534</v>
      </c>
      <c r="C300" s="2" t="s">
        <v>8995</v>
      </c>
      <c r="D300" s="2" t="str">
        <f t="shared" si="16"/>
        <v>Ankara</v>
      </c>
      <c r="E300" s="2" t="str">
        <f t="shared" si="17"/>
        <v>Ankara</v>
      </c>
      <c r="F300" s="44" t="s">
        <v>5535</v>
      </c>
      <c r="G300" s="2">
        <v>532</v>
      </c>
      <c r="H300" s="2" t="s">
        <v>10556</v>
      </c>
      <c r="I300" s="2">
        <f t="shared" ca="1" si="18"/>
        <v>2</v>
      </c>
      <c r="J300" s="2">
        <f t="shared" ca="1" si="19"/>
        <v>417</v>
      </c>
    </row>
    <row r="301" spans="1:10" ht="17.350000000000001" customHeight="1">
      <c r="A301" s="2">
        <v>300</v>
      </c>
      <c r="B301" s="43" t="s">
        <v>5536</v>
      </c>
      <c r="C301" s="2" t="s">
        <v>8996</v>
      </c>
      <c r="D301" s="2" t="str">
        <f t="shared" si="16"/>
        <v>G NO:205</v>
      </c>
      <c r="E301" s="2" t="str">
        <f t="shared" si="17"/>
        <v>NO:205</v>
      </c>
      <c r="F301" s="44" t="s">
        <v>5537</v>
      </c>
      <c r="G301" s="2">
        <v>964</v>
      </c>
      <c r="H301" s="2" t="s">
        <v>10557</v>
      </c>
      <c r="I301" s="2">
        <f t="shared" ca="1" si="18"/>
        <v>2</v>
      </c>
      <c r="J301" s="2">
        <f t="shared" ca="1" si="19"/>
        <v>770</v>
      </c>
    </row>
    <row r="302" spans="1:10" ht="17.350000000000001" customHeight="1">
      <c r="A302" s="2">
        <v>301</v>
      </c>
      <c r="B302" s="43" t="s">
        <v>5538</v>
      </c>
      <c r="C302" s="2" t="s">
        <v>8997</v>
      </c>
      <c r="D302" s="2" t="str">
        <f t="shared" si="16"/>
        <v>MANİSA</v>
      </c>
      <c r="E302" s="2" t="str">
        <f t="shared" si="17"/>
        <v>MANİSA</v>
      </c>
      <c r="F302" s="44" t="s">
        <v>5539</v>
      </c>
      <c r="G302" s="2">
        <v>2766</v>
      </c>
      <c r="H302" s="2" t="s">
        <v>10558</v>
      </c>
      <c r="I302" s="2">
        <f t="shared" ca="1" si="18"/>
        <v>3</v>
      </c>
      <c r="J302" s="2">
        <f t="shared" ca="1" si="19"/>
        <v>93</v>
      </c>
    </row>
    <row r="303" spans="1:10" ht="17.350000000000001" customHeight="1">
      <c r="A303" s="2">
        <v>302</v>
      </c>
      <c r="B303" s="43" t="s">
        <v>5540</v>
      </c>
      <c r="C303" s="2" t="s">
        <v>8998</v>
      </c>
      <c r="D303" s="2" t="str">
        <f t="shared" si="16"/>
        <v>SAKARYA</v>
      </c>
      <c r="E303" s="2" t="str">
        <f t="shared" si="17"/>
        <v>SAKARYA</v>
      </c>
      <c r="F303" s="44" t="s">
        <v>5541</v>
      </c>
      <c r="G303" s="2">
        <v>687</v>
      </c>
      <c r="H303" s="2" t="s">
        <v>10559</v>
      </c>
      <c r="I303" s="2">
        <f t="shared" ca="1" si="18"/>
        <v>7</v>
      </c>
      <c r="J303" s="2">
        <f t="shared" ca="1" si="19"/>
        <v>293</v>
      </c>
    </row>
    <row r="304" spans="1:10" ht="17.350000000000001" customHeight="1">
      <c r="A304" s="2">
        <v>303</v>
      </c>
      <c r="B304" s="43" t="s">
        <v>5542</v>
      </c>
      <c r="C304" s="2" t="s">
        <v>8999</v>
      </c>
      <c r="D304" s="2" t="str">
        <f t="shared" si="16"/>
        <v>ADANA</v>
      </c>
      <c r="E304" s="2" t="str">
        <f t="shared" si="17"/>
        <v>ADANA</v>
      </c>
      <c r="F304" s="44" t="s">
        <v>5543</v>
      </c>
      <c r="G304" s="2">
        <v>3166</v>
      </c>
      <c r="H304" s="2" t="s">
        <v>10560</v>
      </c>
      <c r="I304" s="2">
        <f t="shared" ca="1" si="18"/>
        <v>7</v>
      </c>
      <c r="J304" s="2">
        <f t="shared" ca="1" si="19"/>
        <v>392</v>
      </c>
    </row>
    <row r="305" spans="1:10" ht="17.350000000000001" customHeight="1">
      <c r="A305" s="2">
        <v>304</v>
      </c>
      <c r="B305" s="43" t="s">
        <v>5544</v>
      </c>
      <c r="C305" s="2" t="s">
        <v>8951</v>
      </c>
      <c r="D305" s="2" t="str">
        <f t="shared" si="16"/>
        <v xml:space="preserve"> İstanbul</v>
      </c>
      <c r="E305" s="2" t="str">
        <f t="shared" si="17"/>
        <v>İstanbul</v>
      </c>
      <c r="F305" s="44" t="s">
        <v>5447</v>
      </c>
      <c r="G305" s="2">
        <v>2370</v>
      </c>
      <c r="H305" s="2" t="s">
        <v>10561</v>
      </c>
      <c r="I305" s="2">
        <f t="shared" ca="1" si="18"/>
        <v>3</v>
      </c>
      <c r="J305" s="2">
        <f t="shared" ca="1" si="19"/>
        <v>950</v>
      </c>
    </row>
    <row r="306" spans="1:10" ht="17.350000000000001" customHeight="1">
      <c r="A306" s="2">
        <v>305</v>
      </c>
      <c r="B306" s="43" t="s">
        <v>5545</v>
      </c>
      <c r="C306" s="2" t="s">
        <v>9000</v>
      </c>
      <c r="D306" s="2" t="str">
        <f t="shared" si="16"/>
        <v xml:space="preserve"> İSTANBUL"</v>
      </c>
      <c r="E306" s="2" t="str">
        <f t="shared" si="17"/>
        <v>İSTANBUL"</v>
      </c>
      <c r="F306" s="44" t="s">
        <v>5546</v>
      </c>
      <c r="G306" s="2">
        <v>2599</v>
      </c>
      <c r="H306" s="2" t="s">
        <v>10562</v>
      </c>
      <c r="I306" s="2">
        <f t="shared" ca="1" si="18"/>
        <v>5</v>
      </c>
      <c r="J306" s="2">
        <f t="shared" ca="1" si="19"/>
        <v>183</v>
      </c>
    </row>
    <row r="307" spans="1:10" ht="17.350000000000001" customHeight="1">
      <c r="A307" s="2">
        <v>306</v>
      </c>
      <c r="B307" s="43" t="s">
        <v>5547</v>
      </c>
      <c r="C307" s="2" t="s">
        <v>9001</v>
      </c>
      <c r="D307" s="2" t="str">
        <f t="shared" si="16"/>
        <v>18</v>
      </c>
      <c r="E307" s="2" t="str">
        <f t="shared" si="17"/>
        <v>18</v>
      </c>
      <c r="F307" s="44" t="s">
        <v>5548</v>
      </c>
      <c r="G307" s="2">
        <v>877</v>
      </c>
      <c r="H307" s="2" t="s">
        <v>10563</v>
      </c>
      <c r="I307" s="2">
        <f t="shared" ca="1" si="18"/>
        <v>2</v>
      </c>
      <c r="J307" s="2">
        <f t="shared" ca="1" si="19"/>
        <v>60</v>
      </c>
    </row>
    <row r="308" spans="1:10" ht="17.350000000000001" customHeight="1">
      <c r="A308" s="2">
        <v>307</v>
      </c>
      <c r="B308" s="43" t="s">
        <v>5549</v>
      </c>
      <c r="C308" s="2" t="s">
        <v>9002</v>
      </c>
      <c r="D308" s="2" t="str">
        <f t="shared" si="16"/>
        <v>Çünür Mah. 102 cad. SDU Teknokent No:252 Kuluçka Merkezi</v>
      </c>
      <c r="E308" s="2" t="str">
        <f t="shared" si="17"/>
        <v>Merkezi</v>
      </c>
      <c r="F308" s="44" t="s">
        <v>5550</v>
      </c>
      <c r="G308" s="2">
        <v>2616</v>
      </c>
      <c r="H308" s="2" t="s">
        <v>10564</v>
      </c>
      <c r="I308" s="2">
        <f t="shared" ca="1" si="18"/>
        <v>7</v>
      </c>
      <c r="J308" s="2">
        <f t="shared" ca="1" si="19"/>
        <v>590</v>
      </c>
    </row>
    <row r="309" spans="1:10" ht="17.350000000000001" customHeight="1">
      <c r="A309" s="2">
        <v>308</v>
      </c>
      <c r="B309" s="43" t="s">
        <v>5551</v>
      </c>
      <c r="C309" s="2" t="s">
        <v>9003</v>
      </c>
      <c r="D309" s="2" t="str">
        <f t="shared" si="16"/>
        <v>Yeşiltepe Mah İsmet İnönü 2. Cad. ETGB Anadolu Teknoparkı No:212 ESKİŞEHİR</v>
      </c>
      <c r="E309" s="2" t="str">
        <f t="shared" si="17"/>
        <v>ESKİŞEHİR</v>
      </c>
      <c r="F309" s="44" t="s">
        <v>5552</v>
      </c>
      <c r="G309" s="2">
        <v>2922</v>
      </c>
      <c r="H309" s="2" t="s">
        <v>10565</v>
      </c>
      <c r="I309" s="2">
        <f t="shared" ca="1" si="18"/>
        <v>3</v>
      </c>
      <c r="J309" s="2">
        <f t="shared" ca="1" si="19"/>
        <v>232</v>
      </c>
    </row>
    <row r="310" spans="1:10" ht="17.350000000000001" customHeight="1">
      <c r="A310" s="2">
        <v>309</v>
      </c>
      <c r="B310" s="43" t="s">
        <v>5553</v>
      </c>
      <c r="C310" s="2" t="s">
        <v>9004</v>
      </c>
      <c r="D310" s="2" t="str">
        <f t="shared" si="16"/>
        <v>SARIÇAM</v>
      </c>
      <c r="E310" s="2" t="str">
        <f t="shared" si="17"/>
        <v>SARIÇAM</v>
      </c>
      <c r="F310" s="44" t="s">
        <v>5554</v>
      </c>
      <c r="G310" s="2">
        <v>2921</v>
      </c>
      <c r="H310" s="2" t="s">
        <v>10566</v>
      </c>
      <c r="I310" s="2">
        <f t="shared" ca="1" si="18"/>
        <v>4</v>
      </c>
      <c r="J310" s="2">
        <f t="shared" ca="1" si="19"/>
        <v>833</v>
      </c>
    </row>
    <row r="311" spans="1:10" ht="17.350000000000001" customHeight="1">
      <c r="A311" s="2">
        <v>310</v>
      </c>
      <c r="B311" s="43" t="s">
        <v>5555</v>
      </c>
      <c r="C311" s="2" t="s">
        <v>9005</v>
      </c>
      <c r="D311" s="2" t="str">
        <f t="shared" si="16"/>
        <v>Ankara</v>
      </c>
      <c r="E311" s="2" t="str">
        <f t="shared" si="17"/>
        <v>Ankara</v>
      </c>
      <c r="F311" s="44" t="s">
        <v>5556</v>
      </c>
      <c r="G311" s="2">
        <v>2744</v>
      </c>
      <c r="H311" s="2" t="s">
        <v>10567</v>
      </c>
      <c r="I311" s="2">
        <f t="shared" ca="1" si="18"/>
        <v>5</v>
      </c>
      <c r="J311" s="2">
        <f t="shared" ca="1" si="19"/>
        <v>759</v>
      </c>
    </row>
    <row r="312" spans="1:10" ht="17.350000000000001" customHeight="1">
      <c r="A312" s="2">
        <v>311</v>
      </c>
      <c r="B312" s="43" t="s">
        <v>5557</v>
      </c>
      <c r="C312" s="2" t="s">
        <v>9006</v>
      </c>
      <c r="D312" s="2" t="str">
        <f t="shared" si="16"/>
        <v xml:space="preserve"> AYDIN</v>
      </c>
      <c r="E312" s="2" t="str">
        <f t="shared" si="17"/>
        <v>AYDIN</v>
      </c>
      <c r="F312" s="44" t="s">
        <v>5558</v>
      </c>
      <c r="G312" s="2">
        <v>1627</v>
      </c>
      <c r="H312" s="2" t="s">
        <v>10568</v>
      </c>
      <c r="I312" s="2">
        <f t="shared" ca="1" si="18"/>
        <v>6</v>
      </c>
      <c r="J312" s="2">
        <f t="shared" ca="1" si="19"/>
        <v>379</v>
      </c>
    </row>
    <row r="313" spans="1:10" ht="17.350000000000001" customHeight="1">
      <c r="A313" s="2">
        <v>312</v>
      </c>
      <c r="B313" s="43" t="s">
        <v>5559</v>
      </c>
      <c r="C313" s="2" t="s">
        <v>9007</v>
      </c>
      <c r="D313" s="2" t="str">
        <f t="shared" si="16"/>
        <v>365 ATAŞEHİR İSTANBUL</v>
      </c>
      <c r="E313" s="2" t="str">
        <f t="shared" si="17"/>
        <v>İSTANBUL</v>
      </c>
      <c r="F313" s="44" t="s">
        <v>5560</v>
      </c>
      <c r="G313" s="2">
        <v>1046</v>
      </c>
      <c r="H313" s="2" t="s">
        <v>10569</v>
      </c>
      <c r="I313" s="2">
        <f t="shared" ca="1" si="18"/>
        <v>1</v>
      </c>
      <c r="J313" s="2">
        <f t="shared" ca="1" si="19"/>
        <v>97</v>
      </c>
    </row>
    <row r="314" spans="1:10" ht="17.350000000000001" customHeight="1">
      <c r="A314" s="2">
        <v>313</v>
      </c>
      <c r="B314" s="43" t="s">
        <v>5561</v>
      </c>
      <c r="C314" s="2" t="s">
        <v>9008</v>
      </c>
      <c r="D314" s="2" t="str">
        <f t="shared" si="16"/>
        <v xml:space="preserve"> İSTANBUL</v>
      </c>
      <c r="E314" s="2" t="str">
        <f t="shared" si="17"/>
        <v>İSTANBUL</v>
      </c>
      <c r="F314" s="44" t="s">
        <v>5562</v>
      </c>
      <c r="G314" s="2">
        <v>2823</v>
      </c>
      <c r="H314" s="2" t="s">
        <v>10570</v>
      </c>
      <c r="I314" s="2">
        <f t="shared" ca="1" si="18"/>
        <v>4</v>
      </c>
      <c r="J314" s="2">
        <f t="shared" ca="1" si="19"/>
        <v>252</v>
      </c>
    </row>
    <row r="315" spans="1:10" ht="17.350000000000001" customHeight="1">
      <c r="A315" s="2">
        <v>314</v>
      </c>
      <c r="B315" s="43" t="s">
        <v>5563</v>
      </c>
      <c r="C315" s="2" t="s">
        <v>9009</v>
      </c>
      <c r="D315" s="2" t="str">
        <f t="shared" si="16"/>
        <v>1 KULUÇKA</v>
      </c>
      <c r="E315" s="2" t="str">
        <f t="shared" si="17"/>
        <v>KULUÇKA</v>
      </c>
      <c r="F315" s="44" t="s">
        <v>5564</v>
      </c>
      <c r="G315" s="2">
        <v>1602</v>
      </c>
      <c r="H315" s="2" t="s">
        <v>10571</v>
      </c>
      <c r="I315" s="2">
        <f t="shared" ca="1" si="18"/>
        <v>4</v>
      </c>
      <c r="J315" s="2">
        <f t="shared" ca="1" si="19"/>
        <v>419</v>
      </c>
    </row>
    <row r="316" spans="1:10" ht="17.350000000000001" customHeight="1">
      <c r="A316" s="2">
        <v>315</v>
      </c>
      <c r="B316" s="43" t="s">
        <v>5565</v>
      </c>
      <c r="C316" s="2" t="s">
        <v>9010</v>
      </c>
      <c r="D316" s="2" t="str">
        <f t="shared" si="16"/>
        <v>TOKAT TEKNOPARK A.Ş. AR-GE Ofis Alanı 1. Kat No:114, Taşlıçiftlik</v>
      </c>
      <c r="E316" s="2" t="str">
        <f t="shared" si="17"/>
        <v>Taşlıçiftlik</v>
      </c>
      <c r="F316" s="44" t="s">
        <v>5566</v>
      </c>
      <c r="G316" s="2">
        <v>2289</v>
      </c>
      <c r="H316" s="2" t="s">
        <v>10572</v>
      </c>
      <c r="I316" s="2">
        <f t="shared" ca="1" si="18"/>
        <v>1</v>
      </c>
      <c r="J316" s="2">
        <f t="shared" ca="1" si="19"/>
        <v>926</v>
      </c>
    </row>
    <row r="317" spans="1:10" ht="17.350000000000001" customHeight="1">
      <c r="A317" s="2">
        <v>316</v>
      </c>
      <c r="B317" s="43" t="s">
        <v>5567</v>
      </c>
      <c r="C317" s="2" t="s">
        <v>9011</v>
      </c>
      <c r="D317" s="2" t="str">
        <f t="shared" si="16"/>
        <v>Ankara</v>
      </c>
      <c r="E317" s="2" t="str">
        <f t="shared" si="17"/>
        <v>Ankara</v>
      </c>
      <c r="F317" s="44" t="s">
        <v>5568</v>
      </c>
      <c r="G317" s="2">
        <v>1109</v>
      </c>
      <c r="H317" s="2" t="s">
        <v>10573</v>
      </c>
      <c r="I317" s="2">
        <f t="shared" ca="1" si="18"/>
        <v>8</v>
      </c>
      <c r="J317" s="2">
        <f t="shared" ca="1" si="19"/>
        <v>369</v>
      </c>
    </row>
    <row r="318" spans="1:10" ht="17.350000000000001" customHeight="1">
      <c r="A318" s="2">
        <v>317</v>
      </c>
      <c r="B318" s="43" t="s">
        <v>5569</v>
      </c>
      <c r="C318" s="2" t="s">
        <v>9012</v>
      </c>
      <c r="D318" s="2" t="str">
        <f t="shared" si="16"/>
        <v>Teknoloji Geliştirme Bölgeleri Rosem 06</v>
      </c>
      <c r="E318" s="2" t="str">
        <f t="shared" si="17"/>
        <v>06</v>
      </c>
      <c r="F318" s="44" t="s">
        <v>5570</v>
      </c>
      <c r="G318" s="2">
        <v>1076</v>
      </c>
      <c r="H318" s="2" t="s">
        <v>10574</v>
      </c>
      <c r="I318" s="2">
        <f t="shared" ca="1" si="18"/>
        <v>3</v>
      </c>
      <c r="J318" s="2">
        <f t="shared" ca="1" si="19"/>
        <v>386</v>
      </c>
    </row>
    <row r="319" spans="1:10" ht="17.350000000000001" customHeight="1">
      <c r="A319" s="2">
        <v>318</v>
      </c>
      <c r="B319" s="43" t="s">
        <v>5571</v>
      </c>
      <c r="C319" s="2" t="s">
        <v>9013</v>
      </c>
      <c r="D319" s="2" t="str">
        <f t="shared" si="16"/>
        <v>Gaziantep</v>
      </c>
      <c r="E319" s="2" t="str">
        <f t="shared" si="17"/>
        <v>Gaziantep</v>
      </c>
      <c r="F319" s="44" t="s">
        <v>5572</v>
      </c>
      <c r="G319" s="2">
        <v>157</v>
      </c>
      <c r="H319" s="2" t="s">
        <v>10575</v>
      </c>
      <c r="I319" s="2">
        <f t="shared" ca="1" si="18"/>
        <v>1</v>
      </c>
      <c r="J319" s="2">
        <f t="shared" ca="1" si="19"/>
        <v>736</v>
      </c>
    </row>
    <row r="320" spans="1:10" ht="17.350000000000001" customHeight="1">
      <c r="A320" s="2">
        <v>319</v>
      </c>
      <c r="B320" s="43" t="s">
        <v>5573</v>
      </c>
      <c r="C320" s="2" t="s">
        <v>9014</v>
      </c>
      <c r="D320" s="2" t="str">
        <f t="shared" si="16"/>
        <v>105-A Odunpazarı Eskişehir</v>
      </c>
      <c r="E320" s="2" t="str">
        <f t="shared" si="17"/>
        <v>Eskişehir</v>
      </c>
      <c r="F320" s="44" t="s">
        <v>5574</v>
      </c>
      <c r="G320" s="2">
        <v>2697</v>
      </c>
      <c r="H320" s="2" t="s">
        <v>10576</v>
      </c>
      <c r="I320" s="2">
        <f t="shared" ca="1" si="18"/>
        <v>4</v>
      </c>
      <c r="J320" s="2">
        <f t="shared" ca="1" si="19"/>
        <v>901</v>
      </c>
    </row>
    <row r="321" spans="1:10" ht="17.350000000000001" customHeight="1">
      <c r="A321" s="2">
        <v>320</v>
      </c>
      <c r="B321" s="43" t="s">
        <v>5575</v>
      </c>
      <c r="C321" s="2" t="s">
        <v>9015</v>
      </c>
      <c r="D321" s="2" t="str">
        <f t="shared" si="16"/>
        <v>Vatan cad. No:83 Yeniköy</v>
      </c>
      <c r="E321" s="2" t="str">
        <f t="shared" si="17"/>
        <v>Yeniköy</v>
      </c>
      <c r="F321" s="44" t="s">
        <v>5576</v>
      </c>
      <c r="G321" s="2">
        <v>1097</v>
      </c>
      <c r="H321" s="2" t="s">
        <v>10577</v>
      </c>
      <c r="I321" s="2">
        <f t="shared" ca="1" si="18"/>
        <v>6</v>
      </c>
      <c r="J321" s="2">
        <f t="shared" ca="1" si="19"/>
        <v>666</v>
      </c>
    </row>
    <row r="322" spans="1:10" ht="17.350000000000001" customHeight="1">
      <c r="A322" s="2">
        <v>321</v>
      </c>
      <c r="B322" s="43" t="s">
        <v>5577</v>
      </c>
      <c r="C322" s="2" t="s">
        <v>9016</v>
      </c>
      <c r="D322" s="2" t="str">
        <f t="shared" si="16"/>
        <v xml:space="preserve"> İSTANBUL</v>
      </c>
      <c r="E322" s="2" t="str">
        <f t="shared" si="17"/>
        <v>İSTANBUL</v>
      </c>
      <c r="F322" s="44" t="s">
        <v>5578</v>
      </c>
      <c r="G322" s="2">
        <v>2444</v>
      </c>
      <c r="H322" s="2" t="s">
        <v>10578</v>
      </c>
      <c r="I322" s="2">
        <f t="shared" ca="1" si="18"/>
        <v>1</v>
      </c>
      <c r="J322" s="2">
        <f t="shared" ca="1" si="19"/>
        <v>13</v>
      </c>
    </row>
    <row r="323" spans="1:10" ht="17.350000000000001" customHeight="1">
      <c r="A323" s="2">
        <v>322</v>
      </c>
      <c r="B323" s="43" t="s">
        <v>5579</v>
      </c>
      <c r="C323" s="2" t="s">
        <v>9017</v>
      </c>
      <c r="D323" s="2" t="str">
        <f t="shared" ref="D323:D386" si="20">IFERROR(RIGHT(C323,LEN(C323)-FIND("$",SUBSTITUTE(C323,"/","$",LEN(C323)-LEN(SUBSTITUTE(C323,"/",""))))),C323)</f>
        <v>KOCAELİ</v>
      </c>
      <c r="E323" s="2" t="str">
        <f t="shared" ref="E323:E386" si="21">IFERROR(RIGHT(D323,LEN(D323)-FIND("$",SUBSTITUTE(D323," ","$",LEN(D323)-LEN(SUBSTITUTE(D323," ",""))))),D323)</f>
        <v>KOCAELİ</v>
      </c>
      <c r="F323" s="44" t="s">
        <v>5580</v>
      </c>
      <c r="G323" s="2">
        <v>680</v>
      </c>
      <c r="H323" s="2" t="s">
        <v>10579</v>
      </c>
      <c r="I323" s="2">
        <f t="shared" ref="I323:I386" ca="1" si="22">RANDBETWEEN(1,8)</f>
        <v>4</v>
      </c>
      <c r="J323" s="2">
        <f t="shared" ref="J323:J386" ca="1" si="23">RANDBETWEEN(1,1000)</f>
        <v>87</v>
      </c>
    </row>
    <row r="324" spans="1:10" ht="17.350000000000001" customHeight="1">
      <c r="A324" s="2">
        <v>323</v>
      </c>
      <c r="B324" s="43" t="s">
        <v>5581</v>
      </c>
      <c r="C324" s="2" t="s">
        <v>9018</v>
      </c>
      <c r="D324" s="2" t="str">
        <f t="shared" si="20"/>
        <v>4A 101</v>
      </c>
      <c r="E324" s="2" t="str">
        <f t="shared" si="21"/>
        <v>101</v>
      </c>
      <c r="F324" s="44" t="s">
        <v>5582</v>
      </c>
      <c r="G324" s="2">
        <v>3013</v>
      </c>
      <c r="H324" s="2" t="s">
        <v>10580</v>
      </c>
      <c r="I324" s="2">
        <f t="shared" ca="1" si="22"/>
        <v>1</v>
      </c>
      <c r="J324" s="2">
        <f t="shared" ca="1" si="23"/>
        <v>252</v>
      </c>
    </row>
    <row r="325" spans="1:10" ht="17.350000000000001" customHeight="1">
      <c r="A325" s="2">
        <v>324</v>
      </c>
      <c r="B325" s="43" t="s">
        <v>5583</v>
      </c>
      <c r="C325" s="2" t="s">
        <v>9019</v>
      </c>
      <c r="D325" s="2" t="str">
        <f t="shared" si="20"/>
        <v>Ankara</v>
      </c>
      <c r="E325" s="2" t="str">
        <f t="shared" si="21"/>
        <v>Ankara</v>
      </c>
      <c r="F325" s="44" t="s">
        <v>5584</v>
      </c>
      <c r="G325" s="2">
        <v>3003</v>
      </c>
      <c r="H325" s="2" t="s">
        <v>10581</v>
      </c>
      <c r="I325" s="2">
        <f t="shared" ca="1" si="22"/>
        <v>5</v>
      </c>
      <c r="J325" s="2">
        <f t="shared" ca="1" si="23"/>
        <v>292</v>
      </c>
    </row>
    <row r="326" spans="1:10" ht="17.350000000000001" customHeight="1">
      <c r="A326" s="2">
        <v>325</v>
      </c>
      <c r="B326" s="43" t="s">
        <v>5585</v>
      </c>
      <c r="C326" s="2" t="s">
        <v>9020</v>
      </c>
      <c r="D326" s="2" t="str">
        <f t="shared" si="20"/>
        <v>116</v>
      </c>
      <c r="E326" s="2" t="str">
        <f t="shared" si="21"/>
        <v>116</v>
      </c>
      <c r="F326" s="44" t="s">
        <v>5586</v>
      </c>
      <c r="G326" s="2">
        <v>745</v>
      </c>
      <c r="H326" s="2" t="s">
        <v>10582</v>
      </c>
      <c r="I326" s="2">
        <f t="shared" ca="1" si="22"/>
        <v>7</v>
      </c>
      <c r="J326" s="2">
        <f t="shared" ca="1" si="23"/>
        <v>761</v>
      </c>
    </row>
    <row r="327" spans="1:10" ht="17.350000000000001" customHeight="1">
      <c r="A327" s="2">
        <v>326</v>
      </c>
      <c r="B327" s="43" t="s">
        <v>5587</v>
      </c>
      <c r="C327" s="2" t="s">
        <v>9021</v>
      </c>
      <c r="D327" s="2" t="str">
        <f t="shared" si="20"/>
        <v>Bogaziçi Üniversitesi, TEKNOPARK 110 Kuzey Kampus, Bebek, İstanbul, 34342 Merkez: Boğaziçi Üniversitesi, KOSGEB Hizmet Binası, Kuzey Kampus, Zemin Kat</v>
      </c>
      <c r="E327" s="2" t="str">
        <f t="shared" si="21"/>
        <v>Kat</v>
      </c>
      <c r="F327" s="44" t="s">
        <v>5588</v>
      </c>
      <c r="G327" s="2">
        <v>1490</v>
      </c>
      <c r="H327" s="2" t="s">
        <v>10583</v>
      </c>
      <c r="I327" s="2">
        <f t="shared" ca="1" si="22"/>
        <v>4</v>
      </c>
      <c r="J327" s="2">
        <f t="shared" ca="1" si="23"/>
        <v>987</v>
      </c>
    </row>
    <row r="328" spans="1:10" ht="17.350000000000001" customHeight="1">
      <c r="A328" s="2">
        <v>327</v>
      </c>
      <c r="B328" s="43" t="s">
        <v>5589</v>
      </c>
      <c r="C328" s="2" t="s">
        <v>9022</v>
      </c>
      <c r="D328" s="2" t="str">
        <f t="shared" si="20"/>
        <v>Boğaziçi Üniversitesi Teknoloji Transfer Ofisi Güney Kampüs</v>
      </c>
      <c r="E328" s="2" t="str">
        <f t="shared" si="21"/>
        <v>Kampüs</v>
      </c>
      <c r="F328" s="44" t="s">
        <v>5590</v>
      </c>
      <c r="G328" s="2">
        <v>694</v>
      </c>
      <c r="H328" s="2" t="s">
        <v>10584</v>
      </c>
      <c r="I328" s="2">
        <f t="shared" ca="1" si="22"/>
        <v>6</v>
      </c>
      <c r="J328" s="2">
        <f t="shared" ca="1" si="23"/>
        <v>209</v>
      </c>
    </row>
    <row r="329" spans="1:10" ht="17.350000000000001" customHeight="1">
      <c r="A329" s="2">
        <v>328</v>
      </c>
      <c r="B329" s="43" t="s">
        <v>5591</v>
      </c>
      <c r="C329" s="2" t="s">
        <v>9023</v>
      </c>
      <c r="D329" s="2" t="str">
        <f t="shared" si="20"/>
        <v>1 BOLU</v>
      </c>
      <c r="E329" s="2" t="str">
        <f t="shared" si="21"/>
        <v>BOLU</v>
      </c>
      <c r="F329" s="44" t="s">
        <v>5592</v>
      </c>
      <c r="G329" s="2">
        <v>536</v>
      </c>
      <c r="H329" s="2" t="s">
        <v>10585</v>
      </c>
      <c r="I329" s="2">
        <f t="shared" ca="1" si="22"/>
        <v>7</v>
      </c>
      <c r="J329" s="2">
        <f t="shared" ca="1" si="23"/>
        <v>293</v>
      </c>
    </row>
    <row r="330" spans="1:10" ht="17.350000000000001" customHeight="1">
      <c r="A330" s="2">
        <v>329</v>
      </c>
      <c r="B330" s="43" t="s">
        <v>5593</v>
      </c>
      <c r="C330" s="2" t="s">
        <v>9024</v>
      </c>
      <c r="D330" s="2" t="str">
        <f t="shared" si="20"/>
        <v>1 Merkez Bolu</v>
      </c>
      <c r="E330" s="2" t="str">
        <f t="shared" si="21"/>
        <v>Bolu</v>
      </c>
      <c r="F330" s="44" t="s">
        <v>5594</v>
      </c>
      <c r="G330" s="2">
        <v>1401</v>
      </c>
      <c r="H330" s="2" t="s">
        <v>10586</v>
      </c>
      <c r="I330" s="2">
        <f t="shared" ca="1" si="22"/>
        <v>3</v>
      </c>
      <c r="J330" s="2">
        <f t="shared" ca="1" si="23"/>
        <v>100</v>
      </c>
    </row>
    <row r="331" spans="1:10" ht="17.350000000000001" customHeight="1">
      <c r="A331" s="2">
        <v>330</v>
      </c>
      <c r="B331" s="43" t="s">
        <v>5595</v>
      </c>
      <c r="C331" s="2" t="s">
        <v>9025</v>
      </c>
      <c r="D331" s="2" t="str">
        <f t="shared" si="20"/>
        <v>67</v>
      </c>
      <c r="E331" s="2" t="str">
        <f t="shared" si="21"/>
        <v>67</v>
      </c>
      <c r="F331" s="44" t="s">
        <v>5596</v>
      </c>
      <c r="G331" s="2">
        <v>443</v>
      </c>
      <c r="H331" s="2" t="s">
        <v>10587</v>
      </c>
      <c r="I331" s="2">
        <f t="shared" ca="1" si="22"/>
        <v>5</v>
      </c>
      <c r="J331" s="2">
        <f t="shared" ca="1" si="23"/>
        <v>666</v>
      </c>
    </row>
    <row r="332" spans="1:10" ht="17.350000000000001" customHeight="1">
      <c r="A332" s="2">
        <v>331</v>
      </c>
      <c r="B332" s="43" t="s">
        <v>5597</v>
      </c>
      <c r="C332" s="2" t="s">
        <v>9026</v>
      </c>
      <c r="D332" s="2" t="str">
        <f t="shared" si="20"/>
        <v>1 Sarıyer, İstanbul (2619440130)</v>
      </c>
      <c r="E332" s="2" t="str">
        <f t="shared" si="21"/>
        <v>(2619440130)</v>
      </c>
      <c r="F332" s="44" t="s">
        <v>5598</v>
      </c>
      <c r="G332" s="2">
        <v>1734</v>
      </c>
      <c r="H332" s="2" t="s">
        <v>10588</v>
      </c>
      <c r="I332" s="2">
        <f t="shared" ca="1" si="22"/>
        <v>8</v>
      </c>
      <c r="J332" s="2">
        <f t="shared" ca="1" si="23"/>
        <v>414</v>
      </c>
    </row>
    <row r="333" spans="1:10" ht="17.350000000000001" customHeight="1">
      <c r="A333" s="2">
        <v>332</v>
      </c>
      <c r="B333" s="43" t="s">
        <v>5599</v>
      </c>
      <c r="C333" s="2" t="s">
        <v>9027</v>
      </c>
      <c r="D333" s="2" t="str">
        <f t="shared" si="20"/>
        <v>219</v>
      </c>
      <c r="E333" s="2" t="str">
        <f t="shared" si="21"/>
        <v>219</v>
      </c>
      <c r="F333" s="44" t="s">
        <v>5600</v>
      </c>
      <c r="G333" s="2">
        <v>645</v>
      </c>
      <c r="H333" s="2" t="s">
        <v>10589</v>
      </c>
      <c r="I333" s="2">
        <f t="shared" ca="1" si="22"/>
        <v>4</v>
      </c>
      <c r="J333" s="2">
        <f t="shared" ca="1" si="23"/>
        <v>776</v>
      </c>
    </row>
    <row r="334" spans="1:10" ht="17.350000000000001" customHeight="1">
      <c r="A334" s="2">
        <v>333</v>
      </c>
      <c r="B334" s="43" t="s">
        <v>5601</v>
      </c>
      <c r="C334" s="2" t="s">
        <v>9028</v>
      </c>
      <c r="D334" s="2" t="str">
        <f t="shared" si="20"/>
        <v xml:space="preserve"> TRABZON</v>
      </c>
      <c r="E334" s="2" t="str">
        <f t="shared" si="21"/>
        <v>TRABZON</v>
      </c>
      <c r="F334" s="44" t="s">
        <v>5602</v>
      </c>
      <c r="G334" s="2">
        <v>1677</v>
      </c>
      <c r="H334" s="2" t="s">
        <v>10590</v>
      </c>
      <c r="I334" s="2">
        <f t="shared" ca="1" si="22"/>
        <v>7</v>
      </c>
      <c r="J334" s="2">
        <f t="shared" ca="1" si="23"/>
        <v>119</v>
      </c>
    </row>
    <row r="335" spans="1:10" ht="17.350000000000001" customHeight="1">
      <c r="A335" s="2">
        <v>334</v>
      </c>
      <c r="B335" s="43" t="s">
        <v>5603</v>
      </c>
      <c r="C335" s="2" t="s">
        <v>9029</v>
      </c>
      <c r="D335" s="2" t="str">
        <f t="shared" si="20"/>
        <v>ANKARA</v>
      </c>
      <c r="E335" s="2" t="str">
        <f t="shared" si="21"/>
        <v>ANKARA</v>
      </c>
      <c r="F335" s="44" t="s">
        <v>5604</v>
      </c>
      <c r="G335" s="2">
        <v>2063</v>
      </c>
      <c r="H335" s="2" t="s">
        <v>10591</v>
      </c>
      <c r="I335" s="2">
        <f t="shared" ca="1" si="22"/>
        <v>7</v>
      </c>
      <c r="J335" s="2">
        <f t="shared" ca="1" si="23"/>
        <v>859</v>
      </c>
    </row>
    <row r="336" spans="1:10" ht="17.350000000000001" customHeight="1">
      <c r="A336" s="2">
        <v>335</v>
      </c>
      <c r="B336" s="43" t="s">
        <v>5605</v>
      </c>
      <c r="C336" s="2" t="s">
        <v>9030</v>
      </c>
      <c r="D336" s="2" t="str">
        <f t="shared" si="20"/>
        <v>ADANA</v>
      </c>
      <c r="E336" s="2" t="str">
        <f t="shared" si="21"/>
        <v>ADANA</v>
      </c>
      <c r="F336" s="44" t="s">
        <v>5606</v>
      </c>
      <c r="G336" s="2">
        <v>2435</v>
      </c>
      <c r="H336" s="2" t="s">
        <v>10592</v>
      </c>
      <c r="I336" s="2">
        <f t="shared" ca="1" si="22"/>
        <v>5</v>
      </c>
      <c r="J336" s="2">
        <f t="shared" ca="1" si="23"/>
        <v>50</v>
      </c>
    </row>
    <row r="337" spans="1:10" ht="17.350000000000001" customHeight="1">
      <c r="A337" s="2">
        <v>336</v>
      </c>
      <c r="B337" s="43" t="s">
        <v>5607</v>
      </c>
      <c r="C337" s="2" t="s">
        <v>9031</v>
      </c>
      <c r="D337" s="2" t="str">
        <f t="shared" si="20"/>
        <v>5 Odunpazarı ESKİŞEHİR</v>
      </c>
      <c r="E337" s="2" t="str">
        <f t="shared" si="21"/>
        <v>ESKİŞEHİR</v>
      </c>
      <c r="F337" s="44" t="s">
        <v>5608</v>
      </c>
      <c r="G337" s="2">
        <v>104</v>
      </c>
      <c r="H337" s="2" t="s">
        <v>10593</v>
      </c>
      <c r="I337" s="2">
        <f t="shared" ca="1" si="22"/>
        <v>6</v>
      </c>
      <c r="J337" s="2">
        <f t="shared" ca="1" si="23"/>
        <v>70</v>
      </c>
    </row>
    <row r="338" spans="1:10" ht="17.350000000000001" customHeight="1">
      <c r="A338" s="2">
        <v>337</v>
      </c>
      <c r="B338" s="43" t="s">
        <v>5609</v>
      </c>
      <c r="C338" s="2" t="s">
        <v>9032</v>
      </c>
      <c r="D338" s="2" t="str">
        <f t="shared" si="20"/>
        <v xml:space="preserve"> ANTALYA</v>
      </c>
      <c r="E338" s="2" t="str">
        <f t="shared" si="21"/>
        <v>ANTALYA</v>
      </c>
      <c r="F338" s="44" t="s">
        <v>5610</v>
      </c>
      <c r="G338" s="2">
        <v>2656</v>
      </c>
      <c r="H338" s="2" t="s">
        <v>10594</v>
      </c>
      <c r="I338" s="2">
        <f t="shared" ca="1" si="22"/>
        <v>6</v>
      </c>
      <c r="J338" s="2">
        <f t="shared" ca="1" si="23"/>
        <v>556</v>
      </c>
    </row>
    <row r="339" spans="1:10" ht="17.350000000000001" customHeight="1">
      <c r="A339" s="2">
        <v>338</v>
      </c>
      <c r="B339" s="43" t="s">
        <v>5611</v>
      </c>
      <c r="C339" s="2" t="s">
        <v>9033</v>
      </c>
      <c r="D339" s="2" t="str">
        <f t="shared" si="20"/>
        <v>KOCAELİ</v>
      </c>
      <c r="E339" s="2" t="str">
        <f t="shared" si="21"/>
        <v>KOCAELİ</v>
      </c>
      <c r="F339" s="44" t="s">
        <v>5612</v>
      </c>
      <c r="G339" s="2">
        <v>2755</v>
      </c>
      <c r="H339" s="2" t="s">
        <v>10595</v>
      </c>
      <c r="I339" s="2">
        <f t="shared" ca="1" si="22"/>
        <v>2</v>
      </c>
      <c r="J339" s="2">
        <f t="shared" ca="1" si="23"/>
        <v>629</v>
      </c>
    </row>
    <row r="340" spans="1:10" ht="17.350000000000001" customHeight="1">
      <c r="A340" s="2">
        <v>339</v>
      </c>
      <c r="B340" s="43" t="s">
        <v>5613</v>
      </c>
      <c r="C340" s="2" t="s">
        <v>9034</v>
      </c>
      <c r="D340" s="2" t="str">
        <f t="shared" si="20"/>
        <v>Ankara</v>
      </c>
      <c r="E340" s="2" t="str">
        <f t="shared" si="21"/>
        <v>Ankara</v>
      </c>
      <c r="F340" s="44" t="s">
        <v>5614</v>
      </c>
      <c r="G340" s="2">
        <v>2545</v>
      </c>
      <c r="H340" s="2" t="s">
        <v>10596</v>
      </c>
      <c r="I340" s="2">
        <f t="shared" ca="1" si="22"/>
        <v>2</v>
      </c>
      <c r="J340" s="2">
        <f t="shared" ca="1" si="23"/>
        <v>950</v>
      </c>
    </row>
    <row r="341" spans="1:10" ht="17.350000000000001" customHeight="1">
      <c r="A341" s="2">
        <v>340</v>
      </c>
      <c r="B341" s="43" t="s">
        <v>5615</v>
      </c>
      <c r="C341" s="2" t="s">
        <v>9035</v>
      </c>
      <c r="D341" s="2" t="str">
        <f t="shared" si="20"/>
        <v>Çapanoğlu Mahallesi Bozok Üniversitesi Erdoğan Akdağ Kampüsü Kongre Kültür Merkezi Karşısı 66200, YOZGAT</v>
      </c>
      <c r="E341" s="2" t="str">
        <f t="shared" si="21"/>
        <v>YOZGAT</v>
      </c>
      <c r="F341" s="44" t="s">
        <v>5616</v>
      </c>
      <c r="G341" s="2">
        <v>88</v>
      </c>
      <c r="H341" s="2" t="s">
        <v>10597</v>
      </c>
      <c r="I341" s="2">
        <f t="shared" ca="1" si="22"/>
        <v>6</v>
      </c>
      <c r="J341" s="2">
        <f t="shared" ca="1" si="23"/>
        <v>698</v>
      </c>
    </row>
    <row r="342" spans="1:10" ht="17.350000000000001" customHeight="1">
      <c r="A342" s="2">
        <v>341</v>
      </c>
      <c r="B342" s="43" t="s">
        <v>5617</v>
      </c>
      <c r="C342" s="2" t="s">
        <v>9036</v>
      </c>
      <c r="D342" s="2" t="str">
        <f t="shared" si="20"/>
        <v xml:space="preserve"> İSTANBUL</v>
      </c>
      <c r="E342" s="2" t="str">
        <f t="shared" si="21"/>
        <v>İSTANBUL</v>
      </c>
      <c r="F342" s="44" t="s">
        <v>5618</v>
      </c>
      <c r="G342" s="2">
        <v>3019</v>
      </c>
      <c r="H342" s="2" t="s">
        <v>10598</v>
      </c>
      <c r="I342" s="2">
        <f t="shared" ca="1" si="22"/>
        <v>4</v>
      </c>
      <c r="J342" s="2">
        <f t="shared" ca="1" si="23"/>
        <v>932</v>
      </c>
    </row>
    <row r="343" spans="1:10" ht="17.350000000000001" customHeight="1">
      <c r="A343" s="2">
        <v>342</v>
      </c>
      <c r="B343" s="43" t="s">
        <v>5619</v>
      </c>
      <c r="C343" s="2" t="s">
        <v>9037</v>
      </c>
      <c r="D343" s="2" t="str">
        <f t="shared" si="20"/>
        <v>Ankara</v>
      </c>
      <c r="E343" s="2" t="str">
        <f t="shared" si="21"/>
        <v>Ankara</v>
      </c>
      <c r="F343" s="44" t="s">
        <v>5620</v>
      </c>
      <c r="G343" s="2">
        <v>2334</v>
      </c>
      <c r="H343" s="2" t="s">
        <v>10599</v>
      </c>
      <c r="I343" s="2">
        <f t="shared" ca="1" si="22"/>
        <v>6</v>
      </c>
      <c r="J343" s="2">
        <f t="shared" ca="1" si="23"/>
        <v>250</v>
      </c>
    </row>
    <row r="344" spans="1:10" ht="17.350000000000001" customHeight="1">
      <c r="A344" s="2">
        <v>343</v>
      </c>
      <c r="B344" s="43" t="s">
        <v>5621</v>
      </c>
      <c r="C344" s="2" t="s">
        <v>9038</v>
      </c>
      <c r="D344" s="2" t="str">
        <f t="shared" si="20"/>
        <v>TURKEY</v>
      </c>
      <c r="E344" s="2" t="str">
        <f t="shared" si="21"/>
        <v>TURKEY</v>
      </c>
      <c r="F344" s="44" t="s">
        <v>5622</v>
      </c>
      <c r="G344" s="2">
        <v>1597</v>
      </c>
      <c r="H344" s="2" t="s">
        <v>10600</v>
      </c>
      <c r="I344" s="2">
        <f t="shared" ca="1" si="22"/>
        <v>4</v>
      </c>
      <c r="J344" s="2">
        <f t="shared" ca="1" si="23"/>
        <v>305</v>
      </c>
    </row>
    <row r="345" spans="1:10" ht="17.350000000000001" customHeight="1">
      <c r="A345" s="2">
        <v>344</v>
      </c>
      <c r="B345" s="43" t="s">
        <v>5623</v>
      </c>
      <c r="C345" s="2" t="s">
        <v>9039</v>
      </c>
      <c r="D345" s="2" t="str">
        <f t="shared" si="20"/>
        <v>İstanbul</v>
      </c>
      <c r="E345" s="2" t="str">
        <f t="shared" si="21"/>
        <v>İstanbul</v>
      </c>
      <c r="F345" s="44" t="s">
        <v>5624</v>
      </c>
      <c r="G345" s="2">
        <v>2381</v>
      </c>
      <c r="H345" s="2" t="s">
        <v>10601</v>
      </c>
      <c r="I345" s="2">
        <f t="shared" ca="1" si="22"/>
        <v>4</v>
      </c>
      <c r="J345" s="2">
        <f t="shared" ca="1" si="23"/>
        <v>82</v>
      </c>
    </row>
    <row r="346" spans="1:10" ht="17.350000000000001" customHeight="1">
      <c r="A346" s="2">
        <v>345</v>
      </c>
      <c r="B346" s="43" t="s">
        <v>5625</v>
      </c>
      <c r="C346" s="2" t="s">
        <v>9040</v>
      </c>
      <c r="D346" s="2" t="str">
        <f t="shared" si="20"/>
        <v xml:space="preserve"> İSTANBUL</v>
      </c>
      <c r="E346" s="2" t="str">
        <f t="shared" si="21"/>
        <v>İSTANBUL</v>
      </c>
      <c r="F346" s="44" t="s">
        <v>5626</v>
      </c>
      <c r="G346" s="2">
        <v>528</v>
      </c>
      <c r="H346" s="2" t="s">
        <v>10602</v>
      </c>
      <c r="I346" s="2">
        <f t="shared" ca="1" si="22"/>
        <v>1</v>
      </c>
      <c r="J346" s="2">
        <f t="shared" ca="1" si="23"/>
        <v>522</v>
      </c>
    </row>
    <row r="347" spans="1:10" ht="17.350000000000001" customHeight="1">
      <c r="A347" s="2">
        <v>346</v>
      </c>
      <c r="B347" s="43" t="s">
        <v>5627</v>
      </c>
      <c r="C347" s="2" t="s">
        <v>9041</v>
      </c>
      <c r="D347" s="2" t="str">
        <f t="shared" si="20"/>
        <v>hfghgjhgj</v>
      </c>
      <c r="E347" s="2" t="str">
        <f t="shared" si="21"/>
        <v>hfghgjhgj</v>
      </c>
      <c r="F347" s="44" t="s">
        <v>5628</v>
      </c>
      <c r="G347" s="2">
        <v>111</v>
      </c>
      <c r="H347" s="2" t="s">
        <v>10603</v>
      </c>
      <c r="I347" s="2">
        <f t="shared" ca="1" si="22"/>
        <v>3</v>
      </c>
      <c r="J347" s="2">
        <f t="shared" ca="1" si="23"/>
        <v>735</v>
      </c>
    </row>
    <row r="348" spans="1:10" ht="17.350000000000001" customHeight="1">
      <c r="A348" s="2">
        <v>347</v>
      </c>
      <c r="B348" s="43" t="s">
        <v>5629</v>
      </c>
      <c r="C348" s="2" t="s">
        <v>9042</v>
      </c>
      <c r="D348" s="2" t="str">
        <f t="shared" si="20"/>
        <v xml:space="preserve"> 1C Esenler İSTANBUL</v>
      </c>
      <c r="E348" s="2" t="str">
        <f t="shared" si="21"/>
        <v>İSTANBUL</v>
      </c>
      <c r="F348" s="44" t="s">
        <v>5630</v>
      </c>
      <c r="G348" s="2">
        <v>1</v>
      </c>
      <c r="H348" s="2" t="s">
        <v>10604</v>
      </c>
      <c r="I348" s="2">
        <f t="shared" ca="1" si="22"/>
        <v>5</v>
      </c>
      <c r="J348" s="2">
        <f t="shared" ca="1" si="23"/>
        <v>891</v>
      </c>
    </row>
    <row r="349" spans="1:10" ht="17.350000000000001" customHeight="1">
      <c r="A349" s="2">
        <v>348</v>
      </c>
      <c r="B349" s="43" t="s">
        <v>5631</v>
      </c>
      <c r="C349" s="2" t="s">
        <v>8790</v>
      </c>
      <c r="D349" s="2" t="str">
        <f t="shared" si="20"/>
        <v>1, 35471, Menderes, İzmir, Türkiye</v>
      </c>
      <c r="E349" s="2" t="str">
        <f t="shared" si="21"/>
        <v>Türkiye</v>
      </c>
      <c r="F349" s="44" t="s">
        <v>5117</v>
      </c>
      <c r="G349" s="2">
        <v>1777</v>
      </c>
      <c r="H349" s="2" t="s">
        <v>10605</v>
      </c>
      <c r="I349" s="2">
        <f t="shared" ca="1" si="22"/>
        <v>1</v>
      </c>
      <c r="J349" s="2">
        <f t="shared" ca="1" si="23"/>
        <v>438</v>
      </c>
    </row>
    <row r="350" spans="1:10" ht="17.350000000000001" customHeight="1">
      <c r="A350" s="2">
        <v>349</v>
      </c>
      <c r="B350" s="43" t="s">
        <v>5632</v>
      </c>
      <c r="C350" s="2" t="s">
        <v>9043</v>
      </c>
      <c r="D350" s="2" t="str">
        <f t="shared" si="20"/>
        <v>4)</v>
      </c>
      <c r="E350" s="2" t="str">
        <f t="shared" si="21"/>
        <v>4)</v>
      </c>
      <c r="F350" s="44" t="s">
        <v>5633</v>
      </c>
      <c r="G350" s="2">
        <v>899</v>
      </c>
      <c r="H350" s="2" t="s">
        <v>10606</v>
      </c>
      <c r="I350" s="2">
        <f t="shared" ca="1" si="22"/>
        <v>8</v>
      </c>
      <c r="J350" s="2">
        <f t="shared" ca="1" si="23"/>
        <v>837</v>
      </c>
    </row>
    <row r="351" spans="1:10" ht="17.350000000000001" customHeight="1">
      <c r="A351" s="2">
        <v>350</v>
      </c>
      <c r="B351" s="43" t="s">
        <v>5634</v>
      </c>
      <c r="C351" s="2" t="s">
        <v>9044</v>
      </c>
      <c r="D351" s="2" t="str">
        <f t="shared" si="20"/>
        <v>Büyükdere Mah. Gençlik Bulvarı Osmangazi Üniversitesi Meşelik Kampusu ETGB Osmangazi Teknoparkı Binası No: 101</v>
      </c>
      <c r="E351" s="2" t="str">
        <f t="shared" si="21"/>
        <v>101</v>
      </c>
      <c r="F351" s="44" t="s">
        <v>5635</v>
      </c>
      <c r="G351" s="2">
        <v>3173</v>
      </c>
      <c r="H351" s="2" t="s">
        <v>10607</v>
      </c>
      <c r="I351" s="2">
        <f t="shared" ca="1" si="22"/>
        <v>7</v>
      </c>
      <c r="J351" s="2">
        <f t="shared" ca="1" si="23"/>
        <v>89</v>
      </c>
    </row>
    <row r="352" spans="1:10" ht="17.350000000000001" customHeight="1">
      <c r="A352" s="2">
        <v>351</v>
      </c>
      <c r="B352" s="43" t="s">
        <v>5636</v>
      </c>
      <c r="C352" s="2" t="s">
        <v>9045</v>
      </c>
      <c r="D352" s="2" t="str">
        <f t="shared" si="20"/>
        <v>IŞIK BİNASI</v>
      </c>
      <c r="E352" s="2" t="str">
        <f t="shared" si="21"/>
        <v>BİNASI</v>
      </c>
      <c r="F352" s="44" t="s">
        <v>5637</v>
      </c>
      <c r="G352" s="2">
        <v>3056</v>
      </c>
      <c r="H352" s="2" t="s">
        <v>10608</v>
      </c>
      <c r="I352" s="2">
        <f t="shared" ca="1" si="22"/>
        <v>4</v>
      </c>
      <c r="J352" s="2">
        <f t="shared" ca="1" si="23"/>
        <v>524</v>
      </c>
    </row>
    <row r="353" spans="1:10" ht="17.350000000000001" customHeight="1">
      <c r="A353" s="2">
        <v>352</v>
      </c>
      <c r="B353" s="43" t="s">
        <v>5638</v>
      </c>
      <c r="C353" s="2" t="s">
        <v>8898</v>
      </c>
      <c r="D353" s="2" t="str">
        <f t="shared" si="20"/>
        <v>İSTANBUL ÜN. AVCILAR YER. ARGEM BİN.OFİS NO:111 AVCILAR</v>
      </c>
      <c r="E353" s="2" t="str">
        <f t="shared" si="21"/>
        <v>AVCILAR</v>
      </c>
      <c r="F353" s="44" t="s">
        <v>5339</v>
      </c>
      <c r="G353" s="2">
        <v>2692</v>
      </c>
      <c r="H353" s="2" t="s">
        <v>10609</v>
      </c>
      <c r="I353" s="2">
        <f t="shared" ca="1" si="22"/>
        <v>8</v>
      </c>
      <c r="J353" s="2">
        <f t="shared" ca="1" si="23"/>
        <v>504</v>
      </c>
    </row>
    <row r="354" spans="1:10" ht="17.350000000000001" customHeight="1">
      <c r="A354" s="2">
        <v>353</v>
      </c>
      <c r="B354" s="43" t="s">
        <v>5639</v>
      </c>
      <c r="C354" s="2" t="s">
        <v>9046</v>
      </c>
      <c r="D354" s="2" t="str">
        <f t="shared" si="20"/>
        <v>ANKARA ÜNİVERSİTESİ TEKNOKENT C BLOK NO: 14</v>
      </c>
      <c r="E354" s="2" t="str">
        <f t="shared" si="21"/>
        <v>14</v>
      </c>
      <c r="F354" s="44" t="s">
        <v>5640</v>
      </c>
      <c r="G354" s="2">
        <v>2984</v>
      </c>
      <c r="H354" s="2" t="s">
        <v>10610</v>
      </c>
      <c r="I354" s="2">
        <f t="shared" ca="1" si="22"/>
        <v>3</v>
      </c>
      <c r="J354" s="2">
        <f t="shared" ca="1" si="23"/>
        <v>553</v>
      </c>
    </row>
    <row r="355" spans="1:10" ht="17.350000000000001" customHeight="1">
      <c r="A355" s="2">
        <v>354</v>
      </c>
      <c r="B355" s="43" t="s">
        <v>5641</v>
      </c>
      <c r="C355" s="2" t="s">
        <v>9047</v>
      </c>
      <c r="D355" s="2" t="str">
        <f t="shared" si="20"/>
        <v>Büyükdere Mah. Gençlik Bulvarı Osmangazi Üniversitesi Meşelik Kampusu ETGB Osmangazi Teknoparkı Binası No: 202</v>
      </c>
      <c r="E355" s="2" t="str">
        <f t="shared" si="21"/>
        <v>202</v>
      </c>
      <c r="F355" s="44" t="s">
        <v>5642</v>
      </c>
      <c r="G355" s="2">
        <v>2958</v>
      </c>
      <c r="H355" s="2" t="s">
        <v>10611</v>
      </c>
      <c r="I355" s="2">
        <f t="shared" ca="1" si="22"/>
        <v>1</v>
      </c>
      <c r="J355" s="2">
        <f t="shared" ca="1" si="23"/>
        <v>336</v>
      </c>
    </row>
    <row r="356" spans="1:10" ht="17.350000000000001" customHeight="1">
      <c r="A356" s="2">
        <v>355</v>
      </c>
      <c r="B356" s="43" t="s">
        <v>5643</v>
      </c>
      <c r="C356" s="2" t="s">
        <v>9048</v>
      </c>
      <c r="D356" s="2" t="str">
        <f t="shared" si="20"/>
        <v>ANTALYA</v>
      </c>
      <c r="E356" s="2" t="str">
        <f t="shared" si="21"/>
        <v>ANTALYA</v>
      </c>
      <c r="F356" s="44" t="s">
        <v>5644</v>
      </c>
      <c r="G356" s="2">
        <v>2496</v>
      </c>
      <c r="H356" s="2" t="s">
        <v>10612</v>
      </c>
      <c r="I356" s="2">
        <f t="shared" ca="1" si="22"/>
        <v>2</v>
      </c>
      <c r="J356" s="2">
        <f t="shared" ca="1" si="23"/>
        <v>297</v>
      </c>
    </row>
    <row r="357" spans="1:10" ht="17.350000000000001" customHeight="1">
      <c r="A357" s="2">
        <v>356</v>
      </c>
      <c r="B357" s="43" t="s">
        <v>5645</v>
      </c>
      <c r="C357" s="2" t="s">
        <v>9049</v>
      </c>
      <c r="D357" s="2" t="str">
        <f t="shared" si="20"/>
        <v>İstanbul</v>
      </c>
      <c r="E357" s="2" t="str">
        <f t="shared" si="21"/>
        <v>İstanbul</v>
      </c>
      <c r="F357" s="44" t="s">
        <v>5646</v>
      </c>
      <c r="G357" s="2">
        <v>2463</v>
      </c>
      <c r="H357" s="2" t="s">
        <v>10613</v>
      </c>
      <c r="I357" s="2">
        <f t="shared" ca="1" si="22"/>
        <v>3</v>
      </c>
      <c r="J357" s="2">
        <f t="shared" ca="1" si="23"/>
        <v>777</v>
      </c>
    </row>
    <row r="358" spans="1:10" ht="17.350000000000001" customHeight="1">
      <c r="A358" s="2">
        <v>357</v>
      </c>
      <c r="B358" s="43" t="s">
        <v>5647</v>
      </c>
      <c r="C358" s="2" t="s">
        <v>9050</v>
      </c>
      <c r="D358" s="2" t="str">
        <f t="shared" si="20"/>
        <v xml:space="preserve"> İSTANBUL</v>
      </c>
      <c r="E358" s="2" t="str">
        <f t="shared" si="21"/>
        <v>İSTANBUL</v>
      </c>
      <c r="F358" s="44" t="s">
        <v>5648</v>
      </c>
      <c r="G358" s="2">
        <v>1016</v>
      </c>
      <c r="H358" s="2" t="s">
        <v>10525</v>
      </c>
      <c r="I358" s="2">
        <f t="shared" ca="1" si="22"/>
        <v>3</v>
      </c>
      <c r="J358" s="2">
        <f t="shared" ca="1" si="23"/>
        <v>497</v>
      </c>
    </row>
    <row r="359" spans="1:10" ht="17.350000000000001" customHeight="1">
      <c r="A359" s="2">
        <v>358</v>
      </c>
      <c r="B359" s="43" t="s">
        <v>5649</v>
      </c>
      <c r="C359" s="2" t="s">
        <v>9051</v>
      </c>
      <c r="D359" s="2" t="str">
        <f t="shared" si="20"/>
        <v>104</v>
      </c>
      <c r="E359" s="2" t="str">
        <f t="shared" si="21"/>
        <v>104</v>
      </c>
      <c r="F359" s="44" t="s">
        <v>5650</v>
      </c>
      <c r="G359" s="2">
        <v>1239</v>
      </c>
      <c r="H359" s="2" t="s">
        <v>10526</v>
      </c>
      <c r="I359" s="2">
        <f t="shared" ca="1" si="22"/>
        <v>1</v>
      </c>
      <c r="J359" s="2">
        <f t="shared" ca="1" si="23"/>
        <v>602</v>
      </c>
    </row>
    <row r="360" spans="1:10" ht="17.350000000000001" customHeight="1">
      <c r="A360" s="2">
        <v>359</v>
      </c>
      <c r="B360" s="43" t="s">
        <v>5651</v>
      </c>
      <c r="C360" s="2" t="s">
        <v>9052</v>
      </c>
      <c r="D360" s="2" t="str">
        <f t="shared" si="20"/>
        <v>5 İÇ KAPI NO:101 SARIYER-İSTANBUL</v>
      </c>
      <c r="E360" s="2" t="str">
        <f t="shared" si="21"/>
        <v>SARIYER-İSTANBUL</v>
      </c>
      <c r="F360" s="44" t="s">
        <v>5652</v>
      </c>
      <c r="G360" s="2">
        <v>1606</v>
      </c>
      <c r="H360" s="2" t="s">
        <v>10527</v>
      </c>
      <c r="I360" s="2">
        <f t="shared" ca="1" si="22"/>
        <v>7</v>
      </c>
      <c r="J360" s="2">
        <f t="shared" ca="1" si="23"/>
        <v>176</v>
      </c>
    </row>
    <row r="361" spans="1:10" ht="17.350000000000001" customHeight="1">
      <c r="A361" s="2">
        <v>360</v>
      </c>
      <c r="B361" s="43" t="s">
        <v>5653</v>
      </c>
      <c r="C361" s="2" t="s">
        <v>9053</v>
      </c>
      <c r="D361" s="2" t="str">
        <f t="shared" si="20"/>
        <v xml:space="preserve"> İSTANBUL</v>
      </c>
      <c r="E361" s="2" t="str">
        <f t="shared" si="21"/>
        <v>İSTANBUL</v>
      </c>
      <c r="F361" s="44" t="s">
        <v>5654</v>
      </c>
      <c r="G361" s="2">
        <v>666</v>
      </c>
      <c r="H361" s="2" t="s">
        <v>10528</v>
      </c>
      <c r="I361" s="2">
        <f t="shared" ca="1" si="22"/>
        <v>6</v>
      </c>
      <c r="J361" s="2">
        <f t="shared" ca="1" si="23"/>
        <v>685</v>
      </c>
    </row>
    <row r="362" spans="1:10" ht="17.350000000000001" customHeight="1">
      <c r="A362" s="2">
        <v>361</v>
      </c>
      <c r="B362" s="43" t="s">
        <v>5655</v>
      </c>
      <c r="C362" s="2" t="s">
        <v>9054</v>
      </c>
      <c r="D362" s="2" t="str">
        <f t="shared" si="20"/>
        <v>Ankara</v>
      </c>
      <c r="E362" s="2" t="str">
        <f t="shared" si="21"/>
        <v>Ankara</v>
      </c>
      <c r="F362" s="44" t="s">
        <v>5656</v>
      </c>
      <c r="G362" s="2">
        <v>2973</v>
      </c>
      <c r="H362" s="2" t="s">
        <v>10529</v>
      </c>
      <c r="I362" s="2">
        <f t="shared" ca="1" si="22"/>
        <v>4</v>
      </c>
      <c r="J362" s="2">
        <f t="shared" ca="1" si="23"/>
        <v>216</v>
      </c>
    </row>
    <row r="363" spans="1:10" ht="17.350000000000001" customHeight="1">
      <c r="A363" s="2">
        <v>362</v>
      </c>
      <c r="B363" s="43" t="s">
        <v>5657</v>
      </c>
      <c r="C363" s="2" t="s">
        <v>9055</v>
      </c>
      <c r="D363" s="2" t="str">
        <f t="shared" si="20"/>
        <v>Ankara</v>
      </c>
      <c r="E363" s="2" t="str">
        <f t="shared" si="21"/>
        <v>Ankara</v>
      </c>
      <c r="F363" s="44" t="s">
        <v>5658</v>
      </c>
      <c r="G363" s="2">
        <v>301</v>
      </c>
      <c r="H363" s="2" t="s">
        <v>10530</v>
      </c>
      <c r="I363" s="2">
        <f t="shared" ca="1" si="22"/>
        <v>5</v>
      </c>
      <c r="J363" s="2">
        <f t="shared" ca="1" si="23"/>
        <v>958</v>
      </c>
    </row>
    <row r="364" spans="1:10" ht="17.350000000000001" customHeight="1">
      <c r="A364" s="2">
        <v>363</v>
      </c>
      <c r="B364" s="43" t="s">
        <v>5659</v>
      </c>
      <c r="C364" s="2" t="s">
        <v>9056</v>
      </c>
      <c r="D364" s="2" t="str">
        <f t="shared" si="20"/>
        <v>İstanbul</v>
      </c>
      <c r="E364" s="2" t="str">
        <f t="shared" si="21"/>
        <v>İstanbul</v>
      </c>
      <c r="F364" s="44" t="s">
        <v>5660</v>
      </c>
      <c r="G364" s="2">
        <v>140</v>
      </c>
      <c r="H364" s="2" t="s">
        <v>10531</v>
      </c>
      <c r="I364" s="2">
        <f t="shared" ca="1" si="22"/>
        <v>8</v>
      </c>
      <c r="J364" s="2">
        <f t="shared" ca="1" si="23"/>
        <v>127</v>
      </c>
    </row>
    <row r="365" spans="1:10" ht="17.350000000000001" customHeight="1">
      <c r="A365" s="2">
        <v>364</v>
      </c>
      <c r="B365" s="43" t="s">
        <v>5661</v>
      </c>
      <c r="C365" s="2" t="s">
        <v>9057</v>
      </c>
      <c r="D365" s="2" t="str">
        <f t="shared" si="20"/>
        <v>Ankara</v>
      </c>
      <c r="E365" s="2" t="str">
        <f t="shared" si="21"/>
        <v>Ankara</v>
      </c>
      <c r="F365" s="44" t="s">
        <v>5662</v>
      </c>
      <c r="G365" s="2">
        <v>129</v>
      </c>
      <c r="H365" s="2" t="s">
        <v>10532</v>
      </c>
      <c r="I365" s="2">
        <f t="shared" ca="1" si="22"/>
        <v>6</v>
      </c>
      <c r="J365" s="2">
        <f t="shared" ca="1" si="23"/>
        <v>719</v>
      </c>
    </row>
    <row r="366" spans="1:10" ht="17.350000000000001" customHeight="1">
      <c r="A366" s="2">
        <v>365</v>
      </c>
      <c r="B366" s="43" t="s">
        <v>5663</v>
      </c>
      <c r="C366" s="2" t="s">
        <v>9058</v>
      </c>
      <c r="D366" s="2" t="str">
        <f t="shared" si="20"/>
        <v>Ankara</v>
      </c>
      <c r="E366" s="2" t="str">
        <f t="shared" si="21"/>
        <v>Ankara</v>
      </c>
      <c r="F366" s="44" t="s">
        <v>5664</v>
      </c>
      <c r="G366" s="2">
        <v>11</v>
      </c>
      <c r="H366" s="2" t="s">
        <v>10533</v>
      </c>
      <c r="I366" s="2">
        <f t="shared" ca="1" si="22"/>
        <v>2</v>
      </c>
      <c r="J366" s="2">
        <f t="shared" ca="1" si="23"/>
        <v>395</v>
      </c>
    </row>
    <row r="367" spans="1:10" ht="17.350000000000001" customHeight="1">
      <c r="A367" s="2">
        <v>366</v>
      </c>
      <c r="B367" s="43" t="s">
        <v>5665</v>
      </c>
      <c r="C367" s="2" t="s">
        <v>9059</v>
      </c>
      <c r="D367" s="2" t="str">
        <f t="shared" si="20"/>
        <v>12 Gaziantep Şahinbey</v>
      </c>
      <c r="E367" s="2" t="str">
        <f t="shared" si="21"/>
        <v>Şahinbey</v>
      </c>
      <c r="F367" s="44" t="s">
        <v>5666</v>
      </c>
      <c r="G367" s="2">
        <v>3098</v>
      </c>
      <c r="H367" s="2" t="s">
        <v>10534</v>
      </c>
      <c r="I367" s="2">
        <f t="shared" ca="1" si="22"/>
        <v>4</v>
      </c>
      <c r="J367" s="2">
        <f t="shared" ca="1" si="23"/>
        <v>139</v>
      </c>
    </row>
    <row r="368" spans="1:10" ht="17.350000000000001" customHeight="1">
      <c r="A368" s="2">
        <v>367</v>
      </c>
      <c r="B368" s="43" t="s">
        <v>5667</v>
      </c>
      <c r="C368" s="2" t="s">
        <v>9060</v>
      </c>
      <c r="D368" s="2" t="str">
        <f t="shared" si="20"/>
        <v>Ankara</v>
      </c>
      <c r="E368" s="2" t="str">
        <f t="shared" si="21"/>
        <v>Ankara</v>
      </c>
      <c r="F368" s="44" t="s">
        <v>5668</v>
      </c>
      <c r="G368" s="2">
        <v>151</v>
      </c>
      <c r="H368" s="2" t="s">
        <v>10535</v>
      </c>
      <c r="I368" s="2">
        <f t="shared" ca="1" si="22"/>
        <v>5</v>
      </c>
      <c r="J368" s="2">
        <f t="shared" ca="1" si="23"/>
        <v>386</v>
      </c>
    </row>
    <row r="369" spans="1:10" ht="17.350000000000001" customHeight="1">
      <c r="A369" s="2">
        <v>368</v>
      </c>
      <c r="B369" s="43" t="s">
        <v>5669</v>
      </c>
      <c r="C369" s="2" t="s">
        <v>9061</v>
      </c>
      <c r="D369" s="2" t="str">
        <f t="shared" si="20"/>
        <v>Şahinali Mah. Kavak Sokak No:23</v>
      </c>
      <c r="E369" s="2" t="str">
        <f t="shared" si="21"/>
        <v>No:23</v>
      </c>
      <c r="F369" s="44" t="s">
        <v>5670</v>
      </c>
      <c r="G369" s="2">
        <v>1644</v>
      </c>
      <c r="H369" s="2" t="s">
        <v>10536</v>
      </c>
      <c r="I369" s="2">
        <f t="shared" ca="1" si="22"/>
        <v>8</v>
      </c>
      <c r="J369" s="2">
        <f t="shared" ca="1" si="23"/>
        <v>58</v>
      </c>
    </row>
    <row r="370" spans="1:10" ht="17.350000000000001" customHeight="1">
      <c r="A370" s="2">
        <v>369</v>
      </c>
      <c r="B370" s="43" t="s">
        <v>5671</v>
      </c>
      <c r="C370" s="2" t="s">
        <v>9062</v>
      </c>
      <c r="D370" s="2" t="str">
        <f t="shared" si="20"/>
        <v xml:space="preserve"> MANİSA</v>
      </c>
      <c r="E370" s="2" t="str">
        <f t="shared" si="21"/>
        <v>MANİSA</v>
      </c>
      <c r="F370" s="44" t="s">
        <v>5672</v>
      </c>
      <c r="G370" s="2">
        <v>1631</v>
      </c>
      <c r="H370" s="2" t="s">
        <v>10537</v>
      </c>
      <c r="I370" s="2">
        <f t="shared" ca="1" si="22"/>
        <v>1</v>
      </c>
      <c r="J370" s="2">
        <f t="shared" ca="1" si="23"/>
        <v>906</v>
      </c>
    </row>
    <row r="371" spans="1:10" ht="17.350000000000001" customHeight="1">
      <c r="A371" s="2">
        <v>370</v>
      </c>
      <c r="B371" s="43" t="s">
        <v>5673</v>
      </c>
      <c r="C371" s="2" t="s">
        <v>9063</v>
      </c>
      <c r="D371" s="2" t="str">
        <f t="shared" si="20"/>
        <v>Z02</v>
      </c>
      <c r="E371" s="2" t="str">
        <f t="shared" si="21"/>
        <v>Z02</v>
      </c>
      <c r="F371" s="44" t="s">
        <v>5674</v>
      </c>
      <c r="G371" s="2">
        <v>2777</v>
      </c>
      <c r="H371" s="2" t="s">
        <v>10538</v>
      </c>
      <c r="I371" s="2">
        <f t="shared" ca="1" si="22"/>
        <v>1</v>
      </c>
      <c r="J371" s="2">
        <f t="shared" ca="1" si="23"/>
        <v>182</v>
      </c>
    </row>
    <row r="372" spans="1:10" ht="17.350000000000001" customHeight="1">
      <c r="A372" s="2">
        <v>371</v>
      </c>
      <c r="B372" s="43" t="s">
        <v>5675</v>
      </c>
      <c r="C372" s="2" t="s">
        <v>9064</v>
      </c>
      <c r="D372" s="2" t="str">
        <f t="shared" si="20"/>
        <v>Şükrüpaşa mah. Zübeyde Hanım Cad. No:3</v>
      </c>
      <c r="E372" s="2" t="str">
        <f t="shared" si="21"/>
        <v>No:3</v>
      </c>
      <c r="F372" s="44" t="s">
        <v>5676</v>
      </c>
      <c r="G372" s="2">
        <v>540</v>
      </c>
      <c r="H372" s="2" t="s">
        <v>10539</v>
      </c>
      <c r="I372" s="2">
        <f t="shared" ca="1" si="22"/>
        <v>5</v>
      </c>
      <c r="J372" s="2">
        <f t="shared" ca="1" si="23"/>
        <v>959</v>
      </c>
    </row>
    <row r="373" spans="1:10" ht="17.350000000000001" customHeight="1">
      <c r="A373" s="2">
        <v>372</v>
      </c>
      <c r="B373" s="43" t="s">
        <v>5677</v>
      </c>
      <c r="C373" s="2" t="s">
        <v>9065</v>
      </c>
      <c r="D373" s="2" t="str">
        <f t="shared" si="20"/>
        <v>Türkiye</v>
      </c>
      <c r="E373" s="2" t="str">
        <f t="shared" si="21"/>
        <v>Türkiye</v>
      </c>
      <c r="F373" s="44" t="s">
        <v>5678</v>
      </c>
      <c r="G373" s="2">
        <v>2796</v>
      </c>
      <c r="H373" s="2" t="s">
        <v>10540</v>
      </c>
      <c r="I373" s="2">
        <f t="shared" ca="1" si="22"/>
        <v>5</v>
      </c>
      <c r="J373" s="2">
        <f t="shared" ca="1" si="23"/>
        <v>788</v>
      </c>
    </row>
    <row r="374" spans="1:10" ht="17.350000000000001" customHeight="1">
      <c r="A374" s="2">
        <v>373</v>
      </c>
      <c r="B374" s="43" t="s">
        <v>5679</v>
      </c>
      <c r="C374" s="2" t="s">
        <v>9066</v>
      </c>
      <c r="D374" s="2" t="str">
        <f t="shared" si="20"/>
        <v>dicle teknokent</v>
      </c>
      <c r="E374" s="2" t="str">
        <f t="shared" si="21"/>
        <v>teknokent</v>
      </c>
      <c r="F374" s="44" t="s">
        <v>5680</v>
      </c>
      <c r="G374" s="2">
        <v>997</v>
      </c>
      <c r="H374" s="2" t="s">
        <v>10541</v>
      </c>
      <c r="I374" s="2">
        <f t="shared" ca="1" si="22"/>
        <v>5</v>
      </c>
      <c r="J374" s="2">
        <f t="shared" ca="1" si="23"/>
        <v>761</v>
      </c>
    </row>
    <row r="375" spans="1:10" ht="17.350000000000001" customHeight="1">
      <c r="A375" s="2">
        <v>374</v>
      </c>
      <c r="B375" s="43" t="s">
        <v>5681</v>
      </c>
      <c r="C375" s="2" t="s">
        <v>9067</v>
      </c>
      <c r="D375" s="2" t="str">
        <f t="shared" si="20"/>
        <v>Fırat Teknokent Ek Binası No:105</v>
      </c>
      <c r="E375" s="2" t="str">
        <f t="shared" si="21"/>
        <v>No:105</v>
      </c>
      <c r="F375" s="44" t="s">
        <v>5682</v>
      </c>
      <c r="G375" s="2">
        <v>3126</v>
      </c>
      <c r="H375" s="2" t="s">
        <v>10542</v>
      </c>
      <c r="I375" s="2">
        <f t="shared" ca="1" si="22"/>
        <v>4</v>
      </c>
      <c r="J375" s="2">
        <f t="shared" ca="1" si="23"/>
        <v>579</v>
      </c>
    </row>
    <row r="376" spans="1:10" ht="17.350000000000001" customHeight="1">
      <c r="A376" s="2">
        <v>375</v>
      </c>
      <c r="B376" s="43" t="s">
        <v>5683</v>
      </c>
      <c r="C376" s="2" t="s">
        <v>9068</v>
      </c>
      <c r="D376" s="2" t="str">
        <f t="shared" si="20"/>
        <v xml:space="preserve"> Aydın</v>
      </c>
      <c r="E376" s="2" t="str">
        <f t="shared" si="21"/>
        <v>Aydın</v>
      </c>
      <c r="F376" s="44" t="s">
        <v>5684</v>
      </c>
      <c r="G376" s="2">
        <v>497</v>
      </c>
      <c r="H376" s="2" t="s">
        <v>10543</v>
      </c>
      <c r="I376" s="2">
        <f t="shared" ca="1" si="22"/>
        <v>5</v>
      </c>
      <c r="J376" s="2">
        <f t="shared" ca="1" si="23"/>
        <v>767</v>
      </c>
    </row>
    <row r="377" spans="1:10" ht="17.350000000000001" customHeight="1">
      <c r="A377" s="2">
        <v>376</v>
      </c>
      <c r="B377" s="43" t="s">
        <v>5685</v>
      </c>
      <c r="C377" s="2" t="s">
        <v>9069</v>
      </c>
      <c r="D377" s="2" t="str">
        <f t="shared" si="20"/>
        <v>D</v>
      </c>
      <c r="E377" s="2" t="str">
        <f t="shared" si="21"/>
        <v>D</v>
      </c>
      <c r="F377" s="44" t="s">
        <v>5686</v>
      </c>
      <c r="G377" s="2">
        <v>713</v>
      </c>
      <c r="H377" s="2" t="s">
        <v>10544</v>
      </c>
      <c r="I377" s="2">
        <f t="shared" ca="1" si="22"/>
        <v>5</v>
      </c>
      <c r="J377" s="2">
        <f t="shared" ca="1" si="23"/>
        <v>285</v>
      </c>
    </row>
    <row r="378" spans="1:10" ht="17.350000000000001" customHeight="1">
      <c r="A378" s="2">
        <v>377</v>
      </c>
      <c r="B378" s="43" t="s">
        <v>5687</v>
      </c>
      <c r="C378" s="2" t="s">
        <v>9070</v>
      </c>
      <c r="D378" s="2" t="str">
        <f t="shared" si="20"/>
        <v xml:space="preserve"> ÇANKIRI</v>
      </c>
      <c r="E378" s="2" t="str">
        <f t="shared" si="21"/>
        <v>ÇANKIRI</v>
      </c>
      <c r="F378" s="44" t="s">
        <v>5688</v>
      </c>
      <c r="G378" s="2">
        <v>2666</v>
      </c>
      <c r="H378" s="2" t="s">
        <v>10545</v>
      </c>
      <c r="I378" s="2">
        <f t="shared" ca="1" si="22"/>
        <v>5</v>
      </c>
      <c r="J378" s="2">
        <f t="shared" ca="1" si="23"/>
        <v>491</v>
      </c>
    </row>
    <row r="379" spans="1:10" ht="17.350000000000001" customHeight="1">
      <c r="A379" s="2">
        <v>378</v>
      </c>
      <c r="B379" s="43" t="s">
        <v>5689</v>
      </c>
      <c r="C379" s="2" t="s">
        <v>9071</v>
      </c>
      <c r="D379" s="2" t="str">
        <f t="shared" si="20"/>
        <v>Ankara</v>
      </c>
      <c r="E379" s="2" t="str">
        <f t="shared" si="21"/>
        <v>Ankara</v>
      </c>
      <c r="F379" s="44" t="s">
        <v>5690</v>
      </c>
      <c r="G379" s="2">
        <v>1151</v>
      </c>
      <c r="H379" s="2" t="s">
        <v>10546</v>
      </c>
      <c r="I379" s="2">
        <f t="shared" ca="1" si="22"/>
        <v>8</v>
      </c>
      <c r="J379" s="2">
        <f t="shared" ca="1" si="23"/>
        <v>869</v>
      </c>
    </row>
    <row r="380" spans="1:10" ht="17.350000000000001" customHeight="1">
      <c r="A380" s="2">
        <v>379</v>
      </c>
      <c r="B380" s="43" t="s">
        <v>5691</v>
      </c>
      <c r="C380" s="2" t="s">
        <v>9072</v>
      </c>
      <c r="D380" s="2" t="str">
        <f t="shared" si="20"/>
        <v>Ekşioğlu Mah. Atabey Cad. No.12 Çekmeköy İstanbul, TR 34794</v>
      </c>
      <c r="E380" s="2" t="str">
        <f t="shared" si="21"/>
        <v>34794</v>
      </c>
      <c r="F380" s="44" t="s">
        <v>5692</v>
      </c>
      <c r="G380" s="2">
        <v>77</v>
      </c>
      <c r="H380" s="2" t="s">
        <v>10547</v>
      </c>
      <c r="I380" s="2">
        <f t="shared" ca="1" si="22"/>
        <v>5</v>
      </c>
      <c r="J380" s="2">
        <f t="shared" ca="1" si="23"/>
        <v>103</v>
      </c>
    </row>
    <row r="381" spans="1:10" ht="17.350000000000001" customHeight="1">
      <c r="A381" s="2">
        <v>380</v>
      </c>
      <c r="B381" s="43" t="s">
        <v>5693</v>
      </c>
      <c r="C381" s="2" t="s">
        <v>9073</v>
      </c>
      <c r="D381" s="2" t="str">
        <f t="shared" si="20"/>
        <v>MURADİYE MAH. CELAL BAYAR ÜNİVERSİTESİ KAMPÜSÜ KÜME EVLERİ TEKNOLOJİ GELİŞTİRME (BÖLGESİ İÇİ) MERKEZİ NO:22 YUNUSEMRE MANİSA</v>
      </c>
      <c r="E381" s="2" t="str">
        <f t="shared" si="21"/>
        <v>MANİSA</v>
      </c>
      <c r="F381" s="44" t="s">
        <v>5694</v>
      </c>
      <c r="G381" s="2">
        <v>2868</v>
      </c>
      <c r="H381" s="2" t="s">
        <v>10548</v>
      </c>
      <c r="I381" s="2">
        <f t="shared" ca="1" si="22"/>
        <v>6</v>
      </c>
      <c r="J381" s="2">
        <f t="shared" ca="1" si="23"/>
        <v>124</v>
      </c>
    </row>
    <row r="382" spans="1:10" ht="17.350000000000001" customHeight="1">
      <c r="A382" s="2">
        <v>381</v>
      </c>
      <c r="B382" s="43" t="s">
        <v>5695</v>
      </c>
      <c r="C382" s="2" t="s">
        <v>8796</v>
      </c>
      <c r="D382" s="2" t="str">
        <f t="shared" si="20"/>
        <v xml:space="preserve"> Ankara</v>
      </c>
      <c r="E382" s="2" t="str">
        <f t="shared" si="21"/>
        <v>Ankara</v>
      </c>
      <c r="F382" s="44" t="s">
        <v>5129</v>
      </c>
      <c r="G382" s="2">
        <v>1570</v>
      </c>
      <c r="H382" s="2" t="s">
        <v>10549</v>
      </c>
      <c r="I382" s="2">
        <f t="shared" ca="1" si="22"/>
        <v>5</v>
      </c>
      <c r="J382" s="2">
        <f t="shared" ca="1" si="23"/>
        <v>759</v>
      </c>
    </row>
    <row r="383" spans="1:10" ht="17.350000000000001" customHeight="1">
      <c r="A383" s="2">
        <v>382</v>
      </c>
      <c r="B383" s="43" t="s">
        <v>5696</v>
      </c>
      <c r="C383" s="2" t="s">
        <v>8940</v>
      </c>
      <c r="D383" s="2" t="str">
        <f t="shared" si="20"/>
        <v xml:space="preserve"> İSTANBUL</v>
      </c>
      <c r="E383" s="2" t="str">
        <f t="shared" si="21"/>
        <v>İSTANBUL</v>
      </c>
      <c r="F383" s="44" t="s">
        <v>5424</v>
      </c>
      <c r="G383" s="2">
        <v>245</v>
      </c>
      <c r="H383" s="2" t="s">
        <v>10550</v>
      </c>
      <c r="I383" s="2">
        <f t="shared" ca="1" si="22"/>
        <v>4</v>
      </c>
      <c r="J383" s="2">
        <f t="shared" ca="1" si="23"/>
        <v>829</v>
      </c>
    </row>
    <row r="384" spans="1:10" ht="17.350000000000001" customHeight="1">
      <c r="A384" s="2">
        <v>383</v>
      </c>
      <c r="B384" s="43" t="s">
        <v>5697</v>
      </c>
      <c r="C384" s="2" t="s">
        <v>9074</v>
      </c>
      <c r="D384" s="2" t="str">
        <f t="shared" si="20"/>
        <v xml:space="preserve"> İSTANBUL</v>
      </c>
      <c r="E384" s="2" t="str">
        <f t="shared" si="21"/>
        <v>İSTANBUL</v>
      </c>
      <c r="F384" s="44" t="s">
        <v>5698</v>
      </c>
      <c r="G384" s="2">
        <v>3162</v>
      </c>
      <c r="H384" s="2" t="s">
        <v>10551</v>
      </c>
      <c r="I384" s="2">
        <f t="shared" ca="1" si="22"/>
        <v>5</v>
      </c>
      <c r="J384" s="2">
        <f t="shared" ca="1" si="23"/>
        <v>902</v>
      </c>
    </row>
    <row r="385" spans="1:10" ht="17.350000000000001" customHeight="1">
      <c r="A385" s="2">
        <v>384</v>
      </c>
      <c r="B385" s="43" t="s">
        <v>5699</v>
      </c>
      <c r="C385" s="2" t="s">
        <v>9075</v>
      </c>
      <c r="D385" s="2" t="str">
        <f t="shared" si="20"/>
        <v>Ankara</v>
      </c>
      <c r="E385" s="2" t="str">
        <f t="shared" si="21"/>
        <v>Ankara</v>
      </c>
      <c r="F385" s="44" t="s">
        <v>5700</v>
      </c>
      <c r="G385" s="2">
        <v>239</v>
      </c>
      <c r="H385" s="2" t="s">
        <v>10552</v>
      </c>
      <c r="I385" s="2">
        <f t="shared" ca="1" si="22"/>
        <v>4</v>
      </c>
      <c r="J385" s="2">
        <f t="shared" ca="1" si="23"/>
        <v>916</v>
      </c>
    </row>
    <row r="386" spans="1:10" ht="17.350000000000001" customHeight="1">
      <c r="A386" s="2">
        <v>385</v>
      </c>
      <c r="B386" s="43" t="s">
        <v>5701</v>
      </c>
      <c r="C386" s="2" t="s">
        <v>9076</v>
      </c>
      <c r="D386" s="2" t="str">
        <f t="shared" si="20"/>
        <v>Gaziantep</v>
      </c>
      <c r="E386" s="2" t="str">
        <f t="shared" si="21"/>
        <v>Gaziantep</v>
      </c>
      <c r="F386" s="44" t="s">
        <v>5702</v>
      </c>
      <c r="G386" s="2">
        <v>2518</v>
      </c>
      <c r="H386" s="2" t="s">
        <v>10553</v>
      </c>
      <c r="I386" s="2">
        <f t="shared" ca="1" si="22"/>
        <v>5</v>
      </c>
      <c r="J386" s="2">
        <f t="shared" ca="1" si="23"/>
        <v>55</v>
      </c>
    </row>
    <row r="387" spans="1:10" ht="17.350000000000001" customHeight="1">
      <c r="A387" s="2">
        <v>386</v>
      </c>
      <c r="B387" s="43" t="s">
        <v>5703</v>
      </c>
      <c r="C387" s="2" t="s">
        <v>9077</v>
      </c>
      <c r="D387" s="2" t="str">
        <f t="shared" ref="D387:D450" si="24">IFERROR(RIGHT(C387,LEN(C387)-FIND("$",SUBSTITUTE(C387,"/","$",LEN(C387)-LEN(SUBSTITUTE(C387,"/",""))))),C387)</f>
        <v xml:space="preserve"> Ankara</v>
      </c>
      <c r="E387" s="2" t="str">
        <f t="shared" ref="E387:E450" si="25">IFERROR(RIGHT(D387,LEN(D387)-FIND("$",SUBSTITUTE(D387," ","$",LEN(D387)-LEN(SUBSTITUTE(D387," ",""))))),D387)</f>
        <v>Ankara</v>
      </c>
      <c r="F387" s="44" t="s">
        <v>5704</v>
      </c>
      <c r="G387" s="2">
        <v>2557</v>
      </c>
      <c r="H387" s="2" t="s">
        <v>10554</v>
      </c>
      <c r="I387" s="2">
        <f t="shared" ref="I387:I450" ca="1" si="26">RANDBETWEEN(1,8)</f>
        <v>4</v>
      </c>
      <c r="J387" s="2">
        <f t="shared" ref="J387:J450" ca="1" si="27">RANDBETWEEN(1,1000)</f>
        <v>8</v>
      </c>
    </row>
    <row r="388" spans="1:10" ht="17.350000000000001" customHeight="1">
      <c r="A388" s="2">
        <v>387</v>
      </c>
      <c r="B388" s="43" t="s">
        <v>5705</v>
      </c>
      <c r="C388" s="2" t="s">
        <v>9078</v>
      </c>
      <c r="D388" s="2" t="str">
        <f t="shared" si="24"/>
        <v xml:space="preserve"> İSTANBUL</v>
      </c>
      <c r="E388" s="2" t="str">
        <f t="shared" si="25"/>
        <v>İSTANBUL</v>
      </c>
      <c r="F388" s="44" t="s">
        <v>5706</v>
      </c>
      <c r="G388" s="2">
        <v>2585</v>
      </c>
      <c r="H388" s="2" t="s">
        <v>10555</v>
      </c>
      <c r="I388" s="2">
        <f t="shared" ca="1" si="26"/>
        <v>5</v>
      </c>
      <c r="J388" s="2">
        <f t="shared" ca="1" si="27"/>
        <v>851</v>
      </c>
    </row>
    <row r="389" spans="1:10" ht="17.350000000000001" customHeight="1">
      <c r="A389" s="2">
        <v>388</v>
      </c>
      <c r="B389" s="43" t="s">
        <v>5707</v>
      </c>
      <c r="C389" s="2" t="s">
        <v>9079</v>
      </c>
      <c r="D389" s="2" t="str">
        <f t="shared" si="24"/>
        <v>Nevşehir</v>
      </c>
      <c r="E389" s="2" t="str">
        <f t="shared" si="25"/>
        <v>Nevşehir</v>
      </c>
      <c r="F389" s="44" t="s">
        <v>5708</v>
      </c>
      <c r="G389" s="2">
        <v>532</v>
      </c>
      <c r="H389" s="2" t="s">
        <v>10556</v>
      </c>
      <c r="I389" s="2">
        <f t="shared" ca="1" si="26"/>
        <v>7</v>
      </c>
      <c r="J389" s="2">
        <f t="shared" ca="1" si="27"/>
        <v>966</v>
      </c>
    </row>
    <row r="390" spans="1:10" ht="17.350000000000001" customHeight="1">
      <c r="A390" s="2">
        <v>389</v>
      </c>
      <c r="B390" s="43" t="s">
        <v>5709</v>
      </c>
      <c r="C390" s="2" t="s">
        <v>9080</v>
      </c>
      <c r="D390" s="2" t="str">
        <f t="shared" si="24"/>
        <v xml:space="preserve"> MANİSA</v>
      </c>
      <c r="E390" s="2" t="str">
        <f t="shared" si="25"/>
        <v>MANİSA</v>
      </c>
      <c r="F390" s="44" t="s">
        <v>5710</v>
      </c>
      <c r="G390" s="2">
        <v>964</v>
      </c>
      <c r="H390" s="2" t="s">
        <v>10557</v>
      </c>
      <c r="I390" s="2">
        <f t="shared" ca="1" si="26"/>
        <v>7</v>
      </c>
      <c r="J390" s="2">
        <f t="shared" ca="1" si="27"/>
        <v>512</v>
      </c>
    </row>
    <row r="391" spans="1:10" ht="17.350000000000001" customHeight="1">
      <c r="A391" s="2">
        <v>390</v>
      </c>
      <c r="B391" s="43" t="s">
        <v>5711</v>
      </c>
      <c r="C391" s="2" t="s">
        <v>9081</v>
      </c>
      <c r="D391" s="2" t="str">
        <f t="shared" si="24"/>
        <v>ELAZIĞ</v>
      </c>
      <c r="E391" s="2" t="str">
        <f t="shared" si="25"/>
        <v>ELAZIĞ</v>
      </c>
      <c r="F391" s="44" t="s">
        <v>5712</v>
      </c>
      <c r="G391" s="2">
        <v>2766</v>
      </c>
      <c r="H391" s="2" t="s">
        <v>10558</v>
      </c>
      <c r="I391" s="2">
        <f t="shared" ca="1" si="26"/>
        <v>7</v>
      </c>
      <c r="J391" s="2">
        <f t="shared" ca="1" si="27"/>
        <v>290</v>
      </c>
    </row>
    <row r="392" spans="1:10" ht="17.350000000000001" customHeight="1">
      <c r="A392" s="2">
        <v>391</v>
      </c>
      <c r="B392" s="43" t="s">
        <v>5713</v>
      </c>
      <c r="C392" s="2" t="s">
        <v>9082</v>
      </c>
      <c r="D392" s="2" t="str">
        <f t="shared" si="24"/>
        <v>12</v>
      </c>
      <c r="E392" s="2" t="str">
        <f t="shared" si="25"/>
        <v>12</v>
      </c>
      <c r="F392" s="44" t="s">
        <v>5714</v>
      </c>
      <c r="G392" s="2">
        <v>687</v>
      </c>
      <c r="H392" s="2" t="s">
        <v>10559</v>
      </c>
      <c r="I392" s="2">
        <f t="shared" ca="1" si="26"/>
        <v>6</v>
      </c>
      <c r="J392" s="2">
        <f t="shared" ca="1" si="27"/>
        <v>592</v>
      </c>
    </row>
    <row r="393" spans="1:10" ht="17.350000000000001" customHeight="1">
      <c r="A393" s="2">
        <v>392</v>
      </c>
      <c r="B393" s="43" t="s">
        <v>5715</v>
      </c>
      <c r="C393" s="2" t="s">
        <v>9083</v>
      </c>
      <c r="D393" s="2" t="str">
        <f t="shared" si="24"/>
        <v>Hatay</v>
      </c>
      <c r="E393" s="2" t="str">
        <f t="shared" si="25"/>
        <v>Hatay</v>
      </c>
      <c r="F393" s="44" t="s">
        <v>5716</v>
      </c>
      <c r="G393" s="2">
        <v>3166</v>
      </c>
      <c r="H393" s="2" t="s">
        <v>10560</v>
      </c>
      <c r="I393" s="2">
        <f t="shared" ca="1" si="26"/>
        <v>6</v>
      </c>
      <c r="J393" s="2">
        <f t="shared" ca="1" si="27"/>
        <v>145</v>
      </c>
    </row>
    <row r="394" spans="1:10" ht="17.350000000000001" customHeight="1">
      <c r="A394" s="2">
        <v>393</v>
      </c>
      <c r="B394" s="43" t="s">
        <v>5717</v>
      </c>
      <c r="C394" s="2" t="s">
        <v>9084</v>
      </c>
      <c r="D394" s="2" t="str">
        <f t="shared" si="24"/>
        <v>Gaziantep Şahinbey Gaziantep</v>
      </c>
      <c r="E394" s="2" t="str">
        <f t="shared" si="25"/>
        <v>Gaziantep</v>
      </c>
      <c r="F394" s="44" t="s">
        <v>5718</v>
      </c>
      <c r="G394" s="2">
        <v>2370</v>
      </c>
      <c r="H394" s="2" t="s">
        <v>10561</v>
      </c>
      <c r="I394" s="2">
        <f t="shared" ca="1" si="26"/>
        <v>1</v>
      </c>
      <c r="J394" s="2">
        <f t="shared" ca="1" si="27"/>
        <v>339</v>
      </c>
    </row>
    <row r="395" spans="1:10" ht="17.350000000000001" customHeight="1">
      <c r="A395" s="2">
        <v>394</v>
      </c>
      <c r="B395" s="43" t="s">
        <v>5719</v>
      </c>
      <c r="C395" s="2" t="s">
        <v>9085</v>
      </c>
      <c r="D395" s="2" t="str">
        <f t="shared" si="24"/>
        <v>GÖLLER BÖLGESİ TEKNOKENT SDÜ DOĞU YERLEŞKE ISPARTA</v>
      </c>
      <c r="E395" s="2" t="str">
        <f t="shared" si="25"/>
        <v>ISPARTA</v>
      </c>
      <c r="F395" s="44" t="s">
        <v>5720</v>
      </c>
      <c r="G395" s="2">
        <v>2599</v>
      </c>
      <c r="H395" s="2" t="s">
        <v>10562</v>
      </c>
      <c r="I395" s="2">
        <f t="shared" ca="1" si="26"/>
        <v>5</v>
      </c>
      <c r="J395" s="2">
        <f t="shared" ca="1" si="27"/>
        <v>718</v>
      </c>
    </row>
    <row r="396" spans="1:10" ht="17.350000000000001" customHeight="1">
      <c r="A396" s="2">
        <v>395</v>
      </c>
      <c r="B396" s="43" t="s">
        <v>5721</v>
      </c>
      <c r="C396" s="2" t="s">
        <v>9086</v>
      </c>
      <c r="D396" s="2" t="str">
        <f t="shared" si="24"/>
        <v>MANİSA</v>
      </c>
      <c r="E396" s="2" t="str">
        <f t="shared" si="25"/>
        <v>MANİSA</v>
      </c>
      <c r="F396" s="44" t="s">
        <v>5722</v>
      </c>
      <c r="G396" s="2">
        <v>877</v>
      </c>
      <c r="H396" s="2" t="s">
        <v>10563</v>
      </c>
      <c r="I396" s="2">
        <f t="shared" ca="1" si="26"/>
        <v>8</v>
      </c>
      <c r="J396" s="2">
        <f t="shared" ca="1" si="27"/>
        <v>387</v>
      </c>
    </row>
    <row r="397" spans="1:10" ht="17.350000000000001" customHeight="1">
      <c r="A397" s="2">
        <v>396</v>
      </c>
      <c r="B397" s="43" t="s">
        <v>5723</v>
      </c>
      <c r="C397" s="2" t="s">
        <v>9087</v>
      </c>
      <c r="D397" s="2" t="str">
        <f t="shared" si="24"/>
        <v>İstanbul</v>
      </c>
      <c r="E397" s="2" t="str">
        <f t="shared" si="25"/>
        <v>İstanbul</v>
      </c>
      <c r="F397" s="44" t="s">
        <v>5724</v>
      </c>
      <c r="G397" s="2">
        <v>2616</v>
      </c>
      <c r="H397" s="2" t="s">
        <v>10564</v>
      </c>
      <c r="I397" s="2">
        <f t="shared" ca="1" si="26"/>
        <v>2</v>
      </c>
      <c r="J397" s="2">
        <f t="shared" ca="1" si="27"/>
        <v>735</v>
      </c>
    </row>
    <row r="398" spans="1:10" ht="17.350000000000001" customHeight="1">
      <c r="A398" s="2">
        <v>397</v>
      </c>
      <c r="B398" s="43" t="s">
        <v>5725</v>
      </c>
      <c r="C398" s="2" t="s">
        <v>9088</v>
      </c>
      <c r="D398" s="2" t="str">
        <f t="shared" si="24"/>
        <v>ESKİŞEHİR</v>
      </c>
      <c r="E398" s="2" t="str">
        <f t="shared" si="25"/>
        <v>ESKİŞEHİR</v>
      </c>
      <c r="F398" s="44" t="s">
        <v>5726</v>
      </c>
      <c r="G398" s="2">
        <v>2922</v>
      </c>
      <c r="H398" s="2" t="s">
        <v>10565</v>
      </c>
      <c r="I398" s="2">
        <f t="shared" ca="1" si="26"/>
        <v>4</v>
      </c>
      <c r="J398" s="2">
        <f t="shared" ca="1" si="27"/>
        <v>852</v>
      </c>
    </row>
    <row r="399" spans="1:10" ht="17.350000000000001" customHeight="1">
      <c r="A399" s="2">
        <v>398</v>
      </c>
      <c r="B399" s="43" t="s">
        <v>5727</v>
      </c>
      <c r="C399" s="2" t="s">
        <v>9089</v>
      </c>
      <c r="D399" s="2" t="str">
        <f t="shared" si="24"/>
        <v xml:space="preserve"> 6 34467 Sarıyer</v>
      </c>
      <c r="E399" s="2" t="str">
        <f t="shared" si="25"/>
        <v>Sarıyer</v>
      </c>
      <c r="F399" s="44" t="s">
        <v>5728</v>
      </c>
      <c r="G399" s="2">
        <v>2921</v>
      </c>
      <c r="H399" s="2" t="s">
        <v>10566</v>
      </c>
      <c r="I399" s="2">
        <f t="shared" ca="1" si="26"/>
        <v>8</v>
      </c>
      <c r="J399" s="2">
        <f t="shared" ca="1" si="27"/>
        <v>347</v>
      </c>
    </row>
    <row r="400" spans="1:10" ht="17.350000000000001" customHeight="1">
      <c r="A400" s="2">
        <v>399</v>
      </c>
      <c r="B400" s="43" t="s">
        <v>5729</v>
      </c>
      <c r="C400" s="2" t="s">
        <v>9090</v>
      </c>
      <c r="D400" s="2" t="str">
        <f t="shared" si="24"/>
        <v>KÜTAHYA TEKNOKENT 2.Organize San. Bölgesi Kütahya-Eskişehir Karayolu 5.Km KÜTAHYA</v>
      </c>
      <c r="E400" s="2" t="str">
        <f t="shared" si="25"/>
        <v>KÜTAHYA</v>
      </c>
      <c r="F400" s="44" t="s">
        <v>5730</v>
      </c>
      <c r="G400" s="2">
        <v>2744</v>
      </c>
      <c r="H400" s="2" t="s">
        <v>10567</v>
      </c>
      <c r="I400" s="2">
        <f t="shared" ca="1" si="26"/>
        <v>7</v>
      </c>
      <c r="J400" s="2">
        <f t="shared" ca="1" si="27"/>
        <v>480</v>
      </c>
    </row>
    <row r="401" spans="1:10" ht="17.350000000000001" customHeight="1">
      <c r="A401" s="2">
        <v>400</v>
      </c>
      <c r="B401" s="43" t="s">
        <v>5731</v>
      </c>
      <c r="C401" s="2" t="s">
        <v>9091</v>
      </c>
      <c r="D401" s="2" t="str">
        <f t="shared" si="24"/>
        <v>MANİSA</v>
      </c>
      <c r="E401" s="2" t="str">
        <f t="shared" si="25"/>
        <v>MANİSA</v>
      </c>
      <c r="F401" s="44" t="s">
        <v>5732</v>
      </c>
      <c r="G401" s="2">
        <v>1627</v>
      </c>
      <c r="H401" s="2" t="s">
        <v>10568</v>
      </c>
      <c r="I401" s="2">
        <f t="shared" ca="1" si="26"/>
        <v>2</v>
      </c>
      <c r="J401" s="2">
        <f t="shared" ca="1" si="27"/>
        <v>288</v>
      </c>
    </row>
    <row r="402" spans="1:10" ht="17.350000000000001" customHeight="1">
      <c r="A402" s="2">
        <v>401</v>
      </c>
      <c r="B402" s="43" t="s">
        <v>5733</v>
      </c>
      <c r="C402" s="2" t="s">
        <v>9092</v>
      </c>
      <c r="D402" s="2" t="str">
        <f t="shared" si="24"/>
        <v>MANİSA</v>
      </c>
      <c r="E402" s="2" t="str">
        <f t="shared" si="25"/>
        <v>MANİSA</v>
      </c>
      <c r="F402" s="44" t="s">
        <v>5734</v>
      </c>
      <c r="G402" s="2">
        <v>1046</v>
      </c>
      <c r="H402" s="2" t="s">
        <v>10569</v>
      </c>
      <c r="I402" s="2">
        <f t="shared" ca="1" si="26"/>
        <v>5</v>
      </c>
      <c r="J402" s="2">
        <f t="shared" ca="1" si="27"/>
        <v>780</v>
      </c>
    </row>
    <row r="403" spans="1:10" ht="17.350000000000001" customHeight="1">
      <c r="A403" s="2">
        <v>402</v>
      </c>
      <c r="B403" s="43" t="s">
        <v>5735</v>
      </c>
      <c r="C403" s="2" t="s">
        <v>9093</v>
      </c>
      <c r="D403" s="2" t="str">
        <f t="shared" si="24"/>
        <v>İstanbul 34467</v>
      </c>
      <c r="E403" s="2" t="str">
        <f t="shared" si="25"/>
        <v>34467</v>
      </c>
      <c r="F403" s="44" t="s">
        <v>5736</v>
      </c>
      <c r="G403" s="2">
        <v>2823</v>
      </c>
      <c r="H403" s="2" t="s">
        <v>10570</v>
      </c>
      <c r="I403" s="2">
        <f t="shared" ca="1" si="26"/>
        <v>3</v>
      </c>
      <c r="J403" s="2">
        <f t="shared" ca="1" si="27"/>
        <v>788</v>
      </c>
    </row>
    <row r="404" spans="1:10" ht="17.350000000000001" customHeight="1">
      <c r="A404" s="2">
        <v>403</v>
      </c>
      <c r="B404" s="43" t="s">
        <v>5737</v>
      </c>
      <c r="C404" s="2" t="s">
        <v>9094</v>
      </c>
      <c r="D404" s="2" t="str">
        <f t="shared" si="24"/>
        <v xml:space="preserve"> VAN</v>
      </c>
      <c r="E404" s="2" t="str">
        <f t="shared" si="25"/>
        <v>VAN</v>
      </c>
      <c r="F404" s="44" t="s">
        <v>5738</v>
      </c>
      <c r="G404" s="2">
        <v>1602</v>
      </c>
      <c r="H404" s="2" t="s">
        <v>10571</v>
      </c>
      <c r="I404" s="2">
        <f t="shared" ca="1" si="26"/>
        <v>4</v>
      </c>
      <c r="J404" s="2">
        <f t="shared" ca="1" si="27"/>
        <v>711</v>
      </c>
    </row>
    <row r="405" spans="1:10" ht="17.350000000000001" customHeight="1">
      <c r="A405" s="2">
        <v>404</v>
      </c>
      <c r="B405" s="43" t="s">
        <v>5739</v>
      </c>
      <c r="C405" s="2" t="s">
        <v>9095</v>
      </c>
      <c r="D405" s="2" t="str">
        <f t="shared" si="24"/>
        <v>TÜRKİYE 38039</v>
      </c>
      <c r="E405" s="2" t="str">
        <f t="shared" si="25"/>
        <v>38039</v>
      </c>
      <c r="F405" s="44" t="s">
        <v>5740</v>
      </c>
      <c r="G405" s="2">
        <v>2289</v>
      </c>
      <c r="H405" s="2" t="s">
        <v>10572</v>
      </c>
      <c r="I405" s="2">
        <f t="shared" ca="1" si="26"/>
        <v>8</v>
      </c>
      <c r="J405" s="2">
        <f t="shared" ca="1" si="27"/>
        <v>140</v>
      </c>
    </row>
    <row r="406" spans="1:10" ht="17.350000000000001" customHeight="1">
      <c r="A406" s="2">
        <v>405</v>
      </c>
      <c r="B406" s="43" t="s">
        <v>5741</v>
      </c>
      <c r="C406" s="2" t="s">
        <v>9096</v>
      </c>
      <c r="D406" s="2" t="str">
        <f t="shared" si="24"/>
        <v>İstanbul</v>
      </c>
      <c r="E406" s="2" t="str">
        <f t="shared" si="25"/>
        <v>İstanbul</v>
      </c>
      <c r="F406" s="44" t="s">
        <v>5742</v>
      </c>
      <c r="G406" s="2">
        <v>1109</v>
      </c>
      <c r="H406" s="2" t="s">
        <v>10573</v>
      </c>
      <c r="I406" s="2">
        <f t="shared" ca="1" si="26"/>
        <v>5</v>
      </c>
      <c r="J406" s="2">
        <f t="shared" ca="1" si="27"/>
        <v>863</v>
      </c>
    </row>
    <row r="407" spans="1:10" ht="17.350000000000001" customHeight="1">
      <c r="A407" s="2">
        <v>406</v>
      </c>
      <c r="B407" s="43" t="s">
        <v>5743</v>
      </c>
      <c r="C407" s="2" t="s">
        <v>9097</v>
      </c>
      <c r="D407" s="2" t="str">
        <f t="shared" si="24"/>
        <v>ANKARA</v>
      </c>
      <c r="E407" s="2" t="str">
        <f t="shared" si="25"/>
        <v>ANKARA</v>
      </c>
      <c r="F407" s="44" t="s">
        <v>5744</v>
      </c>
      <c r="G407" s="2">
        <v>1076</v>
      </c>
      <c r="H407" s="2" t="s">
        <v>10574</v>
      </c>
      <c r="I407" s="2">
        <f t="shared" ca="1" si="26"/>
        <v>7</v>
      </c>
      <c r="J407" s="2">
        <f t="shared" ca="1" si="27"/>
        <v>21</v>
      </c>
    </row>
    <row r="408" spans="1:10" ht="17.350000000000001" customHeight="1">
      <c r="A408" s="2">
        <v>407</v>
      </c>
      <c r="B408" s="43" t="s">
        <v>5745</v>
      </c>
      <c r="C408" s="2" t="s">
        <v>9098</v>
      </c>
      <c r="D408" s="2" t="str">
        <f t="shared" si="24"/>
        <v xml:space="preserve"> VAN</v>
      </c>
      <c r="E408" s="2" t="str">
        <f t="shared" si="25"/>
        <v>VAN</v>
      </c>
      <c r="F408" s="44" t="s">
        <v>5746</v>
      </c>
      <c r="G408" s="2">
        <v>157</v>
      </c>
      <c r="H408" s="2" t="s">
        <v>10575</v>
      </c>
      <c r="I408" s="2">
        <f t="shared" ca="1" si="26"/>
        <v>4</v>
      </c>
      <c r="J408" s="2">
        <f t="shared" ca="1" si="27"/>
        <v>92</v>
      </c>
    </row>
    <row r="409" spans="1:10" ht="17.350000000000001" customHeight="1">
      <c r="A409" s="2">
        <v>408</v>
      </c>
      <c r="B409" s="43" t="s">
        <v>5747</v>
      </c>
      <c r="C409" s="2" t="s">
        <v>9099</v>
      </c>
      <c r="D409" s="2" t="str">
        <f t="shared" si="24"/>
        <v>129 (Ankara Teknopark BBlok 130)</v>
      </c>
      <c r="E409" s="2" t="str">
        <f t="shared" si="25"/>
        <v>130)</v>
      </c>
      <c r="F409" s="44" t="s">
        <v>5748</v>
      </c>
      <c r="G409" s="2">
        <v>2697</v>
      </c>
      <c r="H409" s="2" t="s">
        <v>10576</v>
      </c>
      <c r="I409" s="2">
        <f t="shared" ca="1" si="26"/>
        <v>8</v>
      </c>
      <c r="J409" s="2">
        <f t="shared" ca="1" si="27"/>
        <v>496</v>
      </c>
    </row>
    <row r="410" spans="1:10" ht="17.350000000000001" customHeight="1">
      <c r="A410" s="2">
        <v>409</v>
      </c>
      <c r="B410" s="43" t="s">
        <v>5749</v>
      </c>
      <c r="C410" s="2" t="s">
        <v>9100</v>
      </c>
      <c r="D410" s="2" t="str">
        <f t="shared" si="24"/>
        <v>59-103 Odunpazarı ESKİŞEHİR</v>
      </c>
      <c r="E410" s="2" t="str">
        <f t="shared" si="25"/>
        <v>ESKİŞEHİR</v>
      </c>
      <c r="F410" s="44" t="s">
        <v>5750</v>
      </c>
      <c r="G410" s="2">
        <v>1097</v>
      </c>
      <c r="H410" s="2" t="s">
        <v>10577</v>
      </c>
      <c r="I410" s="2">
        <f t="shared" ca="1" si="26"/>
        <v>3</v>
      </c>
      <c r="J410" s="2">
        <f t="shared" ca="1" si="27"/>
        <v>928</v>
      </c>
    </row>
    <row r="411" spans="1:10" ht="17.350000000000001" customHeight="1">
      <c r="A411" s="2">
        <v>410</v>
      </c>
      <c r="B411" s="43" t="s">
        <v>5751</v>
      </c>
      <c r="C411" s="2" t="s">
        <v>9101</v>
      </c>
      <c r="D411" s="2" t="str">
        <f t="shared" si="24"/>
        <v>Bursa</v>
      </c>
      <c r="E411" s="2" t="str">
        <f t="shared" si="25"/>
        <v>Bursa</v>
      </c>
      <c r="F411" s="44" t="s">
        <v>5752</v>
      </c>
      <c r="G411" s="2">
        <v>2444</v>
      </c>
      <c r="H411" s="2" t="s">
        <v>10578</v>
      </c>
      <c r="I411" s="2">
        <f t="shared" ca="1" si="26"/>
        <v>8</v>
      </c>
      <c r="J411" s="2">
        <f t="shared" ca="1" si="27"/>
        <v>709</v>
      </c>
    </row>
    <row r="412" spans="1:10" ht="17.350000000000001" customHeight="1">
      <c r="A412" s="2">
        <v>411</v>
      </c>
      <c r="B412" s="43" t="s">
        <v>5753</v>
      </c>
      <c r="C412" s="2" t="s">
        <v>9102</v>
      </c>
      <c r="D412" s="2" t="str">
        <f t="shared" si="24"/>
        <v>17</v>
      </c>
      <c r="E412" s="2" t="str">
        <f t="shared" si="25"/>
        <v>17</v>
      </c>
      <c r="F412" s="44" t="s">
        <v>5754</v>
      </c>
      <c r="G412" s="2">
        <v>680</v>
      </c>
      <c r="H412" s="2" t="s">
        <v>10579</v>
      </c>
      <c r="I412" s="2">
        <f t="shared" ca="1" si="26"/>
        <v>7</v>
      </c>
      <c r="J412" s="2">
        <f t="shared" ca="1" si="27"/>
        <v>397</v>
      </c>
    </row>
    <row r="413" spans="1:10" ht="17.350000000000001" customHeight="1">
      <c r="A413" s="2">
        <v>412</v>
      </c>
      <c r="B413" s="43" t="s">
        <v>5755</v>
      </c>
      <c r="C413" s="2" t="s">
        <v>9103</v>
      </c>
      <c r="D413" s="2" t="str">
        <f t="shared" si="24"/>
        <v xml:space="preserve"> Gaziantep</v>
      </c>
      <c r="E413" s="2" t="str">
        <f t="shared" si="25"/>
        <v>Gaziantep</v>
      </c>
      <c r="F413" s="44" t="s">
        <v>5756</v>
      </c>
      <c r="G413" s="2">
        <v>3013</v>
      </c>
      <c r="H413" s="2" t="s">
        <v>10580</v>
      </c>
      <c r="I413" s="2">
        <f t="shared" ca="1" si="26"/>
        <v>3</v>
      </c>
      <c r="J413" s="2">
        <f t="shared" ca="1" si="27"/>
        <v>35</v>
      </c>
    </row>
    <row r="414" spans="1:10" ht="17.350000000000001" customHeight="1">
      <c r="A414" s="2">
        <v>413</v>
      </c>
      <c r="B414" s="43" t="s">
        <v>5757</v>
      </c>
      <c r="C414" s="2" t="s">
        <v>9104</v>
      </c>
      <c r="D414" s="2" t="str">
        <f t="shared" si="24"/>
        <v>201 SARIYER, İSTANBUL</v>
      </c>
      <c r="E414" s="2" t="str">
        <f t="shared" si="25"/>
        <v>İSTANBUL</v>
      </c>
      <c r="F414" s="44" t="s">
        <v>5758</v>
      </c>
      <c r="G414" s="2">
        <v>3003</v>
      </c>
      <c r="H414" s="2" t="s">
        <v>10581</v>
      </c>
      <c r="I414" s="2">
        <f t="shared" ca="1" si="26"/>
        <v>8</v>
      </c>
      <c r="J414" s="2">
        <f t="shared" ca="1" si="27"/>
        <v>501</v>
      </c>
    </row>
    <row r="415" spans="1:10" ht="17.350000000000001" customHeight="1">
      <c r="A415" s="2">
        <v>414</v>
      </c>
      <c r="B415" s="43" t="s">
        <v>5759</v>
      </c>
      <c r="C415" s="2" t="s">
        <v>9105</v>
      </c>
      <c r="D415" s="2" t="str">
        <f t="shared" si="24"/>
        <v>Zonguldak Teknopark Binası Çınartepe Mah. Adnan Menderes Cad. No:91C, Ofis No :1</v>
      </c>
      <c r="E415" s="2" t="str">
        <f t="shared" si="25"/>
        <v>:1</v>
      </c>
      <c r="F415" s="44" t="s">
        <v>5760</v>
      </c>
      <c r="G415" s="2">
        <v>745</v>
      </c>
      <c r="H415" s="2" t="s">
        <v>10582</v>
      </c>
      <c r="I415" s="2">
        <f t="shared" ca="1" si="26"/>
        <v>4</v>
      </c>
      <c r="J415" s="2">
        <f t="shared" ca="1" si="27"/>
        <v>262</v>
      </c>
    </row>
    <row r="416" spans="1:10" ht="17.350000000000001" customHeight="1">
      <c r="A416" s="2">
        <v>415</v>
      </c>
      <c r="B416" s="43" t="s">
        <v>5761</v>
      </c>
      <c r="C416" s="2" t="s">
        <v>9106</v>
      </c>
      <c r="D416" s="2" t="str">
        <f t="shared" si="24"/>
        <v>ANTALYA</v>
      </c>
      <c r="E416" s="2" t="str">
        <f t="shared" si="25"/>
        <v>ANTALYA</v>
      </c>
      <c r="F416" s="44" t="s">
        <v>5762</v>
      </c>
      <c r="G416" s="2">
        <v>1490</v>
      </c>
      <c r="H416" s="2" t="s">
        <v>10583</v>
      </c>
      <c r="I416" s="2">
        <f t="shared" ca="1" si="26"/>
        <v>7</v>
      </c>
      <c r="J416" s="2">
        <f t="shared" ca="1" si="27"/>
        <v>387</v>
      </c>
    </row>
    <row r="417" spans="1:10" ht="17.350000000000001" customHeight="1">
      <c r="A417" s="2">
        <v>416</v>
      </c>
      <c r="B417" s="43" t="s">
        <v>5763</v>
      </c>
      <c r="C417" s="2" t="s">
        <v>9107</v>
      </c>
      <c r="D417" s="2" t="str">
        <f t="shared" si="24"/>
        <v xml:space="preserve"> İSTANBUL</v>
      </c>
      <c r="E417" s="2" t="str">
        <f t="shared" si="25"/>
        <v>İSTANBUL</v>
      </c>
      <c r="F417" s="44" t="s">
        <v>5764</v>
      </c>
      <c r="G417" s="2">
        <v>694</v>
      </c>
      <c r="H417" s="2" t="s">
        <v>10584</v>
      </c>
      <c r="I417" s="2">
        <f t="shared" ca="1" si="26"/>
        <v>7</v>
      </c>
      <c r="J417" s="2">
        <f t="shared" ca="1" si="27"/>
        <v>535</v>
      </c>
    </row>
    <row r="418" spans="1:10" ht="17.350000000000001" customHeight="1">
      <c r="A418" s="2">
        <v>417</v>
      </c>
      <c r="B418" s="43" t="s">
        <v>5765</v>
      </c>
      <c r="C418" s="2" t="s">
        <v>9108</v>
      </c>
      <c r="D418" s="2" t="str">
        <f t="shared" si="24"/>
        <v>Bitlis Eren Üniversitesi, Mühendislik - Mimarlık Fakültesi, Bilgisayar Mühendisliği Bölümü</v>
      </c>
      <c r="E418" s="2" t="str">
        <f t="shared" si="25"/>
        <v>Bölümü</v>
      </c>
      <c r="F418" s="44" t="s">
        <v>5766</v>
      </c>
      <c r="G418" s="2">
        <v>536</v>
      </c>
      <c r="H418" s="2" t="s">
        <v>10585</v>
      </c>
      <c r="I418" s="2">
        <f t="shared" ca="1" si="26"/>
        <v>3</v>
      </c>
      <c r="J418" s="2">
        <f t="shared" ca="1" si="27"/>
        <v>707</v>
      </c>
    </row>
    <row r="419" spans="1:10" ht="17.350000000000001" customHeight="1">
      <c r="A419" s="2">
        <v>418</v>
      </c>
      <c r="B419" s="43" t="s">
        <v>5767</v>
      </c>
      <c r="C419" s="2" t="s">
        <v>9109</v>
      </c>
      <c r="D419" s="2" t="str">
        <f t="shared" si="24"/>
        <v>OSB Teknoloji Bulvarı ETGB Yazılımkule No:404</v>
      </c>
      <c r="E419" s="2" t="str">
        <f t="shared" si="25"/>
        <v>No:404</v>
      </c>
      <c r="F419" s="44" t="s">
        <v>5768</v>
      </c>
      <c r="G419" s="2">
        <v>1401</v>
      </c>
      <c r="H419" s="2" t="s">
        <v>10586</v>
      </c>
      <c r="I419" s="2">
        <f t="shared" ca="1" si="26"/>
        <v>2</v>
      </c>
      <c r="J419" s="2">
        <f t="shared" ca="1" si="27"/>
        <v>216</v>
      </c>
    </row>
    <row r="420" spans="1:10" ht="17.350000000000001" customHeight="1">
      <c r="A420" s="2">
        <v>419</v>
      </c>
      <c r="B420" s="43" t="s">
        <v>5769</v>
      </c>
      <c r="C420" s="2" t="s">
        <v>9110</v>
      </c>
      <c r="D420" s="2" t="str">
        <f t="shared" si="24"/>
        <v>OSB Mah. Deniz Feneri Sk. No: 4 34776 Dudullu Ümraniye İstanbul</v>
      </c>
      <c r="E420" s="2" t="str">
        <f t="shared" si="25"/>
        <v>İstanbul</v>
      </c>
      <c r="F420" s="44" t="s">
        <v>5770</v>
      </c>
      <c r="G420" s="2">
        <v>443</v>
      </c>
      <c r="H420" s="2" t="s">
        <v>10587</v>
      </c>
      <c r="I420" s="2">
        <f t="shared" ca="1" si="26"/>
        <v>4</v>
      </c>
      <c r="J420" s="2">
        <f t="shared" ca="1" si="27"/>
        <v>860</v>
      </c>
    </row>
    <row r="421" spans="1:10" ht="17.350000000000001" customHeight="1">
      <c r="A421" s="2">
        <v>420</v>
      </c>
      <c r="B421" s="43" t="s">
        <v>5771</v>
      </c>
      <c r="C421" s="2" t="s">
        <v>9111</v>
      </c>
      <c r="D421" s="2" t="str">
        <f t="shared" si="24"/>
        <v>Diysrbakır</v>
      </c>
      <c r="E421" s="2" t="str">
        <f t="shared" si="25"/>
        <v>Diysrbakır</v>
      </c>
      <c r="F421" s="44" t="s">
        <v>5772</v>
      </c>
      <c r="G421" s="2">
        <v>1734</v>
      </c>
      <c r="H421" s="2" t="s">
        <v>10588</v>
      </c>
      <c r="I421" s="2">
        <f t="shared" ca="1" si="26"/>
        <v>8</v>
      </c>
      <c r="J421" s="2">
        <f t="shared" ca="1" si="27"/>
        <v>10</v>
      </c>
    </row>
    <row r="422" spans="1:10" ht="17.350000000000001" customHeight="1">
      <c r="A422" s="2">
        <v>421</v>
      </c>
      <c r="B422" s="43" t="s">
        <v>5773</v>
      </c>
      <c r="C422" s="2" t="s">
        <v>9112</v>
      </c>
      <c r="D422" s="2" t="str">
        <f t="shared" si="24"/>
        <v>YILDIZ TEKNİK ÜNİVERSİTESİ DAVUTPAŞA KAMPÜSÜ TEKNOLOJİ GELİŞTİRME BÖLGESİ 1. FAZ. A1 BLOK C-103</v>
      </c>
      <c r="E422" s="2" t="str">
        <f t="shared" si="25"/>
        <v>C-103</v>
      </c>
      <c r="F422" s="44" t="s">
        <v>5774</v>
      </c>
      <c r="G422" s="2">
        <v>645</v>
      </c>
      <c r="H422" s="2" t="s">
        <v>10589</v>
      </c>
      <c r="I422" s="2">
        <f t="shared" ca="1" si="26"/>
        <v>2</v>
      </c>
      <c r="J422" s="2">
        <f t="shared" ca="1" si="27"/>
        <v>478</v>
      </c>
    </row>
    <row r="423" spans="1:10" ht="17.350000000000001" customHeight="1">
      <c r="A423" s="2">
        <v>422</v>
      </c>
      <c r="B423" s="43" t="s">
        <v>5775</v>
      </c>
      <c r="C423" s="2" t="s">
        <v>9113</v>
      </c>
      <c r="D423" s="2" t="str">
        <f t="shared" si="24"/>
        <v>Ankara</v>
      </c>
      <c r="E423" s="2" t="str">
        <f t="shared" si="25"/>
        <v>Ankara</v>
      </c>
      <c r="F423" s="44" t="s">
        <v>5776</v>
      </c>
      <c r="G423" s="2">
        <v>1677</v>
      </c>
      <c r="H423" s="2" t="s">
        <v>10590</v>
      </c>
      <c r="I423" s="2">
        <f t="shared" ca="1" si="26"/>
        <v>3</v>
      </c>
      <c r="J423" s="2">
        <f t="shared" ca="1" si="27"/>
        <v>762</v>
      </c>
    </row>
    <row r="424" spans="1:10" ht="17.350000000000001" customHeight="1">
      <c r="A424" s="2">
        <v>423</v>
      </c>
      <c r="B424" s="43" t="s">
        <v>5777</v>
      </c>
      <c r="C424" s="2" t="s">
        <v>9114</v>
      </c>
      <c r="D424" s="2" t="str">
        <f t="shared" si="24"/>
        <v>Yıldız Teknik Üniversitesi Teknopark C1 Blok No: 304</v>
      </c>
      <c r="E424" s="2" t="str">
        <f t="shared" si="25"/>
        <v>304</v>
      </c>
      <c r="F424" s="44" t="s">
        <v>5778</v>
      </c>
      <c r="G424" s="2">
        <v>2063</v>
      </c>
      <c r="H424" s="2" t="s">
        <v>10591</v>
      </c>
      <c r="I424" s="2">
        <f t="shared" ca="1" si="26"/>
        <v>5</v>
      </c>
      <c r="J424" s="2">
        <f t="shared" ca="1" si="27"/>
        <v>423</v>
      </c>
    </row>
    <row r="425" spans="1:10" ht="17.350000000000001" customHeight="1">
      <c r="A425" s="2">
        <v>424</v>
      </c>
      <c r="B425" s="43" t="s">
        <v>5779</v>
      </c>
      <c r="C425" s="2" t="s">
        <v>9115</v>
      </c>
      <c r="D425" s="2" t="str">
        <f t="shared" si="24"/>
        <v xml:space="preserve"> VAN</v>
      </c>
      <c r="E425" s="2" t="str">
        <f t="shared" si="25"/>
        <v>VAN</v>
      </c>
      <c r="F425" s="44" t="s">
        <v>5780</v>
      </c>
      <c r="G425" s="2">
        <v>2435</v>
      </c>
      <c r="H425" s="2" t="s">
        <v>10592</v>
      </c>
      <c r="I425" s="2">
        <f t="shared" ca="1" si="26"/>
        <v>6</v>
      </c>
      <c r="J425" s="2">
        <f t="shared" ca="1" si="27"/>
        <v>998</v>
      </c>
    </row>
    <row r="426" spans="1:10" ht="17.350000000000001" customHeight="1">
      <c r="A426" s="2">
        <v>425</v>
      </c>
      <c r="B426" s="43" t="s">
        <v>5781</v>
      </c>
      <c r="C426" s="2" t="s">
        <v>9116</v>
      </c>
      <c r="D426" s="2" t="str">
        <f t="shared" si="24"/>
        <v xml:space="preserve"> SAMSUN</v>
      </c>
      <c r="E426" s="2" t="str">
        <f t="shared" si="25"/>
        <v>SAMSUN</v>
      </c>
      <c r="F426" s="44" t="s">
        <v>5782</v>
      </c>
      <c r="G426" s="2">
        <v>104</v>
      </c>
      <c r="H426" s="2" t="s">
        <v>10593</v>
      </c>
      <c r="I426" s="2">
        <f t="shared" ca="1" si="26"/>
        <v>5</v>
      </c>
      <c r="J426" s="2">
        <f t="shared" ca="1" si="27"/>
        <v>431</v>
      </c>
    </row>
    <row r="427" spans="1:10" ht="17.350000000000001" customHeight="1">
      <c r="A427" s="2">
        <v>426</v>
      </c>
      <c r="B427" s="43" t="s">
        <v>5783</v>
      </c>
      <c r="C427" s="2" t="s">
        <v>9117</v>
      </c>
      <c r="D427" s="2" t="str">
        <f t="shared" si="24"/>
        <v>İstanbul</v>
      </c>
      <c r="E427" s="2" t="str">
        <f t="shared" si="25"/>
        <v>İstanbul</v>
      </c>
      <c r="F427" s="44" t="s">
        <v>5784</v>
      </c>
      <c r="G427" s="2">
        <v>2656</v>
      </c>
      <c r="H427" s="2" t="s">
        <v>10594</v>
      </c>
      <c r="I427" s="2">
        <f t="shared" ca="1" si="26"/>
        <v>5</v>
      </c>
      <c r="J427" s="2">
        <f t="shared" ca="1" si="27"/>
        <v>156</v>
      </c>
    </row>
    <row r="428" spans="1:10" ht="17.350000000000001" customHeight="1">
      <c r="A428" s="2">
        <v>427</v>
      </c>
      <c r="B428" s="43" t="s">
        <v>5785</v>
      </c>
      <c r="C428" s="2" t="s">
        <v>9118</v>
      </c>
      <c r="D428" s="2" t="str">
        <f t="shared" si="24"/>
        <v>ANKARA</v>
      </c>
      <c r="E428" s="2" t="str">
        <f t="shared" si="25"/>
        <v>ANKARA</v>
      </c>
      <c r="F428" s="44" t="s">
        <v>5786</v>
      </c>
      <c r="G428" s="2">
        <v>2755</v>
      </c>
      <c r="H428" s="2" t="s">
        <v>10595</v>
      </c>
      <c r="I428" s="2">
        <f t="shared" ca="1" si="26"/>
        <v>3</v>
      </c>
      <c r="J428" s="2">
        <f t="shared" ca="1" si="27"/>
        <v>932</v>
      </c>
    </row>
    <row r="429" spans="1:10" ht="17.350000000000001" customHeight="1">
      <c r="A429" s="2">
        <v>428</v>
      </c>
      <c r="B429" s="43" t="s">
        <v>5787</v>
      </c>
      <c r="C429" s="2" t="s">
        <v>9119</v>
      </c>
      <c r="D429" s="2" t="str">
        <f t="shared" si="24"/>
        <v>Reşitpaşa Mah. Katar Cad. Teknokent Arı 3 No:4 İç Kapı No:1101 Sarıyer - İstanbul</v>
      </c>
      <c r="E429" s="2" t="str">
        <f t="shared" si="25"/>
        <v>İstanbul</v>
      </c>
      <c r="F429" s="44" t="s">
        <v>5788</v>
      </c>
      <c r="G429" s="2">
        <v>2545</v>
      </c>
      <c r="H429" s="2" t="s">
        <v>10596</v>
      </c>
      <c r="I429" s="2">
        <f t="shared" ca="1" si="26"/>
        <v>5</v>
      </c>
      <c r="J429" s="2">
        <f t="shared" ca="1" si="27"/>
        <v>364</v>
      </c>
    </row>
    <row r="430" spans="1:10" ht="17.350000000000001" customHeight="1">
      <c r="A430" s="2">
        <v>429</v>
      </c>
      <c r="B430" s="43" t="s">
        <v>5789</v>
      </c>
      <c r="C430" s="2" t="s">
        <v>9120</v>
      </c>
      <c r="D430" s="2" t="str">
        <f t="shared" si="24"/>
        <v xml:space="preserve"> İstanbul</v>
      </c>
      <c r="E430" s="2" t="str">
        <f t="shared" si="25"/>
        <v>İstanbul</v>
      </c>
      <c r="F430" s="44" t="s">
        <v>5790</v>
      </c>
      <c r="G430" s="2">
        <v>88</v>
      </c>
      <c r="H430" s="2" t="s">
        <v>10597</v>
      </c>
      <c r="I430" s="2">
        <f t="shared" ca="1" si="26"/>
        <v>1</v>
      </c>
      <c r="J430" s="2">
        <f t="shared" ca="1" si="27"/>
        <v>404</v>
      </c>
    </row>
    <row r="431" spans="1:10" ht="17.350000000000001" customHeight="1">
      <c r="A431" s="2">
        <v>430</v>
      </c>
      <c r="B431" s="43" t="s">
        <v>5791</v>
      </c>
      <c r="C431" s="2" t="s">
        <v>9121</v>
      </c>
      <c r="D431" s="2" t="str">
        <f t="shared" si="24"/>
        <v xml:space="preserve"> İSTANBUL</v>
      </c>
      <c r="E431" s="2" t="str">
        <f t="shared" si="25"/>
        <v>İSTANBUL</v>
      </c>
      <c r="F431" s="44" t="s">
        <v>5792</v>
      </c>
      <c r="G431" s="2">
        <v>3019</v>
      </c>
      <c r="H431" s="2" t="s">
        <v>10598</v>
      </c>
      <c r="I431" s="2">
        <f t="shared" ca="1" si="26"/>
        <v>7</v>
      </c>
      <c r="J431" s="2">
        <f t="shared" ca="1" si="27"/>
        <v>408</v>
      </c>
    </row>
    <row r="432" spans="1:10" ht="17.350000000000001" customHeight="1">
      <c r="A432" s="2">
        <v>431</v>
      </c>
      <c r="B432" s="43" t="s">
        <v>5793</v>
      </c>
      <c r="C432" s="2" t="s">
        <v>9122</v>
      </c>
      <c r="D432" s="2" t="str">
        <f t="shared" si="24"/>
        <v>İstanbul</v>
      </c>
      <c r="E432" s="2" t="str">
        <f t="shared" si="25"/>
        <v>İstanbul</v>
      </c>
      <c r="F432" s="44" t="s">
        <v>5794</v>
      </c>
      <c r="G432" s="2">
        <v>2334</v>
      </c>
      <c r="H432" s="2" t="s">
        <v>10599</v>
      </c>
      <c r="I432" s="2">
        <f t="shared" ca="1" si="26"/>
        <v>3</v>
      </c>
      <c r="J432" s="2">
        <f t="shared" ca="1" si="27"/>
        <v>975</v>
      </c>
    </row>
    <row r="433" spans="1:10" ht="17.350000000000001" customHeight="1">
      <c r="A433" s="2">
        <v>432</v>
      </c>
      <c r="B433" s="43" t="s">
        <v>5795</v>
      </c>
      <c r="C433" s="2" t="s">
        <v>9123</v>
      </c>
      <c r="D433" s="2" t="str">
        <f t="shared" si="24"/>
        <v>57 Tepebaşı</v>
      </c>
      <c r="E433" s="2" t="str">
        <f t="shared" si="25"/>
        <v>Tepebaşı</v>
      </c>
      <c r="F433" s="44" t="s">
        <v>5796</v>
      </c>
      <c r="G433" s="2">
        <v>1597</v>
      </c>
      <c r="H433" s="2" t="s">
        <v>10600</v>
      </c>
      <c r="I433" s="2">
        <f t="shared" ca="1" si="26"/>
        <v>7</v>
      </c>
      <c r="J433" s="2">
        <f t="shared" ca="1" si="27"/>
        <v>770</v>
      </c>
    </row>
    <row r="434" spans="1:10" ht="17.350000000000001" customHeight="1">
      <c r="A434" s="2">
        <v>433</v>
      </c>
      <c r="B434" s="43" t="s">
        <v>5797</v>
      </c>
      <c r="C434" s="2" t="s">
        <v>9124</v>
      </c>
      <c r="D434" s="2" t="str">
        <f t="shared" si="24"/>
        <v>Ankara</v>
      </c>
      <c r="E434" s="2" t="str">
        <f t="shared" si="25"/>
        <v>Ankara</v>
      </c>
      <c r="F434" s="44" t="s">
        <v>5798</v>
      </c>
      <c r="G434" s="2">
        <v>2381</v>
      </c>
      <c r="H434" s="2" t="s">
        <v>10601</v>
      </c>
      <c r="I434" s="2">
        <f t="shared" ca="1" si="26"/>
        <v>6</v>
      </c>
      <c r="J434" s="2">
        <f t="shared" ca="1" si="27"/>
        <v>392</v>
      </c>
    </row>
    <row r="435" spans="1:10" ht="17.350000000000001" customHeight="1">
      <c r="A435" s="2">
        <v>434</v>
      </c>
      <c r="B435" s="43" t="s">
        <v>5799</v>
      </c>
      <c r="C435" s="2" t="s">
        <v>9125</v>
      </c>
      <c r="D435" s="2" t="str">
        <f t="shared" si="24"/>
        <v>Ankara Yolu 12. Km.Organize San.Böl.Sosyal Tesisler No: 7 TEKNOKENT ÇORUM</v>
      </c>
      <c r="E435" s="2" t="str">
        <f t="shared" si="25"/>
        <v>ÇORUM</v>
      </c>
      <c r="F435" s="44" t="s">
        <v>5800</v>
      </c>
      <c r="G435" s="2">
        <v>528</v>
      </c>
      <c r="H435" s="2" t="s">
        <v>10602</v>
      </c>
      <c r="I435" s="2">
        <f t="shared" ca="1" si="26"/>
        <v>8</v>
      </c>
      <c r="J435" s="2">
        <f t="shared" ca="1" si="27"/>
        <v>365</v>
      </c>
    </row>
    <row r="436" spans="1:10" ht="17.350000000000001" customHeight="1">
      <c r="A436" s="2">
        <v>435</v>
      </c>
      <c r="B436" s="43" t="s">
        <v>5801</v>
      </c>
      <c r="C436" s="2" t="s">
        <v>9126</v>
      </c>
      <c r="D436" s="2" t="str">
        <f t="shared" si="24"/>
        <v>MANİSA</v>
      </c>
      <c r="E436" s="2" t="str">
        <f t="shared" si="25"/>
        <v>MANİSA</v>
      </c>
      <c r="F436" s="44" t="s">
        <v>5802</v>
      </c>
      <c r="G436" s="2">
        <v>111</v>
      </c>
      <c r="H436" s="2" t="s">
        <v>10603</v>
      </c>
      <c r="I436" s="2">
        <f t="shared" ca="1" si="26"/>
        <v>3</v>
      </c>
      <c r="J436" s="2">
        <f t="shared" ca="1" si="27"/>
        <v>465</v>
      </c>
    </row>
    <row r="437" spans="1:10" ht="17.350000000000001" customHeight="1">
      <c r="A437" s="2">
        <v>436</v>
      </c>
      <c r="B437" s="43" t="s">
        <v>5803</v>
      </c>
      <c r="C437" s="2" t="s">
        <v>9127</v>
      </c>
      <c r="D437" s="2" t="str">
        <f t="shared" si="24"/>
        <v>Eskişehir</v>
      </c>
      <c r="E437" s="2" t="str">
        <f t="shared" si="25"/>
        <v>Eskişehir</v>
      </c>
      <c r="F437" s="44" t="s">
        <v>5804</v>
      </c>
      <c r="G437" s="2">
        <v>1</v>
      </c>
      <c r="H437" s="2" t="s">
        <v>10604</v>
      </c>
      <c r="I437" s="2">
        <f t="shared" ca="1" si="26"/>
        <v>6</v>
      </c>
      <c r="J437" s="2">
        <f t="shared" ca="1" si="27"/>
        <v>525</v>
      </c>
    </row>
    <row r="438" spans="1:10" ht="17.350000000000001" customHeight="1">
      <c r="A438" s="2">
        <v>437</v>
      </c>
      <c r="B438" s="43" t="s">
        <v>5805</v>
      </c>
      <c r="C438" s="2" t="s">
        <v>9128</v>
      </c>
      <c r="D438" s="2" t="str">
        <f t="shared" si="24"/>
        <v>İST</v>
      </c>
      <c r="E438" s="2" t="str">
        <f t="shared" si="25"/>
        <v>İST</v>
      </c>
      <c r="F438" s="44" t="s">
        <v>5806</v>
      </c>
      <c r="G438" s="2">
        <v>1777</v>
      </c>
      <c r="H438" s="2" t="s">
        <v>10605</v>
      </c>
      <c r="I438" s="2">
        <f t="shared" ca="1" si="26"/>
        <v>4</v>
      </c>
      <c r="J438" s="2">
        <f t="shared" ca="1" si="27"/>
        <v>780</v>
      </c>
    </row>
    <row r="439" spans="1:10" ht="17.350000000000001" customHeight="1">
      <c r="A439" s="2">
        <v>438</v>
      </c>
      <c r="B439" s="43" t="s">
        <v>5807</v>
      </c>
      <c r="C439" s="2" t="s">
        <v>9129</v>
      </c>
      <c r="D439" s="2" t="str">
        <f t="shared" si="24"/>
        <v>ANKARA</v>
      </c>
      <c r="E439" s="2" t="str">
        <f t="shared" si="25"/>
        <v>ANKARA</v>
      </c>
      <c r="F439" s="44" t="s">
        <v>5808</v>
      </c>
      <c r="G439" s="2">
        <v>899</v>
      </c>
      <c r="H439" s="2" t="s">
        <v>10606</v>
      </c>
      <c r="I439" s="2">
        <f t="shared" ca="1" si="26"/>
        <v>7</v>
      </c>
      <c r="J439" s="2">
        <f t="shared" ca="1" si="27"/>
        <v>812</v>
      </c>
    </row>
    <row r="440" spans="1:10" ht="17.350000000000001" customHeight="1">
      <c r="A440" s="2">
        <v>439</v>
      </c>
      <c r="B440" s="43" t="s">
        <v>5809</v>
      </c>
      <c r="C440" s="2" t="s">
        <v>9130</v>
      </c>
      <c r="D440" s="2" t="str">
        <f t="shared" si="24"/>
        <v>Tübitak Gebze Yerleşkesi Teknoloji Geliştirme Bölgesi A Blok No: 4</v>
      </c>
      <c r="E440" s="2" t="str">
        <f t="shared" si="25"/>
        <v>4</v>
      </c>
      <c r="F440" s="44" t="s">
        <v>5810</v>
      </c>
      <c r="G440" s="2">
        <v>3173</v>
      </c>
      <c r="H440" s="2" t="s">
        <v>10607</v>
      </c>
      <c r="I440" s="2">
        <f t="shared" ca="1" si="26"/>
        <v>6</v>
      </c>
      <c r="J440" s="2">
        <f t="shared" ca="1" si="27"/>
        <v>797</v>
      </c>
    </row>
    <row r="441" spans="1:10" ht="17.350000000000001" customHeight="1">
      <c r="A441" s="2">
        <v>440</v>
      </c>
      <c r="B441" s="43" t="s">
        <v>5811</v>
      </c>
      <c r="C441" s="2" t="s">
        <v>9131</v>
      </c>
      <c r="D441" s="2" t="str">
        <f t="shared" si="24"/>
        <v>Sakaarya Üniversitesi Teknoloji Geliştirme Bölgeleri Yönetici A.Ş. Esentepe Mah. Akademiyolu Sok. D Blok Z03</v>
      </c>
      <c r="E441" s="2" t="str">
        <f t="shared" si="25"/>
        <v>Z03</v>
      </c>
      <c r="F441" s="44" t="s">
        <v>5812</v>
      </c>
      <c r="G441" s="2">
        <v>3056</v>
      </c>
      <c r="H441" s="2" t="s">
        <v>10608</v>
      </c>
      <c r="I441" s="2">
        <f t="shared" ca="1" si="26"/>
        <v>2</v>
      </c>
      <c r="J441" s="2">
        <f t="shared" ca="1" si="27"/>
        <v>84</v>
      </c>
    </row>
    <row r="442" spans="1:10" ht="17.350000000000001" customHeight="1">
      <c r="A442" s="2">
        <v>441</v>
      </c>
      <c r="B442" s="43" t="s">
        <v>5813</v>
      </c>
      <c r="C442" s="2" t="s">
        <v>9132</v>
      </c>
      <c r="D442" s="2" t="str">
        <f t="shared" si="24"/>
        <v>KONYA</v>
      </c>
      <c r="E442" s="2" t="str">
        <f t="shared" si="25"/>
        <v>KONYA</v>
      </c>
      <c r="F442" s="44" t="s">
        <v>5814</v>
      </c>
      <c r="G442" s="2">
        <v>2692</v>
      </c>
      <c r="H442" s="2" t="s">
        <v>10609</v>
      </c>
      <c r="I442" s="2">
        <f t="shared" ca="1" si="26"/>
        <v>3</v>
      </c>
      <c r="J442" s="2">
        <f t="shared" ca="1" si="27"/>
        <v>211</v>
      </c>
    </row>
    <row r="443" spans="1:10" ht="17.350000000000001" customHeight="1">
      <c r="A443" s="2">
        <v>442</v>
      </c>
      <c r="B443" s="43" t="s">
        <v>5815</v>
      </c>
      <c r="C443" s="2" t="s">
        <v>9133</v>
      </c>
      <c r="D443" s="2" t="str">
        <f t="shared" si="24"/>
        <v>ADANA</v>
      </c>
      <c r="E443" s="2" t="str">
        <f t="shared" si="25"/>
        <v>ADANA</v>
      </c>
      <c r="F443" s="44" t="s">
        <v>5816</v>
      </c>
      <c r="G443" s="2">
        <v>2984</v>
      </c>
      <c r="H443" s="2" t="s">
        <v>10610</v>
      </c>
      <c r="I443" s="2">
        <f t="shared" ca="1" si="26"/>
        <v>2</v>
      </c>
      <c r="J443" s="2">
        <f t="shared" ca="1" si="27"/>
        <v>639</v>
      </c>
    </row>
    <row r="444" spans="1:10" ht="17.350000000000001" customHeight="1">
      <c r="A444" s="2">
        <v>443</v>
      </c>
      <c r="B444" s="43" t="s">
        <v>5817</v>
      </c>
      <c r="C444" s="2" t="s">
        <v>9134</v>
      </c>
      <c r="D444" s="2" t="str">
        <f t="shared" si="24"/>
        <v>ADANA</v>
      </c>
      <c r="E444" s="2" t="str">
        <f t="shared" si="25"/>
        <v>ADANA</v>
      </c>
      <c r="F444" s="44" t="s">
        <v>5818</v>
      </c>
      <c r="G444" s="2">
        <v>2958</v>
      </c>
      <c r="H444" s="2" t="s">
        <v>10611</v>
      </c>
      <c r="I444" s="2">
        <f t="shared" ca="1" si="26"/>
        <v>8</v>
      </c>
      <c r="J444" s="2">
        <f t="shared" ca="1" si="27"/>
        <v>428</v>
      </c>
    </row>
    <row r="445" spans="1:10" ht="17.350000000000001" customHeight="1">
      <c r="A445" s="2">
        <v>444</v>
      </c>
      <c r="B445" s="43" t="s">
        <v>5819</v>
      </c>
      <c r="C445" s="2" t="s">
        <v>9135</v>
      </c>
      <c r="D445" s="2" t="str">
        <f t="shared" si="24"/>
        <v>A</v>
      </c>
      <c r="E445" s="2" t="str">
        <f t="shared" si="25"/>
        <v>A</v>
      </c>
      <c r="F445" s="44" t="s">
        <v>5820</v>
      </c>
      <c r="G445" s="2">
        <v>2496</v>
      </c>
      <c r="H445" s="2" t="s">
        <v>10612</v>
      </c>
      <c r="I445" s="2">
        <f t="shared" ca="1" si="26"/>
        <v>1</v>
      </c>
      <c r="J445" s="2">
        <f t="shared" ca="1" si="27"/>
        <v>66</v>
      </c>
    </row>
    <row r="446" spans="1:10" ht="17.350000000000001" customHeight="1">
      <c r="A446" s="2">
        <v>445</v>
      </c>
      <c r="B446" s="43" t="s">
        <v>5821</v>
      </c>
      <c r="C446" s="2" t="s">
        <v>9136</v>
      </c>
      <c r="D446" s="2" t="str">
        <f t="shared" si="24"/>
        <v>Ankara Yolu 12.Km Organize Sanayi Bölgesi No:7 Teknokent Binası No:2K-2 Ar-Ge Ofisi</v>
      </c>
      <c r="E446" s="2" t="str">
        <f t="shared" si="25"/>
        <v>Ofisi</v>
      </c>
      <c r="F446" s="44" t="s">
        <v>5822</v>
      </c>
      <c r="G446" s="2">
        <v>2463</v>
      </c>
      <c r="H446" s="2" t="s">
        <v>10613</v>
      </c>
      <c r="I446" s="2">
        <f t="shared" ca="1" si="26"/>
        <v>8</v>
      </c>
      <c r="J446" s="2">
        <f t="shared" ca="1" si="27"/>
        <v>833</v>
      </c>
    </row>
    <row r="447" spans="1:10" ht="17.350000000000001" customHeight="1">
      <c r="A447" s="2">
        <v>446</v>
      </c>
      <c r="B447" s="43" t="s">
        <v>5823</v>
      </c>
      <c r="C447" s="2" t="s">
        <v>9137</v>
      </c>
      <c r="D447" s="2" t="str">
        <f t="shared" si="24"/>
        <v>ESKİŞEHİR</v>
      </c>
      <c r="E447" s="2" t="str">
        <f t="shared" si="25"/>
        <v>ESKİŞEHİR</v>
      </c>
      <c r="F447" s="44" t="s">
        <v>5824</v>
      </c>
      <c r="G447" s="2">
        <v>1016</v>
      </c>
      <c r="H447" s="2" t="s">
        <v>10525</v>
      </c>
      <c r="I447" s="2">
        <f t="shared" ca="1" si="26"/>
        <v>3</v>
      </c>
      <c r="J447" s="2">
        <f t="shared" ca="1" si="27"/>
        <v>737</v>
      </c>
    </row>
    <row r="448" spans="1:10" ht="17.350000000000001" customHeight="1">
      <c r="A448" s="2">
        <v>447</v>
      </c>
      <c r="B448" s="43" t="s">
        <v>5825</v>
      </c>
      <c r="C448" s="2" t="s">
        <v>9138</v>
      </c>
      <c r="D448" s="2" t="str">
        <f t="shared" si="24"/>
        <v>53 Çankaya Ankara</v>
      </c>
      <c r="E448" s="2" t="str">
        <f t="shared" si="25"/>
        <v>Ankara</v>
      </c>
      <c r="F448" s="44" t="s">
        <v>5826</v>
      </c>
      <c r="G448" s="2">
        <v>1239</v>
      </c>
      <c r="H448" s="2" t="s">
        <v>10526</v>
      </c>
      <c r="I448" s="2">
        <f t="shared" ca="1" si="26"/>
        <v>3</v>
      </c>
      <c r="J448" s="2">
        <f t="shared" ca="1" si="27"/>
        <v>60</v>
      </c>
    </row>
    <row r="449" spans="1:10" ht="17.350000000000001" customHeight="1">
      <c r="A449" s="2">
        <v>448</v>
      </c>
      <c r="B449" s="43" t="s">
        <v>5827</v>
      </c>
      <c r="C449" s="2" t="s">
        <v>9139</v>
      </c>
      <c r="D449" s="2" t="str">
        <f t="shared" si="24"/>
        <v>Samsun</v>
      </c>
      <c r="E449" s="2" t="str">
        <f t="shared" si="25"/>
        <v>Samsun</v>
      </c>
      <c r="F449" s="44" t="s">
        <v>5828</v>
      </c>
      <c r="G449" s="2">
        <v>1606</v>
      </c>
      <c r="H449" s="2" t="s">
        <v>10527</v>
      </c>
      <c r="I449" s="2">
        <f t="shared" ca="1" si="26"/>
        <v>1</v>
      </c>
      <c r="J449" s="2">
        <f t="shared" ca="1" si="27"/>
        <v>302</v>
      </c>
    </row>
    <row r="450" spans="1:10" ht="17.350000000000001" customHeight="1">
      <c r="A450" s="2">
        <v>449</v>
      </c>
      <c r="B450" s="43" t="s">
        <v>5829</v>
      </c>
      <c r="C450" s="2" t="s">
        <v>8768</v>
      </c>
      <c r="D450" s="2" t="str">
        <f t="shared" si="24"/>
        <v>Çalca OSB Mah. 1.Cad. No:1 Kütahya-Eskişehir Karayolu 5.Km</v>
      </c>
      <c r="E450" s="2" t="str">
        <f t="shared" si="25"/>
        <v>5.Km</v>
      </c>
      <c r="F450" s="44" t="s">
        <v>5076</v>
      </c>
      <c r="G450" s="2">
        <v>666</v>
      </c>
      <c r="H450" s="2" t="s">
        <v>10528</v>
      </c>
      <c r="I450" s="2">
        <f t="shared" ca="1" si="26"/>
        <v>5</v>
      </c>
      <c r="J450" s="2">
        <f t="shared" ca="1" si="27"/>
        <v>162</v>
      </c>
    </row>
    <row r="451" spans="1:10" ht="17.350000000000001" customHeight="1">
      <c r="A451" s="2">
        <v>450</v>
      </c>
      <c r="B451" s="43" t="s">
        <v>5830</v>
      </c>
      <c r="C451" s="2" t="s">
        <v>9140</v>
      </c>
      <c r="D451" s="2" t="str">
        <f t="shared" ref="D451:D514" si="28">IFERROR(RIGHT(C451,LEN(C451)-FIND("$",SUBSTITUTE(C451,"/","$",LEN(C451)-LEN(SUBSTITUTE(C451,"/",""))))),C451)</f>
        <v>B2</v>
      </c>
      <c r="E451" s="2" t="str">
        <f t="shared" ref="E451:E514" si="29">IFERROR(RIGHT(D451,LEN(D451)-FIND("$",SUBSTITUTE(D451," ","$",LEN(D451)-LEN(SUBSTITUTE(D451," ",""))))),D451)</f>
        <v>B2</v>
      </c>
      <c r="F451" s="44" t="s">
        <v>5831</v>
      </c>
      <c r="G451" s="2">
        <v>2973</v>
      </c>
      <c r="H451" s="2" t="s">
        <v>10529</v>
      </c>
      <c r="I451" s="2">
        <f t="shared" ref="I451:I514" ca="1" si="30">RANDBETWEEN(1,8)</f>
        <v>4</v>
      </c>
      <c r="J451" s="2">
        <f t="shared" ref="J451:J514" ca="1" si="31">RANDBETWEEN(1,1000)</f>
        <v>484</v>
      </c>
    </row>
    <row r="452" spans="1:10" ht="17.350000000000001" customHeight="1">
      <c r="A452" s="2">
        <v>451</v>
      </c>
      <c r="B452" s="43" t="s">
        <v>5832</v>
      </c>
      <c r="C452" s="2" t="s">
        <v>9141</v>
      </c>
      <c r="D452" s="2" t="str">
        <f t="shared" si="28"/>
        <v>YILDIZ TEKNİK ÜNİ.DAVUTPAŞA KAMPÜSÜ TEKNOLOJİ GELİŞTİRME BÖLGESİ A1 BLOK NO:151 1C ESENLER İSTANBUL</v>
      </c>
      <c r="E452" s="2" t="str">
        <f t="shared" si="29"/>
        <v>İSTANBUL</v>
      </c>
      <c r="F452" s="44" t="s">
        <v>5833</v>
      </c>
      <c r="G452" s="2">
        <v>301</v>
      </c>
      <c r="H452" s="2" t="s">
        <v>10530</v>
      </c>
      <c r="I452" s="2">
        <f t="shared" ca="1" si="30"/>
        <v>7</v>
      </c>
      <c r="J452" s="2">
        <f t="shared" ca="1" si="31"/>
        <v>547</v>
      </c>
    </row>
    <row r="453" spans="1:10" ht="17.350000000000001" customHeight="1">
      <c r="A453" s="2">
        <v>452</v>
      </c>
      <c r="B453" s="43" t="s">
        <v>5834</v>
      </c>
      <c r="C453" s="2" t="s">
        <v>9142</v>
      </c>
      <c r="D453" s="2" t="str">
        <f t="shared" si="28"/>
        <v>Murat Reis M.Yeniocak Sk.No:49 Uskudar</v>
      </c>
      <c r="E453" s="2" t="str">
        <f t="shared" si="29"/>
        <v>Uskudar</v>
      </c>
      <c r="F453" s="44" t="s">
        <v>5835</v>
      </c>
      <c r="G453" s="2">
        <v>140</v>
      </c>
      <c r="H453" s="2" t="s">
        <v>10531</v>
      </c>
      <c r="I453" s="2">
        <f t="shared" ca="1" si="30"/>
        <v>1</v>
      </c>
      <c r="J453" s="2">
        <f t="shared" ca="1" si="31"/>
        <v>225</v>
      </c>
    </row>
    <row r="454" spans="1:10" ht="17.350000000000001" customHeight="1">
      <c r="A454" s="2">
        <v>453</v>
      </c>
      <c r="B454" s="43" t="s">
        <v>5836</v>
      </c>
      <c r="C454" s="2" t="s">
        <v>9143</v>
      </c>
      <c r="D454" s="2" t="str">
        <f t="shared" si="28"/>
        <v>KOCAELİ</v>
      </c>
      <c r="E454" s="2" t="str">
        <f t="shared" si="29"/>
        <v>KOCAELİ</v>
      </c>
      <c r="F454" s="44" t="s">
        <v>5837</v>
      </c>
      <c r="G454" s="2">
        <v>129</v>
      </c>
      <c r="H454" s="2" t="s">
        <v>10532</v>
      </c>
      <c r="I454" s="2">
        <f t="shared" ca="1" si="30"/>
        <v>7</v>
      </c>
      <c r="J454" s="2">
        <f t="shared" ca="1" si="31"/>
        <v>108</v>
      </c>
    </row>
    <row r="455" spans="1:10" ht="17.350000000000001" customHeight="1">
      <c r="A455" s="2">
        <v>454</v>
      </c>
      <c r="B455" s="43" t="s">
        <v>5838</v>
      </c>
      <c r="C455" s="2" t="s">
        <v>9144</v>
      </c>
      <c r="D455" s="2" t="str">
        <f t="shared" si="28"/>
        <v>ANKARA</v>
      </c>
      <c r="E455" s="2" t="str">
        <f t="shared" si="29"/>
        <v>ANKARA</v>
      </c>
      <c r="F455" s="44" t="s">
        <v>5839</v>
      </c>
      <c r="G455" s="2">
        <v>11</v>
      </c>
      <c r="H455" s="2" t="s">
        <v>10533</v>
      </c>
      <c r="I455" s="2">
        <f t="shared" ca="1" si="30"/>
        <v>6</v>
      </c>
      <c r="J455" s="2">
        <f t="shared" ca="1" si="31"/>
        <v>664</v>
      </c>
    </row>
    <row r="456" spans="1:10" ht="17.350000000000001" customHeight="1">
      <c r="A456" s="2">
        <v>455</v>
      </c>
      <c r="B456" s="43" t="s">
        <v>5840</v>
      </c>
      <c r="C456" s="2" t="s">
        <v>9145</v>
      </c>
      <c r="D456" s="2" t="str">
        <f t="shared" si="28"/>
        <v>1 Daire:12 Merkez Çorum</v>
      </c>
      <c r="E456" s="2" t="str">
        <f t="shared" si="29"/>
        <v>Çorum</v>
      </c>
      <c r="F456" s="44" t="s">
        <v>5841</v>
      </c>
      <c r="G456" s="2">
        <v>3098</v>
      </c>
      <c r="H456" s="2" t="s">
        <v>10534</v>
      </c>
      <c r="I456" s="2">
        <f t="shared" ca="1" si="30"/>
        <v>4</v>
      </c>
      <c r="J456" s="2">
        <f t="shared" ca="1" si="31"/>
        <v>360</v>
      </c>
    </row>
    <row r="457" spans="1:10" ht="17.350000000000001" customHeight="1">
      <c r="A457" s="2">
        <v>456</v>
      </c>
      <c r="B457" s="43" t="s">
        <v>5842</v>
      </c>
      <c r="C457" s="2" t="s">
        <v>9146</v>
      </c>
      <c r="D457" s="2" t="str">
        <f t="shared" si="28"/>
        <v>Samsun</v>
      </c>
      <c r="E457" s="2" t="str">
        <f t="shared" si="29"/>
        <v>Samsun</v>
      </c>
      <c r="F457" s="44" t="s">
        <v>5843</v>
      </c>
      <c r="G457" s="2">
        <v>151</v>
      </c>
      <c r="H457" s="2" t="s">
        <v>10535</v>
      </c>
      <c r="I457" s="2">
        <f t="shared" ca="1" si="30"/>
        <v>2</v>
      </c>
      <c r="J457" s="2">
        <f t="shared" ca="1" si="31"/>
        <v>682</v>
      </c>
    </row>
    <row r="458" spans="1:10" ht="17.350000000000001" customHeight="1">
      <c r="A458" s="2">
        <v>457</v>
      </c>
      <c r="B458" s="43" t="s">
        <v>5844</v>
      </c>
      <c r="C458" s="2" t="s">
        <v>9147</v>
      </c>
      <c r="D458" s="2" t="str">
        <f t="shared" si="28"/>
        <v>22 Bolu</v>
      </c>
      <c r="E458" s="2" t="str">
        <f t="shared" si="29"/>
        <v>Bolu</v>
      </c>
      <c r="F458" s="44" t="s">
        <v>5845</v>
      </c>
      <c r="G458" s="2">
        <v>1644</v>
      </c>
      <c r="H458" s="2" t="s">
        <v>10536</v>
      </c>
      <c r="I458" s="2">
        <f t="shared" ca="1" si="30"/>
        <v>1</v>
      </c>
      <c r="J458" s="2">
        <f t="shared" ca="1" si="31"/>
        <v>671</v>
      </c>
    </row>
    <row r="459" spans="1:10" ht="17.350000000000001" customHeight="1">
      <c r="A459" s="2">
        <v>458</v>
      </c>
      <c r="B459" s="43" t="s">
        <v>5846</v>
      </c>
      <c r="C459" s="2" t="s">
        <v>9148</v>
      </c>
      <c r="D459" s="2" t="str">
        <f t="shared" si="28"/>
        <v xml:space="preserve"> Gaziantep</v>
      </c>
      <c r="E459" s="2" t="str">
        <f t="shared" si="29"/>
        <v>Gaziantep</v>
      </c>
      <c r="F459" s="44" t="s">
        <v>5847</v>
      </c>
      <c r="G459" s="2">
        <v>1631</v>
      </c>
      <c r="H459" s="2" t="s">
        <v>10537</v>
      </c>
      <c r="I459" s="2">
        <f t="shared" ca="1" si="30"/>
        <v>5</v>
      </c>
      <c r="J459" s="2">
        <f t="shared" ca="1" si="31"/>
        <v>676</v>
      </c>
    </row>
    <row r="460" spans="1:10" ht="17.350000000000001" customHeight="1">
      <c r="A460" s="2">
        <v>459</v>
      </c>
      <c r="B460" s="43" t="s">
        <v>5848</v>
      </c>
      <c r="C460" s="2" t="s">
        <v>9149</v>
      </c>
      <c r="D460" s="2" t="str">
        <f t="shared" si="28"/>
        <v>Trabzon Teknoloji Geliştirme Bölgesi Üniversite Mah. Hastane Cad No:33 İşlik C 211 TRABZON</v>
      </c>
      <c r="E460" s="2" t="str">
        <f t="shared" si="29"/>
        <v>TRABZON</v>
      </c>
      <c r="F460" s="44" t="s">
        <v>5849</v>
      </c>
      <c r="G460" s="2">
        <v>2777</v>
      </c>
      <c r="H460" s="2" t="s">
        <v>10538</v>
      </c>
      <c r="I460" s="2">
        <f t="shared" ca="1" si="30"/>
        <v>7</v>
      </c>
      <c r="J460" s="2">
        <f t="shared" ca="1" si="31"/>
        <v>797</v>
      </c>
    </row>
    <row r="461" spans="1:10" ht="17.350000000000001" customHeight="1">
      <c r="A461" s="2">
        <v>460</v>
      </c>
      <c r="B461" s="43" t="s">
        <v>5850</v>
      </c>
      <c r="C461" s="2" t="s">
        <v>9150</v>
      </c>
      <c r="D461" s="2" t="str">
        <f t="shared" si="28"/>
        <v>ANKARA</v>
      </c>
      <c r="E461" s="2" t="str">
        <f t="shared" si="29"/>
        <v>ANKARA</v>
      </c>
      <c r="F461" s="44" t="s">
        <v>5851</v>
      </c>
      <c r="G461" s="2">
        <v>540</v>
      </c>
      <c r="H461" s="2" t="s">
        <v>10539</v>
      </c>
      <c r="I461" s="2">
        <f t="shared" ca="1" si="30"/>
        <v>4</v>
      </c>
      <c r="J461" s="2">
        <f t="shared" ca="1" si="31"/>
        <v>498</v>
      </c>
    </row>
    <row r="462" spans="1:10" ht="17.350000000000001" customHeight="1">
      <c r="A462" s="2">
        <v>461</v>
      </c>
      <c r="B462" s="43" t="s">
        <v>5852</v>
      </c>
      <c r="C462" s="2" t="s">
        <v>8764</v>
      </c>
      <c r="D462" s="2" t="str">
        <f t="shared" si="28"/>
        <v xml:space="preserve"> İSTANBUL</v>
      </c>
      <c r="E462" s="2" t="str">
        <f t="shared" si="29"/>
        <v>İSTANBUL</v>
      </c>
      <c r="F462" s="44" t="s">
        <v>5068</v>
      </c>
      <c r="G462" s="2">
        <v>2796</v>
      </c>
      <c r="H462" s="2" t="s">
        <v>10540</v>
      </c>
      <c r="I462" s="2">
        <f t="shared" ca="1" si="30"/>
        <v>6</v>
      </c>
      <c r="J462" s="2">
        <f t="shared" ca="1" si="31"/>
        <v>160</v>
      </c>
    </row>
    <row r="463" spans="1:10" ht="17.350000000000001" customHeight="1">
      <c r="A463" s="2">
        <v>462</v>
      </c>
      <c r="B463" s="43" t="s">
        <v>5853</v>
      </c>
      <c r="C463" s="2" t="s">
        <v>9151</v>
      </c>
      <c r="D463" s="2" t="str">
        <f t="shared" si="28"/>
        <v xml:space="preserve"> 208</v>
      </c>
      <c r="E463" s="2" t="str">
        <f t="shared" si="29"/>
        <v>208</v>
      </c>
      <c r="F463" s="44" t="s">
        <v>5854</v>
      </c>
      <c r="G463" s="2">
        <v>997</v>
      </c>
      <c r="H463" s="2" t="s">
        <v>10541</v>
      </c>
      <c r="I463" s="2">
        <f t="shared" ca="1" si="30"/>
        <v>5</v>
      </c>
      <c r="J463" s="2">
        <f t="shared" ca="1" si="31"/>
        <v>138</v>
      </c>
    </row>
    <row r="464" spans="1:10" ht="17.350000000000001" customHeight="1">
      <c r="A464" s="2">
        <v>463</v>
      </c>
      <c r="B464" s="43" t="s">
        <v>5855</v>
      </c>
      <c r="C464" s="2" t="s">
        <v>9152</v>
      </c>
      <c r="D464" s="2" t="str">
        <f t="shared" si="28"/>
        <v>Samsun</v>
      </c>
      <c r="E464" s="2" t="str">
        <f t="shared" si="29"/>
        <v>Samsun</v>
      </c>
      <c r="F464" s="44" t="s">
        <v>5856</v>
      </c>
      <c r="G464" s="2">
        <v>3126</v>
      </c>
      <c r="H464" s="2" t="s">
        <v>10542</v>
      </c>
      <c r="I464" s="2">
        <f t="shared" ca="1" si="30"/>
        <v>4</v>
      </c>
      <c r="J464" s="2">
        <f t="shared" ca="1" si="31"/>
        <v>675</v>
      </c>
    </row>
    <row r="465" spans="1:10" ht="17.350000000000001" customHeight="1">
      <c r="A465" s="2">
        <v>464</v>
      </c>
      <c r="B465" s="43" t="s">
        <v>5857</v>
      </c>
      <c r="C465" s="2" t="s">
        <v>9153</v>
      </c>
      <c r="D465" s="2" t="str">
        <f t="shared" si="28"/>
        <v>YILDIZ TEKNİK ÜNİVERSİTESİ DAVUTPAŞA TEKNOLOJİ GELİŞTİRME MERKEZİ C-1 BLOK KAT: 2 NO:408</v>
      </c>
      <c r="E465" s="2" t="str">
        <f t="shared" si="29"/>
        <v>NO:408</v>
      </c>
      <c r="F465" s="44" t="s">
        <v>5858</v>
      </c>
      <c r="G465" s="2">
        <v>497</v>
      </c>
      <c r="H465" s="2" t="s">
        <v>10543</v>
      </c>
      <c r="I465" s="2">
        <f t="shared" ca="1" si="30"/>
        <v>4</v>
      </c>
      <c r="J465" s="2">
        <f t="shared" ca="1" si="31"/>
        <v>16</v>
      </c>
    </row>
    <row r="466" spans="1:10" ht="17.350000000000001" customHeight="1">
      <c r="A466" s="2">
        <v>465</v>
      </c>
      <c r="B466" s="43" t="s">
        <v>5859</v>
      </c>
      <c r="C466" s="2" t="s">
        <v>9154</v>
      </c>
      <c r="D466" s="2" t="str">
        <f t="shared" si="28"/>
        <v>ANKARA</v>
      </c>
      <c r="E466" s="2" t="str">
        <f t="shared" si="29"/>
        <v>ANKARA</v>
      </c>
      <c r="F466" s="44" t="s">
        <v>5860</v>
      </c>
      <c r="G466" s="2">
        <v>713</v>
      </c>
      <c r="H466" s="2" t="s">
        <v>10544</v>
      </c>
      <c r="I466" s="2">
        <f t="shared" ca="1" si="30"/>
        <v>5</v>
      </c>
      <c r="J466" s="2">
        <f t="shared" ca="1" si="31"/>
        <v>274</v>
      </c>
    </row>
    <row r="467" spans="1:10" ht="17.350000000000001" customHeight="1">
      <c r="A467" s="2">
        <v>466</v>
      </c>
      <c r="B467" s="43" t="s">
        <v>5861</v>
      </c>
      <c r="C467" s="2" t="s">
        <v>9155</v>
      </c>
      <c r="D467" s="2" t="str">
        <f t="shared" si="28"/>
        <v>Üniversite Mahallesi Hastane Caddesi No:33 İşlik:1307</v>
      </c>
      <c r="E467" s="2" t="str">
        <f t="shared" si="29"/>
        <v>İşlik:1307</v>
      </c>
      <c r="F467" s="44" t="s">
        <v>5862</v>
      </c>
      <c r="G467" s="2">
        <v>2666</v>
      </c>
      <c r="H467" s="2" t="s">
        <v>10545</v>
      </c>
      <c r="I467" s="2">
        <f t="shared" ca="1" si="30"/>
        <v>6</v>
      </c>
      <c r="J467" s="2">
        <f t="shared" ca="1" si="31"/>
        <v>59</v>
      </c>
    </row>
    <row r="468" spans="1:10" ht="17.350000000000001" customHeight="1">
      <c r="A468" s="2">
        <v>467</v>
      </c>
      <c r="B468" s="43" t="s">
        <v>5863</v>
      </c>
      <c r="C468" s="2" t="s">
        <v>9156</v>
      </c>
      <c r="D468" s="2" t="str">
        <f t="shared" si="28"/>
        <v>dicle üniversitesi kampüsü dicle üniversitesi teknoloji geliştirme bölgesi silvan yolu 6. km dicle teknokent binası kat: 3 no: 3-04</v>
      </c>
      <c r="E468" s="2" t="str">
        <f t="shared" si="29"/>
        <v>3-04</v>
      </c>
      <c r="F468" s="44" t="s">
        <v>5864</v>
      </c>
      <c r="G468" s="2">
        <v>1151</v>
      </c>
      <c r="H468" s="2" t="s">
        <v>10546</v>
      </c>
      <c r="I468" s="2">
        <f t="shared" ca="1" si="30"/>
        <v>3</v>
      </c>
      <c r="J468" s="2">
        <f t="shared" ca="1" si="31"/>
        <v>192</v>
      </c>
    </row>
    <row r="469" spans="1:10" ht="17.350000000000001" customHeight="1">
      <c r="A469" s="2">
        <v>468</v>
      </c>
      <c r="B469" s="43" t="s">
        <v>5865</v>
      </c>
      <c r="C469" s="2" t="s">
        <v>9157</v>
      </c>
      <c r="D469" s="2" t="str">
        <f t="shared" si="28"/>
        <v>Teknoplaza Bİnası</v>
      </c>
      <c r="E469" s="2" t="str">
        <f t="shared" si="29"/>
        <v>Bİnası</v>
      </c>
      <c r="F469" s="44" t="s">
        <v>5866</v>
      </c>
      <c r="G469" s="2">
        <v>77</v>
      </c>
      <c r="H469" s="2" t="s">
        <v>10547</v>
      </c>
      <c r="I469" s="2">
        <f t="shared" ca="1" si="30"/>
        <v>2</v>
      </c>
      <c r="J469" s="2">
        <f t="shared" ca="1" si="31"/>
        <v>638</v>
      </c>
    </row>
    <row r="470" spans="1:10" ht="17.350000000000001" customHeight="1">
      <c r="A470" s="2">
        <v>469</v>
      </c>
      <c r="B470" s="43" t="s">
        <v>5867</v>
      </c>
      <c r="C470" s="2" t="s">
        <v>9158</v>
      </c>
      <c r="D470" s="2" t="str">
        <f t="shared" si="28"/>
        <v>11 Güzelbahçe İzmir</v>
      </c>
      <c r="E470" s="2" t="str">
        <f t="shared" si="29"/>
        <v>İzmir</v>
      </c>
      <c r="F470" s="44" t="s">
        <v>5868</v>
      </c>
      <c r="G470" s="2">
        <v>2868</v>
      </c>
      <c r="H470" s="2" t="s">
        <v>10548</v>
      </c>
      <c r="I470" s="2">
        <f t="shared" ca="1" si="30"/>
        <v>3</v>
      </c>
      <c r="J470" s="2">
        <f t="shared" ca="1" si="31"/>
        <v>834</v>
      </c>
    </row>
    <row r="471" spans="1:10" ht="17.350000000000001" customHeight="1">
      <c r="A471" s="2">
        <v>470</v>
      </c>
      <c r="B471" s="43" t="s">
        <v>5869</v>
      </c>
      <c r="C471" s="2" t="s">
        <v>9159</v>
      </c>
      <c r="D471" s="2" t="str">
        <f t="shared" si="28"/>
        <v>8</v>
      </c>
      <c r="E471" s="2" t="str">
        <f t="shared" si="29"/>
        <v>8</v>
      </c>
      <c r="F471" s="44" t="s">
        <v>5870</v>
      </c>
      <c r="G471" s="2">
        <v>1570</v>
      </c>
      <c r="H471" s="2" t="s">
        <v>10549</v>
      </c>
      <c r="I471" s="2">
        <f t="shared" ca="1" si="30"/>
        <v>3</v>
      </c>
      <c r="J471" s="2">
        <f t="shared" ca="1" si="31"/>
        <v>557</v>
      </c>
    </row>
    <row r="472" spans="1:10" ht="17.350000000000001" customHeight="1">
      <c r="A472" s="2">
        <v>471</v>
      </c>
      <c r="B472" s="43" t="s">
        <v>5871</v>
      </c>
      <c r="C472" s="2" t="s">
        <v>9160</v>
      </c>
      <c r="D472" s="2" t="str">
        <f t="shared" si="28"/>
        <v>İTOB OSB 10032 Sok. NO:2 Kuluçka Merkezi Menderes - İZMİR</v>
      </c>
      <c r="E472" s="2" t="str">
        <f t="shared" si="29"/>
        <v>İZMİR</v>
      </c>
      <c r="F472" s="44" t="s">
        <v>5872</v>
      </c>
      <c r="G472" s="2">
        <v>245</v>
      </c>
      <c r="H472" s="2" t="s">
        <v>10550</v>
      </c>
      <c r="I472" s="2">
        <f t="shared" ca="1" si="30"/>
        <v>4</v>
      </c>
      <c r="J472" s="2">
        <f t="shared" ca="1" si="31"/>
        <v>989</v>
      </c>
    </row>
    <row r="473" spans="1:10" ht="17.350000000000001" customHeight="1">
      <c r="A473" s="2">
        <v>472</v>
      </c>
      <c r="B473" s="43" t="s">
        <v>5873</v>
      </c>
      <c r="C473" s="2" t="s">
        <v>9161</v>
      </c>
      <c r="D473" s="2" t="str">
        <f t="shared" si="28"/>
        <v xml:space="preserve"> VAN</v>
      </c>
      <c r="E473" s="2" t="str">
        <f t="shared" si="29"/>
        <v>VAN</v>
      </c>
      <c r="F473" s="44" t="s">
        <v>5874</v>
      </c>
      <c r="G473" s="2">
        <v>3162</v>
      </c>
      <c r="H473" s="2" t="s">
        <v>10551</v>
      </c>
      <c r="I473" s="2">
        <f t="shared" ca="1" si="30"/>
        <v>3</v>
      </c>
      <c r="J473" s="2">
        <f t="shared" ca="1" si="31"/>
        <v>177</v>
      </c>
    </row>
    <row r="474" spans="1:10" ht="17.350000000000001" customHeight="1">
      <c r="A474" s="2">
        <v>473</v>
      </c>
      <c r="B474" s="43" t="s">
        <v>5875</v>
      </c>
      <c r="C474" s="2" t="s">
        <v>9162</v>
      </c>
      <c r="D474" s="2" t="str">
        <f t="shared" si="28"/>
        <v>Sakarya Üniversitesi Teknoloji Geliştirme Bölgeleri B Blok B03</v>
      </c>
      <c r="E474" s="2" t="str">
        <f t="shared" si="29"/>
        <v>B03</v>
      </c>
      <c r="F474" s="44" t="s">
        <v>5876</v>
      </c>
      <c r="G474" s="2">
        <v>239</v>
      </c>
      <c r="H474" s="2" t="s">
        <v>10552</v>
      </c>
      <c r="I474" s="2">
        <f t="shared" ca="1" si="30"/>
        <v>7</v>
      </c>
      <c r="J474" s="2">
        <f t="shared" ca="1" si="31"/>
        <v>906</v>
      </c>
    </row>
    <row r="475" spans="1:10" ht="17.350000000000001" customHeight="1">
      <c r="A475" s="2">
        <v>474</v>
      </c>
      <c r="B475" s="43" t="s">
        <v>5877</v>
      </c>
      <c r="C475" s="2" t="s">
        <v>9163</v>
      </c>
      <c r="D475" s="2" t="str">
        <f t="shared" si="28"/>
        <v>Gaziantep</v>
      </c>
      <c r="E475" s="2" t="str">
        <f t="shared" si="29"/>
        <v>Gaziantep</v>
      </c>
      <c r="F475" s="44" t="s">
        <v>5878</v>
      </c>
      <c r="G475" s="2">
        <v>2518</v>
      </c>
      <c r="H475" s="2" t="s">
        <v>10553</v>
      </c>
      <c r="I475" s="2">
        <f t="shared" ca="1" si="30"/>
        <v>2</v>
      </c>
      <c r="J475" s="2">
        <f t="shared" ca="1" si="31"/>
        <v>404</v>
      </c>
    </row>
    <row r="476" spans="1:10" ht="17.350000000000001" customHeight="1">
      <c r="A476" s="2">
        <v>475</v>
      </c>
      <c r="B476" s="43" t="s">
        <v>5879</v>
      </c>
      <c r="C476" s="2" t="s">
        <v>9164</v>
      </c>
      <c r="D476" s="2" t="str">
        <f t="shared" si="28"/>
        <v xml:space="preserve"> B-47 KONYAALTI ANTALYA</v>
      </c>
      <c r="E476" s="2" t="str">
        <f t="shared" si="29"/>
        <v>ANTALYA</v>
      </c>
      <c r="F476" s="44" t="s">
        <v>5880</v>
      </c>
      <c r="G476" s="2">
        <v>2557</v>
      </c>
      <c r="H476" s="2" t="s">
        <v>10554</v>
      </c>
      <c r="I476" s="2">
        <f t="shared" ca="1" si="30"/>
        <v>6</v>
      </c>
      <c r="J476" s="2">
        <f t="shared" ca="1" si="31"/>
        <v>692</v>
      </c>
    </row>
    <row r="477" spans="1:10" ht="17.350000000000001" customHeight="1">
      <c r="A477" s="2">
        <v>476</v>
      </c>
      <c r="B477" s="43" t="s">
        <v>5881</v>
      </c>
      <c r="C477" s="2" t="s">
        <v>9165</v>
      </c>
      <c r="D477" s="2" t="str">
        <f t="shared" si="28"/>
        <v>-57</v>
      </c>
      <c r="E477" s="2" t="str">
        <f t="shared" si="29"/>
        <v>-57</v>
      </c>
      <c r="F477" s="44" t="s">
        <v>5882</v>
      </c>
      <c r="G477" s="2">
        <v>2585</v>
      </c>
      <c r="H477" s="2" t="s">
        <v>10555</v>
      </c>
      <c r="I477" s="2">
        <f t="shared" ca="1" si="30"/>
        <v>1</v>
      </c>
      <c r="J477" s="2">
        <f t="shared" ca="1" si="31"/>
        <v>717</v>
      </c>
    </row>
    <row r="478" spans="1:10" ht="17.350000000000001" customHeight="1">
      <c r="A478" s="2">
        <v>477</v>
      </c>
      <c r="B478" s="43" t="s">
        <v>5883</v>
      </c>
      <c r="C478" s="2" t="s">
        <v>9166</v>
      </c>
      <c r="D478" s="2" t="str">
        <f t="shared" si="28"/>
        <v>Teknopark İstanbul Sanayi Mah. Havaalanı İçyolu Cad. Blok 3 Kat 1 No 3329</v>
      </c>
      <c r="E478" s="2" t="str">
        <f t="shared" si="29"/>
        <v>3329</v>
      </c>
      <c r="F478" s="44" t="s">
        <v>5884</v>
      </c>
      <c r="G478" s="2">
        <v>532</v>
      </c>
      <c r="H478" s="2" t="s">
        <v>10556</v>
      </c>
      <c r="I478" s="2">
        <f t="shared" ca="1" si="30"/>
        <v>4</v>
      </c>
      <c r="J478" s="2">
        <f t="shared" ca="1" si="31"/>
        <v>178</v>
      </c>
    </row>
    <row r="479" spans="1:10" ht="17.350000000000001" customHeight="1">
      <c r="A479" s="2">
        <v>478</v>
      </c>
      <c r="B479" s="43" t="s">
        <v>5885</v>
      </c>
      <c r="C479" s="2" t="s">
        <v>9167</v>
      </c>
      <c r="D479" s="2" t="str">
        <f t="shared" si="28"/>
        <v>A Blok No: 221</v>
      </c>
      <c r="E479" s="2" t="str">
        <f t="shared" si="29"/>
        <v>221</v>
      </c>
      <c r="F479" s="44" t="s">
        <v>5886</v>
      </c>
      <c r="G479" s="2">
        <v>964</v>
      </c>
      <c r="H479" s="2" t="s">
        <v>10557</v>
      </c>
      <c r="I479" s="2">
        <f t="shared" ca="1" si="30"/>
        <v>6</v>
      </c>
      <c r="J479" s="2">
        <f t="shared" ca="1" si="31"/>
        <v>543</v>
      </c>
    </row>
    <row r="480" spans="1:10" ht="17.350000000000001" customHeight="1">
      <c r="A480" s="2">
        <v>479</v>
      </c>
      <c r="B480" s="43" t="s">
        <v>5887</v>
      </c>
      <c r="C480" s="2" t="s">
        <v>9168</v>
      </c>
      <c r="D480" s="2" t="str">
        <f t="shared" si="28"/>
        <v>Sakarya Üniversitesi Teknoloji Geliştirme Bölgeleri Esentepe Kampüsü A Blok Z14</v>
      </c>
      <c r="E480" s="2" t="str">
        <f t="shared" si="29"/>
        <v>Z14</v>
      </c>
      <c r="F480" s="44" t="s">
        <v>5888</v>
      </c>
      <c r="G480" s="2">
        <v>2766</v>
      </c>
      <c r="H480" s="2" t="s">
        <v>10558</v>
      </c>
      <c r="I480" s="2">
        <f t="shared" ca="1" si="30"/>
        <v>8</v>
      </c>
      <c r="J480" s="2">
        <f t="shared" ca="1" si="31"/>
        <v>367</v>
      </c>
    </row>
    <row r="481" spans="1:10" ht="17.350000000000001" customHeight="1">
      <c r="A481" s="2">
        <v>480</v>
      </c>
      <c r="B481" s="43" t="s">
        <v>5889</v>
      </c>
      <c r="C481" s="2" t="s">
        <v>9169</v>
      </c>
      <c r="D481" s="2" t="str">
        <f t="shared" si="28"/>
        <v>Üniversite Mah. Hastane Cad. No:33 İşlik:3212 Trabzon</v>
      </c>
      <c r="E481" s="2" t="str">
        <f t="shared" si="29"/>
        <v>Trabzon</v>
      </c>
      <c r="F481" s="44" t="s">
        <v>5890</v>
      </c>
      <c r="G481" s="2">
        <v>687</v>
      </c>
      <c r="H481" s="2" t="s">
        <v>10559</v>
      </c>
      <c r="I481" s="2">
        <f t="shared" ca="1" si="30"/>
        <v>1</v>
      </c>
      <c r="J481" s="2">
        <f t="shared" ca="1" si="31"/>
        <v>880</v>
      </c>
    </row>
    <row r="482" spans="1:10" ht="17.350000000000001" customHeight="1">
      <c r="A482" s="2">
        <v>481</v>
      </c>
      <c r="B482" s="43" t="s">
        <v>5891</v>
      </c>
      <c r="C482" s="2" t="s">
        <v>9170</v>
      </c>
      <c r="D482" s="2" t="str">
        <f t="shared" si="28"/>
        <v>MURATPAŞA MAH. ÇATALKÖPRÜ CAD. YAŞAR ÇÖPELÇİ İŞMERKEZİ 11 203 MURATPAŞA</v>
      </c>
      <c r="E482" s="2" t="str">
        <f t="shared" si="29"/>
        <v>MURATPAŞA</v>
      </c>
      <c r="F482" s="44" t="s">
        <v>5892</v>
      </c>
      <c r="G482" s="2">
        <v>3166</v>
      </c>
      <c r="H482" s="2" t="s">
        <v>10560</v>
      </c>
      <c r="I482" s="2">
        <f t="shared" ca="1" si="30"/>
        <v>4</v>
      </c>
      <c r="J482" s="2">
        <f t="shared" ca="1" si="31"/>
        <v>718</v>
      </c>
    </row>
    <row r="483" spans="1:10" ht="17.350000000000001" customHeight="1">
      <c r="A483" s="2">
        <v>482</v>
      </c>
      <c r="B483" s="43" t="s">
        <v>5893</v>
      </c>
      <c r="C483" s="2" t="s">
        <v>9171</v>
      </c>
      <c r="D483" s="2" t="str">
        <f t="shared" si="28"/>
        <v>2-202 Battalgazi Malatya</v>
      </c>
      <c r="E483" s="2" t="str">
        <f t="shared" si="29"/>
        <v>Malatya</v>
      </c>
      <c r="F483" s="44" t="s">
        <v>5894</v>
      </c>
      <c r="G483" s="2">
        <v>2370</v>
      </c>
      <c r="H483" s="2" t="s">
        <v>10561</v>
      </c>
      <c r="I483" s="2">
        <f t="shared" ca="1" si="30"/>
        <v>3</v>
      </c>
      <c r="J483" s="2">
        <f t="shared" ca="1" si="31"/>
        <v>3</v>
      </c>
    </row>
    <row r="484" spans="1:10" ht="17.350000000000001" customHeight="1">
      <c r="A484" s="2">
        <v>483</v>
      </c>
      <c r="B484" s="43" t="s">
        <v>5895</v>
      </c>
      <c r="C484" s="2" t="s">
        <v>9172</v>
      </c>
      <c r="D484" s="2" t="str">
        <f t="shared" si="28"/>
        <v>Tokat Teknopark Ofis 202, Tokat Teknoloji Geliştirme Bölgesi, Gaziosmanpaşa Üniversitesi Kampüsü 60240 Tokat</v>
      </c>
      <c r="E484" s="2" t="str">
        <f t="shared" si="29"/>
        <v>Tokat</v>
      </c>
      <c r="F484" s="44" t="s">
        <v>5896</v>
      </c>
      <c r="G484" s="2">
        <v>2599</v>
      </c>
      <c r="H484" s="2" t="s">
        <v>10562</v>
      </c>
      <c r="I484" s="2">
        <f t="shared" ca="1" si="30"/>
        <v>7</v>
      </c>
      <c r="J484" s="2">
        <f t="shared" ca="1" si="31"/>
        <v>644</v>
      </c>
    </row>
    <row r="485" spans="1:10" ht="17.350000000000001" customHeight="1">
      <c r="A485" s="2">
        <v>484</v>
      </c>
      <c r="B485" s="43" t="s">
        <v>5897</v>
      </c>
      <c r="C485" s="2" t="s">
        <v>9173</v>
      </c>
      <c r="D485" s="2" t="str">
        <f t="shared" si="28"/>
        <v xml:space="preserve"> ANTALYA</v>
      </c>
      <c r="E485" s="2" t="str">
        <f t="shared" si="29"/>
        <v>ANTALYA</v>
      </c>
      <c r="F485" s="44" t="s">
        <v>5898</v>
      </c>
      <c r="G485" s="2">
        <v>877</v>
      </c>
      <c r="H485" s="2" t="s">
        <v>10563</v>
      </c>
      <c r="I485" s="2">
        <f t="shared" ca="1" si="30"/>
        <v>8</v>
      </c>
      <c r="J485" s="2">
        <f t="shared" ca="1" si="31"/>
        <v>907</v>
      </c>
    </row>
    <row r="486" spans="1:10" ht="17.350000000000001" customHeight="1">
      <c r="A486" s="2">
        <v>485</v>
      </c>
      <c r="B486" s="43" t="s">
        <v>5899</v>
      </c>
      <c r="C486" s="2" t="s">
        <v>9174</v>
      </c>
      <c r="D486" s="2" t="str">
        <f t="shared" si="28"/>
        <v>4 Malatya</v>
      </c>
      <c r="E486" s="2" t="str">
        <f t="shared" si="29"/>
        <v>Malatya</v>
      </c>
      <c r="F486" s="44" t="s">
        <v>5900</v>
      </c>
      <c r="G486" s="2">
        <v>2616</v>
      </c>
      <c r="H486" s="2" t="s">
        <v>10564</v>
      </c>
      <c r="I486" s="2">
        <f t="shared" ca="1" si="30"/>
        <v>7</v>
      </c>
      <c r="J486" s="2">
        <f t="shared" ca="1" si="31"/>
        <v>602</v>
      </c>
    </row>
    <row r="487" spans="1:10" ht="17.350000000000001" customHeight="1">
      <c r="A487" s="2">
        <v>486</v>
      </c>
      <c r="B487" s="43" t="s">
        <v>5901</v>
      </c>
      <c r="C487" s="2" t="s">
        <v>9175</v>
      </c>
      <c r="D487" s="2" t="str">
        <f t="shared" si="28"/>
        <v>2 (106,107,108 No’lu Ar-Ge Ofisler) SİVAS</v>
      </c>
      <c r="E487" s="2" t="str">
        <f t="shared" si="29"/>
        <v>SİVAS</v>
      </c>
      <c r="F487" s="44" t="s">
        <v>5902</v>
      </c>
      <c r="G487" s="2">
        <v>2922</v>
      </c>
      <c r="H487" s="2" t="s">
        <v>10565</v>
      </c>
      <c r="I487" s="2">
        <f t="shared" ca="1" si="30"/>
        <v>2</v>
      </c>
      <c r="J487" s="2">
        <f t="shared" ca="1" si="31"/>
        <v>437</v>
      </c>
    </row>
    <row r="488" spans="1:10" ht="17.350000000000001" customHeight="1">
      <c r="A488" s="2">
        <v>487</v>
      </c>
      <c r="B488" s="43" t="s">
        <v>5903</v>
      </c>
      <c r="C488" s="2" t="s">
        <v>9176</v>
      </c>
      <c r="D488" s="2" t="str">
        <f t="shared" si="28"/>
        <v>2 101,102,103,104,105 NOLU OFİSLER</v>
      </c>
      <c r="E488" s="2" t="str">
        <f t="shared" si="29"/>
        <v>OFİSLER</v>
      </c>
      <c r="F488" s="44" t="s">
        <v>5904</v>
      </c>
      <c r="G488" s="2">
        <v>2921</v>
      </c>
      <c r="H488" s="2" t="s">
        <v>10566</v>
      </c>
      <c r="I488" s="2">
        <f t="shared" ca="1" si="30"/>
        <v>8</v>
      </c>
      <c r="J488" s="2">
        <f t="shared" ca="1" si="31"/>
        <v>528</v>
      </c>
    </row>
    <row r="489" spans="1:10" ht="17.350000000000001" customHeight="1">
      <c r="A489" s="2">
        <v>488</v>
      </c>
      <c r="B489" s="43" t="s">
        <v>5905</v>
      </c>
      <c r="C489" s="2" t="s">
        <v>9177</v>
      </c>
      <c r="D489" s="2" t="str">
        <f t="shared" si="28"/>
        <v xml:space="preserve"> Niğde</v>
      </c>
      <c r="E489" s="2" t="str">
        <f t="shared" si="29"/>
        <v>Niğde</v>
      </c>
      <c r="F489" s="44" t="s">
        <v>5906</v>
      </c>
      <c r="G489" s="2">
        <v>2744</v>
      </c>
      <c r="H489" s="2" t="s">
        <v>10567</v>
      </c>
      <c r="I489" s="2">
        <f t="shared" ca="1" si="30"/>
        <v>2</v>
      </c>
      <c r="J489" s="2">
        <f t="shared" ca="1" si="31"/>
        <v>141</v>
      </c>
    </row>
    <row r="490" spans="1:10" ht="17.350000000000001" customHeight="1">
      <c r="A490" s="2">
        <v>489</v>
      </c>
      <c r="B490" s="43" t="s">
        <v>5907</v>
      </c>
      <c r="C490" s="2" t="s">
        <v>9178</v>
      </c>
      <c r="D490" s="2" t="str">
        <f t="shared" si="28"/>
        <v xml:space="preserve"> ANTALYA</v>
      </c>
      <c r="E490" s="2" t="str">
        <f t="shared" si="29"/>
        <v>ANTALYA</v>
      </c>
      <c r="F490" s="44" t="s">
        <v>5908</v>
      </c>
      <c r="G490" s="2">
        <v>1627</v>
      </c>
      <c r="H490" s="2" t="s">
        <v>10568</v>
      </c>
      <c r="I490" s="2">
        <f t="shared" ca="1" si="30"/>
        <v>5</v>
      </c>
      <c r="J490" s="2">
        <f t="shared" ca="1" si="31"/>
        <v>344</v>
      </c>
    </row>
    <row r="491" spans="1:10" ht="17.350000000000001" customHeight="1">
      <c r="A491" s="2">
        <v>490</v>
      </c>
      <c r="B491" s="43" t="s">
        <v>5909</v>
      </c>
      <c r="C491" s="2" t="s">
        <v>9179</v>
      </c>
      <c r="D491" s="2" t="str">
        <f t="shared" si="28"/>
        <v>Ankara</v>
      </c>
      <c r="E491" s="2" t="str">
        <f t="shared" si="29"/>
        <v>Ankara</v>
      </c>
      <c r="F491" s="44" t="s">
        <v>5910</v>
      </c>
      <c r="G491" s="2">
        <v>1046</v>
      </c>
      <c r="H491" s="2" t="s">
        <v>10569</v>
      </c>
      <c r="I491" s="2">
        <f t="shared" ca="1" si="30"/>
        <v>2</v>
      </c>
      <c r="J491" s="2">
        <f t="shared" ca="1" si="31"/>
        <v>581</v>
      </c>
    </row>
    <row r="492" spans="1:10" ht="17.350000000000001" customHeight="1">
      <c r="A492" s="2">
        <v>491</v>
      </c>
      <c r="B492" s="43" t="s">
        <v>5911</v>
      </c>
      <c r="C492" s="2" t="s">
        <v>9180</v>
      </c>
      <c r="D492" s="2" t="str">
        <f t="shared" si="28"/>
        <v>Çamtepe Mahallesi Mahmut Tevfik Atay Bulvarı A blok No 221 Şahinbey Gaziantep</v>
      </c>
      <c r="E492" s="2" t="str">
        <f t="shared" si="29"/>
        <v>Gaziantep</v>
      </c>
      <c r="F492" s="44" t="s">
        <v>5912</v>
      </c>
      <c r="G492" s="2">
        <v>2823</v>
      </c>
      <c r="H492" s="2" t="s">
        <v>10570</v>
      </c>
      <c r="I492" s="2">
        <f t="shared" ca="1" si="30"/>
        <v>3</v>
      </c>
      <c r="J492" s="2">
        <f t="shared" ca="1" si="31"/>
        <v>70</v>
      </c>
    </row>
    <row r="493" spans="1:10" ht="17.350000000000001" customHeight="1">
      <c r="A493" s="2">
        <v>492</v>
      </c>
      <c r="B493" s="43" t="s">
        <v>5913</v>
      </c>
      <c r="C493" s="2" t="s">
        <v>9181</v>
      </c>
      <c r="D493" s="2" t="str">
        <f t="shared" si="28"/>
        <v>Malatya</v>
      </c>
      <c r="E493" s="2" t="str">
        <f t="shared" si="29"/>
        <v>Malatya</v>
      </c>
      <c r="F493" s="44" t="s">
        <v>5914</v>
      </c>
      <c r="G493" s="2">
        <v>1602</v>
      </c>
      <c r="H493" s="2" t="s">
        <v>10571</v>
      </c>
      <c r="I493" s="2">
        <f t="shared" ca="1" si="30"/>
        <v>2</v>
      </c>
      <c r="J493" s="2">
        <f t="shared" ca="1" si="31"/>
        <v>495</v>
      </c>
    </row>
    <row r="494" spans="1:10" ht="17.350000000000001" customHeight="1">
      <c r="A494" s="2">
        <v>493</v>
      </c>
      <c r="B494" s="43" t="s">
        <v>5915</v>
      </c>
      <c r="C494" s="2" t="s">
        <v>9182</v>
      </c>
      <c r="D494" s="2" t="str">
        <f t="shared" si="28"/>
        <v>IU Avcilar Kampusu Teknokent Entertech Binası</v>
      </c>
      <c r="E494" s="2" t="str">
        <f t="shared" si="29"/>
        <v>Binası</v>
      </c>
      <c r="F494" s="44" t="s">
        <v>5916</v>
      </c>
      <c r="G494" s="2">
        <v>2289</v>
      </c>
      <c r="H494" s="2" t="s">
        <v>10572</v>
      </c>
      <c r="I494" s="2">
        <f t="shared" ca="1" si="30"/>
        <v>2</v>
      </c>
      <c r="J494" s="2">
        <f t="shared" ca="1" si="31"/>
        <v>451</v>
      </c>
    </row>
    <row r="495" spans="1:10" ht="17.350000000000001" customHeight="1">
      <c r="A495" s="2">
        <v>494</v>
      </c>
      <c r="B495" s="43" t="s">
        <v>5917</v>
      </c>
      <c r="C495" s="2" t="s">
        <v>9183</v>
      </c>
      <c r="D495" s="2" t="str">
        <f t="shared" si="28"/>
        <v xml:space="preserve"> ISPARTA</v>
      </c>
      <c r="E495" s="2" t="str">
        <f t="shared" si="29"/>
        <v>ISPARTA</v>
      </c>
      <c r="F495" s="44" t="s">
        <v>5918</v>
      </c>
      <c r="G495" s="2">
        <v>1109</v>
      </c>
      <c r="H495" s="2" t="s">
        <v>10573</v>
      </c>
      <c r="I495" s="2">
        <f t="shared" ca="1" si="30"/>
        <v>8</v>
      </c>
      <c r="J495" s="2">
        <f t="shared" ca="1" si="31"/>
        <v>862</v>
      </c>
    </row>
    <row r="496" spans="1:10" ht="17.350000000000001" customHeight="1">
      <c r="A496" s="2">
        <v>495</v>
      </c>
      <c r="B496" s="43" t="s">
        <v>5919</v>
      </c>
      <c r="C496" s="2" t="s">
        <v>9184</v>
      </c>
      <c r="D496" s="2" t="str">
        <f t="shared" si="28"/>
        <v xml:space="preserve"> İSTANBUL</v>
      </c>
      <c r="E496" s="2" t="str">
        <f t="shared" si="29"/>
        <v>İSTANBUL</v>
      </c>
      <c r="F496" s="44" t="s">
        <v>5920</v>
      </c>
      <c r="G496" s="2">
        <v>1076</v>
      </c>
      <c r="H496" s="2" t="s">
        <v>10574</v>
      </c>
      <c r="I496" s="2">
        <f t="shared" ca="1" si="30"/>
        <v>4</v>
      </c>
      <c r="J496" s="2">
        <f t="shared" ca="1" si="31"/>
        <v>457</v>
      </c>
    </row>
    <row r="497" spans="1:10" ht="17.350000000000001" customHeight="1">
      <c r="A497" s="2">
        <v>496</v>
      </c>
      <c r="B497" s="43" t="s">
        <v>5921</v>
      </c>
      <c r="C497" s="2" t="s">
        <v>9185</v>
      </c>
      <c r="D497" s="2" t="str">
        <f t="shared" si="28"/>
        <v>18</v>
      </c>
      <c r="E497" s="2" t="str">
        <f t="shared" si="29"/>
        <v>18</v>
      </c>
      <c r="F497" s="44" t="s">
        <v>5922</v>
      </c>
      <c r="G497" s="2">
        <v>157</v>
      </c>
      <c r="H497" s="2" t="s">
        <v>10575</v>
      </c>
      <c r="I497" s="2">
        <f t="shared" ca="1" si="30"/>
        <v>1</v>
      </c>
      <c r="J497" s="2">
        <f t="shared" ca="1" si="31"/>
        <v>635</v>
      </c>
    </row>
    <row r="498" spans="1:10" ht="17.350000000000001" customHeight="1">
      <c r="A498" s="2">
        <v>497</v>
      </c>
      <c r="B498" s="43" t="s">
        <v>5923</v>
      </c>
      <c r="C498" s="2" t="s">
        <v>9186</v>
      </c>
      <c r="D498" s="2" t="str">
        <f t="shared" si="28"/>
        <v>İstanbul</v>
      </c>
      <c r="E498" s="2" t="str">
        <f t="shared" si="29"/>
        <v>İstanbul</v>
      </c>
      <c r="F498" s="44" t="s">
        <v>5924</v>
      </c>
      <c r="G498" s="2">
        <v>2697</v>
      </c>
      <c r="H498" s="2" t="s">
        <v>10576</v>
      </c>
      <c r="I498" s="2">
        <f t="shared" ca="1" si="30"/>
        <v>4</v>
      </c>
      <c r="J498" s="2">
        <f t="shared" ca="1" si="31"/>
        <v>656</v>
      </c>
    </row>
    <row r="499" spans="1:10" ht="17.350000000000001" customHeight="1">
      <c r="A499" s="2">
        <v>498</v>
      </c>
      <c r="B499" s="43" t="s">
        <v>5925</v>
      </c>
      <c r="C499" s="2" t="s">
        <v>9187</v>
      </c>
      <c r="D499" s="2" t="str">
        <f t="shared" si="28"/>
        <v>KOCAELİ</v>
      </c>
      <c r="E499" s="2" t="str">
        <f t="shared" si="29"/>
        <v>KOCAELİ</v>
      </c>
      <c r="F499" s="44" t="s">
        <v>5926</v>
      </c>
      <c r="G499" s="2">
        <v>1097</v>
      </c>
      <c r="H499" s="2" t="s">
        <v>10577</v>
      </c>
      <c r="I499" s="2">
        <f t="shared" ca="1" si="30"/>
        <v>2</v>
      </c>
      <c r="J499" s="2">
        <f t="shared" ca="1" si="31"/>
        <v>597</v>
      </c>
    </row>
    <row r="500" spans="1:10" ht="17.350000000000001" customHeight="1">
      <c r="A500" s="2">
        <v>499</v>
      </c>
      <c r="B500" s="43" t="s">
        <v>5927</v>
      </c>
      <c r="C500" s="2" t="s">
        <v>9188</v>
      </c>
      <c r="D500" s="2" t="str">
        <f t="shared" si="28"/>
        <v xml:space="preserve"> MERSİN</v>
      </c>
      <c r="E500" s="2" t="str">
        <f t="shared" si="29"/>
        <v>MERSİN</v>
      </c>
      <c r="F500" s="44" t="s">
        <v>5928</v>
      </c>
      <c r="G500" s="2">
        <v>2444</v>
      </c>
      <c r="H500" s="2" t="s">
        <v>10578</v>
      </c>
      <c r="I500" s="2">
        <f t="shared" ca="1" si="30"/>
        <v>7</v>
      </c>
      <c r="J500" s="2">
        <f t="shared" ca="1" si="31"/>
        <v>484</v>
      </c>
    </row>
    <row r="501" spans="1:10" ht="17.350000000000001" customHeight="1">
      <c r="A501" s="2">
        <v>500</v>
      </c>
      <c r="B501" s="43" t="s">
        <v>5929</v>
      </c>
      <c r="C501" s="2" t="s">
        <v>9189</v>
      </c>
      <c r="D501" s="2" t="str">
        <f t="shared" si="28"/>
        <v>GAZİANTEP</v>
      </c>
      <c r="E501" s="2" t="str">
        <f t="shared" si="29"/>
        <v>GAZİANTEP</v>
      </c>
      <c r="F501" s="44" t="s">
        <v>5930</v>
      </c>
      <c r="G501" s="2">
        <v>680</v>
      </c>
      <c r="H501" s="2" t="s">
        <v>10579</v>
      </c>
      <c r="I501" s="2">
        <f t="shared" ca="1" si="30"/>
        <v>8</v>
      </c>
      <c r="J501" s="2">
        <f t="shared" ca="1" si="31"/>
        <v>992</v>
      </c>
    </row>
    <row r="502" spans="1:10" ht="17.350000000000001" customHeight="1">
      <c r="A502" s="2">
        <v>501</v>
      </c>
      <c r="B502" s="43" t="s">
        <v>5931</v>
      </c>
      <c r="C502" s="2" t="s">
        <v>9190</v>
      </c>
      <c r="D502" s="2" t="str">
        <f t="shared" si="28"/>
        <v>İSTANBUL</v>
      </c>
      <c r="E502" s="2" t="str">
        <f t="shared" si="29"/>
        <v>İSTANBUL</v>
      </c>
      <c r="F502" s="44" t="s">
        <v>5932</v>
      </c>
      <c r="G502" s="2">
        <v>3013</v>
      </c>
      <c r="H502" s="2" t="s">
        <v>10580</v>
      </c>
      <c r="I502" s="2">
        <f t="shared" ca="1" si="30"/>
        <v>3</v>
      </c>
      <c r="J502" s="2">
        <f t="shared" ca="1" si="31"/>
        <v>437</v>
      </c>
    </row>
    <row r="503" spans="1:10" ht="17.350000000000001" customHeight="1">
      <c r="A503" s="2">
        <v>502</v>
      </c>
      <c r="B503" s="43" t="s">
        <v>5933</v>
      </c>
      <c r="C503" s="2" t="s">
        <v>9191</v>
      </c>
      <c r="D503" s="2" t="str">
        <f t="shared" si="28"/>
        <v>2 SİVAS</v>
      </c>
      <c r="E503" s="2" t="str">
        <f t="shared" si="29"/>
        <v>SİVAS</v>
      </c>
      <c r="F503" s="44" t="s">
        <v>5934</v>
      </c>
      <c r="G503" s="2">
        <v>3003</v>
      </c>
      <c r="H503" s="2" t="s">
        <v>10581</v>
      </c>
      <c r="I503" s="2">
        <f t="shared" ca="1" si="30"/>
        <v>4</v>
      </c>
      <c r="J503" s="2">
        <f t="shared" ca="1" si="31"/>
        <v>705</v>
      </c>
    </row>
    <row r="504" spans="1:10" ht="17.350000000000001" customHeight="1">
      <c r="A504" s="2">
        <v>503</v>
      </c>
      <c r="B504" s="43" t="s">
        <v>5935</v>
      </c>
      <c r="C504" s="2" t="s">
        <v>9192</v>
      </c>
      <c r="D504" s="2" t="str">
        <f t="shared" si="28"/>
        <v>14 Ofis No:OPAL (Ek Pilot Tesis-3), Erzene Mahallesi, Ankara Caddesi, Ege Üniversitesi Kampüsü</v>
      </c>
      <c r="E504" s="2" t="str">
        <f t="shared" si="29"/>
        <v>Kampüsü</v>
      </c>
      <c r="F504" s="44" t="s">
        <v>5936</v>
      </c>
      <c r="G504" s="2">
        <v>745</v>
      </c>
      <c r="H504" s="2" t="s">
        <v>10582</v>
      </c>
      <c r="I504" s="2">
        <f t="shared" ca="1" si="30"/>
        <v>3</v>
      </c>
      <c r="J504" s="2">
        <f t="shared" ca="1" si="31"/>
        <v>186</v>
      </c>
    </row>
    <row r="505" spans="1:10" ht="17.350000000000001" customHeight="1">
      <c r="A505" s="2">
        <v>504</v>
      </c>
      <c r="B505" s="43" t="s">
        <v>5937</v>
      </c>
      <c r="C505" s="2" t="s">
        <v>9193</v>
      </c>
      <c r="D505" s="2" t="str">
        <f t="shared" si="28"/>
        <v>Anadolu Üniversitesi Yunusemre Kampusu ETGB Anadolu Teknoparkı No:209</v>
      </c>
      <c r="E505" s="2" t="str">
        <f t="shared" si="29"/>
        <v>No:209</v>
      </c>
      <c r="F505" s="44" t="s">
        <v>5938</v>
      </c>
      <c r="G505" s="2">
        <v>1490</v>
      </c>
      <c r="H505" s="2" t="s">
        <v>10583</v>
      </c>
      <c r="I505" s="2">
        <f t="shared" ca="1" si="30"/>
        <v>7</v>
      </c>
      <c r="J505" s="2">
        <f t="shared" ca="1" si="31"/>
        <v>460</v>
      </c>
    </row>
    <row r="506" spans="1:10" ht="17.350000000000001" customHeight="1">
      <c r="A506" s="2">
        <v>505</v>
      </c>
      <c r="B506" s="43" t="s">
        <v>5939</v>
      </c>
      <c r="C506" s="2" t="s">
        <v>9194</v>
      </c>
      <c r="D506" s="2" t="str">
        <f t="shared" si="28"/>
        <v>ANKARA</v>
      </c>
      <c r="E506" s="2" t="str">
        <f t="shared" si="29"/>
        <v>ANKARA</v>
      </c>
      <c r="F506" s="44" t="s">
        <v>5940</v>
      </c>
      <c r="G506" s="2">
        <v>694</v>
      </c>
      <c r="H506" s="2" t="s">
        <v>10584</v>
      </c>
      <c r="I506" s="2">
        <f t="shared" ca="1" si="30"/>
        <v>3</v>
      </c>
      <c r="J506" s="2">
        <f t="shared" ca="1" si="31"/>
        <v>181</v>
      </c>
    </row>
    <row r="507" spans="1:10" ht="17.350000000000001" customHeight="1">
      <c r="A507" s="2">
        <v>506</v>
      </c>
      <c r="B507" s="43" t="s">
        <v>5941</v>
      </c>
      <c r="C507" s="2" t="s">
        <v>9195</v>
      </c>
      <c r="D507" s="2" t="str">
        <f t="shared" si="28"/>
        <v>MANİSA</v>
      </c>
      <c r="E507" s="2" t="str">
        <f t="shared" si="29"/>
        <v>MANİSA</v>
      </c>
      <c r="F507" s="44" t="s">
        <v>5942</v>
      </c>
      <c r="G507" s="2">
        <v>536</v>
      </c>
      <c r="H507" s="2" t="s">
        <v>10585</v>
      </c>
      <c r="I507" s="2">
        <f t="shared" ca="1" si="30"/>
        <v>7</v>
      </c>
      <c r="J507" s="2">
        <f t="shared" ca="1" si="31"/>
        <v>143</v>
      </c>
    </row>
    <row r="508" spans="1:10" ht="17.350000000000001" customHeight="1">
      <c r="A508" s="2">
        <v>507</v>
      </c>
      <c r="B508" s="43" t="s">
        <v>5943</v>
      </c>
      <c r="C508" s="2" t="s">
        <v>9008</v>
      </c>
      <c r="D508" s="2" t="str">
        <f t="shared" si="28"/>
        <v xml:space="preserve"> İSTANBUL</v>
      </c>
      <c r="E508" s="2" t="str">
        <f t="shared" si="29"/>
        <v>İSTANBUL</v>
      </c>
      <c r="F508" s="44" t="s">
        <v>5562</v>
      </c>
      <c r="G508" s="2">
        <v>1401</v>
      </c>
      <c r="H508" s="2" t="s">
        <v>10586</v>
      </c>
      <c r="I508" s="2">
        <f t="shared" ca="1" si="30"/>
        <v>2</v>
      </c>
      <c r="J508" s="2">
        <f t="shared" ca="1" si="31"/>
        <v>619</v>
      </c>
    </row>
    <row r="509" spans="1:10" ht="17.350000000000001" customHeight="1">
      <c r="A509" s="2">
        <v>508</v>
      </c>
      <c r="B509" s="43" t="s">
        <v>5944</v>
      </c>
      <c r="C509" s="2" t="s">
        <v>9196</v>
      </c>
      <c r="D509" s="2" t="str">
        <f t="shared" si="28"/>
        <v>B SELÇUKLU KONYA 42003</v>
      </c>
      <c r="E509" s="2" t="str">
        <f t="shared" si="29"/>
        <v>42003</v>
      </c>
      <c r="F509" s="44" t="s">
        <v>5945</v>
      </c>
      <c r="G509" s="2">
        <v>443</v>
      </c>
      <c r="H509" s="2" t="s">
        <v>10587</v>
      </c>
      <c r="I509" s="2">
        <f t="shared" ca="1" si="30"/>
        <v>3</v>
      </c>
      <c r="J509" s="2">
        <f t="shared" ca="1" si="31"/>
        <v>378</v>
      </c>
    </row>
    <row r="510" spans="1:10" ht="17.350000000000001" customHeight="1">
      <c r="A510" s="2">
        <v>509</v>
      </c>
      <c r="B510" s="43" t="s">
        <v>5946</v>
      </c>
      <c r="C510" s="2" t="s">
        <v>9197</v>
      </c>
      <c r="D510" s="2" t="str">
        <f t="shared" si="28"/>
        <v>10 Yenimahalle ANKARA</v>
      </c>
      <c r="E510" s="2" t="str">
        <f t="shared" si="29"/>
        <v>ANKARA</v>
      </c>
      <c r="F510" s="44" t="s">
        <v>5947</v>
      </c>
      <c r="G510" s="2">
        <v>1734</v>
      </c>
      <c r="H510" s="2" t="s">
        <v>10588</v>
      </c>
      <c r="I510" s="2">
        <f t="shared" ca="1" si="30"/>
        <v>6</v>
      </c>
      <c r="J510" s="2">
        <f t="shared" ca="1" si="31"/>
        <v>401</v>
      </c>
    </row>
    <row r="511" spans="1:10" ht="17.350000000000001" customHeight="1">
      <c r="A511" s="2">
        <v>510</v>
      </c>
      <c r="B511" s="43" t="s">
        <v>5948</v>
      </c>
      <c r="C511" s="2" t="s">
        <v>9198</v>
      </c>
      <c r="D511" s="2" t="str">
        <f t="shared" si="28"/>
        <v>İTOB OSB Mah. 10032 Sok. No:2 (A105) Menderes-İzmir</v>
      </c>
      <c r="E511" s="2" t="str">
        <f t="shared" si="29"/>
        <v>Menderes-İzmir</v>
      </c>
      <c r="F511" s="44" t="s">
        <v>5949</v>
      </c>
      <c r="G511" s="2">
        <v>645</v>
      </c>
      <c r="H511" s="2" t="s">
        <v>10589</v>
      </c>
      <c r="I511" s="2">
        <f t="shared" ca="1" si="30"/>
        <v>3</v>
      </c>
      <c r="J511" s="2">
        <f t="shared" ca="1" si="31"/>
        <v>84</v>
      </c>
    </row>
    <row r="512" spans="1:10" ht="17.350000000000001" customHeight="1">
      <c r="A512" s="2">
        <v>511</v>
      </c>
      <c r="B512" s="43" t="s">
        <v>5950</v>
      </c>
      <c r="C512" s="2" t="s">
        <v>9199</v>
      </c>
      <c r="D512" s="2" t="str">
        <f t="shared" si="28"/>
        <v xml:space="preserve"> İSTANBUL</v>
      </c>
      <c r="E512" s="2" t="str">
        <f t="shared" si="29"/>
        <v>İSTANBUL</v>
      </c>
      <c r="F512" s="44" t="s">
        <v>5951</v>
      </c>
      <c r="G512" s="2">
        <v>1677</v>
      </c>
      <c r="H512" s="2" t="s">
        <v>10590</v>
      </c>
      <c r="I512" s="2">
        <f t="shared" ca="1" si="30"/>
        <v>4</v>
      </c>
      <c r="J512" s="2">
        <f t="shared" ca="1" si="31"/>
        <v>166</v>
      </c>
    </row>
    <row r="513" spans="1:10" ht="17.350000000000001" customHeight="1">
      <c r="A513" s="2">
        <v>512</v>
      </c>
      <c r="B513" s="43" t="s">
        <v>5952</v>
      </c>
      <c r="C513" s="2" t="s">
        <v>9200</v>
      </c>
      <c r="D513" s="2" t="str">
        <f t="shared" si="28"/>
        <v xml:space="preserve"> İstanbul</v>
      </c>
      <c r="E513" s="2" t="str">
        <f t="shared" si="29"/>
        <v>İstanbul</v>
      </c>
      <c r="F513" s="44" t="s">
        <v>5953</v>
      </c>
      <c r="G513" s="2">
        <v>2063</v>
      </c>
      <c r="H513" s="2" t="s">
        <v>10591</v>
      </c>
      <c r="I513" s="2">
        <f t="shared" ca="1" si="30"/>
        <v>3</v>
      </c>
      <c r="J513" s="2">
        <f t="shared" ca="1" si="31"/>
        <v>417</v>
      </c>
    </row>
    <row r="514" spans="1:10" ht="17.350000000000001" customHeight="1">
      <c r="A514" s="2">
        <v>513</v>
      </c>
      <c r="B514" s="43" t="s">
        <v>5954</v>
      </c>
      <c r="C514" s="2" t="s">
        <v>9201</v>
      </c>
      <c r="D514" s="2" t="str">
        <f t="shared" si="28"/>
        <v>Fetih Mah. Libadiye Cad. Tahralı Sok. Kavakyeli B Blok D:1</v>
      </c>
      <c r="E514" s="2" t="str">
        <f t="shared" si="29"/>
        <v>D:1</v>
      </c>
      <c r="F514" s="44" t="s">
        <v>5955</v>
      </c>
      <c r="G514" s="2">
        <v>2435</v>
      </c>
      <c r="H514" s="2" t="s">
        <v>10592</v>
      </c>
      <c r="I514" s="2">
        <f t="shared" ca="1" si="30"/>
        <v>2</v>
      </c>
      <c r="J514" s="2">
        <f t="shared" ca="1" si="31"/>
        <v>622</v>
      </c>
    </row>
    <row r="515" spans="1:10" ht="17.350000000000001" customHeight="1">
      <c r="A515" s="2">
        <v>514</v>
      </c>
      <c r="B515" s="43" t="s">
        <v>5956</v>
      </c>
      <c r="C515" s="2" t="s">
        <v>9202</v>
      </c>
      <c r="D515" s="2" t="str">
        <f t="shared" ref="D515:D578" si="32">IFERROR(RIGHT(C515,LEN(C515)-FIND("$",SUBSTITUTE(C515,"/","$",LEN(C515)-LEN(SUBSTITUTE(C515,"/",""))))),C515)</f>
        <v>08</v>
      </c>
      <c r="E515" s="2" t="str">
        <f t="shared" ref="E515:E578" si="33">IFERROR(RIGHT(D515,LEN(D515)-FIND("$",SUBSTITUTE(D515," ","$",LEN(D515)-LEN(SUBSTITUTE(D515," ",""))))),D515)</f>
        <v>08</v>
      </c>
      <c r="F515" s="44" t="s">
        <v>5957</v>
      </c>
      <c r="G515" s="2">
        <v>104</v>
      </c>
      <c r="H515" s="2" t="s">
        <v>10593</v>
      </c>
      <c r="I515" s="2">
        <f t="shared" ref="I515:I578" ca="1" si="34">RANDBETWEEN(1,8)</f>
        <v>6</v>
      </c>
      <c r="J515" s="2">
        <f t="shared" ref="J515:J578" ca="1" si="35">RANDBETWEEN(1,1000)</f>
        <v>273</v>
      </c>
    </row>
    <row r="516" spans="1:10" ht="17.350000000000001" customHeight="1">
      <c r="A516" s="2">
        <v>515</v>
      </c>
      <c r="B516" s="43" t="s">
        <v>5958</v>
      </c>
      <c r="C516" s="2" t="s">
        <v>9203</v>
      </c>
      <c r="D516" s="2" t="str">
        <f t="shared" si="32"/>
        <v>D1 BLOK NO:11 GÖLBAŞI ANKARA</v>
      </c>
      <c r="E516" s="2" t="str">
        <f t="shared" si="33"/>
        <v>ANKARA</v>
      </c>
      <c r="F516" s="44" t="s">
        <v>5959</v>
      </c>
      <c r="G516" s="2">
        <v>2656</v>
      </c>
      <c r="H516" s="2" t="s">
        <v>10594</v>
      </c>
      <c r="I516" s="2">
        <f t="shared" ca="1" si="34"/>
        <v>2</v>
      </c>
      <c r="J516" s="2">
        <f t="shared" ca="1" si="35"/>
        <v>206</v>
      </c>
    </row>
    <row r="517" spans="1:10" ht="17.350000000000001" customHeight="1">
      <c r="A517" s="2">
        <v>516</v>
      </c>
      <c r="B517" s="43" t="s">
        <v>5960</v>
      </c>
      <c r="C517" s="2" t="s">
        <v>9204</v>
      </c>
      <c r="D517" s="2" t="str">
        <f t="shared" si="32"/>
        <v>ROSEM DIŞ KAPI:2 NO:14</v>
      </c>
      <c r="E517" s="2" t="str">
        <f t="shared" si="33"/>
        <v>NO:14</v>
      </c>
      <c r="F517" s="44" t="s">
        <v>5961</v>
      </c>
      <c r="G517" s="2">
        <v>2755</v>
      </c>
      <c r="H517" s="2" t="s">
        <v>10595</v>
      </c>
      <c r="I517" s="2">
        <f t="shared" ca="1" si="34"/>
        <v>4</v>
      </c>
      <c r="J517" s="2">
        <f t="shared" ca="1" si="35"/>
        <v>92</v>
      </c>
    </row>
    <row r="518" spans="1:10" ht="17.350000000000001" customHeight="1">
      <c r="A518" s="2">
        <v>517</v>
      </c>
      <c r="B518" s="43" t="s">
        <v>5962</v>
      </c>
      <c r="C518" s="2" t="s">
        <v>9205</v>
      </c>
      <c r="D518" s="2" t="str">
        <f t="shared" si="32"/>
        <v>KONYA</v>
      </c>
      <c r="E518" s="2" t="str">
        <f t="shared" si="33"/>
        <v>KONYA</v>
      </c>
      <c r="F518" s="44" t="s">
        <v>5963</v>
      </c>
      <c r="G518" s="2">
        <v>2545</v>
      </c>
      <c r="H518" s="2" t="s">
        <v>10596</v>
      </c>
      <c r="I518" s="2">
        <f t="shared" ca="1" si="34"/>
        <v>2</v>
      </c>
      <c r="J518" s="2">
        <f t="shared" ca="1" si="35"/>
        <v>557</v>
      </c>
    </row>
    <row r="519" spans="1:10" ht="17.350000000000001" customHeight="1">
      <c r="A519" s="2">
        <v>518</v>
      </c>
      <c r="B519" s="43" t="s">
        <v>5964</v>
      </c>
      <c r="C519" s="2" t="s">
        <v>9206</v>
      </c>
      <c r="D519" s="2" t="str">
        <f t="shared" si="32"/>
        <v>Ankara</v>
      </c>
      <c r="E519" s="2" t="str">
        <f t="shared" si="33"/>
        <v>Ankara</v>
      </c>
      <c r="F519" s="44" t="s">
        <v>5965</v>
      </c>
      <c r="G519" s="2">
        <v>88</v>
      </c>
      <c r="H519" s="2" t="s">
        <v>10597</v>
      </c>
      <c r="I519" s="2">
        <f t="shared" ca="1" si="34"/>
        <v>1</v>
      </c>
      <c r="J519" s="2">
        <f t="shared" ca="1" si="35"/>
        <v>849</v>
      </c>
    </row>
    <row r="520" spans="1:10" ht="17.350000000000001" customHeight="1">
      <c r="A520" s="2">
        <v>519</v>
      </c>
      <c r="B520" s="43" t="s">
        <v>5966</v>
      </c>
      <c r="C520" s="2" t="s">
        <v>9207</v>
      </c>
      <c r="D520" s="2" t="str">
        <f t="shared" si="32"/>
        <v>Ege Üniversitesi Kampüsü Ide-EGE TGB Erzene Mah. Ankara Cad. Mercan Binası No.172-70-I Bornova – İZMİR</v>
      </c>
      <c r="E520" s="2" t="str">
        <f t="shared" si="33"/>
        <v>İZMİR</v>
      </c>
      <c r="F520" s="44" t="s">
        <v>5967</v>
      </c>
      <c r="G520" s="2">
        <v>3019</v>
      </c>
      <c r="H520" s="2" t="s">
        <v>10598</v>
      </c>
      <c r="I520" s="2">
        <f t="shared" ca="1" si="34"/>
        <v>8</v>
      </c>
      <c r="J520" s="2">
        <f t="shared" ca="1" si="35"/>
        <v>970</v>
      </c>
    </row>
    <row r="521" spans="1:10" ht="17.350000000000001" customHeight="1">
      <c r="A521" s="2">
        <v>520</v>
      </c>
      <c r="B521" s="43" t="s">
        <v>5968</v>
      </c>
      <c r="C521" s="2" t="s">
        <v>9208</v>
      </c>
      <c r="D521" s="2" t="str">
        <f t="shared" si="32"/>
        <v>Ankara</v>
      </c>
      <c r="E521" s="2" t="str">
        <f t="shared" si="33"/>
        <v>Ankara</v>
      </c>
      <c r="F521" s="44" t="s">
        <v>5969</v>
      </c>
      <c r="G521" s="2">
        <v>2334</v>
      </c>
      <c r="H521" s="2" t="s">
        <v>10599</v>
      </c>
      <c r="I521" s="2">
        <f t="shared" ca="1" si="34"/>
        <v>2</v>
      </c>
      <c r="J521" s="2">
        <f t="shared" ca="1" si="35"/>
        <v>557</v>
      </c>
    </row>
    <row r="522" spans="1:10" ht="17.350000000000001" customHeight="1">
      <c r="A522" s="2">
        <v>521</v>
      </c>
      <c r="B522" s="43" t="s">
        <v>5970</v>
      </c>
      <c r="C522" s="2" t="s">
        <v>9209</v>
      </c>
      <c r="D522" s="2" t="str">
        <f t="shared" si="32"/>
        <v>TÜBİTAK Gebze Yerleşkesi Teknoloji Geliştirme Bölgesi Gebze Kocaeli</v>
      </c>
      <c r="E522" s="2" t="str">
        <f t="shared" si="33"/>
        <v>Kocaeli</v>
      </c>
      <c r="F522" s="44" t="s">
        <v>5971</v>
      </c>
      <c r="G522" s="2">
        <v>1597</v>
      </c>
      <c r="H522" s="2" t="s">
        <v>10600</v>
      </c>
      <c r="I522" s="2">
        <f t="shared" ca="1" si="34"/>
        <v>6</v>
      </c>
      <c r="J522" s="2">
        <f t="shared" ca="1" si="35"/>
        <v>909</v>
      </c>
    </row>
    <row r="523" spans="1:10" ht="17.350000000000001" customHeight="1">
      <c r="A523" s="2">
        <v>522</v>
      </c>
      <c r="B523" s="43" t="s">
        <v>5972</v>
      </c>
      <c r="C523" s="2" t="s">
        <v>9210</v>
      </c>
      <c r="D523" s="2" t="str">
        <f t="shared" si="32"/>
        <v>Turkey</v>
      </c>
      <c r="E523" s="2" t="str">
        <f t="shared" si="33"/>
        <v>Turkey</v>
      </c>
      <c r="F523" s="44" t="s">
        <v>5973</v>
      </c>
      <c r="G523" s="2">
        <v>2381</v>
      </c>
      <c r="H523" s="2" t="s">
        <v>10601</v>
      </c>
      <c r="I523" s="2">
        <f t="shared" ca="1" si="34"/>
        <v>5</v>
      </c>
      <c r="J523" s="2">
        <f t="shared" ca="1" si="35"/>
        <v>499</v>
      </c>
    </row>
    <row r="524" spans="1:10" ht="17.350000000000001" customHeight="1">
      <c r="A524" s="2">
        <v>523</v>
      </c>
      <c r="B524" s="43" t="s">
        <v>5974</v>
      </c>
      <c r="C524" s="2" t="s">
        <v>9211</v>
      </c>
      <c r="D524" s="2" t="str">
        <f t="shared" si="32"/>
        <v xml:space="preserve"> 4A 101</v>
      </c>
      <c r="E524" s="2" t="str">
        <f t="shared" si="33"/>
        <v>101</v>
      </c>
      <c r="F524" s="44" t="s">
        <v>5975</v>
      </c>
      <c r="G524" s="2">
        <v>528</v>
      </c>
      <c r="H524" s="2" t="s">
        <v>10602</v>
      </c>
      <c r="I524" s="2">
        <f t="shared" ca="1" si="34"/>
        <v>1</v>
      </c>
      <c r="J524" s="2">
        <f t="shared" ca="1" si="35"/>
        <v>272</v>
      </c>
    </row>
    <row r="525" spans="1:10" ht="17.350000000000001" customHeight="1">
      <c r="A525" s="2">
        <v>524</v>
      </c>
      <c r="B525" s="43" t="s">
        <v>5976</v>
      </c>
      <c r="C525" s="2" t="s">
        <v>9212</v>
      </c>
      <c r="D525" s="2" t="str">
        <f t="shared" si="32"/>
        <v>Kültür Mah. 1. Sk. Aibü-Şehir Kampüsü YanıTeknokent Binası</v>
      </c>
      <c r="E525" s="2" t="str">
        <f t="shared" si="33"/>
        <v>Binası</v>
      </c>
      <c r="F525" s="44" t="s">
        <v>5977</v>
      </c>
      <c r="G525" s="2">
        <v>111</v>
      </c>
      <c r="H525" s="2" t="s">
        <v>10603</v>
      </c>
      <c r="I525" s="2">
        <f t="shared" ca="1" si="34"/>
        <v>2</v>
      </c>
      <c r="J525" s="2">
        <f t="shared" ca="1" si="35"/>
        <v>348</v>
      </c>
    </row>
    <row r="526" spans="1:10" ht="17.350000000000001" customHeight="1">
      <c r="A526" s="2">
        <v>525</v>
      </c>
      <c r="B526" s="43" t="s">
        <v>5978</v>
      </c>
      <c r="C526" s="2" t="s">
        <v>9213</v>
      </c>
      <c r="D526" s="2" t="str">
        <f t="shared" si="32"/>
        <v>ETGB Anadolu Teknoparkı</v>
      </c>
      <c r="E526" s="2" t="str">
        <f t="shared" si="33"/>
        <v>Teknoparkı</v>
      </c>
      <c r="F526" s="44" t="s">
        <v>5979</v>
      </c>
      <c r="G526" s="2">
        <v>1</v>
      </c>
      <c r="H526" s="2" t="s">
        <v>10604</v>
      </c>
      <c r="I526" s="2">
        <f t="shared" ca="1" si="34"/>
        <v>6</v>
      </c>
      <c r="J526" s="2">
        <f t="shared" ca="1" si="35"/>
        <v>215</v>
      </c>
    </row>
    <row r="527" spans="1:10" ht="17.350000000000001" customHeight="1">
      <c r="A527" s="2">
        <v>526</v>
      </c>
      <c r="B527" s="43" t="s">
        <v>5980</v>
      </c>
      <c r="C527" s="2" t="s">
        <v>9214</v>
      </c>
      <c r="D527" s="2" t="str">
        <f t="shared" si="32"/>
        <v>MİTHATPAŞA MAH. BÜLENT ECEVİT CAD. WESTALİFE REZİDANS KAT:1 D:4</v>
      </c>
      <c r="E527" s="2" t="str">
        <f t="shared" si="33"/>
        <v>D:4</v>
      </c>
      <c r="F527" s="44" t="s">
        <v>5981</v>
      </c>
      <c r="G527" s="2">
        <v>1777</v>
      </c>
      <c r="H527" s="2" t="s">
        <v>10605</v>
      </c>
      <c r="I527" s="2">
        <f t="shared" ca="1" si="34"/>
        <v>4</v>
      </c>
      <c r="J527" s="2">
        <f t="shared" ca="1" si="35"/>
        <v>98</v>
      </c>
    </row>
    <row r="528" spans="1:10" ht="17.350000000000001" customHeight="1">
      <c r="A528" s="2">
        <v>527</v>
      </c>
      <c r="B528" s="43" t="s">
        <v>5982</v>
      </c>
      <c r="C528" s="2" t="s">
        <v>9215</v>
      </c>
      <c r="D528" s="2" t="str">
        <f t="shared" si="32"/>
        <v>KOCAELİ</v>
      </c>
      <c r="E528" s="2" t="str">
        <f t="shared" si="33"/>
        <v>KOCAELİ</v>
      </c>
      <c r="F528" s="44" t="s">
        <v>5983</v>
      </c>
      <c r="G528" s="2">
        <v>899</v>
      </c>
      <c r="H528" s="2" t="s">
        <v>10606</v>
      </c>
      <c r="I528" s="2">
        <f t="shared" ca="1" si="34"/>
        <v>6</v>
      </c>
      <c r="J528" s="2">
        <f t="shared" ca="1" si="35"/>
        <v>753</v>
      </c>
    </row>
    <row r="529" spans="1:10" ht="17.350000000000001" customHeight="1">
      <c r="A529" s="2">
        <v>528</v>
      </c>
      <c r="B529" s="43" t="s">
        <v>5984</v>
      </c>
      <c r="C529" s="2" t="s">
        <v>9216</v>
      </c>
      <c r="D529" s="2" t="str">
        <f t="shared" si="32"/>
        <v xml:space="preserve"> ANTALYA</v>
      </c>
      <c r="E529" s="2" t="str">
        <f t="shared" si="33"/>
        <v>ANTALYA</v>
      </c>
      <c r="F529" s="44" t="s">
        <v>5985</v>
      </c>
      <c r="G529" s="2">
        <v>3173</v>
      </c>
      <c r="H529" s="2" t="s">
        <v>10607</v>
      </c>
      <c r="I529" s="2">
        <f t="shared" ca="1" si="34"/>
        <v>1</v>
      </c>
      <c r="J529" s="2">
        <f t="shared" ca="1" si="35"/>
        <v>65</v>
      </c>
    </row>
    <row r="530" spans="1:10" ht="17.350000000000001" customHeight="1">
      <c r="A530" s="2">
        <v>529</v>
      </c>
      <c r="B530" s="43" t="s">
        <v>5986</v>
      </c>
      <c r="C530" s="2" t="s">
        <v>9217</v>
      </c>
      <c r="D530" s="2" t="str">
        <f t="shared" si="32"/>
        <v>3) MENDERES-İZMİR</v>
      </c>
      <c r="E530" s="2" t="str">
        <f t="shared" si="33"/>
        <v>MENDERES-İZMİR</v>
      </c>
      <c r="F530" s="44" t="s">
        <v>5987</v>
      </c>
      <c r="G530" s="2">
        <v>3056</v>
      </c>
      <c r="H530" s="2" t="s">
        <v>10608</v>
      </c>
      <c r="I530" s="2">
        <f t="shared" ca="1" si="34"/>
        <v>4</v>
      </c>
      <c r="J530" s="2">
        <f t="shared" ca="1" si="35"/>
        <v>361</v>
      </c>
    </row>
    <row r="531" spans="1:10" ht="17.350000000000001" customHeight="1">
      <c r="A531" s="2">
        <v>530</v>
      </c>
      <c r="B531" s="43" t="s">
        <v>5988</v>
      </c>
      <c r="C531" s="2" t="s">
        <v>9218</v>
      </c>
      <c r="D531" s="2" t="str">
        <f t="shared" si="32"/>
        <v xml:space="preserve"> 09 TUŞBA VAN</v>
      </c>
      <c r="E531" s="2" t="str">
        <f t="shared" si="33"/>
        <v>VAN</v>
      </c>
      <c r="F531" s="44" t="s">
        <v>5989</v>
      </c>
      <c r="G531" s="2">
        <v>2692</v>
      </c>
      <c r="H531" s="2" t="s">
        <v>10609</v>
      </c>
      <c r="I531" s="2">
        <f t="shared" ca="1" si="34"/>
        <v>8</v>
      </c>
      <c r="J531" s="2">
        <f t="shared" ca="1" si="35"/>
        <v>677</v>
      </c>
    </row>
    <row r="532" spans="1:10" ht="17.350000000000001" customHeight="1">
      <c r="A532" s="2">
        <v>531</v>
      </c>
      <c r="B532" s="43" t="s">
        <v>5990</v>
      </c>
      <c r="C532" s="2" t="s">
        <v>9219</v>
      </c>
      <c r="D532" s="2" t="str">
        <f t="shared" si="32"/>
        <v xml:space="preserve"> EDİRNE</v>
      </c>
      <c r="E532" s="2" t="str">
        <f t="shared" si="33"/>
        <v>EDİRNE</v>
      </c>
      <c r="F532" s="44" t="s">
        <v>5991</v>
      </c>
      <c r="G532" s="2">
        <v>2984</v>
      </c>
      <c r="H532" s="2" t="s">
        <v>10610</v>
      </c>
      <c r="I532" s="2">
        <f t="shared" ca="1" si="34"/>
        <v>3</v>
      </c>
      <c r="J532" s="2">
        <f t="shared" ca="1" si="35"/>
        <v>366</v>
      </c>
    </row>
    <row r="533" spans="1:10" ht="17.350000000000001" customHeight="1">
      <c r="A533" s="2">
        <v>532</v>
      </c>
      <c r="B533" s="43" t="s">
        <v>5992</v>
      </c>
      <c r="C533" s="2" t="s">
        <v>9004</v>
      </c>
      <c r="D533" s="2" t="str">
        <f t="shared" si="32"/>
        <v>SARIÇAM</v>
      </c>
      <c r="E533" s="2" t="str">
        <f t="shared" si="33"/>
        <v>SARIÇAM</v>
      </c>
      <c r="F533" s="44" t="s">
        <v>5554</v>
      </c>
      <c r="G533" s="2">
        <v>680</v>
      </c>
      <c r="H533" s="2" t="s">
        <v>10579</v>
      </c>
      <c r="I533" s="2">
        <f t="shared" ca="1" si="34"/>
        <v>4</v>
      </c>
      <c r="J533" s="2">
        <f t="shared" ca="1" si="35"/>
        <v>43</v>
      </c>
    </row>
    <row r="534" spans="1:10" ht="17.350000000000001" customHeight="1">
      <c r="A534" s="2">
        <v>533</v>
      </c>
      <c r="B534" s="43" t="s">
        <v>5993</v>
      </c>
      <c r="C534" s="2" t="s">
        <v>9220</v>
      </c>
      <c r="D534" s="2" t="str">
        <f t="shared" si="32"/>
        <v>A Beykoz</v>
      </c>
      <c r="E534" s="2" t="str">
        <f t="shared" si="33"/>
        <v>Beykoz</v>
      </c>
      <c r="F534" s="44" t="s">
        <v>5994</v>
      </c>
      <c r="G534" s="2">
        <v>3013</v>
      </c>
      <c r="H534" s="2" t="s">
        <v>10580</v>
      </c>
      <c r="I534" s="2">
        <f t="shared" ca="1" si="34"/>
        <v>1</v>
      </c>
      <c r="J534" s="2">
        <f t="shared" ca="1" si="35"/>
        <v>821</v>
      </c>
    </row>
    <row r="535" spans="1:10" ht="17.350000000000001" customHeight="1">
      <c r="A535" s="2">
        <v>534</v>
      </c>
      <c r="B535" s="43" t="s">
        <v>5995</v>
      </c>
      <c r="C535" s="2" t="s">
        <v>9221</v>
      </c>
      <c r="D535" s="2" t="str">
        <f t="shared" si="32"/>
        <v>Büyükdere Mah. Gençlik Bulvarı Osmangazi Üniversitesi Meşelik Kampusu ETGB Osmangazi Teknoparkı Binası No: 104</v>
      </c>
      <c r="E535" s="2" t="str">
        <f t="shared" si="33"/>
        <v>104</v>
      </c>
      <c r="F535" s="44" t="s">
        <v>5996</v>
      </c>
      <c r="G535" s="2">
        <v>3003</v>
      </c>
      <c r="H535" s="2" t="s">
        <v>10581</v>
      </c>
      <c r="I535" s="2">
        <f t="shared" ca="1" si="34"/>
        <v>5</v>
      </c>
      <c r="J535" s="2">
        <f t="shared" ca="1" si="35"/>
        <v>352</v>
      </c>
    </row>
    <row r="536" spans="1:10" ht="17.350000000000001" customHeight="1">
      <c r="A536" s="2">
        <v>535</v>
      </c>
      <c r="B536" s="43" t="s">
        <v>5997</v>
      </c>
      <c r="C536" s="2" t="s">
        <v>9222</v>
      </c>
      <c r="D536" s="2" t="str">
        <f t="shared" si="32"/>
        <v>2 Ümraniye İstanbul</v>
      </c>
      <c r="E536" s="2" t="str">
        <f t="shared" si="33"/>
        <v>İstanbul</v>
      </c>
      <c r="F536" s="44" t="s">
        <v>5998</v>
      </c>
      <c r="G536" s="2">
        <v>745</v>
      </c>
      <c r="H536" s="2" t="s">
        <v>10582</v>
      </c>
      <c r="I536" s="2">
        <f t="shared" ca="1" si="34"/>
        <v>6</v>
      </c>
      <c r="J536" s="2">
        <f t="shared" ca="1" si="35"/>
        <v>698</v>
      </c>
    </row>
    <row r="537" spans="1:10" ht="17.350000000000001" customHeight="1">
      <c r="A537" s="2">
        <v>536</v>
      </c>
      <c r="B537" s="43" t="s">
        <v>5999</v>
      </c>
      <c r="C537" s="2" t="s">
        <v>9223</v>
      </c>
      <c r="D537" s="2" t="str">
        <f t="shared" si="32"/>
        <v xml:space="preserve"> Mersin Bina Kodu: 5683329 (Adres Kodu: 1997862394)</v>
      </c>
      <c r="E537" s="2" t="str">
        <f t="shared" si="33"/>
        <v>1997862394)</v>
      </c>
      <c r="F537" s="44" t="s">
        <v>6000</v>
      </c>
      <c r="G537" s="2">
        <v>1490</v>
      </c>
      <c r="H537" s="2" t="s">
        <v>10583</v>
      </c>
      <c r="I537" s="2">
        <f t="shared" ca="1" si="34"/>
        <v>3</v>
      </c>
      <c r="J537" s="2">
        <f t="shared" ca="1" si="35"/>
        <v>361</v>
      </c>
    </row>
    <row r="538" spans="1:10" ht="17.350000000000001" customHeight="1">
      <c r="A538" s="2">
        <v>537</v>
      </c>
      <c r="B538" s="43" t="s">
        <v>6001</v>
      </c>
      <c r="C538" s="2" t="s">
        <v>9224</v>
      </c>
      <c r="D538" s="2" t="str">
        <f t="shared" si="32"/>
        <v>ANTALYA</v>
      </c>
      <c r="E538" s="2" t="str">
        <f t="shared" si="33"/>
        <v>ANTALYA</v>
      </c>
      <c r="F538" s="44" t="s">
        <v>6002</v>
      </c>
      <c r="G538" s="2">
        <v>694</v>
      </c>
      <c r="H538" s="2" t="s">
        <v>10584</v>
      </c>
      <c r="I538" s="2">
        <f t="shared" ca="1" si="34"/>
        <v>8</v>
      </c>
      <c r="J538" s="2">
        <f t="shared" ca="1" si="35"/>
        <v>337</v>
      </c>
    </row>
    <row r="539" spans="1:10" ht="17.350000000000001" customHeight="1">
      <c r="A539" s="2">
        <v>538</v>
      </c>
      <c r="B539" s="43" t="s">
        <v>6003</v>
      </c>
      <c r="C539" s="2" t="s">
        <v>9225</v>
      </c>
      <c r="D539" s="2" t="str">
        <f t="shared" si="32"/>
        <v>28 eskişehir</v>
      </c>
      <c r="E539" s="2" t="str">
        <f t="shared" si="33"/>
        <v>eskişehir</v>
      </c>
      <c r="F539" s="44" t="s">
        <v>6004</v>
      </c>
      <c r="G539" s="2">
        <v>536</v>
      </c>
      <c r="H539" s="2" t="s">
        <v>10585</v>
      </c>
      <c r="I539" s="2">
        <f t="shared" ca="1" si="34"/>
        <v>3</v>
      </c>
      <c r="J539" s="2">
        <f t="shared" ca="1" si="35"/>
        <v>694</v>
      </c>
    </row>
    <row r="540" spans="1:10" ht="17.350000000000001" customHeight="1">
      <c r="A540" s="2">
        <v>539</v>
      </c>
      <c r="B540" s="43" t="s">
        <v>6005</v>
      </c>
      <c r="C540" s="2" t="s">
        <v>9226</v>
      </c>
      <c r="D540" s="2" t="str">
        <f t="shared" si="32"/>
        <v>ANKARA</v>
      </c>
      <c r="E540" s="2" t="str">
        <f t="shared" si="33"/>
        <v>ANKARA</v>
      </c>
      <c r="F540" s="44" t="s">
        <v>6006</v>
      </c>
      <c r="G540" s="2">
        <v>1401</v>
      </c>
      <c r="H540" s="2" t="s">
        <v>10586</v>
      </c>
      <c r="I540" s="2">
        <f t="shared" ca="1" si="34"/>
        <v>6</v>
      </c>
      <c r="J540" s="2">
        <f t="shared" ca="1" si="35"/>
        <v>243</v>
      </c>
    </row>
    <row r="541" spans="1:10" ht="17.350000000000001" customHeight="1">
      <c r="A541" s="2">
        <v>540</v>
      </c>
      <c r="B541" s="43" t="s">
        <v>6007</v>
      </c>
      <c r="C541" s="2" t="s">
        <v>8937</v>
      </c>
      <c r="D541" s="2" t="str">
        <f t="shared" si="32"/>
        <v>Anadolu Üniversitesi Yunusemre Kampusu ETGB Anadolu Teknoparkı</v>
      </c>
      <c r="E541" s="2" t="str">
        <f t="shared" si="33"/>
        <v>Teknoparkı</v>
      </c>
      <c r="F541" s="44" t="s">
        <v>5418</v>
      </c>
      <c r="G541" s="2">
        <v>443</v>
      </c>
      <c r="H541" s="2" t="s">
        <v>10587</v>
      </c>
      <c r="I541" s="2">
        <f t="shared" ca="1" si="34"/>
        <v>7</v>
      </c>
      <c r="J541" s="2">
        <f t="shared" ca="1" si="35"/>
        <v>155</v>
      </c>
    </row>
    <row r="542" spans="1:10" ht="17.350000000000001" customHeight="1">
      <c r="A542" s="2">
        <v>541</v>
      </c>
      <c r="B542" s="43" t="s">
        <v>6008</v>
      </c>
      <c r="C542" s="2" t="s">
        <v>9227</v>
      </c>
      <c r="D542" s="2" t="str">
        <f t="shared" si="32"/>
        <v>2.Organize San. Bölgesi Kütahya-Eskişehir Karayolu 5.Km</v>
      </c>
      <c r="E542" s="2" t="str">
        <f t="shared" si="33"/>
        <v>5.Km</v>
      </c>
      <c r="F542" s="44" t="s">
        <v>6009</v>
      </c>
      <c r="G542" s="2">
        <v>1734</v>
      </c>
      <c r="H542" s="2" t="s">
        <v>10588</v>
      </c>
      <c r="I542" s="2">
        <f t="shared" ca="1" si="34"/>
        <v>8</v>
      </c>
      <c r="J542" s="2">
        <f t="shared" ca="1" si="35"/>
        <v>793</v>
      </c>
    </row>
    <row r="543" spans="1:10" ht="17.350000000000001" customHeight="1">
      <c r="A543" s="2">
        <v>542</v>
      </c>
      <c r="B543" s="43" t="s">
        <v>6010</v>
      </c>
      <c r="C543" s="2" t="s">
        <v>9228</v>
      </c>
      <c r="D543" s="2" t="str">
        <f t="shared" si="32"/>
        <v xml:space="preserve"> DÜZCE</v>
      </c>
      <c r="E543" s="2" t="str">
        <f t="shared" si="33"/>
        <v>DÜZCE</v>
      </c>
      <c r="F543" s="44" t="s">
        <v>6011</v>
      </c>
      <c r="G543" s="2">
        <v>645</v>
      </c>
      <c r="H543" s="2" t="s">
        <v>10589</v>
      </c>
      <c r="I543" s="2">
        <f t="shared" ca="1" si="34"/>
        <v>2</v>
      </c>
      <c r="J543" s="2">
        <f t="shared" ca="1" si="35"/>
        <v>285</v>
      </c>
    </row>
    <row r="544" spans="1:10" ht="17.350000000000001" customHeight="1">
      <c r="A544" s="2">
        <v>543</v>
      </c>
      <c r="B544" s="43" t="s">
        <v>6012</v>
      </c>
      <c r="C544" s="2" t="s">
        <v>9229</v>
      </c>
      <c r="D544" s="2" t="str">
        <f t="shared" si="32"/>
        <v>ANKARA</v>
      </c>
      <c r="E544" s="2" t="str">
        <f t="shared" si="33"/>
        <v>ANKARA</v>
      </c>
      <c r="F544" s="44" t="s">
        <v>6013</v>
      </c>
      <c r="G544" s="2">
        <v>1677</v>
      </c>
      <c r="H544" s="2" t="s">
        <v>10590</v>
      </c>
      <c r="I544" s="2">
        <f t="shared" ca="1" si="34"/>
        <v>2</v>
      </c>
      <c r="J544" s="2">
        <f t="shared" ca="1" si="35"/>
        <v>795</v>
      </c>
    </row>
    <row r="545" spans="1:10" ht="17.350000000000001" customHeight="1">
      <c r="A545" s="2">
        <v>544</v>
      </c>
      <c r="B545" s="43" t="s">
        <v>6014</v>
      </c>
      <c r="C545" s="2" t="s">
        <v>9230</v>
      </c>
      <c r="D545" s="2" t="str">
        <f t="shared" si="32"/>
        <v>Ankara</v>
      </c>
      <c r="E545" s="2" t="str">
        <f t="shared" si="33"/>
        <v>Ankara</v>
      </c>
      <c r="F545" s="44" t="s">
        <v>6015</v>
      </c>
      <c r="G545" s="2">
        <v>2063</v>
      </c>
      <c r="H545" s="2" t="s">
        <v>10591</v>
      </c>
      <c r="I545" s="2">
        <f t="shared" ca="1" si="34"/>
        <v>2</v>
      </c>
      <c r="J545" s="2">
        <f t="shared" ca="1" si="35"/>
        <v>700</v>
      </c>
    </row>
    <row r="546" spans="1:10" ht="17.350000000000001" customHeight="1">
      <c r="A546" s="2">
        <v>545</v>
      </c>
      <c r="B546" s="43" t="s">
        <v>6016</v>
      </c>
      <c r="C546" s="2" t="s">
        <v>9231</v>
      </c>
      <c r="D546" s="2" t="str">
        <f t="shared" si="32"/>
        <v>TRABZON</v>
      </c>
      <c r="E546" s="2" t="str">
        <f t="shared" si="33"/>
        <v>TRABZON</v>
      </c>
      <c r="F546" s="44" t="s">
        <v>6017</v>
      </c>
      <c r="G546" s="2">
        <v>2435</v>
      </c>
      <c r="H546" s="2" t="s">
        <v>10592</v>
      </c>
      <c r="I546" s="2">
        <f t="shared" ca="1" si="34"/>
        <v>4</v>
      </c>
      <c r="J546" s="2">
        <f t="shared" ca="1" si="35"/>
        <v>948</v>
      </c>
    </row>
    <row r="547" spans="1:10" ht="17.350000000000001" customHeight="1">
      <c r="A547" s="2">
        <v>546</v>
      </c>
      <c r="B547" s="43" t="s">
        <v>6018</v>
      </c>
      <c r="C547" s="2" t="s">
        <v>9232</v>
      </c>
      <c r="D547" s="2" t="str">
        <f t="shared" si="32"/>
        <v>14 NüvEGE Kulukça Merkezi</v>
      </c>
      <c r="E547" s="2" t="str">
        <f t="shared" si="33"/>
        <v>Merkezi</v>
      </c>
      <c r="F547" s="44" t="s">
        <v>6019</v>
      </c>
      <c r="G547" s="2">
        <v>104</v>
      </c>
      <c r="H547" s="2" t="s">
        <v>10593</v>
      </c>
      <c r="I547" s="2">
        <f t="shared" ca="1" si="34"/>
        <v>3</v>
      </c>
      <c r="J547" s="2">
        <f t="shared" ca="1" si="35"/>
        <v>24</v>
      </c>
    </row>
    <row r="548" spans="1:10" ht="17.350000000000001" customHeight="1">
      <c r="A548" s="2">
        <v>547</v>
      </c>
      <c r="B548" s="43" t="s">
        <v>6020</v>
      </c>
      <c r="C548" s="2" t="s">
        <v>9233</v>
      </c>
      <c r="D548" s="2" t="str">
        <f t="shared" si="32"/>
        <v>202</v>
      </c>
      <c r="E548" s="2" t="str">
        <f t="shared" si="33"/>
        <v>202</v>
      </c>
      <c r="F548" s="44" t="s">
        <v>6021</v>
      </c>
      <c r="G548" s="2">
        <v>2656</v>
      </c>
      <c r="H548" s="2" t="s">
        <v>10594</v>
      </c>
      <c r="I548" s="2">
        <f t="shared" ca="1" si="34"/>
        <v>8</v>
      </c>
      <c r="J548" s="2">
        <f t="shared" ca="1" si="35"/>
        <v>397</v>
      </c>
    </row>
    <row r="549" spans="1:10" ht="17.350000000000001" customHeight="1">
      <c r="A549" s="2">
        <v>548</v>
      </c>
      <c r="B549" s="43" t="s">
        <v>6022</v>
      </c>
      <c r="C549" s="2" t="s">
        <v>9234</v>
      </c>
      <c r="D549" s="2" t="str">
        <f t="shared" si="32"/>
        <v>Samsun</v>
      </c>
      <c r="E549" s="2" t="str">
        <f t="shared" si="33"/>
        <v>Samsun</v>
      </c>
      <c r="F549" s="44" t="s">
        <v>6023</v>
      </c>
      <c r="G549" s="2">
        <v>2755</v>
      </c>
      <c r="H549" s="2" t="s">
        <v>10595</v>
      </c>
      <c r="I549" s="2">
        <f t="shared" ca="1" si="34"/>
        <v>7</v>
      </c>
      <c r="J549" s="2">
        <f t="shared" ca="1" si="35"/>
        <v>129</v>
      </c>
    </row>
    <row r="550" spans="1:10" ht="17.350000000000001" customHeight="1">
      <c r="A550" s="2">
        <v>549</v>
      </c>
      <c r="B550" s="43" t="s">
        <v>6024</v>
      </c>
      <c r="C550" s="2" t="s">
        <v>9235</v>
      </c>
      <c r="D550" s="2" t="str">
        <f t="shared" si="32"/>
        <v>Tubitak Mam Gebze Yerleşkesi Teknoloji Geliş. Böl. A Blok No: 37</v>
      </c>
      <c r="E550" s="2" t="str">
        <f t="shared" si="33"/>
        <v>37</v>
      </c>
      <c r="F550" s="44" t="s">
        <v>6025</v>
      </c>
      <c r="G550" s="2">
        <v>2545</v>
      </c>
      <c r="H550" s="2" t="s">
        <v>10596</v>
      </c>
      <c r="I550" s="2">
        <f t="shared" ca="1" si="34"/>
        <v>6</v>
      </c>
      <c r="J550" s="2">
        <f t="shared" ca="1" si="35"/>
        <v>994</v>
      </c>
    </row>
    <row r="551" spans="1:10" ht="17.350000000000001" customHeight="1">
      <c r="A551" s="2">
        <v>550</v>
      </c>
      <c r="B551" s="43" t="s">
        <v>6026</v>
      </c>
      <c r="C551" s="2" t="s">
        <v>9236</v>
      </c>
      <c r="D551" s="2" t="str">
        <f t="shared" si="32"/>
        <v>19 SARIYER</v>
      </c>
      <c r="E551" s="2" t="str">
        <f t="shared" si="33"/>
        <v>SARIYER</v>
      </c>
      <c r="F551" s="44" t="s">
        <v>6027</v>
      </c>
      <c r="G551" s="2">
        <v>88</v>
      </c>
      <c r="H551" s="2" t="s">
        <v>10597</v>
      </c>
      <c r="I551" s="2">
        <f t="shared" ca="1" si="34"/>
        <v>6</v>
      </c>
      <c r="J551" s="2">
        <f t="shared" ca="1" si="35"/>
        <v>383</v>
      </c>
    </row>
    <row r="552" spans="1:10" ht="17.350000000000001" customHeight="1">
      <c r="A552" s="2">
        <v>551</v>
      </c>
      <c r="B552" s="43" t="s">
        <v>6028</v>
      </c>
      <c r="C552" s="2" t="s">
        <v>9237</v>
      </c>
      <c r="D552" s="2" t="str">
        <f t="shared" si="32"/>
        <v>1C-A1 Blok Kat:2 No:206</v>
      </c>
      <c r="E552" s="2" t="str">
        <f t="shared" si="33"/>
        <v>No:206</v>
      </c>
      <c r="F552" s="44" t="s">
        <v>6029</v>
      </c>
      <c r="G552" s="2">
        <v>3019</v>
      </c>
      <c r="H552" s="2" t="s">
        <v>10598</v>
      </c>
      <c r="I552" s="2">
        <f t="shared" ca="1" si="34"/>
        <v>3</v>
      </c>
      <c r="J552" s="2">
        <f t="shared" ca="1" si="35"/>
        <v>588</v>
      </c>
    </row>
    <row r="553" spans="1:10" ht="17.350000000000001" customHeight="1">
      <c r="A553" s="2">
        <v>552</v>
      </c>
      <c r="B553" s="43" t="s">
        <v>6030</v>
      </c>
      <c r="C553" s="2" t="s">
        <v>9238</v>
      </c>
      <c r="D553" s="2" t="str">
        <f t="shared" si="32"/>
        <v>B 105 Sarıyer, İstanbul</v>
      </c>
      <c r="E553" s="2" t="str">
        <f t="shared" si="33"/>
        <v>İstanbul</v>
      </c>
      <c r="F553" s="44" t="s">
        <v>6031</v>
      </c>
      <c r="G553" s="2">
        <v>2334</v>
      </c>
      <c r="H553" s="2" t="s">
        <v>10599</v>
      </c>
      <c r="I553" s="2">
        <f t="shared" ca="1" si="34"/>
        <v>1</v>
      </c>
      <c r="J553" s="2">
        <f t="shared" ca="1" si="35"/>
        <v>672</v>
      </c>
    </row>
    <row r="554" spans="1:10" ht="17.350000000000001" customHeight="1">
      <c r="A554" s="2">
        <v>553</v>
      </c>
      <c r="B554" s="43" t="s">
        <v>6032</v>
      </c>
      <c r="C554" s="2" t="s">
        <v>9239</v>
      </c>
      <c r="D554" s="2" t="str">
        <f t="shared" si="32"/>
        <v>Samsun</v>
      </c>
      <c r="E554" s="2" t="str">
        <f t="shared" si="33"/>
        <v>Samsun</v>
      </c>
      <c r="F554" s="44" t="s">
        <v>6033</v>
      </c>
      <c r="G554" s="2">
        <v>1597</v>
      </c>
      <c r="H554" s="2" t="s">
        <v>10600</v>
      </c>
      <c r="I554" s="2">
        <f t="shared" ca="1" si="34"/>
        <v>7</v>
      </c>
      <c r="J554" s="2">
        <f t="shared" ca="1" si="35"/>
        <v>624</v>
      </c>
    </row>
    <row r="555" spans="1:10" ht="17.350000000000001" customHeight="1">
      <c r="A555" s="2">
        <v>554</v>
      </c>
      <c r="B555" s="43" t="s">
        <v>6034</v>
      </c>
      <c r="C555" s="2" t="s">
        <v>9240</v>
      </c>
      <c r="D555" s="2" t="str">
        <f t="shared" si="32"/>
        <v>ESKİŞEHİR</v>
      </c>
      <c r="E555" s="2" t="str">
        <f t="shared" si="33"/>
        <v>ESKİŞEHİR</v>
      </c>
      <c r="F555" s="44" t="s">
        <v>6035</v>
      </c>
      <c r="G555" s="2">
        <v>2381</v>
      </c>
      <c r="H555" s="2" t="s">
        <v>10601</v>
      </c>
      <c r="I555" s="2">
        <f t="shared" ca="1" si="34"/>
        <v>3</v>
      </c>
      <c r="J555" s="2">
        <f t="shared" ca="1" si="35"/>
        <v>826</v>
      </c>
    </row>
    <row r="556" spans="1:10" ht="17.350000000000001" customHeight="1">
      <c r="A556" s="2">
        <v>555</v>
      </c>
      <c r="B556" s="43" t="s">
        <v>6036</v>
      </c>
      <c r="C556" s="2" t="s">
        <v>9241</v>
      </c>
      <c r="D556" s="2" t="str">
        <f t="shared" si="32"/>
        <v>F Narlıdere İzmir</v>
      </c>
      <c r="E556" s="2" t="str">
        <f t="shared" si="33"/>
        <v>İzmir</v>
      </c>
      <c r="F556" s="44" t="s">
        <v>6037</v>
      </c>
      <c r="G556" s="2">
        <v>528</v>
      </c>
      <c r="H556" s="2" t="s">
        <v>10602</v>
      </c>
      <c r="I556" s="2">
        <f t="shared" ca="1" si="34"/>
        <v>8</v>
      </c>
      <c r="J556" s="2">
        <f t="shared" ca="1" si="35"/>
        <v>315</v>
      </c>
    </row>
    <row r="557" spans="1:10" ht="17.350000000000001" customHeight="1">
      <c r="A557" s="2">
        <v>556</v>
      </c>
      <c r="B557" s="43" t="s">
        <v>6038</v>
      </c>
      <c r="C557" s="2" t="s">
        <v>9242</v>
      </c>
      <c r="D557" s="2" t="str">
        <f t="shared" si="32"/>
        <v xml:space="preserve"> EDİRNE</v>
      </c>
      <c r="E557" s="2" t="str">
        <f t="shared" si="33"/>
        <v>EDİRNE</v>
      </c>
      <c r="F557" s="44" t="s">
        <v>6039</v>
      </c>
      <c r="G557" s="2">
        <v>111</v>
      </c>
      <c r="H557" s="2" t="s">
        <v>10603</v>
      </c>
      <c r="I557" s="2">
        <f t="shared" ca="1" si="34"/>
        <v>8</v>
      </c>
      <c r="J557" s="2">
        <f t="shared" ca="1" si="35"/>
        <v>679</v>
      </c>
    </row>
    <row r="558" spans="1:10" ht="17.350000000000001" customHeight="1">
      <c r="A558" s="2">
        <v>557</v>
      </c>
      <c r="B558" s="43" t="s">
        <v>6040</v>
      </c>
      <c r="C558" s="2" t="s">
        <v>9243</v>
      </c>
      <c r="D558" s="2" t="str">
        <f t="shared" si="32"/>
        <v>İSTANBUL</v>
      </c>
      <c r="E558" s="2" t="str">
        <f t="shared" si="33"/>
        <v>İSTANBUL</v>
      </c>
      <c r="F558" s="44" t="s">
        <v>6041</v>
      </c>
      <c r="G558" s="2">
        <v>1</v>
      </c>
      <c r="H558" s="2" t="s">
        <v>10604</v>
      </c>
      <c r="I558" s="2">
        <f t="shared" ca="1" si="34"/>
        <v>5</v>
      </c>
      <c r="J558" s="2">
        <f t="shared" ca="1" si="35"/>
        <v>481</v>
      </c>
    </row>
    <row r="559" spans="1:10" ht="17.350000000000001" customHeight="1">
      <c r="A559" s="2">
        <v>558</v>
      </c>
      <c r="B559" s="43" t="s">
        <v>6042</v>
      </c>
      <c r="C559" s="2" t="s">
        <v>9244</v>
      </c>
      <c r="D559" s="2" t="str">
        <f t="shared" si="32"/>
        <v xml:space="preserve"> İSTANBUL</v>
      </c>
      <c r="E559" s="2" t="str">
        <f t="shared" si="33"/>
        <v>İSTANBUL</v>
      </c>
      <c r="F559" s="44" t="s">
        <v>6043</v>
      </c>
      <c r="G559" s="2">
        <v>1777</v>
      </c>
      <c r="H559" s="2" t="s">
        <v>10605</v>
      </c>
      <c r="I559" s="2">
        <f t="shared" ca="1" si="34"/>
        <v>4</v>
      </c>
      <c r="J559" s="2">
        <f t="shared" ca="1" si="35"/>
        <v>82</v>
      </c>
    </row>
    <row r="560" spans="1:10" ht="17.350000000000001" customHeight="1">
      <c r="A560" s="2">
        <v>559</v>
      </c>
      <c r="B560" s="43" t="s">
        <v>6044</v>
      </c>
      <c r="C560" s="2" t="s">
        <v>9245</v>
      </c>
      <c r="D560" s="2" t="str">
        <f t="shared" si="32"/>
        <v>Malatya TGB. Bulgurlu Mah. Kanyon Cad. No:89 C Blok 2. Kat 3 No'lu ofis BATALLGAZİ MALATYA</v>
      </c>
      <c r="E560" s="2" t="str">
        <f t="shared" si="33"/>
        <v>MALATYA</v>
      </c>
      <c r="F560" s="44" t="s">
        <v>6045</v>
      </c>
      <c r="G560" s="2">
        <v>899</v>
      </c>
      <c r="H560" s="2" t="s">
        <v>10606</v>
      </c>
      <c r="I560" s="2">
        <f t="shared" ca="1" si="34"/>
        <v>8</v>
      </c>
      <c r="J560" s="2">
        <f t="shared" ca="1" si="35"/>
        <v>573</v>
      </c>
    </row>
    <row r="561" spans="1:10" ht="17.350000000000001" customHeight="1">
      <c r="A561" s="2">
        <v>560</v>
      </c>
      <c r="B561" s="43" t="s">
        <v>6046</v>
      </c>
      <c r="C561" s="2" t="s">
        <v>9246</v>
      </c>
      <c r="D561" s="2" t="str">
        <f t="shared" si="32"/>
        <v>ÇANAKKALE</v>
      </c>
      <c r="E561" s="2" t="str">
        <f t="shared" si="33"/>
        <v>ÇANAKKALE</v>
      </c>
      <c r="F561" s="44" t="s">
        <v>6047</v>
      </c>
      <c r="G561" s="2">
        <v>3173</v>
      </c>
      <c r="H561" s="2" t="s">
        <v>10607</v>
      </c>
      <c r="I561" s="2">
        <f t="shared" ca="1" si="34"/>
        <v>6</v>
      </c>
      <c r="J561" s="2">
        <f t="shared" ca="1" si="35"/>
        <v>632</v>
      </c>
    </row>
    <row r="562" spans="1:10" ht="17.350000000000001" customHeight="1">
      <c r="A562" s="2">
        <v>561</v>
      </c>
      <c r="B562" s="43" t="s">
        <v>6048</v>
      </c>
      <c r="C562" s="2" t="s">
        <v>9247</v>
      </c>
      <c r="D562" s="2" t="str">
        <f t="shared" si="32"/>
        <v xml:space="preserve"> 220</v>
      </c>
      <c r="E562" s="2" t="str">
        <f t="shared" si="33"/>
        <v>220</v>
      </c>
      <c r="F562" s="44" t="s">
        <v>6049</v>
      </c>
      <c r="G562" s="2">
        <v>3056</v>
      </c>
      <c r="H562" s="2" t="s">
        <v>10608</v>
      </c>
      <c r="I562" s="2">
        <f t="shared" ca="1" si="34"/>
        <v>5</v>
      </c>
      <c r="J562" s="2">
        <f t="shared" ca="1" si="35"/>
        <v>668</v>
      </c>
    </row>
    <row r="563" spans="1:10" ht="17.350000000000001" customHeight="1">
      <c r="A563" s="2">
        <v>562</v>
      </c>
      <c r="B563" s="43" t="s">
        <v>6050</v>
      </c>
      <c r="C563" s="2" t="s">
        <v>9248</v>
      </c>
      <c r="D563" s="2" t="str">
        <f t="shared" si="32"/>
        <v>Eskişehir Osmangazi Üniversitesi Meşelik Kampusu ETGB Teknopark Binası No: 203</v>
      </c>
      <c r="E563" s="2" t="str">
        <f t="shared" si="33"/>
        <v>203</v>
      </c>
      <c r="F563" s="44" t="s">
        <v>6051</v>
      </c>
      <c r="G563" s="2">
        <v>2692</v>
      </c>
      <c r="H563" s="2" t="s">
        <v>10609</v>
      </c>
      <c r="I563" s="2">
        <f t="shared" ca="1" si="34"/>
        <v>4</v>
      </c>
      <c r="J563" s="2">
        <f t="shared" ca="1" si="35"/>
        <v>706</v>
      </c>
    </row>
    <row r="564" spans="1:10" ht="17.350000000000001" customHeight="1">
      <c r="A564" s="2">
        <v>563</v>
      </c>
      <c r="B564" s="43" t="s">
        <v>6052</v>
      </c>
      <c r="C564" s="2" t="s">
        <v>9249</v>
      </c>
      <c r="D564" s="2" t="str">
        <f t="shared" si="32"/>
        <v>Yamaçtepe Mah. Dr. Mustafa Bey Cad. Zekeriyaköy 3 Blokları. 1. Blok Kat:8 No:15 Onikişubat7Kahramanmaraş</v>
      </c>
      <c r="E564" s="2" t="str">
        <f t="shared" si="33"/>
        <v>Onikişubat7Kahramanmaraş</v>
      </c>
      <c r="F564" s="44" t="s">
        <v>6053</v>
      </c>
      <c r="G564" s="2">
        <v>2984</v>
      </c>
      <c r="H564" s="2" t="s">
        <v>10610</v>
      </c>
      <c r="I564" s="2">
        <f t="shared" ca="1" si="34"/>
        <v>1</v>
      </c>
      <c r="J564" s="2">
        <f t="shared" ca="1" si="35"/>
        <v>929</v>
      </c>
    </row>
    <row r="565" spans="1:10" ht="17.350000000000001" customHeight="1">
      <c r="A565" s="2">
        <v>564</v>
      </c>
      <c r="B565" s="43" t="s">
        <v>6054</v>
      </c>
      <c r="C565" s="2" t="s">
        <v>9250</v>
      </c>
      <c r="D565" s="2" t="str">
        <f t="shared" si="32"/>
        <v>Gaziantep</v>
      </c>
      <c r="E565" s="2" t="str">
        <f t="shared" si="33"/>
        <v>Gaziantep</v>
      </c>
      <c r="F565" s="44" t="s">
        <v>6055</v>
      </c>
      <c r="G565" s="2">
        <v>2958</v>
      </c>
      <c r="H565" s="2" t="s">
        <v>10611</v>
      </c>
      <c r="I565" s="2">
        <f t="shared" ca="1" si="34"/>
        <v>4</v>
      </c>
      <c r="J565" s="2">
        <f t="shared" ca="1" si="35"/>
        <v>579</v>
      </c>
    </row>
    <row r="566" spans="1:10" ht="17.350000000000001" customHeight="1">
      <c r="A566" s="2">
        <v>565</v>
      </c>
      <c r="B566" s="43" t="s">
        <v>6056</v>
      </c>
      <c r="C566" s="2" t="s">
        <v>8915</v>
      </c>
      <c r="D566" s="2" t="str">
        <f t="shared" si="32"/>
        <v>MANİSA</v>
      </c>
      <c r="E566" s="2" t="str">
        <f t="shared" si="33"/>
        <v>MANİSA</v>
      </c>
      <c r="F566" s="44" t="s">
        <v>5373</v>
      </c>
      <c r="G566" s="2">
        <v>2496</v>
      </c>
      <c r="H566" s="2" t="s">
        <v>10612</v>
      </c>
      <c r="I566" s="2">
        <f t="shared" ca="1" si="34"/>
        <v>3</v>
      </c>
      <c r="J566" s="2">
        <f t="shared" ca="1" si="35"/>
        <v>549</v>
      </c>
    </row>
    <row r="567" spans="1:10" ht="17.350000000000001" customHeight="1">
      <c r="A567" s="2">
        <v>566</v>
      </c>
      <c r="B567" s="43" t="s">
        <v>6057</v>
      </c>
      <c r="C567" s="2" t="s">
        <v>9251</v>
      </c>
      <c r="D567" s="2" t="str">
        <f t="shared" si="32"/>
        <v xml:space="preserve"> İstanbul</v>
      </c>
      <c r="E567" s="2" t="str">
        <f t="shared" si="33"/>
        <v>İstanbul</v>
      </c>
      <c r="F567" s="44" t="s">
        <v>6058</v>
      </c>
      <c r="G567" s="2">
        <v>2463</v>
      </c>
      <c r="H567" s="2" t="s">
        <v>10613</v>
      </c>
      <c r="I567" s="2">
        <f t="shared" ca="1" si="34"/>
        <v>1</v>
      </c>
      <c r="J567" s="2">
        <f t="shared" ca="1" si="35"/>
        <v>586</v>
      </c>
    </row>
    <row r="568" spans="1:10" ht="17.350000000000001" customHeight="1">
      <c r="A568" s="2">
        <v>567</v>
      </c>
      <c r="B568" s="43" t="s">
        <v>6059</v>
      </c>
      <c r="C568" s="2" t="s">
        <v>9252</v>
      </c>
      <c r="D568" s="2" t="str">
        <f t="shared" si="32"/>
        <v xml:space="preserve"> KONYA</v>
      </c>
      <c r="E568" s="2" t="str">
        <f t="shared" si="33"/>
        <v>KONYA</v>
      </c>
      <c r="F568" s="44" t="s">
        <v>6060</v>
      </c>
      <c r="G568" s="2">
        <v>1016</v>
      </c>
      <c r="H568" s="2" t="s">
        <v>10525</v>
      </c>
      <c r="I568" s="2">
        <f t="shared" ca="1" si="34"/>
        <v>4</v>
      </c>
      <c r="J568" s="2">
        <f t="shared" ca="1" si="35"/>
        <v>593</v>
      </c>
    </row>
    <row r="569" spans="1:10" ht="17.350000000000001" customHeight="1">
      <c r="A569" s="2">
        <v>568</v>
      </c>
      <c r="B569" s="43" t="s">
        <v>6061</v>
      </c>
      <c r="C569" s="2" t="s">
        <v>9253</v>
      </c>
      <c r="D569" s="2" t="str">
        <f t="shared" si="32"/>
        <v>Teknopark İstanbul Sanayi Mahallesi, Teknopark Bulvarı No:1-1C Blok Kat:3 D:1306 34906 Pendik İstanbul</v>
      </c>
      <c r="E569" s="2" t="str">
        <f t="shared" si="33"/>
        <v>İstanbul</v>
      </c>
      <c r="F569" s="44" t="s">
        <v>6062</v>
      </c>
      <c r="G569" s="2">
        <v>1239</v>
      </c>
      <c r="H569" s="2" t="s">
        <v>10526</v>
      </c>
      <c r="I569" s="2">
        <f t="shared" ca="1" si="34"/>
        <v>2</v>
      </c>
      <c r="J569" s="2">
        <f t="shared" ca="1" si="35"/>
        <v>856</v>
      </c>
    </row>
    <row r="570" spans="1:10" ht="17.350000000000001" customHeight="1">
      <c r="A570" s="2">
        <v>569</v>
      </c>
      <c r="B570" s="43" t="s">
        <v>6063</v>
      </c>
      <c r="C570" s="2" t="s">
        <v>9254</v>
      </c>
      <c r="D570" s="2" t="str">
        <f t="shared" si="32"/>
        <v>67</v>
      </c>
      <c r="E570" s="2" t="str">
        <f t="shared" si="33"/>
        <v>67</v>
      </c>
      <c r="F570" s="44" t="s">
        <v>6064</v>
      </c>
      <c r="G570" s="2">
        <v>1606</v>
      </c>
      <c r="H570" s="2" t="s">
        <v>10527</v>
      </c>
      <c r="I570" s="2">
        <f t="shared" ca="1" si="34"/>
        <v>6</v>
      </c>
      <c r="J570" s="2">
        <f t="shared" ca="1" si="35"/>
        <v>637</v>
      </c>
    </row>
    <row r="571" spans="1:10" ht="17.350000000000001" customHeight="1">
      <c r="A571" s="2">
        <v>570</v>
      </c>
      <c r="B571" s="43" t="s">
        <v>6065</v>
      </c>
      <c r="C571" s="2" t="s">
        <v>9255</v>
      </c>
      <c r="D571" s="2" t="str">
        <f t="shared" si="32"/>
        <v>43</v>
      </c>
      <c r="E571" s="2" t="str">
        <f t="shared" si="33"/>
        <v>43</v>
      </c>
      <c r="F571" s="44" t="s">
        <v>6066</v>
      </c>
      <c r="G571" s="2">
        <v>666</v>
      </c>
      <c r="H571" s="2" t="s">
        <v>10528</v>
      </c>
      <c r="I571" s="2">
        <f t="shared" ca="1" si="34"/>
        <v>4</v>
      </c>
      <c r="J571" s="2">
        <f t="shared" ca="1" si="35"/>
        <v>30</v>
      </c>
    </row>
    <row r="572" spans="1:10" ht="17.350000000000001" customHeight="1">
      <c r="A572" s="2">
        <v>571</v>
      </c>
      <c r="B572" s="43" t="s">
        <v>6067</v>
      </c>
      <c r="C572" s="2" t="s">
        <v>9256</v>
      </c>
      <c r="D572" s="2" t="str">
        <f t="shared" si="32"/>
        <v>İstanbul</v>
      </c>
      <c r="E572" s="2" t="str">
        <f t="shared" si="33"/>
        <v>İstanbul</v>
      </c>
      <c r="F572" s="44" t="s">
        <v>6068</v>
      </c>
      <c r="G572" s="2">
        <v>2973</v>
      </c>
      <c r="H572" s="2" t="s">
        <v>10529</v>
      </c>
      <c r="I572" s="2">
        <f t="shared" ca="1" si="34"/>
        <v>6</v>
      </c>
      <c r="J572" s="2">
        <f t="shared" ca="1" si="35"/>
        <v>996</v>
      </c>
    </row>
    <row r="573" spans="1:10" ht="17.350000000000001" customHeight="1">
      <c r="A573" s="2">
        <v>572</v>
      </c>
      <c r="B573" s="43" t="s">
        <v>6069</v>
      </c>
      <c r="C573" s="2" t="s">
        <v>9257</v>
      </c>
      <c r="D573" s="2" t="str">
        <f t="shared" si="32"/>
        <v>İkitelli OSB Mah. YTÜ Teknopark Sok. No:1 İç Kapı No:113</v>
      </c>
      <c r="E573" s="2" t="str">
        <f t="shared" si="33"/>
        <v>No:113</v>
      </c>
      <c r="F573" s="44" t="s">
        <v>6070</v>
      </c>
      <c r="G573" s="2">
        <v>301</v>
      </c>
      <c r="H573" s="2" t="s">
        <v>10530</v>
      </c>
      <c r="I573" s="2">
        <f t="shared" ca="1" si="34"/>
        <v>4</v>
      </c>
      <c r="J573" s="2">
        <f t="shared" ca="1" si="35"/>
        <v>829</v>
      </c>
    </row>
    <row r="574" spans="1:10" ht="17.350000000000001" customHeight="1">
      <c r="A574" s="2">
        <v>573</v>
      </c>
      <c r="B574" s="43" t="s">
        <v>6071</v>
      </c>
      <c r="C574" s="2" t="s">
        <v>9258</v>
      </c>
      <c r="D574" s="2" t="str">
        <f t="shared" si="32"/>
        <v>ANKARA</v>
      </c>
      <c r="E574" s="2" t="str">
        <f t="shared" si="33"/>
        <v>ANKARA</v>
      </c>
      <c r="F574" s="44" t="s">
        <v>6072</v>
      </c>
      <c r="G574" s="2">
        <v>140</v>
      </c>
      <c r="H574" s="2" t="s">
        <v>10531</v>
      </c>
      <c r="I574" s="2">
        <f t="shared" ca="1" si="34"/>
        <v>7</v>
      </c>
      <c r="J574" s="2">
        <f t="shared" ca="1" si="35"/>
        <v>461</v>
      </c>
    </row>
    <row r="575" spans="1:10" ht="17.350000000000001" customHeight="1">
      <c r="A575" s="2">
        <v>574</v>
      </c>
      <c r="B575" s="43" t="s">
        <v>6073</v>
      </c>
      <c r="C575" s="2" t="s">
        <v>9259</v>
      </c>
      <c r="D575" s="2" t="str">
        <f t="shared" si="32"/>
        <v>Boğaziçi Üniversitesi Kuzey Kampüsü Bün Teknopark Kat:1 No:205 Bebek</v>
      </c>
      <c r="E575" s="2" t="str">
        <f t="shared" si="33"/>
        <v>Bebek</v>
      </c>
      <c r="F575" s="44" t="s">
        <v>6074</v>
      </c>
      <c r="G575" s="2">
        <v>129</v>
      </c>
      <c r="H575" s="2" t="s">
        <v>10532</v>
      </c>
      <c r="I575" s="2">
        <f t="shared" ca="1" si="34"/>
        <v>7</v>
      </c>
      <c r="J575" s="2">
        <f t="shared" ca="1" si="35"/>
        <v>269</v>
      </c>
    </row>
    <row r="576" spans="1:10" ht="17.350000000000001" customHeight="1">
      <c r="A576" s="2">
        <v>575</v>
      </c>
      <c r="B576" s="43" t="s">
        <v>6075</v>
      </c>
      <c r="C576" s="2" t="s">
        <v>9260</v>
      </c>
      <c r="D576" s="2" t="str">
        <f t="shared" si="32"/>
        <v>İstanbul</v>
      </c>
      <c r="E576" s="2" t="str">
        <f t="shared" si="33"/>
        <v>İstanbul</v>
      </c>
      <c r="F576" s="44" t="s">
        <v>6076</v>
      </c>
      <c r="G576" s="2">
        <v>11</v>
      </c>
      <c r="H576" s="2" t="s">
        <v>10533</v>
      </c>
      <c r="I576" s="2">
        <f t="shared" ca="1" si="34"/>
        <v>4</v>
      </c>
      <c r="J576" s="2">
        <f t="shared" ca="1" si="35"/>
        <v>55</v>
      </c>
    </row>
    <row r="577" spans="1:10" ht="17.350000000000001" customHeight="1">
      <c r="A577" s="2">
        <v>576</v>
      </c>
      <c r="B577" s="43" t="s">
        <v>6077</v>
      </c>
      <c r="C577" s="2" t="s">
        <v>9261</v>
      </c>
      <c r="D577" s="2" t="str">
        <f t="shared" si="32"/>
        <v xml:space="preserve"> ESKİŞEHİR</v>
      </c>
      <c r="E577" s="2" t="str">
        <f t="shared" si="33"/>
        <v>ESKİŞEHİR</v>
      </c>
      <c r="F577" s="44" t="s">
        <v>6078</v>
      </c>
      <c r="G577" s="2">
        <v>3098</v>
      </c>
      <c r="H577" s="2" t="s">
        <v>10534</v>
      </c>
      <c r="I577" s="2">
        <f t="shared" ca="1" si="34"/>
        <v>1</v>
      </c>
      <c r="J577" s="2">
        <f t="shared" ca="1" si="35"/>
        <v>603</v>
      </c>
    </row>
    <row r="578" spans="1:10" ht="17.350000000000001" customHeight="1">
      <c r="A578" s="2">
        <v>577</v>
      </c>
      <c r="B578" s="43" t="s">
        <v>6079</v>
      </c>
      <c r="C578" s="2" t="s">
        <v>9262</v>
      </c>
      <c r="D578" s="2" t="str">
        <f t="shared" si="32"/>
        <v>Cumhuriyet Cad. Kahan Apt. No:40 Kat:5 Harbiye</v>
      </c>
      <c r="E578" s="2" t="str">
        <f t="shared" si="33"/>
        <v>Harbiye</v>
      </c>
      <c r="F578" s="44" t="s">
        <v>6080</v>
      </c>
      <c r="G578" s="2">
        <v>2656</v>
      </c>
      <c r="H578" s="2" t="s">
        <v>10594</v>
      </c>
      <c r="I578" s="2">
        <f t="shared" ca="1" si="34"/>
        <v>6</v>
      </c>
      <c r="J578" s="2">
        <f t="shared" ca="1" si="35"/>
        <v>569</v>
      </c>
    </row>
    <row r="579" spans="1:10" ht="17.350000000000001" customHeight="1">
      <c r="A579" s="2">
        <v>578</v>
      </c>
      <c r="B579" s="43" t="s">
        <v>6081</v>
      </c>
      <c r="C579" s="2" t="s">
        <v>9263</v>
      </c>
      <c r="D579" s="2" t="str">
        <f t="shared" ref="D579:D642" si="36">IFERROR(RIGHT(C579,LEN(C579)-FIND("$",SUBSTITUTE(C579,"/","$",LEN(C579)-LEN(SUBSTITUTE(C579,"/",""))))),C579)</f>
        <v>b92 konyaaltı</v>
      </c>
      <c r="E579" s="2" t="str">
        <f t="shared" ref="E579:E642" si="37">IFERROR(RIGHT(D579,LEN(D579)-FIND("$",SUBSTITUTE(D579," ","$",LEN(D579)-LEN(SUBSTITUTE(D579," ",""))))),D579)</f>
        <v>konyaaltı</v>
      </c>
      <c r="F579" s="44" t="s">
        <v>6082</v>
      </c>
      <c r="G579" s="2">
        <v>2755</v>
      </c>
      <c r="H579" s="2" t="s">
        <v>10595</v>
      </c>
      <c r="I579" s="2">
        <f t="shared" ref="I579:I642" ca="1" si="38">RANDBETWEEN(1,8)</f>
        <v>7</v>
      </c>
      <c r="J579" s="2">
        <f t="shared" ref="J579:J642" ca="1" si="39">RANDBETWEEN(1,1000)</f>
        <v>379</v>
      </c>
    </row>
    <row r="580" spans="1:10" ht="17.350000000000001" customHeight="1">
      <c r="A580" s="2">
        <v>579</v>
      </c>
      <c r="B580" s="43" t="s">
        <v>6083</v>
      </c>
      <c r="C580" s="2" t="s">
        <v>9264</v>
      </c>
      <c r="D580" s="2" t="str">
        <f t="shared" si="36"/>
        <v>5 - 210</v>
      </c>
      <c r="E580" s="2" t="str">
        <f t="shared" si="37"/>
        <v>210</v>
      </c>
      <c r="F580" s="44" t="s">
        <v>6084</v>
      </c>
      <c r="G580" s="2">
        <v>2545</v>
      </c>
      <c r="H580" s="2" t="s">
        <v>10596</v>
      </c>
      <c r="I580" s="2">
        <f t="shared" ca="1" si="38"/>
        <v>1</v>
      </c>
      <c r="J580" s="2">
        <f t="shared" ca="1" si="39"/>
        <v>938</v>
      </c>
    </row>
    <row r="581" spans="1:10" ht="17.350000000000001" customHeight="1">
      <c r="A581" s="2">
        <v>580</v>
      </c>
      <c r="B581" s="43" t="s">
        <v>6085</v>
      </c>
      <c r="C581" s="2" t="s">
        <v>9265</v>
      </c>
      <c r="D581" s="2" t="str">
        <f t="shared" si="36"/>
        <v xml:space="preserve"> Van</v>
      </c>
      <c r="E581" s="2" t="str">
        <f t="shared" si="37"/>
        <v>Van</v>
      </c>
      <c r="F581" s="44" t="s">
        <v>6086</v>
      </c>
      <c r="G581" s="2">
        <v>88</v>
      </c>
      <c r="H581" s="2" t="s">
        <v>10597</v>
      </c>
      <c r="I581" s="2">
        <f t="shared" ca="1" si="38"/>
        <v>7</v>
      </c>
      <c r="J581" s="2">
        <f t="shared" ca="1" si="39"/>
        <v>312</v>
      </c>
    </row>
    <row r="582" spans="1:10" ht="17.350000000000001" customHeight="1">
      <c r="A582" s="2">
        <v>581</v>
      </c>
      <c r="B582" s="43" t="s">
        <v>6087</v>
      </c>
      <c r="C582" s="2" t="s">
        <v>9266</v>
      </c>
      <c r="D582" s="2" t="str">
        <f t="shared" si="36"/>
        <v xml:space="preserve"> İstanbul</v>
      </c>
      <c r="E582" s="2" t="str">
        <f t="shared" si="37"/>
        <v>İstanbul</v>
      </c>
      <c r="F582" s="44" t="s">
        <v>6088</v>
      </c>
      <c r="G582" s="2">
        <v>3019</v>
      </c>
      <c r="H582" s="2" t="s">
        <v>10598</v>
      </c>
      <c r="I582" s="2">
        <f t="shared" ca="1" si="38"/>
        <v>6</v>
      </c>
      <c r="J582" s="2">
        <f t="shared" ca="1" si="39"/>
        <v>575</v>
      </c>
    </row>
    <row r="583" spans="1:10" ht="17.350000000000001" customHeight="1">
      <c r="A583" s="2">
        <v>582</v>
      </c>
      <c r="B583" s="43" t="s">
        <v>6089</v>
      </c>
      <c r="C583" s="2" t="s">
        <v>9267</v>
      </c>
      <c r="D583" s="2" t="str">
        <f t="shared" si="36"/>
        <v>1467. Cadde, 1465. Sok., No: 43 İvedik Organize, Ostim</v>
      </c>
      <c r="E583" s="2" t="str">
        <f t="shared" si="37"/>
        <v>Ostim</v>
      </c>
      <c r="F583" s="44" t="s">
        <v>6090</v>
      </c>
      <c r="G583" s="2">
        <v>2334</v>
      </c>
      <c r="H583" s="2" t="s">
        <v>10599</v>
      </c>
      <c r="I583" s="2">
        <f t="shared" ca="1" si="38"/>
        <v>2</v>
      </c>
      <c r="J583" s="2">
        <f t="shared" ca="1" si="39"/>
        <v>222</v>
      </c>
    </row>
    <row r="584" spans="1:10" ht="17.350000000000001" customHeight="1">
      <c r="A584" s="2">
        <v>583</v>
      </c>
      <c r="B584" s="43" t="s">
        <v>6091</v>
      </c>
      <c r="C584" s="2" t="s">
        <v>9268</v>
      </c>
      <c r="D584" s="2" t="str">
        <f t="shared" si="36"/>
        <v>Z1</v>
      </c>
      <c r="E584" s="2" t="str">
        <f t="shared" si="37"/>
        <v>Z1</v>
      </c>
      <c r="F584" s="44" t="s">
        <v>6092</v>
      </c>
      <c r="G584" s="2">
        <v>1597</v>
      </c>
      <c r="H584" s="2" t="s">
        <v>10600</v>
      </c>
      <c r="I584" s="2">
        <f t="shared" ca="1" si="38"/>
        <v>7</v>
      </c>
      <c r="J584" s="2">
        <f t="shared" ca="1" si="39"/>
        <v>398</v>
      </c>
    </row>
    <row r="585" spans="1:10" ht="17.350000000000001" customHeight="1">
      <c r="A585" s="2">
        <v>584</v>
      </c>
      <c r="B585" s="43" t="s">
        <v>6093</v>
      </c>
      <c r="C585" s="2" t="s">
        <v>9269</v>
      </c>
      <c r="D585" s="2" t="str">
        <f t="shared" si="36"/>
        <v>AYDIN</v>
      </c>
      <c r="E585" s="2" t="str">
        <f t="shared" si="37"/>
        <v>AYDIN</v>
      </c>
      <c r="F585" s="44" t="s">
        <v>6094</v>
      </c>
      <c r="G585" s="2">
        <v>2381</v>
      </c>
      <c r="H585" s="2" t="s">
        <v>10601</v>
      </c>
      <c r="I585" s="2">
        <f t="shared" ca="1" si="38"/>
        <v>3</v>
      </c>
      <c r="J585" s="2">
        <f t="shared" ca="1" si="39"/>
        <v>419</v>
      </c>
    </row>
    <row r="586" spans="1:10" ht="17.350000000000001" customHeight="1">
      <c r="A586" s="2">
        <v>585</v>
      </c>
      <c r="B586" s="43" t="s">
        <v>6095</v>
      </c>
      <c r="C586" s="2" t="s">
        <v>9270</v>
      </c>
      <c r="D586" s="2" t="str">
        <f t="shared" si="36"/>
        <v>205 Battalgazi</v>
      </c>
      <c r="E586" s="2" t="str">
        <f t="shared" si="37"/>
        <v>Battalgazi</v>
      </c>
      <c r="F586" s="44" t="s">
        <v>6096</v>
      </c>
      <c r="G586" s="2">
        <v>528</v>
      </c>
      <c r="H586" s="2" t="s">
        <v>10602</v>
      </c>
      <c r="I586" s="2">
        <f t="shared" ca="1" si="38"/>
        <v>5</v>
      </c>
      <c r="J586" s="2">
        <f t="shared" ca="1" si="39"/>
        <v>433</v>
      </c>
    </row>
    <row r="587" spans="1:10" ht="17.350000000000001" customHeight="1">
      <c r="A587" s="2">
        <v>586</v>
      </c>
      <c r="B587" s="43" t="s">
        <v>6097</v>
      </c>
      <c r="C587" s="2" t="s">
        <v>9271</v>
      </c>
      <c r="D587" s="2" t="str">
        <f t="shared" si="36"/>
        <v>B207</v>
      </c>
      <c r="E587" s="2" t="str">
        <f t="shared" si="37"/>
        <v>B207</v>
      </c>
      <c r="F587" s="44" t="s">
        <v>6098</v>
      </c>
      <c r="G587" s="2">
        <v>111</v>
      </c>
      <c r="H587" s="2" t="s">
        <v>10603</v>
      </c>
      <c r="I587" s="2">
        <f t="shared" ca="1" si="38"/>
        <v>2</v>
      </c>
      <c r="J587" s="2">
        <f t="shared" ca="1" si="39"/>
        <v>662</v>
      </c>
    </row>
    <row r="588" spans="1:10" ht="17.350000000000001" customHeight="1">
      <c r="A588" s="2">
        <v>587</v>
      </c>
      <c r="B588" s="43" t="s">
        <v>6099</v>
      </c>
      <c r="C588" s="2" t="s">
        <v>9272</v>
      </c>
      <c r="D588" s="2" t="str">
        <f t="shared" si="36"/>
        <v>İzmir</v>
      </c>
      <c r="E588" s="2" t="str">
        <f t="shared" si="37"/>
        <v>İzmir</v>
      </c>
      <c r="F588" s="44" t="s">
        <v>6100</v>
      </c>
      <c r="G588" s="2">
        <v>1</v>
      </c>
      <c r="H588" s="2" t="s">
        <v>10604</v>
      </c>
      <c r="I588" s="2">
        <f t="shared" ca="1" si="38"/>
        <v>7</v>
      </c>
      <c r="J588" s="2">
        <f t="shared" ca="1" si="39"/>
        <v>852</v>
      </c>
    </row>
    <row r="589" spans="1:10" ht="17.350000000000001" customHeight="1">
      <c r="A589" s="2">
        <v>588</v>
      </c>
      <c r="B589" s="43" t="s">
        <v>6101</v>
      </c>
      <c r="C589" s="2" t="s">
        <v>9273</v>
      </c>
      <c r="D589" s="2" t="str">
        <f t="shared" si="36"/>
        <v>tokat</v>
      </c>
      <c r="E589" s="2" t="str">
        <f t="shared" si="37"/>
        <v>tokat</v>
      </c>
      <c r="F589" s="44" t="s">
        <v>6102</v>
      </c>
      <c r="G589" s="2">
        <v>1777</v>
      </c>
      <c r="H589" s="2" t="s">
        <v>10605</v>
      </c>
      <c r="I589" s="2">
        <f t="shared" ca="1" si="38"/>
        <v>4</v>
      </c>
      <c r="J589" s="2">
        <f t="shared" ca="1" si="39"/>
        <v>5</v>
      </c>
    </row>
    <row r="590" spans="1:10" ht="17.350000000000001" customHeight="1">
      <c r="A590" s="2">
        <v>589</v>
      </c>
      <c r="B590" s="43" t="s">
        <v>6103</v>
      </c>
      <c r="C590" s="2" t="s">
        <v>9274</v>
      </c>
      <c r="D590" s="2" t="str">
        <f t="shared" si="36"/>
        <v>İSTANBUL</v>
      </c>
      <c r="E590" s="2" t="str">
        <f t="shared" si="37"/>
        <v>İSTANBUL</v>
      </c>
      <c r="F590" s="44" t="s">
        <v>6104</v>
      </c>
      <c r="G590" s="2">
        <v>899</v>
      </c>
      <c r="H590" s="2" t="s">
        <v>10606</v>
      </c>
      <c r="I590" s="2">
        <f t="shared" ca="1" si="38"/>
        <v>3</v>
      </c>
      <c r="J590" s="2">
        <f t="shared" ca="1" si="39"/>
        <v>449</v>
      </c>
    </row>
    <row r="591" spans="1:10" ht="17.350000000000001" customHeight="1">
      <c r="A591" s="2">
        <v>590</v>
      </c>
      <c r="B591" s="43" t="s">
        <v>6105</v>
      </c>
      <c r="C591" s="2" t="s">
        <v>9275</v>
      </c>
      <c r="D591" s="2" t="str">
        <f t="shared" si="36"/>
        <v>23</v>
      </c>
      <c r="E591" s="2" t="str">
        <f t="shared" si="37"/>
        <v>23</v>
      </c>
      <c r="F591" s="44" t="s">
        <v>6106</v>
      </c>
      <c r="G591" s="2">
        <v>3173</v>
      </c>
      <c r="H591" s="2" t="s">
        <v>10607</v>
      </c>
      <c r="I591" s="2">
        <f t="shared" ca="1" si="38"/>
        <v>5</v>
      </c>
      <c r="J591" s="2">
        <f t="shared" ca="1" si="39"/>
        <v>158</v>
      </c>
    </row>
    <row r="592" spans="1:10" ht="17.350000000000001" customHeight="1">
      <c r="A592" s="2">
        <v>591</v>
      </c>
      <c r="B592" s="43" t="s">
        <v>6107</v>
      </c>
      <c r="C592" s="2" t="s">
        <v>9276</v>
      </c>
      <c r="D592" s="2" t="str">
        <f t="shared" si="36"/>
        <v>İstanbul</v>
      </c>
      <c r="E592" s="2" t="str">
        <f t="shared" si="37"/>
        <v>İstanbul</v>
      </c>
      <c r="F592" s="44" t="s">
        <v>6108</v>
      </c>
      <c r="G592" s="2">
        <v>3056</v>
      </c>
      <c r="H592" s="2" t="s">
        <v>10608</v>
      </c>
      <c r="I592" s="2">
        <f t="shared" ca="1" si="38"/>
        <v>4</v>
      </c>
      <c r="J592" s="2">
        <f t="shared" ca="1" si="39"/>
        <v>49</v>
      </c>
    </row>
    <row r="593" spans="1:10" ht="17.350000000000001" customHeight="1">
      <c r="A593" s="2">
        <v>592</v>
      </c>
      <c r="B593" s="43" t="s">
        <v>6109</v>
      </c>
      <c r="C593" s="2" t="s">
        <v>9277</v>
      </c>
      <c r="D593" s="2" t="str">
        <f t="shared" si="36"/>
        <v xml:space="preserve"> 22-9 Atakum Samsun Teknopark</v>
      </c>
      <c r="E593" s="2" t="str">
        <f t="shared" si="37"/>
        <v>Teknopark</v>
      </c>
      <c r="F593" s="44" t="s">
        <v>6110</v>
      </c>
      <c r="G593" s="2">
        <v>2692</v>
      </c>
      <c r="H593" s="2" t="s">
        <v>10609</v>
      </c>
      <c r="I593" s="2">
        <f t="shared" ca="1" si="38"/>
        <v>8</v>
      </c>
      <c r="J593" s="2">
        <f t="shared" ca="1" si="39"/>
        <v>725</v>
      </c>
    </row>
    <row r="594" spans="1:10" ht="17.350000000000001" customHeight="1">
      <c r="A594" s="2">
        <v>593</v>
      </c>
      <c r="B594" s="43" t="s">
        <v>6111</v>
      </c>
      <c r="C594" s="2" t="s">
        <v>9278</v>
      </c>
      <c r="D594" s="2" t="str">
        <f t="shared" si="36"/>
        <v>ÇANAKKALE</v>
      </c>
      <c r="E594" s="2" t="str">
        <f t="shared" si="37"/>
        <v>ÇANAKKALE</v>
      </c>
      <c r="F594" s="44" t="s">
        <v>6112</v>
      </c>
      <c r="G594" s="2">
        <v>2984</v>
      </c>
      <c r="H594" s="2" t="s">
        <v>10610</v>
      </c>
      <c r="I594" s="2">
        <f t="shared" ca="1" si="38"/>
        <v>5</v>
      </c>
      <c r="J594" s="2">
        <f t="shared" ca="1" si="39"/>
        <v>763</v>
      </c>
    </row>
    <row r="595" spans="1:10" ht="17.350000000000001" customHeight="1">
      <c r="A595" s="2">
        <v>594</v>
      </c>
      <c r="B595" s="43" t="s">
        <v>6113</v>
      </c>
      <c r="C595" s="2" t="s">
        <v>9279</v>
      </c>
      <c r="D595" s="2" t="str">
        <f t="shared" si="36"/>
        <v>Ankara</v>
      </c>
      <c r="E595" s="2" t="str">
        <f t="shared" si="37"/>
        <v>Ankara</v>
      </c>
      <c r="F595" s="44" t="s">
        <v>6114</v>
      </c>
      <c r="G595" s="2">
        <v>680</v>
      </c>
      <c r="H595" s="2" t="s">
        <v>10579</v>
      </c>
      <c r="I595" s="2">
        <f t="shared" ca="1" si="38"/>
        <v>6</v>
      </c>
      <c r="J595" s="2">
        <f t="shared" ca="1" si="39"/>
        <v>674</v>
      </c>
    </row>
    <row r="596" spans="1:10" ht="17.350000000000001" customHeight="1">
      <c r="A596" s="2">
        <v>595</v>
      </c>
      <c r="B596" s="43" t="s">
        <v>6115</v>
      </c>
      <c r="C596" s="2" t="s">
        <v>9280</v>
      </c>
      <c r="D596" s="2" t="str">
        <f t="shared" si="36"/>
        <v>Malatya</v>
      </c>
      <c r="E596" s="2" t="str">
        <f t="shared" si="37"/>
        <v>Malatya</v>
      </c>
      <c r="F596" s="44" t="s">
        <v>6116</v>
      </c>
      <c r="G596" s="2">
        <v>3013</v>
      </c>
      <c r="H596" s="2" t="s">
        <v>10580</v>
      </c>
      <c r="I596" s="2">
        <f t="shared" ca="1" si="38"/>
        <v>1</v>
      </c>
      <c r="J596" s="2">
        <f t="shared" ca="1" si="39"/>
        <v>645</v>
      </c>
    </row>
    <row r="597" spans="1:10" ht="17.350000000000001" customHeight="1">
      <c r="A597" s="2">
        <v>596</v>
      </c>
      <c r="B597" s="43" t="s">
        <v>6117</v>
      </c>
      <c r="C597" s="2" t="s">
        <v>9281</v>
      </c>
      <c r="D597" s="2" t="str">
        <f t="shared" si="36"/>
        <v>İstanbul</v>
      </c>
      <c r="E597" s="2" t="str">
        <f t="shared" si="37"/>
        <v>İstanbul</v>
      </c>
      <c r="F597" s="44" t="s">
        <v>6118</v>
      </c>
      <c r="G597" s="2">
        <v>3003</v>
      </c>
      <c r="H597" s="2" t="s">
        <v>10581</v>
      </c>
      <c r="I597" s="2">
        <f t="shared" ca="1" si="38"/>
        <v>1</v>
      </c>
      <c r="J597" s="2">
        <f t="shared" ca="1" si="39"/>
        <v>867</v>
      </c>
    </row>
    <row r="598" spans="1:10" ht="17.350000000000001" customHeight="1">
      <c r="A598" s="2">
        <v>597</v>
      </c>
      <c r="B598" s="43" t="s">
        <v>6119</v>
      </c>
      <c r="C598" s="2" t="s">
        <v>9282</v>
      </c>
      <c r="D598" s="2" t="str">
        <f t="shared" si="36"/>
        <v>ÇUKUROVA ÜNİ BALCALI KAMPÜSÜ TEKNOKENT BİNASI A BLOK K1. KAT 109-A NOLU OFİS01330 SARIÇAM ADANA</v>
      </c>
      <c r="E598" s="2" t="str">
        <f t="shared" si="37"/>
        <v>ADANA</v>
      </c>
      <c r="F598" s="44" t="s">
        <v>6120</v>
      </c>
      <c r="G598" s="2">
        <v>745</v>
      </c>
      <c r="H598" s="2" t="s">
        <v>10582</v>
      </c>
      <c r="I598" s="2">
        <f t="shared" ca="1" si="38"/>
        <v>8</v>
      </c>
      <c r="J598" s="2">
        <f t="shared" ca="1" si="39"/>
        <v>277</v>
      </c>
    </row>
    <row r="599" spans="1:10" ht="17.350000000000001" customHeight="1">
      <c r="A599" s="2">
        <v>598</v>
      </c>
      <c r="B599" s="43" t="s">
        <v>6121</v>
      </c>
      <c r="C599" s="2" t="s">
        <v>9283</v>
      </c>
      <c r="D599" s="2" t="str">
        <f t="shared" si="36"/>
        <v>Bulgurlu Mh. Kanyon Cd. No:89 A-Z-3</v>
      </c>
      <c r="E599" s="2" t="str">
        <f t="shared" si="37"/>
        <v>A-Z-3</v>
      </c>
      <c r="F599" s="44" t="s">
        <v>6122</v>
      </c>
      <c r="G599" s="2">
        <v>1490</v>
      </c>
      <c r="H599" s="2" t="s">
        <v>10583</v>
      </c>
      <c r="I599" s="2">
        <f t="shared" ca="1" si="38"/>
        <v>5</v>
      </c>
      <c r="J599" s="2">
        <f t="shared" ca="1" si="39"/>
        <v>284</v>
      </c>
    </row>
    <row r="600" spans="1:10" ht="17.350000000000001" customHeight="1">
      <c r="A600" s="2">
        <v>599</v>
      </c>
      <c r="B600" s="43" t="s">
        <v>6123</v>
      </c>
      <c r="C600" s="2" t="s">
        <v>9284</v>
      </c>
      <c r="D600" s="2" t="str">
        <f t="shared" si="36"/>
        <v xml:space="preserve"> ZONGULDAK</v>
      </c>
      <c r="E600" s="2" t="str">
        <f t="shared" si="37"/>
        <v>ZONGULDAK</v>
      </c>
      <c r="F600" s="44" t="s">
        <v>6124</v>
      </c>
      <c r="G600" s="2">
        <v>694</v>
      </c>
      <c r="H600" s="2" t="s">
        <v>10584</v>
      </c>
      <c r="I600" s="2">
        <f t="shared" ca="1" si="38"/>
        <v>3</v>
      </c>
      <c r="J600" s="2">
        <f t="shared" ca="1" si="39"/>
        <v>543</v>
      </c>
    </row>
    <row r="601" spans="1:10" ht="17.350000000000001" customHeight="1">
      <c r="A601" s="2">
        <v>600</v>
      </c>
      <c r="B601" s="43" t="s">
        <v>6125</v>
      </c>
      <c r="C601" s="2" t="s">
        <v>9285</v>
      </c>
      <c r="D601" s="2" t="str">
        <f t="shared" si="36"/>
        <v>10</v>
      </c>
      <c r="E601" s="2" t="str">
        <f t="shared" si="37"/>
        <v>10</v>
      </c>
      <c r="F601" s="44" t="s">
        <v>6126</v>
      </c>
      <c r="G601" s="2">
        <v>536</v>
      </c>
      <c r="H601" s="2" t="s">
        <v>10585</v>
      </c>
      <c r="I601" s="2">
        <f t="shared" ca="1" si="38"/>
        <v>5</v>
      </c>
      <c r="J601" s="2">
        <f t="shared" ca="1" si="39"/>
        <v>11</v>
      </c>
    </row>
    <row r="602" spans="1:10" ht="17.350000000000001" customHeight="1">
      <c r="A602" s="2">
        <v>601</v>
      </c>
      <c r="B602" s="43" t="s">
        <v>6127</v>
      </c>
      <c r="C602" s="2" t="s">
        <v>9286</v>
      </c>
      <c r="D602" s="2" t="str">
        <f t="shared" si="36"/>
        <v>9</v>
      </c>
      <c r="E602" s="2" t="str">
        <f t="shared" si="37"/>
        <v>9</v>
      </c>
      <c r="F602" s="44" t="s">
        <v>6128</v>
      </c>
      <c r="G602" s="2">
        <v>1401</v>
      </c>
      <c r="H602" s="2" t="s">
        <v>10586</v>
      </c>
      <c r="I602" s="2">
        <f t="shared" ca="1" si="38"/>
        <v>3</v>
      </c>
      <c r="J602" s="2">
        <f t="shared" ca="1" si="39"/>
        <v>470</v>
      </c>
    </row>
    <row r="603" spans="1:10" ht="17.350000000000001" customHeight="1">
      <c r="A603" s="2">
        <v>602</v>
      </c>
      <c r="B603" s="43" t="s">
        <v>6129</v>
      </c>
      <c r="C603" s="2" t="s">
        <v>9287</v>
      </c>
      <c r="D603" s="2" t="str">
        <f t="shared" si="36"/>
        <v>5 - 305 B</v>
      </c>
      <c r="E603" s="2" t="str">
        <f t="shared" si="37"/>
        <v>B</v>
      </c>
      <c r="F603" s="44" t="s">
        <v>6130</v>
      </c>
      <c r="G603" s="2">
        <v>443</v>
      </c>
      <c r="H603" s="2" t="s">
        <v>10587</v>
      </c>
      <c r="I603" s="2">
        <f t="shared" ca="1" si="38"/>
        <v>2</v>
      </c>
      <c r="J603" s="2">
        <f t="shared" ca="1" si="39"/>
        <v>836</v>
      </c>
    </row>
    <row r="604" spans="1:10" ht="17.350000000000001" customHeight="1">
      <c r="A604" s="2">
        <v>603</v>
      </c>
      <c r="B604" s="43" t="s">
        <v>6131</v>
      </c>
      <c r="C604" s="2" t="s">
        <v>9288</v>
      </c>
      <c r="D604" s="2" t="str">
        <f t="shared" si="36"/>
        <v>ÇANAKKALE</v>
      </c>
      <c r="E604" s="2" t="str">
        <f t="shared" si="37"/>
        <v>ÇANAKKALE</v>
      </c>
      <c r="F604" s="44" t="s">
        <v>6132</v>
      </c>
      <c r="G604" s="2">
        <v>1734</v>
      </c>
      <c r="H604" s="2" t="s">
        <v>10588</v>
      </c>
      <c r="I604" s="2">
        <f t="shared" ca="1" si="38"/>
        <v>6</v>
      </c>
      <c r="J604" s="2">
        <f t="shared" ca="1" si="39"/>
        <v>22</v>
      </c>
    </row>
    <row r="605" spans="1:10" ht="17.350000000000001" customHeight="1">
      <c r="A605" s="2">
        <v>604</v>
      </c>
      <c r="B605" s="43" t="s">
        <v>6133</v>
      </c>
      <c r="C605" s="2" t="s">
        <v>9289</v>
      </c>
      <c r="D605" s="2" t="str">
        <f t="shared" si="36"/>
        <v xml:space="preserve"> İSTANBUL</v>
      </c>
      <c r="E605" s="2" t="str">
        <f t="shared" si="37"/>
        <v>İSTANBUL</v>
      </c>
      <c r="F605" s="44" t="s">
        <v>6134</v>
      </c>
      <c r="G605" s="2">
        <v>645</v>
      </c>
      <c r="H605" s="2" t="s">
        <v>10589</v>
      </c>
      <c r="I605" s="2">
        <f t="shared" ca="1" si="38"/>
        <v>5</v>
      </c>
      <c r="J605" s="2">
        <f t="shared" ca="1" si="39"/>
        <v>892</v>
      </c>
    </row>
    <row r="606" spans="1:10" ht="17.350000000000001" customHeight="1">
      <c r="A606" s="2">
        <v>605</v>
      </c>
      <c r="B606" s="43" t="s">
        <v>6135</v>
      </c>
      <c r="C606" s="2" t="s">
        <v>9290</v>
      </c>
      <c r="D606" s="2" t="str">
        <f t="shared" si="36"/>
        <v xml:space="preserve"> İSTANBUL</v>
      </c>
      <c r="E606" s="2" t="str">
        <f t="shared" si="37"/>
        <v>İSTANBUL</v>
      </c>
      <c r="F606" s="44" t="s">
        <v>6136</v>
      </c>
      <c r="G606" s="2">
        <v>1677</v>
      </c>
      <c r="H606" s="2" t="s">
        <v>10590</v>
      </c>
      <c r="I606" s="2">
        <f t="shared" ca="1" si="38"/>
        <v>1</v>
      </c>
      <c r="J606" s="2">
        <f t="shared" ca="1" si="39"/>
        <v>389</v>
      </c>
    </row>
    <row r="607" spans="1:10" ht="17.350000000000001" customHeight="1">
      <c r="A607" s="2">
        <v>606</v>
      </c>
      <c r="B607" s="43" t="s">
        <v>6137</v>
      </c>
      <c r="C607" s="2" t="s">
        <v>9291</v>
      </c>
      <c r="D607" s="2" t="str">
        <f t="shared" si="36"/>
        <v>ANTALYA</v>
      </c>
      <c r="E607" s="2" t="str">
        <f t="shared" si="37"/>
        <v>ANTALYA</v>
      </c>
      <c r="F607" s="44" t="s">
        <v>6138</v>
      </c>
      <c r="G607" s="2">
        <v>2063</v>
      </c>
      <c r="H607" s="2" t="s">
        <v>10591</v>
      </c>
      <c r="I607" s="2">
        <f t="shared" ca="1" si="38"/>
        <v>3</v>
      </c>
      <c r="J607" s="2">
        <f t="shared" ca="1" si="39"/>
        <v>412</v>
      </c>
    </row>
    <row r="608" spans="1:10" ht="17.350000000000001" customHeight="1">
      <c r="A608" s="2">
        <v>607</v>
      </c>
      <c r="B608" s="43" t="s">
        <v>6139</v>
      </c>
      <c r="C608" s="2" t="s">
        <v>9292</v>
      </c>
      <c r="D608" s="2" t="str">
        <f t="shared" si="36"/>
        <v>Çaydaçıra Mah. HAcı Ömer Bilginoğlu Cad. Fırat Teknokent Ar-Ge 2 Binası 65</v>
      </c>
      <c r="E608" s="2" t="str">
        <f t="shared" si="37"/>
        <v>65</v>
      </c>
      <c r="F608" s="44" t="s">
        <v>6140</v>
      </c>
      <c r="G608" s="2">
        <v>2435</v>
      </c>
      <c r="H608" s="2" t="s">
        <v>10592</v>
      </c>
      <c r="I608" s="2">
        <f t="shared" ca="1" si="38"/>
        <v>2</v>
      </c>
      <c r="J608" s="2">
        <f t="shared" ca="1" si="39"/>
        <v>708</v>
      </c>
    </row>
    <row r="609" spans="1:10" ht="17.350000000000001" customHeight="1">
      <c r="A609" s="2">
        <v>608</v>
      </c>
      <c r="B609" s="43" t="s">
        <v>6141</v>
      </c>
      <c r="C609" s="2" t="s">
        <v>9293</v>
      </c>
      <c r="D609" s="2" t="str">
        <f t="shared" si="36"/>
        <v>İTOB Organize Sanayi Bölgesi 10005 Sokak No:3 Tekeli Menderes İzmir</v>
      </c>
      <c r="E609" s="2" t="str">
        <f t="shared" si="37"/>
        <v>İzmir</v>
      </c>
      <c r="F609" s="44" t="s">
        <v>6142</v>
      </c>
      <c r="G609" s="2">
        <v>104</v>
      </c>
      <c r="H609" s="2" t="s">
        <v>10593</v>
      </c>
      <c r="I609" s="2">
        <f t="shared" ca="1" si="38"/>
        <v>8</v>
      </c>
      <c r="J609" s="2">
        <f t="shared" ca="1" si="39"/>
        <v>78</v>
      </c>
    </row>
    <row r="610" spans="1:10" ht="17.350000000000001" customHeight="1">
      <c r="A610" s="2">
        <v>609</v>
      </c>
      <c r="B610" s="43" t="s">
        <v>6143</v>
      </c>
      <c r="C610" s="2" t="s">
        <v>9294</v>
      </c>
      <c r="D610" s="2" t="str">
        <f t="shared" si="36"/>
        <v>57 Tepebasi ESKİŞEHİR</v>
      </c>
      <c r="E610" s="2" t="str">
        <f t="shared" si="37"/>
        <v>ESKİŞEHİR</v>
      </c>
      <c r="F610" s="44" t="s">
        <v>6144</v>
      </c>
      <c r="G610" s="2">
        <v>2656</v>
      </c>
      <c r="H610" s="2" t="s">
        <v>10594</v>
      </c>
      <c r="I610" s="2">
        <f t="shared" ca="1" si="38"/>
        <v>4</v>
      </c>
      <c r="J610" s="2">
        <f t="shared" ca="1" si="39"/>
        <v>477</v>
      </c>
    </row>
    <row r="611" spans="1:10" ht="17.350000000000001" customHeight="1">
      <c r="A611" s="2">
        <v>610</v>
      </c>
      <c r="B611" s="43" t="s">
        <v>6145</v>
      </c>
      <c r="C611" s="2" t="s">
        <v>9295</v>
      </c>
      <c r="D611" s="2" t="str">
        <f t="shared" si="36"/>
        <v>13 ALİZE İŞ MERKEZİ</v>
      </c>
      <c r="E611" s="2" t="str">
        <f t="shared" si="37"/>
        <v>MERKEZİ</v>
      </c>
      <c r="F611" s="44" t="s">
        <v>6146</v>
      </c>
      <c r="G611" s="2">
        <v>2755</v>
      </c>
      <c r="H611" s="2" t="s">
        <v>10595</v>
      </c>
      <c r="I611" s="2">
        <f t="shared" ca="1" si="38"/>
        <v>4</v>
      </c>
      <c r="J611" s="2">
        <f t="shared" ca="1" si="39"/>
        <v>925</v>
      </c>
    </row>
    <row r="612" spans="1:10" ht="17.350000000000001" customHeight="1">
      <c r="A612" s="2">
        <v>611</v>
      </c>
      <c r="B612" s="43" t="s">
        <v>6147</v>
      </c>
      <c r="C612" s="2" t="s">
        <v>9296</v>
      </c>
      <c r="D612" s="2" t="str">
        <f t="shared" si="36"/>
        <v>EDİRNE</v>
      </c>
      <c r="E612" s="2" t="str">
        <f t="shared" si="37"/>
        <v>EDİRNE</v>
      </c>
      <c r="F612" s="44" t="s">
        <v>6148</v>
      </c>
      <c r="G612" s="2">
        <v>2545</v>
      </c>
      <c r="H612" s="2" t="s">
        <v>10596</v>
      </c>
      <c r="I612" s="2">
        <f t="shared" ca="1" si="38"/>
        <v>8</v>
      </c>
      <c r="J612" s="2">
        <f t="shared" ca="1" si="39"/>
        <v>947</v>
      </c>
    </row>
    <row r="613" spans="1:10" ht="17.350000000000001" customHeight="1">
      <c r="A613" s="2">
        <v>612</v>
      </c>
      <c r="B613" s="43" t="s">
        <v>6149</v>
      </c>
      <c r="C613" s="2" t="s">
        <v>9297</v>
      </c>
      <c r="D613" s="2" t="str">
        <f t="shared" si="36"/>
        <v>ÇANAKKALE</v>
      </c>
      <c r="E613" s="2" t="str">
        <f t="shared" si="37"/>
        <v>ÇANAKKALE</v>
      </c>
      <c r="F613" s="44" t="s">
        <v>6150</v>
      </c>
      <c r="G613" s="2">
        <v>88</v>
      </c>
      <c r="H613" s="2" t="s">
        <v>10597</v>
      </c>
      <c r="I613" s="2">
        <f t="shared" ca="1" si="38"/>
        <v>1</v>
      </c>
      <c r="J613" s="2">
        <f t="shared" ca="1" si="39"/>
        <v>185</v>
      </c>
    </row>
    <row r="614" spans="1:10" ht="17.350000000000001" customHeight="1">
      <c r="A614" s="2">
        <v>613</v>
      </c>
      <c r="B614" s="43" t="s">
        <v>6151</v>
      </c>
      <c r="C614" s="2" t="s">
        <v>9298</v>
      </c>
      <c r="D614" s="2" t="str">
        <f t="shared" si="36"/>
        <v xml:space="preserve"> İSTANBUL</v>
      </c>
      <c r="E614" s="2" t="str">
        <f t="shared" si="37"/>
        <v>İSTANBUL</v>
      </c>
      <c r="F614" s="44" t="s">
        <v>6152</v>
      </c>
      <c r="G614" s="2">
        <v>3019</v>
      </c>
      <c r="H614" s="2" t="s">
        <v>10598</v>
      </c>
      <c r="I614" s="2">
        <f t="shared" ca="1" si="38"/>
        <v>2</v>
      </c>
      <c r="J614" s="2">
        <f t="shared" ca="1" si="39"/>
        <v>349</v>
      </c>
    </row>
    <row r="615" spans="1:10" ht="17.350000000000001" customHeight="1">
      <c r="A615" s="2">
        <v>614</v>
      </c>
      <c r="B615" s="43" t="s">
        <v>6153</v>
      </c>
      <c r="C615" s="2" t="s">
        <v>9107</v>
      </c>
      <c r="D615" s="2" t="str">
        <f t="shared" si="36"/>
        <v xml:space="preserve"> İSTANBUL</v>
      </c>
      <c r="E615" s="2" t="str">
        <f t="shared" si="37"/>
        <v>İSTANBUL</v>
      </c>
      <c r="F615" s="44" t="s">
        <v>5764</v>
      </c>
      <c r="G615" s="2">
        <v>2334</v>
      </c>
      <c r="H615" s="2" t="s">
        <v>10599</v>
      </c>
      <c r="I615" s="2">
        <f t="shared" ca="1" si="38"/>
        <v>1</v>
      </c>
      <c r="J615" s="2">
        <f t="shared" ca="1" si="39"/>
        <v>799</v>
      </c>
    </row>
    <row r="616" spans="1:10" ht="17.350000000000001" customHeight="1">
      <c r="A616" s="2">
        <v>615</v>
      </c>
      <c r="B616" s="43" t="s">
        <v>6154</v>
      </c>
      <c r="C616" s="2" t="s">
        <v>9299</v>
      </c>
      <c r="D616" s="2" t="str">
        <f t="shared" si="36"/>
        <v>İstanbul</v>
      </c>
      <c r="E616" s="2" t="str">
        <f t="shared" si="37"/>
        <v>İstanbul</v>
      </c>
      <c r="F616" s="44" t="s">
        <v>6155</v>
      </c>
      <c r="G616" s="2">
        <v>1597</v>
      </c>
      <c r="H616" s="2" t="s">
        <v>10600</v>
      </c>
      <c r="I616" s="2">
        <f t="shared" ca="1" si="38"/>
        <v>7</v>
      </c>
      <c r="J616" s="2">
        <f t="shared" ca="1" si="39"/>
        <v>480</v>
      </c>
    </row>
    <row r="617" spans="1:10" ht="17.350000000000001" customHeight="1">
      <c r="A617" s="2">
        <v>616</v>
      </c>
      <c r="B617" s="43" t="s">
        <v>6156</v>
      </c>
      <c r="C617" s="2" t="s">
        <v>9300</v>
      </c>
      <c r="D617" s="2" t="str">
        <f t="shared" si="36"/>
        <v>Abant İzzet Baysal Üniversitesi, Şehir Kampüsü Yanı Teknokent Binası No:3</v>
      </c>
      <c r="E617" s="2" t="str">
        <f t="shared" si="37"/>
        <v>No:3</v>
      </c>
      <c r="F617" s="44" t="s">
        <v>6157</v>
      </c>
      <c r="G617" s="2">
        <v>2381</v>
      </c>
      <c r="H617" s="2" t="s">
        <v>10601</v>
      </c>
      <c r="I617" s="2">
        <f t="shared" ca="1" si="38"/>
        <v>8</v>
      </c>
      <c r="J617" s="2">
        <f t="shared" ca="1" si="39"/>
        <v>641</v>
      </c>
    </row>
    <row r="618" spans="1:10" ht="17.350000000000001" customHeight="1">
      <c r="A618" s="2">
        <v>617</v>
      </c>
      <c r="B618" s="43" t="s">
        <v>6158</v>
      </c>
      <c r="C618" s="2" t="s">
        <v>9301</v>
      </c>
      <c r="D618" s="2" t="str">
        <f t="shared" si="36"/>
        <v>TEKNOLOJİ GELİŞTİRME BÖLGESİ KULUÇKA MERKEZİ</v>
      </c>
      <c r="E618" s="2" t="str">
        <f t="shared" si="37"/>
        <v>MERKEZİ</v>
      </c>
      <c r="F618" s="44" t="s">
        <v>6159</v>
      </c>
      <c r="G618" s="2">
        <v>528</v>
      </c>
      <c r="H618" s="2" t="s">
        <v>10602</v>
      </c>
      <c r="I618" s="2">
        <f t="shared" ca="1" si="38"/>
        <v>8</v>
      </c>
      <c r="J618" s="2">
        <f t="shared" ca="1" si="39"/>
        <v>484</v>
      </c>
    </row>
    <row r="619" spans="1:10" ht="17.350000000000001" customHeight="1">
      <c r="A619" s="2">
        <v>618</v>
      </c>
      <c r="B619" s="43" t="s">
        <v>6160</v>
      </c>
      <c r="C619" s="2" t="s">
        <v>9302</v>
      </c>
      <c r="D619" s="2" t="str">
        <f t="shared" si="36"/>
        <v>1117</v>
      </c>
      <c r="E619" s="2" t="str">
        <f t="shared" si="37"/>
        <v>1117</v>
      </c>
      <c r="F619" s="44" t="s">
        <v>6161</v>
      </c>
      <c r="G619" s="2">
        <v>111</v>
      </c>
      <c r="H619" s="2" t="s">
        <v>10603</v>
      </c>
      <c r="I619" s="2">
        <f t="shared" ca="1" si="38"/>
        <v>6</v>
      </c>
      <c r="J619" s="2">
        <f t="shared" ca="1" si="39"/>
        <v>855</v>
      </c>
    </row>
    <row r="620" spans="1:10" ht="17.350000000000001" customHeight="1">
      <c r="A620" s="2">
        <v>619</v>
      </c>
      <c r="B620" s="43" t="s">
        <v>6162</v>
      </c>
      <c r="C620" s="2" t="s">
        <v>9303</v>
      </c>
      <c r="D620" s="2" t="str">
        <f t="shared" si="36"/>
        <v>Üniversite Mahallesi Hastane Caddesi No:33 İşlik : 2202 Ortahisar TRABZON</v>
      </c>
      <c r="E620" s="2" t="str">
        <f t="shared" si="37"/>
        <v>TRABZON</v>
      </c>
      <c r="F620" s="44" t="s">
        <v>6163</v>
      </c>
      <c r="G620" s="2">
        <v>1</v>
      </c>
      <c r="H620" s="2" t="s">
        <v>10604</v>
      </c>
      <c r="I620" s="2">
        <f t="shared" ca="1" si="38"/>
        <v>7</v>
      </c>
      <c r="J620" s="2">
        <f t="shared" ca="1" si="39"/>
        <v>656</v>
      </c>
    </row>
    <row r="621" spans="1:10" ht="17.350000000000001" customHeight="1">
      <c r="A621" s="2">
        <v>620</v>
      </c>
      <c r="B621" s="43" t="s">
        <v>6164</v>
      </c>
      <c r="C621" s="2" t="s">
        <v>9304</v>
      </c>
      <c r="D621" s="2" t="str">
        <f t="shared" si="36"/>
        <v>9A Z03</v>
      </c>
      <c r="E621" s="2" t="str">
        <f t="shared" si="37"/>
        <v>Z03</v>
      </c>
      <c r="F621" s="44" t="s">
        <v>6165</v>
      </c>
      <c r="G621" s="2">
        <v>1777</v>
      </c>
      <c r="H621" s="2" t="s">
        <v>10605</v>
      </c>
      <c r="I621" s="2">
        <f t="shared" ca="1" si="38"/>
        <v>6</v>
      </c>
      <c r="J621" s="2">
        <f t="shared" ca="1" si="39"/>
        <v>450</v>
      </c>
    </row>
    <row r="622" spans="1:10" ht="17.350000000000001" customHeight="1">
      <c r="A622" s="2">
        <v>621</v>
      </c>
      <c r="B622" s="43" t="s">
        <v>6166</v>
      </c>
      <c r="C622" s="2" t="s">
        <v>9305</v>
      </c>
      <c r="D622" s="2" t="str">
        <f t="shared" si="36"/>
        <v xml:space="preserve"> ANTALYA</v>
      </c>
      <c r="E622" s="2" t="str">
        <f t="shared" si="37"/>
        <v>ANTALYA</v>
      </c>
      <c r="F622" s="44" t="s">
        <v>6167</v>
      </c>
      <c r="G622" s="2">
        <v>899</v>
      </c>
      <c r="H622" s="2" t="s">
        <v>10606</v>
      </c>
      <c r="I622" s="2">
        <f t="shared" ca="1" si="38"/>
        <v>6</v>
      </c>
      <c r="J622" s="2">
        <f t="shared" ca="1" si="39"/>
        <v>738</v>
      </c>
    </row>
    <row r="623" spans="1:10" ht="17.350000000000001" customHeight="1">
      <c r="A623" s="2">
        <v>622</v>
      </c>
      <c r="B623" s="43" t="s">
        <v>6168</v>
      </c>
      <c r="C623" s="2" t="s">
        <v>9306</v>
      </c>
      <c r="D623" s="2" t="str">
        <f t="shared" si="36"/>
        <v>28</v>
      </c>
      <c r="E623" s="2" t="str">
        <f t="shared" si="37"/>
        <v>28</v>
      </c>
      <c r="F623" s="44" t="s">
        <v>6169</v>
      </c>
      <c r="G623" s="2">
        <v>3173</v>
      </c>
      <c r="H623" s="2" t="s">
        <v>10607</v>
      </c>
      <c r="I623" s="2">
        <f t="shared" ca="1" si="38"/>
        <v>4</v>
      </c>
      <c r="J623" s="2">
        <f t="shared" ca="1" si="39"/>
        <v>793</v>
      </c>
    </row>
    <row r="624" spans="1:10" ht="17.350000000000001" customHeight="1">
      <c r="A624" s="2">
        <v>623</v>
      </c>
      <c r="B624" s="43" t="s">
        <v>6170</v>
      </c>
      <c r="C624" s="2" t="s">
        <v>9307</v>
      </c>
      <c r="D624" s="2" t="str">
        <f t="shared" si="36"/>
        <v>Ankara</v>
      </c>
      <c r="E624" s="2" t="str">
        <f t="shared" si="37"/>
        <v>Ankara</v>
      </c>
      <c r="F624" s="44" t="s">
        <v>6171</v>
      </c>
      <c r="G624" s="2">
        <v>3056</v>
      </c>
      <c r="H624" s="2" t="s">
        <v>10608</v>
      </c>
      <c r="I624" s="2">
        <f t="shared" ca="1" si="38"/>
        <v>7</v>
      </c>
      <c r="J624" s="2">
        <f t="shared" ca="1" si="39"/>
        <v>92</v>
      </c>
    </row>
    <row r="625" spans="1:10" ht="17.350000000000001" customHeight="1">
      <c r="A625" s="2">
        <v>624</v>
      </c>
      <c r="B625" s="43" t="s">
        <v>6172</v>
      </c>
      <c r="C625" s="2" t="s">
        <v>9308</v>
      </c>
      <c r="D625" s="2" t="str">
        <f t="shared" si="36"/>
        <v>106 Battalgazi Malatya</v>
      </c>
      <c r="E625" s="2" t="str">
        <f t="shared" si="37"/>
        <v>Malatya</v>
      </c>
      <c r="F625" s="44" t="s">
        <v>6173</v>
      </c>
      <c r="G625" s="2">
        <v>2692</v>
      </c>
      <c r="H625" s="2" t="s">
        <v>10609</v>
      </c>
      <c r="I625" s="2">
        <f t="shared" ca="1" si="38"/>
        <v>7</v>
      </c>
      <c r="J625" s="2">
        <f t="shared" ca="1" si="39"/>
        <v>687</v>
      </c>
    </row>
    <row r="626" spans="1:10" ht="17.350000000000001" customHeight="1">
      <c r="A626" s="2">
        <v>625</v>
      </c>
      <c r="B626" s="43" t="s">
        <v>6174</v>
      </c>
      <c r="C626" s="2" t="s">
        <v>9309</v>
      </c>
      <c r="D626" s="2" t="str">
        <f t="shared" si="36"/>
        <v>Teknoloji Geliştirme Bölgesi 2. Piramit Bina No: 12 Organize Sanayi Bölgesi, Eskişehir 26110</v>
      </c>
      <c r="E626" s="2" t="str">
        <f t="shared" si="37"/>
        <v>26110</v>
      </c>
      <c r="F626" s="44" t="s">
        <v>6175</v>
      </c>
      <c r="G626" s="2">
        <v>2984</v>
      </c>
      <c r="H626" s="2" t="s">
        <v>10610</v>
      </c>
      <c r="I626" s="2">
        <f t="shared" ca="1" si="38"/>
        <v>1</v>
      </c>
      <c r="J626" s="2">
        <f t="shared" ca="1" si="39"/>
        <v>429</v>
      </c>
    </row>
    <row r="627" spans="1:10" ht="17.350000000000001" customHeight="1">
      <c r="A627" s="2">
        <v>626</v>
      </c>
      <c r="B627" s="43" t="s">
        <v>6176</v>
      </c>
      <c r="C627" s="2" t="s">
        <v>9310</v>
      </c>
      <c r="D627" s="2" t="str">
        <f t="shared" si="36"/>
        <v>İSTANBUL.</v>
      </c>
      <c r="E627" s="2" t="str">
        <f t="shared" si="37"/>
        <v>İSTANBUL.</v>
      </c>
      <c r="F627" s="44" t="s">
        <v>6177</v>
      </c>
      <c r="G627" s="2">
        <v>2958</v>
      </c>
      <c r="H627" s="2" t="s">
        <v>10611</v>
      </c>
      <c r="I627" s="2">
        <f t="shared" ca="1" si="38"/>
        <v>7</v>
      </c>
      <c r="J627" s="2">
        <f t="shared" ca="1" si="39"/>
        <v>817</v>
      </c>
    </row>
    <row r="628" spans="1:10" ht="17.350000000000001" customHeight="1">
      <c r="A628" s="2">
        <v>627</v>
      </c>
      <c r="B628" s="43" t="s">
        <v>6178</v>
      </c>
      <c r="C628" s="2" t="s">
        <v>9311</v>
      </c>
      <c r="D628" s="2" t="str">
        <f t="shared" si="36"/>
        <v xml:space="preserve"> Gaziantep</v>
      </c>
      <c r="E628" s="2" t="str">
        <f t="shared" si="37"/>
        <v>Gaziantep</v>
      </c>
      <c r="F628" s="44" t="s">
        <v>6179</v>
      </c>
      <c r="G628" s="2">
        <v>2496</v>
      </c>
      <c r="H628" s="2" t="s">
        <v>10612</v>
      </c>
      <c r="I628" s="2">
        <f t="shared" ca="1" si="38"/>
        <v>7</v>
      </c>
      <c r="J628" s="2">
        <f t="shared" ca="1" si="39"/>
        <v>286</v>
      </c>
    </row>
    <row r="629" spans="1:10" ht="17.350000000000001" customHeight="1">
      <c r="A629" s="2">
        <v>628</v>
      </c>
      <c r="B629" s="43" t="s">
        <v>6180</v>
      </c>
      <c r="C629" s="2" t="s">
        <v>9312</v>
      </c>
      <c r="D629" s="2" t="str">
        <f t="shared" si="36"/>
        <v>Ankara</v>
      </c>
      <c r="E629" s="2" t="str">
        <f t="shared" si="37"/>
        <v>Ankara</v>
      </c>
      <c r="F629" s="44" t="s">
        <v>6181</v>
      </c>
      <c r="G629" s="2">
        <v>2463</v>
      </c>
      <c r="H629" s="2" t="s">
        <v>10613</v>
      </c>
      <c r="I629" s="2">
        <f t="shared" ca="1" si="38"/>
        <v>8</v>
      </c>
      <c r="J629" s="2">
        <f t="shared" ca="1" si="39"/>
        <v>601</v>
      </c>
    </row>
    <row r="630" spans="1:10" ht="17.350000000000001" customHeight="1">
      <c r="A630" s="2">
        <v>629</v>
      </c>
      <c r="B630" s="43" t="s">
        <v>6182</v>
      </c>
      <c r="C630" s="2" t="s">
        <v>9313</v>
      </c>
      <c r="D630" s="2" t="str">
        <f t="shared" si="36"/>
        <v>Üniversiteler mah. ODTÜ Teknokent Galyum BLOK BK:01</v>
      </c>
      <c r="E630" s="2" t="str">
        <f t="shared" si="37"/>
        <v>BK:01</v>
      </c>
      <c r="F630" s="44" t="s">
        <v>6183</v>
      </c>
      <c r="G630" s="2">
        <v>1016</v>
      </c>
      <c r="H630" s="2" t="s">
        <v>10525</v>
      </c>
      <c r="I630" s="2">
        <f t="shared" ca="1" si="38"/>
        <v>8</v>
      </c>
      <c r="J630" s="2">
        <f t="shared" ca="1" si="39"/>
        <v>898</v>
      </c>
    </row>
    <row r="631" spans="1:10" ht="17.350000000000001" customHeight="1">
      <c r="A631" s="2">
        <v>630</v>
      </c>
      <c r="B631" s="43" t="s">
        <v>6184</v>
      </c>
      <c r="C631" s="2" t="s">
        <v>9314</v>
      </c>
      <c r="D631" s="2" t="str">
        <f t="shared" si="36"/>
        <v>Adana.</v>
      </c>
      <c r="E631" s="2" t="str">
        <f t="shared" si="37"/>
        <v>Adana.</v>
      </c>
      <c r="F631" s="44" t="s">
        <v>6185</v>
      </c>
      <c r="G631" s="2">
        <v>1239</v>
      </c>
      <c r="H631" s="2" t="s">
        <v>10526</v>
      </c>
      <c r="I631" s="2">
        <f t="shared" ca="1" si="38"/>
        <v>6</v>
      </c>
      <c r="J631" s="2">
        <f t="shared" ca="1" si="39"/>
        <v>714</v>
      </c>
    </row>
    <row r="632" spans="1:10" ht="17.350000000000001" customHeight="1">
      <c r="A632" s="2">
        <v>631</v>
      </c>
      <c r="B632" s="43" t="s">
        <v>6186</v>
      </c>
      <c r="C632" s="2" t="s">
        <v>9315</v>
      </c>
      <c r="D632" s="2" t="str">
        <f t="shared" si="36"/>
        <v>GAZİANTEP</v>
      </c>
      <c r="E632" s="2" t="str">
        <f t="shared" si="37"/>
        <v>GAZİANTEP</v>
      </c>
      <c r="F632" s="44" t="s">
        <v>6187</v>
      </c>
      <c r="G632" s="2">
        <v>1606</v>
      </c>
      <c r="H632" s="2" t="s">
        <v>10527</v>
      </c>
      <c r="I632" s="2">
        <f t="shared" ca="1" si="38"/>
        <v>2</v>
      </c>
      <c r="J632" s="2">
        <f t="shared" ca="1" si="39"/>
        <v>646</v>
      </c>
    </row>
    <row r="633" spans="1:10" ht="17.350000000000001" customHeight="1">
      <c r="A633" s="2">
        <v>632</v>
      </c>
      <c r="B633" s="43" t="s">
        <v>6188</v>
      </c>
      <c r="C633" s="2" t="s">
        <v>9316</v>
      </c>
      <c r="D633" s="2" t="str">
        <f t="shared" si="36"/>
        <v>ÇİFTEHAVUZLAR MAH.ESKİ LONDRA ASFAALTI CAD.YTÜ DAVUTPAŞA KAMP.YILDIZ TEKNOLOJİ GEL. BÖL. C1 BLOK NO: 302</v>
      </c>
      <c r="E633" s="2" t="str">
        <f t="shared" si="37"/>
        <v>302</v>
      </c>
      <c r="F633" s="44" t="s">
        <v>6189</v>
      </c>
      <c r="G633" s="2">
        <v>666</v>
      </c>
      <c r="H633" s="2" t="s">
        <v>10528</v>
      </c>
      <c r="I633" s="2">
        <f t="shared" ca="1" si="38"/>
        <v>6</v>
      </c>
      <c r="J633" s="2">
        <f t="shared" ca="1" si="39"/>
        <v>555</v>
      </c>
    </row>
    <row r="634" spans="1:10" ht="17.350000000000001" customHeight="1">
      <c r="A634" s="2">
        <v>633</v>
      </c>
      <c r="B634" s="43" t="s">
        <v>6190</v>
      </c>
      <c r="C634" s="2" t="s">
        <v>9317</v>
      </c>
      <c r="D634" s="2" t="str">
        <f t="shared" si="36"/>
        <v>Konya</v>
      </c>
      <c r="E634" s="2" t="str">
        <f t="shared" si="37"/>
        <v>Konya</v>
      </c>
      <c r="F634" s="44" t="s">
        <v>6191</v>
      </c>
      <c r="G634" s="2">
        <v>2973</v>
      </c>
      <c r="H634" s="2" t="s">
        <v>10529</v>
      </c>
      <c r="I634" s="2">
        <f t="shared" ca="1" si="38"/>
        <v>2</v>
      </c>
      <c r="J634" s="2">
        <f t="shared" ca="1" si="39"/>
        <v>191</v>
      </c>
    </row>
    <row r="635" spans="1:10" ht="17.350000000000001" customHeight="1">
      <c r="A635" s="2">
        <v>634</v>
      </c>
      <c r="B635" s="43" t="s">
        <v>6192</v>
      </c>
      <c r="C635" s="2" t="s">
        <v>9318</v>
      </c>
      <c r="D635" s="2" t="str">
        <f t="shared" si="36"/>
        <v>ANTALYA TEKNOKENT KULUÇKA BİNASI KAT2</v>
      </c>
      <c r="E635" s="2" t="str">
        <f t="shared" si="37"/>
        <v>KAT2</v>
      </c>
      <c r="F635" s="44" t="s">
        <v>6193</v>
      </c>
      <c r="G635" s="2">
        <v>301</v>
      </c>
      <c r="H635" s="2" t="s">
        <v>10530</v>
      </c>
      <c r="I635" s="2">
        <f t="shared" ca="1" si="38"/>
        <v>7</v>
      </c>
      <c r="J635" s="2">
        <f t="shared" ca="1" si="39"/>
        <v>518</v>
      </c>
    </row>
    <row r="636" spans="1:10" ht="17.350000000000001" customHeight="1">
      <c r="A636" s="2">
        <v>635</v>
      </c>
      <c r="B636" s="43" t="s">
        <v>6194</v>
      </c>
      <c r="C636" s="2" t="s">
        <v>9319</v>
      </c>
      <c r="D636" s="2" t="str">
        <f t="shared" si="36"/>
        <v>ANKARA</v>
      </c>
      <c r="E636" s="2" t="str">
        <f t="shared" si="37"/>
        <v>ANKARA</v>
      </c>
      <c r="F636" s="44" t="s">
        <v>6195</v>
      </c>
      <c r="G636" s="2">
        <v>140</v>
      </c>
      <c r="H636" s="2" t="s">
        <v>10531</v>
      </c>
      <c r="I636" s="2">
        <f t="shared" ca="1" si="38"/>
        <v>5</v>
      </c>
      <c r="J636" s="2">
        <f t="shared" ca="1" si="39"/>
        <v>556</v>
      </c>
    </row>
    <row r="637" spans="1:10" ht="17.350000000000001" customHeight="1">
      <c r="A637" s="2">
        <v>636</v>
      </c>
      <c r="B637" s="43" t="s">
        <v>6196</v>
      </c>
      <c r="C637" s="2" t="s">
        <v>9320</v>
      </c>
      <c r="D637" s="2" t="str">
        <f t="shared" si="36"/>
        <v>111</v>
      </c>
      <c r="E637" s="2" t="str">
        <f t="shared" si="37"/>
        <v>111</v>
      </c>
      <c r="F637" s="44" t="s">
        <v>6197</v>
      </c>
      <c r="G637" s="2">
        <v>129</v>
      </c>
      <c r="H637" s="2" t="s">
        <v>10532</v>
      </c>
      <c r="I637" s="2">
        <f t="shared" ca="1" si="38"/>
        <v>4</v>
      </c>
      <c r="J637" s="2">
        <f t="shared" ca="1" si="39"/>
        <v>292</v>
      </c>
    </row>
    <row r="638" spans="1:10" ht="17.350000000000001" customHeight="1">
      <c r="A638" s="2">
        <v>637</v>
      </c>
      <c r="B638" s="43" t="s">
        <v>6198</v>
      </c>
      <c r="C638" s="2" t="s">
        <v>9321</v>
      </c>
      <c r="D638" s="2" t="str">
        <f t="shared" si="36"/>
        <v xml:space="preserve"> Gaziantep</v>
      </c>
      <c r="E638" s="2" t="str">
        <f t="shared" si="37"/>
        <v>Gaziantep</v>
      </c>
      <c r="F638" s="44" t="s">
        <v>6199</v>
      </c>
      <c r="G638" s="2">
        <v>11</v>
      </c>
      <c r="H638" s="2" t="s">
        <v>10533</v>
      </c>
      <c r="I638" s="2">
        <f t="shared" ca="1" si="38"/>
        <v>1</v>
      </c>
      <c r="J638" s="2">
        <f t="shared" ca="1" si="39"/>
        <v>557</v>
      </c>
    </row>
    <row r="639" spans="1:10" ht="17.350000000000001" customHeight="1">
      <c r="A639" s="2">
        <v>638</v>
      </c>
      <c r="B639" s="43" t="s">
        <v>6200</v>
      </c>
      <c r="C639" s="2" t="s">
        <v>9322</v>
      </c>
      <c r="D639" s="2" t="str">
        <f t="shared" si="36"/>
        <v>A</v>
      </c>
      <c r="E639" s="2" t="str">
        <f t="shared" si="37"/>
        <v>A</v>
      </c>
      <c r="F639" s="44" t="s">
        <v>6201</v>
      </c>
      <c r="G639" s="2">
        <v>3098</v>
      </c>
      <c r="H639" s="2" t="s">
        <v>10534</v>
      </c>
      <c r="I639" s="2">
        <f t="shared" ca="1" si="38"/>
        <v>7</v>
      </c>
      <c r="J639" s="2">
        <f t="shared" ca="1" si="39"/>
        <v>681</v>
      </c>
    </row>
    <row r="640" spans="1:10" ht="17.350000000000001" customHeight="1">
      <c r="A640" s="2">
        <v>639</v>
      </c>
      <c r="B640" s="43" t="s">
        <v>6202</v>
      </c>
      <c r="C640" s="2" t="s">
        <v>9323</v>
      </c>
      <c r="D640" s="2" t="str">
        <f t="shared" si="36"/>
        <v>Kazım Karabekir Paşa Mah. Musalla Cad. No: 23</v>
      </c>
      <c r="E640" s="2" t="str">
        <f t="shared" si="37"/>
        <v>23</v>
      </c>
      <c r="F640" s="44" t="s">
        <v>6203</v>
      </c>
      <c r="G640" s="2">
        <v>2656</v>
      </c>
      <c r="H640" s="2" t="s">
        <v>10594</v>
      </c>
      <c r="I640" s="2">
        <f t="shared" ca="1" si="38"/>
        <v>3</v>
      </c>
      <c r="J640" s="2">
        <f t="shared" ca="1" si="39"/>
        <v>133</v>
      </c>
    </row>
    <row r="641" spans="1:10" ht="17.350000000000001" customHeight="1">
      <c r="A641" s="2">
        <v>640</v>
      </c>
      <c r="B641" s="43" t="s">
        <v>6204</v>
      </c>
      <c r="C641" s="2" t="s">
        <v>9324</v>
      </c>
      <c r="D641" s="2" t="str">
        <f t="shared" si="36"/>
        <v>KONYA</v>
      </c>
      <c r="E641" s="2" t="str">
        <f t="shared" si="37"/>
        <v>KONYA</v>
      </c>
      <c r="F641" s="44" t="s">
        <v>6205</v>
      </c>
      <c r="G641" s="2">
        <v>2755</v>
      </c>
      <c r="H641" s="2" t="s">
        <v>10595</v>
      </c>
      <c r="I641" s="2">
        <f t="shared" ca="1" si="38"/>
        <v>7</v>
      </c>
      <c r="J641" s="2">
        <f t="shared" ca="1" si="39"/>
        <v>847</v>
      </c>
    </row>
    <row r="642" spans="1:10" ht="17.350000000000001" customHeight="1">
      <c r="A642" s="2">
        <v>641</v>
      </c>
      <c r="B642" s="43" t="s">
        <v>6206</v>
      </c>
      <c r="C642" s="2" t="s">
        <v>9325</v>
      </c>
      <c r="D642" s="2" t="str">
        <f t="shared" si="36"/>
        <v>Organize Sanayi Bolgesi, Teknoloji Blv, Yazilim Kule, No:5-408</v>
      </c>
      <c r="E642" s="2" t="str">
        <f t="shared" si="37"/>
        <v>No:5-408</v>
      </c>
      <c r="F642" s="44" t="s">
        <v>6207</v>
      </c>
      <c r="G642" s="2">
        <v>2545</v>
      </c>
      <c r="H642" s="2" t="s">
        <v>10596</v>
      </c>
      <c r="I642" s="2">
        <f t="shared" ca="1" si="38"/>
        <v>2</v>
      </c>
      <c r="J642" s="2">
        <f t="shared" ca="1" si="39"/>
        <v>608</v>
      </c>
    </row>
    <row r="643" spans="1:10" ht="17.350000000000001" customHeight="1">
      <c r="A643" s="2">
        <v>642</v>
      </c>
      <c r="B643" s="43" t="s">
        <v>6208</v>
      </c>
      <c r="C643" s="2" t="s">
        <v>9326</v>
      </c>
      <c r="D643" s="2" t="str">
        <f t="shared" ref="D643:D706" si="40">IFERROR(RIGHT(C643,LEN(C643)-FIND("$",SUBSTITUTE(C643,"/","$",LEN(C643)-LEN(SUBSTITUTE(C643,"/",""))))),C643)</f>
        <v>Ankara Teknopark TGB Yerleşkesi 2224.cad.no:1 C-Blok 12.Kat.Kapı No:C-1216</v>
      </c>
      <c r="E643" s="2" t="str">
        <f t="shared" ref="E643:E706" si="41">IFERROR(RIGHT(D643,LEN(D643)-FIND("$",SUBSTITUTE(D643," ","$",LEN(D643)-LEN(SUBSTITUTE(D643," ",""))))),D643)</f>
        <v>No:C-1216</v>
      </c>
      <c r="F643" s="44" t="s">
        <v>6209</v>
      </c>
      <c r="G643" s="2">
        <v>88</v>
      </c>
      <c r="H643" s="2" t="s">
        <v>10597</v>
      </c>
      <c r="I643" s="2">
        <f t="shared" ref="I643:I706" ca="1" si="42">RANDBETWEEN(1,8)</f>
        <v>8</v>
      </c>
      <c r="J643" s="2">
        <f t="shared" ref="J643:J706" ca="1" si="43">RANDBETWEEN(1,1000)</f>
        <v>601</v>
      </c>
    </row>
    <row r="644" spans="1:10" ht="17.350000000000001" customHeight="1">
      <c r="A644" s="2">
        <v>643</v>
      </c>
      <c r="B644" s="43" t="s">
        <v>6210</v>
      </c>
      <c r="C644" s="2" t="s">
        <v>9327</v>
      </c>
      <c r="D644" s="2" t="str">
        <f t="shared" si="40"/>
        <v>Samsun</v>
      </c>
      <c r="E644" s="2" t="str">
        <f t="shared" si="41"/>
        <v>Samsun</v>
      </c>
      <c r="F644" s="44" t="s">
        <v>6211</v>
      </c>
      <c r="G644" s="2">
        <v>3019</v>
      </c>
      <c r="H644" s="2" t="s">
        <v>10598</v>
      </c>
      <c r="I644" s="2">
        <f t="shared" ca="1" si="42"/>
        <v>5</v>
      </c>
      <c r="J644" s="2">
        <f t="shared" ca="1" si="43"/>
        <v>769</v>
      </c>
    </row>
    <row r="645" spans="1:10" ht="17.350000000000001" customHeight="1">
      <c r="A645" s="2">
        <v>644</v>
      </c>
      <c r="B645" s="43" t="s">
        <v>6212</v>
      </c>
      <c r="C645" s="2" t="s">
        <v>9328</v>
      </c>
      <c r="D645" s="2" t="str">
        <f t="shared" si="40"/>
        <v>Eskişehir</v>
      </c>
      <c r="E645" s="2" t="str">
        <f t="shared" si="41"/>
        <v>Eskişehir</v>
      </c>
      <c r="F645" s="44" t="s">
        <v>6213</v>
      </c>
      <c r="G645" s="2">
        <v>2334</v>
      </c>
      <c r="H645" s="2" t="s">
        <v>10599</v>
      </c>
      <c r="I645" s="2">
        <f t="shared" ca="1" si="42"/>
        <v>2</v>
      </c>
      <c r="J645" s="2">
        <f t="shared" ca="1" si="43"/>
        <v>374</v>
      </c>
    </row>
    <row r="646" spans="1:10" ht="17.350000000000001" customHeight="1">
      <c r="A646" s="2">
        <v>645</v>
      </c>
      <c r="B646" s="43" t="s">
        <v>6214</v>
      </c>
      <c r="C646" s="2" t="s">
        <v>9329</v>
      </c>
      <c r="D646" s="2" t="str">
        <f t="shared" si="40"/>
        <v>MALATYA</v>
      </c>
      <c r="E646" s="2" t="str">
        <f t="shared" si="41"/>
        <v>MALATYA</v>
      </c>
      <c r="F646" s="44" t="s">
        <v>6215</v>
      </c>
      <c r="G646" s="2">
        <v>1597</v>
      </c>
      <c r="H646" s="2" t="s">
        <v>10600</v>
      </c>
      <c r="I646" s="2">
        <f t="shared" ca="1" si="42"/>
        <v>2</v>
      </c>
      <c r="J646" s="2">
        <f t="shared" ca="1" si="43"/>
        <v>433</v>
      </c>
    </row>
    <row r="647" spans="1:10" ht="17.350000000000001" customHeight="1">
      <c r="A647" s="2">
        <v>646</v>
      </c>
      <c r="B647" s="43" t="s">
        <v>6216</v>
      </c>
      <c r="C647" s="2" t="s">
        <v>9330</v>
      </c>
      <c r="D647" s="2" t="str">
        <f t="shared" si="40"/>
        <v>Bulgurlu Mah. Kanyon Ç. Yolu Doğu Cad. No:89 Battalgazi Malatya</v>
      </c>
      <c r="E647" s="2" t="str">
        <f t="shared" si="41"/>
        <v>Malatya</v>
      </c>
      <c r="F647" s="44" t="s">
        <v>6217</v>
      </c>
      <c r="G647" s="2">
        <v>2381</v>
      </c>
      <c r="H647" s="2" t="s">
        <v>10601</v>
      </c>
      <c r="I647" s="2">
        <f t="shared" ca="1" si="42"/>
        <v>4</v>
      </c>
      <c r="J647" s="2">
        <f t="shared" ca="1" si="43"/>
        <v>745</v>
      </c>
    </row>
    <row r="648" spans="1:10" ht="17.350000000000001" customHeight="1">
      <c r="A648" s="2">
        <v>647</v>
      </c>
      <c r="B648" s="43" t="s">
        <v>6218</v>
      </c>
      <c r="C648" s="2" t="s">
        <v>9331</v>
      </c>
      <c r="D648" s="2" t="str">
        <f t="shared" si="40"/>
        <v>Fırat Üniversitesi Fırat Teknokent Ek Binası No:101 ELAZIĞ</v>
      </c>
      <c r="E648" s="2" t="str">
        <f t="shared" si="41"/>
        <v>ELAZIĞ</v>
      </c>
      <c r="F648" s="44" t="s">
        <v>6219</v>
      </c>
      <c r="G648" s="2">
        <v>528</v>
      </c>
      <c r="H648" s="2" t="s">
        <v>10602</v>
      </c>
      <c r="I648" s="2">
        <f t="shared" ca="1" si="42"/>
        <v>1</v>
      </c>
      <c r="J648" s="2">
        <f t="shared" ca="1" si="43"/>
        <v>272</v>
      </c>
    </row>
    <row r="649" spans="1:10" ht="17.350000000000001" customHeight="1">
      <c r="A649" s="2">
        <v>648</v>
      </c>
      <c r="B649" s="43" t="s">
        <v>6220</v>
      </c>
      <c r="C649" s="2" t="s">
        <v>9332</v>
      </c>
      <c r="D649" s="2" t="str">
        <f t="shared" si="40"/>
        <v xml:space="preserve"> ESKİŞEHİR</v>
      </c>
      <c r="E649" s="2" t="str">
        <f t="shared" si="41"/>
        <v>ESKİŞEHİR</v>
      </c>
      <c r="F649" s="44" t="s">
        <v>6221</v>
      </c>
      <c r="G649" s="2">
        <v>111</v>
      </c>
      <c r="H649" s="2" t="s">
        <v>10603</v>
      </c>
      <c r="I649" s="2">
        <f t="shared" ca="1" si="42"/>
        <v>6</v>
      </c>
      <c r="J649" s="2">
        <f t="shared" ca="1" si="43"/>
        <v>701</v>
      </c>
    </row>
    <row r="650" spans="1:10" ht="17.350000000000001" customHeight="1">
      <c r="A650" s="2">
        <v>649</v>
      </c>
      <c r="B650" s="43" t="s">
        <v>6222</v>
      </c>
      <c r="C650" s="2" t="s">
        <v>9333</v>
      </c>
      <c r="D650" s="2" t="str">
        <f t="shared" si="40"/>
        <v>204 Elazığ</v>
      </c>
      <c r="E650" s="2" t="str">
        <f t="shared" si="41"/>
        <v>Elazığ</v>
      </c>
      <c r="F650" s="44" t="s">
        <v>6223</v>
      </c>
      <c r="G650" s="2">
        <v>1</v>
      </c>
      <c r="H650" s="2" t="s">
        <v>10604</v>
      </c>
      <c r="I650" s="2">
        <f t="shared" ca="1" si="42"/>
        <v>7</v>
      </c>
      <c r="J650" s="2">
        <f t="shared" ca="1" si="43"/>
        <v>857</v>
      </c>
    </row>
    <row r="651" spans="1:10" ht="17.350000000000001" customHeight="1">
      <c r="A651" s="2">
        <v>650</v>
      </c>
      <c r="B651" s="43" t="s">
        <v>6224</v>
      </c>
      <c r="C651" s="2" t="s">
        <v>9334</v>
      </c>
      <c r="D651" s="2" t="str">
        <f t="shared" si="40"/>
        <v xml:space="preserve"> İstanbul</v>
      </c>
      <c r="E651" s="2" t="str">
        <f t="shared" si="41"/>
        <v>İstanbul</v>
      </c>
      <c r="F651" s="44" t="s">
        <v>6225</v>
      </c>
      <c r="G651" s="2">
        <v>1777</v>
      </c>
      <c r="H651" s="2" t="s">
        <v>10605</v>
      </c>
      <c r="I651" s="2">
        <f t="shared" ca="1" si="42"/>
        <v>3</v>
      </c>
      <c r="J651" s="2">
        <f t="shared" ca="1" si="43"/>
        <v>115</v>
      </c>
    </row>
    <row r="652" spans="1:10" ht="17.350000000000001" customHeight="1">
      <c r="A652" s="2">
        <v>651</v>
      </c>
      <c r="B652" s="43" t="s">
        <v>6226</v>
      </c>
      <c r="C652" s="2" t="s">
        <v>9335</v>
      </c>
      <c r="D652" s="2" t="str">
        <f t="shared" si="40"/>
        <v>Büyükdere Mh Osmangazi Üniversitesi Meşelik Kampüsü ETGB Osmangazi teknopark binası No:103 Odunpazarı Eskişehir</v>
      </c>
      <c r="E652" s="2" t="str">
        <f t="shared" si="41"/>
        <v>Eskişehir</v>
      </c>
      <c r="F652" s="44" t="s">
        <v>6227</v>
      </c>
      <c r="G652" s="2">
        <v>899</v>
      </c>
      <c r="H652" s="2" t="s">
        <v>10606</v>
      </c>
      <c r="I652" s="2">
        <f t="shared" ca="1" si="42"/>
        <v>1</v>
      </c>
      <c r="J652" s="2">
        <f t="shared" ca="1" si="43"/>
        <v>395</v>
      </c>
    </row>
    <row r="653" spans="1:10" ht="17.350000000000001" customHeight="1">
      <c r="A653" s="2">
        <v>652</v>
      </c>
      <c r="B653" s="43" t="s">
        <v>6228</v>
      </c>
      <c r="C653" s="2" t="s">
        <v>9336</v>
      </c>
      <c r="D653" s="2" t="str">
        <f t="shared" si="40"/>
        <v>OFİS NO:217</v>
      </c>
      <c r="E653" s="2" t="str">
        <f t="shared" si="41"/>
        <v>NO:217</v>
      </c>
      <c r="F653" s="44" t="s">
        <v>6229</v>
      </c>
      <c r="G653" s="2">
        <v>3173</v>
      </c>
      <c r="H653" s="2" t="s">
        <v>10607</v>
      </c>
      <c r="I653" s="2">
        <f t="shared" ca="1" si="42"/>
        <v>2</v>
      </c>
      <c r="J653" s="2">
        <f t="shared" ca="1" si="43"/>
        <v>511</v>
      </c>
    </row>
    <row r="654" spans="1:10" ht="17.350000000000001" customHeight="1">
      <c r="A654" s="2">
        <v>653</v>
      </c>
      <c r="B654" s="43" t="s">
        <v>6230</v>
      </c>
      <c r="C654" s="2" t="s">
        <v>9337</v>
      </c>
      <c r="D654" s="2" t="str">
        <f t="shared" si="40"/>
        <v>Samsun</v>
      </c>
      <c r="E654" s="2" t="str">
        <f t="shared" si="41"/>
        <v>Samsun</v>
      </c>
      <c r="F654" s="44" t="s">
        <v>6231</v>
      </c>
      <c r="G654" s="2">
        <v>3056</v>
      </c>
      <c r="H654" s="2" t="s">
        <v>10608</v>
      </c>
      <c r="I654" s="2">
        <f t="shared" ca="1" si="42"/>
        <v>3</v>
      </c>
      <c r="J654" s="2">
        <f t="shared" ca="1" si="43"/>
        <v>708</v>
      </c>
    </row>
    <row r="655" spans="1:10" ht="17.350000000000001" customHeight="1">
      <c r="A655" s="2">
        <v>654</v>
      </c>
      <c r="B655" s="43" t="s">
        <v>6232</v>
      </c>
      <c r="C655" s="2" t="s">
        <v>9301</v>
      </c>
      <c r="D655" s="2" t="str">
        <f t="shared" si="40"/>
        <v>TEKNOLOJİ GELİŞTİRME BÖLGESİ KULUÇKA MERKEZİ</v>
      </c>
      <c r="E655" s="2" t="str">
        <f t="shared" si="41"/>
        <v>MERKEZİ</v>
      </c>
      <c r="F655" s="44" t="s">
        <v>6159</v>
      </c>
      <c r="G655" s="2">
        <v>2692</v>
      </c>
      <c r="H655" s="2" t="s">
        <v>10609</v>
      </c>
      <c r="I655" s="2">
        <f t="shared" ca="1" si="42"/>
        <v>5</v>
      </c>
      <c r="J655" s="2">
        <f t="shared" ca="1" si="43"/>
        <v>990</v>
      </c>
    </row>
    <row r="656" spans="1:10" ht="17.350000000000001" customHeight="1">
      <c r="A656" s="2">
        <v>655</v>
      </c>
      <c r="B656" s="43" t="s">
        <v>6233</v>
      </c>
      <c r="C656" s="2" t="s">
        <v>8764</v>
      </c>
      <c r="D656" s="2" t="str">
        <f t="shared" si="40"/>
        <v xml:space="preserve"> İSTANBUL</v>
      </c>
      <c r="E656" s="2" t="str">
        <f t="shared" si="41"/>
        <v>İSTANBUL</v>
      </c>
      <c r="F656" s="44" t="s">
        <v>5068</v>
      </c>
      <c r="G656" s="2">
        <v>2984</v>
      </c>
      <c r="H656" s="2" t="s">
        <v>10610</v>
      </c>
      <c r="I656" s="2">
        <f t="shared" ca="1" si="42"/>
        <v>7</v>
      </c>
      <c r="J656" s="2">
        <f t="shared" ca="1" si="43"/>
        <v>222</v>
      </c>
    </row>
    <row r="657" spans="1:10" ht="17.350000000000001" customHeight="1">
      <c r="A657" s="2">
        <v>656</v>
      </c>
      <c r="B657" s="43" t="s">
        <v>6234</v>
      </c>
      <c r="C657" s="2" t="s">
        <v>9338</v>
      </c>
      <c r="D657" s="2" t="str">
        <f t="shared" si="40"/>
        <v>3, 35471 Menderes İzmir</v>
      </c>
      <c r="E657" s="2" t="str">
        <f t="shared" si="41"/>
        <v>İzmir</v>
      </c>
      <c r="F657" s="44" t="s">
        <v>6235</v>
      </c>
      <c r="G657" s="2">
        <v>680</v>
      </c>
      <c r="H657" s="2" t="s">
        <v>10579</v>
      </c>
      <c r="I657" s="2">
        <f t="shared" ca="1" si="42"/>
        <v>5</v>
      </c>
      <c r="J657" s="2">
        <f t="shared" ca="1" si="43"/>
        <v>799</v>
      </c>
    </row>
    <row r="658" spans="1:10" ht="17.350000000000001" customHeight="1">
      <c r="A658" s="2">
        <v>657</v>
      </c>
      <c r="B658" s="43" t="s">
        <v>6236</v>
      </c>
      <c r="C658" s="2" t="s">
        <v>9339</v>
      </c>
      <c r="D658" s="2" t="str">
        <f t="shared" si="40"/>
        <v>Malatya</v>
      </c>
      <c r="E658" s="2" t="str">
        <f t="shared" si="41"/>
        <v>Malatya</v>
      </c>
      <c r="F658" s="44" t="s">
        <v>6237</v>
      </c>
      <c r="G658" s="2">
        <v>3013</v>
      </c>
      <c r="H658" s="2" t="s">
        <v>10580</v>
      </c>
      <c r="I658" s="2">
        <f t="shared" ca="1" si="42"/>
        <v>4</v>
      </c>
      <c r="J658" s="2">
        <f t="shared" ca="1" si="43"/>
        <v>80</v>
      </c>
    </row>
    <row r="659" spans="1:10" ht="17.350000000000001" customHeight="1">
      <c r="A659" s="2">
        <v>658</v>
      </c>
      <c r="B659" s="43" t="s">
        <v>6238</v>
      </c>
      <c r="C659" s="2" t="s">
        <v>9340</v>
      </c>
      <c r="D659" s="2" t="str">
        <f t="shared" si="40"/>
        <v>Samsun</v>
      </c>
      <c r="E659" s="2" t="str">
        <f t="shared" si="41"/>
        <v>Samsun</v>
      </c>
      <c r="F659" s="44" t="s">
        <v>6239</v>
      </c>
      <c r="G659" s="2">
        <v>3003</v>
      </c>
      <c r="H659" s="2" t="s">
        <v>10581</v>
      </c>
      <c r="I659" s="2">
        <f t="shared" ca="1" si="42"/>
        <v>7</v>
      </c>
      <c r="J659" s="2">
        <f t="shared" ca="1" si="43"/>
        <v>796</v>
      </c>
    </row>
    <row r="660" spans="1:10" ht="17.350000000000001" customHeight="1">
      <c r="A660" s="2">
        <v>659</v>
      </c>
      <c r="B660" s="43" t="s">
        <v>6240</v>
      </c>
      <c r="C660" s="2" t="s">
        <v>9341</v>
      </c>
      <c r="D660" s="2" t="str">
        <f t="shared" si="40"/>
        <v>201</v>
      </c>
      <c r="E660" s="2" t="str">
        <f t="shared" si="41"/>
        <v>201</v>
      </c>
      <c r="F660" s="44" t="s">
        <v>6241</v>
      </c>
      <c r="G660" s="2">
        <v>745</v>
      </c>
      <c r="H660" s="2" t="s">
        <v>10582</v>
      </c>
      <c r="I660" s="2">
        <f t="shared" ca="1" si="42"/>
        <v>3</v>
      </c>
      <c r="J660" s="2">
        <f t="shared" ca="1" si="43"/>
        <v>122</v>
      </c>
    </row>
    <row r="661" spans="1:10" ht="17.350000000000001" customHeight="1">
      <c r="A661" s="2">
        <v>660</v>
      </c>
      <c r="B661" s="43" t="s">
        <v>6242</v>
      </c>
      <c r="C661" s="2" t="s">
        <v>9342</v>
      </c>
      <c r="D661" s="2" t="str">
        <f t="shared" si="40"/>
        <v>Ankara</v>
      </c>
      <c r="E661" s="2" t="str">
        <f t="shared" si="41"/>
        <v>Ankara</v>
      </c>
      <c r="F661" s="44" t="s">
        <v>6243</v>
      </c>
      <c r="G661" s="2">
        <v>1490</v>
      </c>
      <c r="H661" s="2" t="s">
        <v>10583</v>
      </c>
      <c r="I661" s="2">
        <f t="shared" ca="1" si="42"/>
        <v>3</v>
      </c>
      <c r="J661" s="2">
        <f t="shared" ca="1" si="43"/>
        <v>374</v>
      </c>
    </row>
    <row r="662" spans="1:10" ht="17.350000000000001" customHeight="1">
      <c r="A662" s="2">
        <v>661</v>
      </c>
      <c r="B662" s="43" t="s">
        <v>6244</v>
      </c>
      <c r="C662" s="2" t="s">
        <v>9343</v>
      </c>
      <c r="D662" s="2" t="str">
        <f t="shared" si="40"/>
        <v>MANİSA</v>
      </c>
      <c r="E662" s="2" t="str">
        <f t="shared" si="41"/>
        <v>MANİSA</v>
      </c>
      <c r="F662" s="44" t="s">
        <v>6245</v>
      </c>
      <c r="G662" s="2">
        <v>694</v>
      </c>
      <c r="H662" s="2" t="s">
        <v>10584</v>
      </c>
      <c r="I662" s="2">
        <f t="shared" ca="1" si="42"/>
        <v>5</v>
      </c>
      <c r="J662" s="2">
        <f t="shared" ca="1" si="43"/>
        <v>156</v>
      </c>
    </row>
    <row r="663" spans="1:10" ht="17.350000000000001" customHeight="1">
      <c r="A663" s="2">
        <v>662</v>
      </c>
      <c r="B663" s="43" t="s">
        <v>6246</v>
      </c>
      <c r="C663" s="2" t="s">
        <v>9344</v>
      </c>
      <c r="D663" s="2" t="str">
        <f t="shared" si="40"/>
        <v>14 çankaya ankara</v>
      </c>
      <c r="E663" s="2" t="str">
        <f t="shared" si="41"/>
        <v>ankara</v>
      </c>
      <c r="F663" s="44" t="s">
        <v>6247</v>
      </c>
      <c r="G663" s="2">
        <v>536</v>
      </c>
      <c r="H663" s="2" t="s">
        <v>10585</v>
      </c>
      <c r="I663" s="2">
        <f t="shared" ca="1" si="42"/>
        <v>2</v>
      </c>
      <c r="J663" s="2">
        <f t="shared" ca="1" si="43"/>
        <v>463</v>
      </c>
    </row>
    <row r="664" spans="1:10" ht="17.350000000000001" customHeight="1">
      <c r="A664" s="2">
        <v>663</v>
      </c>
      <c r="B664" s="43" t="s">
        <v>6248</v>
      </c>
      <c r="C664" s="2" t="s">
        <v>9345</v>
      </c>
      <c r="D664" s="2" t="str">
        <f t="shared" si="40"/>
        <v>Gaziantep</v>
      </c>
      <c r="E664" s="2" t="str">
        <f t="shared" si="41"/>
        <v>Gaziantep</v>
      </c>
      <c r="F664" s="44" t="s">
        <v>6249</v>
      </c>
      <c r="G664" s="2">
        <v>1401</v>
      </c>
      <c r="H664" s="2" t="s">
        <v>10586</v>
      </c>
      <c r="I664" s="2">
        <f t="shared" ca="1" si="42"/>
        <v>2</v>
      </c>
      <c r="J664" s="2">
        <f t="shared" ca="1" si="43"/>
        <v>465</v>
      </c>
    </row>
    <row r="665" spans="1:10" ht="17.350000000000001" customHeight="1">
      <c r="A665" s="2">
        <v>664</v>
      </c>
      <c r="B665" s="43" t="s">
        <v>6250</v>
      </c>
      <c r="C665" s="2" t="s">
        <v>9346</v>
      </c>
      <c r="D665" s="2" t="str">
        <f t="shared" si="40"/>
        <v>Samsun</v>
      </c>
      <c r="E665" s="2" t="str">
        <f t="shared" si="41"/>
        <v>Samsun</v>
      </c>
      <c r="F665" s="44" t="s">
        <v>6251</v>
      </c>
      <c r="G665" s="2">
        <v>443</v>
      </c>
      <c r="H665" s="2" t="s">
        <v>10587</v>
      </c>
      <c r="I665" s="2">
        <f t="shared" ca="1" si="42"/>
        <v>6</v>
      </c>
      <c r="J665" s="2">
        <f t="shared" ca="1" si="43"/>
        <v>569</v>
      </c>
    </row>
    <row r="666" spans="1:10" ht="17.350000000000001" customHeight="1">
      <c r="A666" s="2">
        <v>665</v>
      </c>
      <c r="B666" s="43" t="s">
        <v>6252</v>
      </c>
      <c r="C666" s="2" t="s">
        <v>9347</v>
      </c>
      <c r="D666" s="2" t="str">
        <f t="shared" si="40"/>
        <v>20-2</v>
      </c>
      <c r="E666" s="2" t="str">
        <f t="shared" si="41"/>
        <v>20-2</v>
      </c>
      <c r="F666" s="44" t="s">
        <v>6253</v>
      </c>
      <c r="G666" s="2">
        <v>1734</v>
      </c>
      <c r="H666" s="2" t="s">
        <v>10588</v>
      </c>
      <c r="I666" s="2">
        <f t="shared" ca="1" si="42"/>
        <v>4</v>
      </c>
      <c r="J666" s="2">
        <f t="shared" ca="1" si="43"/>
        <v>915</v>
      </c>
    </row>
    <row r="667" spans="1:10" ht="17.350000000000001" customHeight="1">
      <c r="A667" s="2">
        <v>666</v>
      </c>
      <c r="B667" s="43" t="s">
        <v>6254</v>
      </c>
      <c r="C667" s="2" t="s">
        <v>9348</v>
      </c>
      <c r="D667" s="2" t="str">
        <f t="shared" si="40"/>
        <v>OSB Teknoloji Bulvarı ETGB Yazılımkule No:107</v>
      </c>
      <c r="E667" s="2" t="str">
        <f t="shared" si="41"/>
        <v>No:107</v>
      </c>
      <c r="F667" s="44" t="s">
        <v>6255</v>
      </c>
      <c r="G667" s="2">
        <v>645</v>
      </c>
      <c r="H667" s="2" t="s">
        <v>10589</v>
      </c>
      <c r="I667" s="2">
        <f t="shared" ca="1" si="42"/>
        <v>8</v>
      </c>
      <c r="J667" s="2">
        <f t="shared" ca="1" si="43"/>
        <v>364</v>
      </c>
    </row>
    <row r="668" spans="1:10" ht="17.350000000000001" customHeight="1">
      <c r="A668" s="2">
        <v>667</v>
      </c>
      <c r="B668" s="43" t="s">
        <v>6256</v>
      </c>
      <c r="C668" s="2" t="s">
        <v>9349</v>
      </c>
      <c r="D668" s="2" t="str">
        <f t="shared" si="40"/>
        <v>İstanbul</v>
      </c>
      <c r="E668" s="2" t="str">
        <f t="shared" si="41"/>
        <v>İstanbul</v>
      </c>
      <c r="F668" s="44" t="s">
        <v>6257</v>
      </c>
      <c r="G668" s="2">
        <v>1677</v>
      </c>
      <c r="H668" s="2" t="s">
        <v>10590</v>
      </c>
      <c r="I668" s="2">
        <f t="shared" ca="1" si="42"/>
        <v>2</v>
      </c>
      <c r="J668" s="2">
        <f t="shared" ca="1" si="43"/>
        <v>109</v>
      </c>
    </row>
    <row r="669" spans="1:10" ht="17.350000000000001" customHeight="1">
      <c r="A669" s="2">
        <v>668</v>
      </c>
      <c r="B669" s="43" t="s">
        <v>6258</v>
      </c>
      <c r="C669" s="2" t="s">
        <v>9350</v>
      </c>
      <c r="D669" s="2" t="str">
        <f t="shared" si="40"/>
        <v>Ankara</v>
      </c>
      <c r="E669" s="2" t="str">
        <f t="shared" si="41"/>
        <v>Ankara</v>
      </c>
      <c r="F669" s="44" t="s">
        <v>6259</v>
      </c>
      <c r="G669" s="2">
        <v>2063</v>
      </c>
      <c r="H669" s="2" t="s">
        <v>10591</v>
      </c>
      <c r="I669" s="2">
        <f t="shared" ca="1" si="42"/>
        <v>1</v>
      </c>
      <c r="J669" s="2">
        <f t="shared" ca="1" si="43"/>
        <v>662</v>
      </c>
    </row>
    <row r="670" spans="1:10" ht="17.350000000000001" customHeight="1">
      <c r="A670" s="2">
        <v>669</v>
      </c>
      <c r="B670" s="43" t="s">
        <v>6260</v>
      </c>
      <c r="C670" s="2" t="s">
        <v>9351</v>
      </c>
      <c r="D670" s="2" t="str">
        <f t="shared" si="40"/>
        <v xml:space="preserve"> İzmir</v>
      </c>
      <c r="E670" s="2" t="str">
        <f t="shared" si="41"/>
        <v>İzmir</v>
      </c>
      <c r="F670" s="44" t="s">
        <v>6261</v>
      </c>
      <c r="G670" s="2">
        <v>2435</v>
      </c>
      <c r="H670" s="2" t="s">
        <v>10592</v>
      </c>
      <c r="I670" s="2">
        <f t="shared" ca="1" si="42"/>
        <v>1</v>
      </c>
      <c r="J670" s="2">
        <f t="shared" ca="1" si="43"/>
        <v>986</v>
      </c>
    </row>
    <row r="671" spans="1:10" ht="17.350000000000001" customHeight="1">
      <c r="A671" s="2">
        <v>670</v>
      </c>
      <c r="B671" s="43" t="s">
        <v>6262</v>
      </c>
      <c r="C671" s="2" t="s">
        <v>9352</v>
      </c>
      <c r="D671" s="2" t="str">
        <f t="shared" si="40"/>
        <v>İstanbul</v>
      </c>
      <c r="E671" s="2" t="str">
        <f t="shared" si="41"/>
        <v>İstanbul</v>
      </c>
      <c r="F671" s="44" t="s">
        <v>6263</v>
      </c>
      <c r="G671" s="2">
        <v>104</v>
      </c>
      <c r="H671" s="2" t="s">
        <v>10593</v>
      </c>
      <c r="I671" s="2">
        <f t="shared" ca="1" si="42"/>
        <v>3</v>
      </c>
      <c r="J671" s="2">
        <f t="shared" ca="1" si="43"/>
        <v>633</v>
      </c>
    </row>
    <row r="672" spans="1:10" ht="17.350000000000001" customHeight="1">
      <c r="A672" s="2">
        <v>671</v>
      </c>
      <c r="B672" s="43" t="s">
        <v>6264</v>
      </c>
      <c r="C672" s="2" t="s">
        <v>9353</v>
      </c>
      <c r="D672" s="2" t="str">
        <f t="shared" si="40"/>
        <v>59 Kat 2 No: 202</v>
      </c>
      <c r="E672" s="2" t="str">
        <f t="shared" si="41"/>
        <v>202</v>
      </c>
      <c r="F672" s="44" t="s">
        <v>6265</v>
      </c>
      <c r="G672" s="2">
        <v>2656</v>
      </c>
      <c r="H672" s="2" t="s">
        <v>10594</v>
      </c>
      <c r="I672" s="2">
        <f t="shared" ca="1" si="42"/>
        <v>5</v>
      </c>
      <c r="J672" s="2">
        <f t="shared" ca="1" si="43"/>
        <v>260</v>
      </c>
    </row>
    <row r="673" spans="1:10" ht="17.350000000000001" customHeight="1">
      <c r="A673" s="2">
        <v>672</v>
      </c>
      <c r="B673" s="43" t="s">
        <v>6266</v>
      </c>
      <c r="C673" s="2" t="s">
        <v>8778</v>
      </c>
      <c r="D673" s="2" t="str">
        <f t="shared" si="40"/>
        <v>19 SARIYER</v>
      </c>
      <c r="E673" s="2" t="str">
        <f t="shared" si="41"/>
        <v>SARIYER</v>
      </c>
      <c r="F673" s="44" t="s">
        <v>5094</v>
      </c>
      <c r="G673" s="2">
        <v>2755</v>
      </c>
      <c r="H673" s="2" t="s">
        <v>10595</v>
      </c>
      <c r="I673" s="2">
        <f t="shared" ca="1" si="42"/>
        <v>3</v>
      </c>
      <c r="J673" s="2">
        <f t="shared" ca="1" si="43"/>
        <v>190</v>
      </c>
    </row>
    <row r="674" spans="1:10" ht="17.350000000000001" customHeight="1">
      <c r="A674" s="2">
        <v>673</v>
      </c>
      <c r="B674" s="43" t="s">
        <v>6267</v>
      </c>
      <c r="C674" s="2" t="s">
        <v>9354</v>
      </c>
      <c r="D674" s="2" t="str">
        <f t="shared" si="40"/>
        <v>1F NO:20B03</v>
      </c>
      <c r="E674" s="2" t="str">
        <f t="shared" si="41"/>
        <v>NO:20B03</v>
      </c>
      <c r="F674" s="44" t="s">
        <v>6268</v>
      </c>
      <c r="G674" s="2">
        <v>2545</v>
      </c>
      <c r="H674" s="2" t="s">
        <v>10596</v>
      </c>
      <c r="I674" s="2">
        <f t="shared" ca="1" si="42"/>
        <v>5</v>
      </c>
      <c r="J674" s="2">
        <f t="shared" ca="1" si="43"/>
        <v>790</v>
      </c>
    </row>
    <row r="675" spans="1:10" ht="17.350000000000001" customHeight="1">
      <c r="A675" s="2">
        <v>674</v>
      </c>
      <c r="B675" s="43" t="s">
        <v>6269</v>
      </c>
      <c r="C675" s="2" t="s">
        <v>9355</v>
      </c>
      <c r="D675" s="2" t="str">
        <f t="shared" si="40"/>
        <v>14</v>
      </c>
      <c r="E675" s="2" t="str">
        <f t="shared" si="41"/>
        <v>14</v>
      </c>
      <c r="F675" s="44" t="s">
        <v>6270</v>
      </c>
      <c r="G675" s="2">
        <v>88</v>
      </c>
      <c r="H675" s="2" t="s">
        <v>10597</v>
      </c>
      <c r="I675" s="2">
        <f t="shared" ca="1" si="42"/>
        <v>2</v>
      </c>
      <c r="J675" s="2">
        <f t="shared" ca="1" si="43"/>
        <v>973</v>
      </c>
    </row>
    <row r="676" spans="1:10" ht="17.350000000000001" customHeight="1">
      <c r="A676" s="2">
        <v>675</v>
      </c>
      <c r="B676" s="43" t="s">
        <v>6271</v>
      </c>
      <c r="C676" s="2" t="s">
        <v>9356</v>
      </c>
      <c r="D676" s="2" t="str">
        <f t="shared" si="40"/>
        <v>Ankara</v>
      </c>
      <c r="E676" s="2" t="str">
        <f t="shared" si="41"/>
        <v>Ankara</v>
      </c>
      <c r="F676" s="44" t="s">
        <v>6272</v>
      </c>
      <c r="G676" s="2">
        <v>3019</v>
      </c>
      <c r="H676" s="2" t="s">
        <v>10598</v>
      </c>
      <c r="I676" s="2">
        <f t="shared" ca="1" si="42"/>
        <v>4</v>
      </c>
      <c r="J676" s="2">
        <f t="shared" ca="1" si="43"/>
        <v>292</v>
      </c>
    </row>
    <row r="677" spans="1:10" ht="17.350000000000001" customHeight="1">
      <c r="A677" s="2">
        <v>676</v>
      </c>
      <c r="B677" s="43" t="s">
        <v>6273</v>
      </c>
      <c r="C677" s="2" t="s">
        <v>9357</v>
      </c>
      <c r="D677" s="2" t="str">
        <f t="shared" si="40"/>
        <v>VAN</v>
      </c>
      <c r="E677" s="2" t="str">
        <f t="shared" si="41"/>
        <v>VAN</v>
      </c>
      <c r="F677" s="44" t="s">
        <v>6274</v>
      </c>
      <c r="G677" s="2">
        <v>2334</v>
      </c>
      <c r="H677" s="2" t="s">
        <v>10599</v>
      </c>
      <c r="I677" s="2">
        <f t="shared" ca="1" si="42"/>
        <v>6</v>
      </c>
      <c r="J677" s="2">
        <f t="shared" ca="1" si="43"/>
        <v>145</v>
      </c>
    </row>
    <row r="678" spans="1:10" ht="17.350000000000001" customHeight="1">
      <c r="A678" s="2">
        <v>677</v>
      </c>
      <c r="B678" s="43" t="s">
        <v>6275</v>
      </c>
      <c r="C678" s="2" t="s">
        <v>9358</v>
      </c>
      <c r="D678" s="2" t="str">
        <f t="shared" si="40"/>
        <v>G2</v>
      </c>
      <c r="E678" s="2" t="str">
        <f t="shared" si="41"/>
        <v>G2</v>
      </c>
      <c r="F678" s="44" t="s">
        <v>6276</v>
      </c>
      <c r="G678" s="2">
        <v>1597</v>
      </c>
      <c r="H678" s="2" t="s">
        <v>10600</v>
      </c>
      <c r="I678" s="2">
        <f t="shared" ca="1" si="42"/>
        <v>6</v>
      </c>
      <c r="J678" s="2">
        <f t="shared" ca="1" si="43"/>
        <v>23</v>
      </c>
    </row>
    <row r="679" spans="1:10" ht="17.350000000000001" customHeight="1">
      <c r="A679" s="2">
        <v>678</v>
      </c>
      <c r="B679" s="43" t="s">
        <v>6277</v>
      </c>
      <c r="C679" s="2" t="s">
        <v>9008</v>
      </c>
      <c r="D679" s="2" t="str">
        <f t="shared" si="40"/>
        <v xml:space="preserve"> İSTANBUL</v>
      </c>
      <c r="E679" s="2" t="str">
        <f t="shared" si="41"/>
        <v>İSTANBUL</v>
      </c>
      <c r="F679" s="44" t="s">
        <v>5562</v>
      </c>
      <c r="G679" s="2">
        <v>2381</v>
      </c>
      <c r="H679" s="2" t="s">
        <v>10601</v>
      </c>
      <c r="I679" s="2">
        <f t="shared" ca="1" si="42"/>
        <v>2</v>
      </c>
      <c r="J679" s="2">
        <f t="shared" ca="1" si="43"/>
        <v>819</v>
      </c>
    </row>
    <row r="680" spans="1:10" ht="17.350000000000001" customHeight="1">
      <c r="A680" s="2">
        <v>679</v>
      </c>
      <c r="B680" s="43" t="s">
        <v>6278</v>
      </c>
      <c r="C680" s="2" t="s">
        <v>9359</v>
      </c>
      <c r="D680" s="2" t="str">
        <f t="shared" si="40"/>
        <v>Ankara</v>
      </c>
      <c r="E680" s="2" t="str">
        <f t="shared" si="41"/>
        <v>Ankara</v>
      </c>
      <c r="F680" s="44" t="s">
        <v>6279</v>
      </c>
      <c r="G680" s="2">
        <v>528</v>
      </c>
      <c r="H680" s="2" t="s">
        <v>10602</v>
      </c>
      <c r="I680" s="2">
        <f t="shared" ca="1" si="42"/>
        <v>5</v>
      </c>
      <c r="J680" s="2">
        <f t="shared" ca="1" si="43"/>
        <v>552</v>
      </c>
    </row>
    <row r="681" spans="1:10" ht="17.350000000000001" customHeight="1">
      <c r="A681" s="2">
        <v>680</v>
      </c>
      <c r="B681" s="43" t="s">
        <v>6280</v>
      </c>
      <c r="C681" s="2" t="s">
        <v>9360</v>
      </c>
      <c r="D681" s="2" t="str">
        <f t="shared" si="40"/>
        <v>Reşitpaşa Mah. Tuncay Artun Cad. Postakodu:34467 Sarıyer İstanbul</v>
      </c>
      <c r="E681" s="2" t="str">
        <f t="shared" si="41"/>
        <v>İstanbul</v>
      </c>
      <c r="F681" s="44" t="s">
        <v>6281</v>
      </c>
      <c r="G681" s="2">
        <v>111</v>
      </c>
      <c r="H681" s="2" t="s">
        <v>10603</v>
      </c>
      <c r="I681" s="2">
        <f t="shared" ca="1" si="42"/>
        <v>2</v>
      </c>
      <c r="J681" s="2">
        <f t="shared" ca="1" si="43"/>
        <v>459</v>
      </c>
    </row>
    <row r="682" spans="1:10" ht="17.350000000000001" customHeight="1">
      <c r="A682" s="2">
        <v>681</v>
      </c>
      <c r="B682" s="43" t="s">
        <v>6282</v>
      </c>
      <c r="C682" s="2" t="s">
        <v>9361</v>
      </c>
      <c r="D682" s="2" t="str">
        <f t="shared" si="40"/>
        <v>Sakarya Üniversitesi Teknoloji Geliştirme Bölgeleri A Blok B02</v>
      </c>
      <c r="E682" s="2" t="str">
        <f t="shared" si="41"/>
        <v>B02</v>
      </c>
      <c r="F682" s="44" t="s">
        <v>6283</v>
      </c>
      <c r="G682" s="2">
        <v>1</v>
      </c>
      <c r="H682" s="2" t="s">
        <v>10604</v>
      </c>
      <c r="I682" s="2">
        <f t="shared" ca="1" si="42"/>
        <v>3</v>
      </c>
      <c r="J682" s="2">
        <f t="shared" ca="1" si="43"/>
        <v>392</v>
      </c>
    </row>
    <row r="683" spans="1:10" ht="17.350000000000001" customHeight="1">
      <c r="A683" s="2">
        <v>682</v>
      </c>
      <c r="B683" s="43" t="s">
        <v>6284</v>
      </c>
      <c r="C683" s="2" t="s">
        <v>9362</v>
      </c>
      <c r="D683" s="2" t="str">
        <f t="shared" si="40"/>
        <v>İstanbul</v>
      </c>
      <c r="E683" s="2" t="str">
        <f t="shared" si="41"/>
        <v>İstanbul</v>
      </c>
      <c r="F683" s="44" t="s">
        <v>6285</v>
      </c>
      <c r="G683" s="2">
        <v>1777</v>
      </c>
      <c r="H683" s="2" t="s">
        <v>10605</v>
      </c>
      <c r="I683" s="2">
        <f t="shared" ca="1" si="42"/>
        <v>1</v>
      </c>
      <c r="J683" s="2">
        <f t="shared" ca="1" si="43"/>
        <v>471</v>
      </c>
    </row>
    <row r="684" spans="1:10" ht="17.350000000000001" customHeight="1">
      <c r="A684" s="2">
        <v>683</v>
      </c>
      <c r="B684" s="43" t="s">
        <v>6286</v>
      </c>
      <c r="C684" s="2" t="s">
        <v>9363</v>
      </c>
      <c r="D684" s="2" t="str">
        <f t="shared" si="40"/>
        <v>Gaziantep</v>
      </c>
      <c r="E684" s="2" t="str">
        <f t="shared" si="41"/>
        <v>Gaziantep</v>
      </c>
      <c r="F684" s="44" t="s">
        <v>6287</v>
      </c>
      <c r="G684" s="2">
        <v>899</v>
      </c>
      <c r="H684" s="2" t="s">
        <v>10606</v>
      </c>
      <c r="I684" s="2">
        <f t="shared" ca="1" si="42"/>
        <v>7</v>
      </c>
      <c r="J684" s="2">
        <f t="shared" ca="1" si="43"/>
        <v>677</v>
      </c>
    </row>
    <row r="685" spans="1:10" ht="17.350000000000001" customHeight="1">
      <c r="A685" s="2">
        <v>684</v>
      </c>
      <c r="B685" s="43" t="s">
        <v>6288</v>
      </c>
      <c r="C685" s="2" t="s">
        <v>9364</v>
      </c>
      <c r="D685" s="2" t="str">
        <f t="shared" si="40"/>
        <v>Ankara</v>
      </c>
      <c r="E685" s="2" t="str">
        <f t="shared" si="41"/>
        <v>Ankara</v>
      </c>
      <c r="F685" s="44" t="s">
        <v>6289</v>
      </c>
      <c r="G685" s="2">
        <v>3173</v>
      </c>
      <c r="H685" s="2" t="s">
        <v>10607</v>
      </c>
      <c r="I685" s="2">
        <f t="shared" ca="1" si="42"/>
        <v>4</v>
      </c>
      <c r="J685" s="2">
        <f t="shared" ca="1" si="43"/>
        <v>625</v>
      </c>
    </row>
    <row r="686" spans="1:10" ht="17.350000000000001" customHeight="1">
      <c r="A686" s="2">
        <v>685</v>
      </c>
      <c r="B686" s="43" t="s">
        <v>6290</v>
      </c>
      <c r="C686" s="2" t="s">
        <v>9365</v>
      </c>
      <c r="D686" s="2" t="str">
        <f t="shared" si="40"/>
        <v xml:space="preserve"> Çankaya</v>
      </c>
      <c r="E686" s="2" t="str">
        <f t="shared" si="41"/>
        <v>Çankaya</v>
      </c>
      <c r="F686" s="44" t="s">
        <v>6291</v>
      </c>
      <c r="G686" s="2">
        <v>3056</v>
      </c>
      <c r="H686" s="2" t="s">
        <v>10608</v>
      </c>
      <c r="I686" s="2">
        <f t="shared" ca="1" si="42"/>
        <v>2</v>
      </c>
      <c r="J686" s="2">
        <f t="shared" ca="1" si="43"/>
        <v>413</v>
      </c>
    </row>
    <row r="687" spans="1:10" ht="17.350000000000001" customHeight="1">
      <c r="A687" s="2">
        <v>686</v>
      </c>
      <c r="B687" s="43" t="s">
        <v>6292</v>
      </c>
      <c r="C687" s="2" t="s">
        <v>9366</v>
      </c>
      <c r="D687" s="2" t="str">
        <f t="shared" si="40"/>
        <v>FIRAT TEKNOKENT ARGE 2 BİNASI NO:18</v>
      </c>
      <c r="E687" s="2" t="str">
        <f t="shared" si="41"/>
        <v>NO:18</v>
      </c>
      <c r="F687" s="44" t="s">
        <v>6293</v>
      </c>
      <c r="G687" s="2">
        <v>2692</v>
      </c>
      <c r="H687" s="2" t="s">
        <v>10609</v>
      </c>
      <c r="I687" s="2">
        <f t="shared" ca="1" si="42"/>
        <v>4</v>
      </c>
      <c r="J687" s="2">
        <f t="shared" ca="1" si="43"/>
        <v>636</v>
      </c>
    </row>
    <row r="688" spans="1:10" ht="17.350000000000001" customHeight="1">
      <c r="A688" s="2">
        <v>687</v>
      </c>
      <c r="B688" s="43" t="s">
        <v>6294</v>
      </c>
      <c r="C688" s="2" t="s">
        <v>9367</v>
      </c>
      <c r="D688" s="2" t="str">
        <f t="shared" si="40"/>
        <v xml:space="preserve"> ANTALYA</v>
      </c>
      <c r="E688" s="2" t="str">
        <f t="shared" si="41"/>
        <v>ANTALYA</v>
      </c>
      <c r="F688" s="44" t="s">
        <v>6295</v>
      </c>
      <c r="G688" s="2">
        <v>2984</v>
      </c>
      <c r="H688" s="2" t="s">
        <v>10610</v>
      </c>
      <c r="I688" s="2">
        <f t="shared" ca="1" si="42"/>
        <v>8</v>
      </c>
      <c r="J688" s="2">
        <f t="shared" ca="1" si="43"/>
        <v>912</v>
      </c>
    </row>
    <row r="689" spans="1:10" ht="17.350000000000001" customHeight="1">
      <c r="A689" s="2">
        <v>688</v>
      </c>
      <c r="B689" s="43" t="s">
        <v>6296</v>
      </c>
      <c r="C689" s="2" t="s">
        <v>9368</v>
      </c>
      <c r="D689" s="2" t="str">
        <f t="shared" si="40"/>
        <v>Çayda Çıra Mah. Hacı Ömer Bilginoğlu Cad. Fırat Teknokent-Teknoloji Geliştirme Bölgesi - No 61 ELAZIĞ</v>
      </c>
      <c r="E689" s="2" t="str">
        <f t="shared" si="41"/>
        <v>ELAZIĞ</v>
      </c>
      <c r="F689" s="44" t="s">
        <v>6297</v>
      </c>
      <c r="G689" s="2">
        <v>2958</v>
      </c>
      <c r="H689" s="2" t="s">
        <v>10611</v>
      </c>
      <c r="I689" s="2">
        <f t="shared" ca="1" si="42"/>
        <v>3</v>
      </c>
      <c r="J689" s="2">
        <f t="shared" ca="1" si="43"/>
        <v>293</v>
      </c>
    </row>
    <row r="690" spans="1:10" ht="17.350000000000001" customHeight="1">
      <c r="A690" s="2">
        <v>689</v>
      </c>
      <c r="B690" s="43" t="s">
        <v>6298</v>
      </c>
      <c r="C690" s="2" t="s">
        <v>9369</v>
      </c>
      <c r="D690" s="2" t="str">
        <f t="shared" si="40"/>
        <v>113 Selçuklu Konya</v>
      </c>
      <c r="E690" s="2" t="str">
        <f t="shared" si="41"/>
        <v>Konya</v>
      </c>
      <c r="F690" s="44" t="s">
        <v>6299</v>
      </c>
      <c r="G690" s="2">
        <v>2496</v>
      </c>
      <c r="H690" s="2" t="s">
        <v>10612</v>
      </c>
      <c r="I690" s="2">
        <f t="shared" ca="1" si="42"/>
        <v>4</v>
      </c>
      <c r="J690" s="2">
        <f t="shared" ca="1" si="43"/>
        <v>573</v>
      </c>
    </row>
    <row r="691" spans="1:10" ht="17.350000000000001" customHeight="1">
      <c r="A691" s="2">
        <v>690</v>
      </c>
      <c r="B691" s="43" t="s">
        <v>6300</v>
      </c>
      <c r="C691" s="2" t="s">
        <v>9370</v>
      </c>
      <c r="D691" s="2" t="str">
        <f t="shared" si="40"/>
        <v xml:space="preserve"> İSTANBUL</v>
      </c>
      <c r="E691" s="2" t="str">
        <f t="shared" si="41"/>
        <v>İSTANBUL</v>
      </c>
      <c r="F691" s="44" t="s">
        <v>6301</v>
      </c>
      <c r="G691" s="2">
        <v>2463</v>
      </c>
      <c r="H691" s="2" t="s">
        <v>10613</v>
      </c>
      <c r="I691" s="2">
        <f t="shared" ca="1" si="42"/>
        <v>2</v>
      </c>
      <c r="J691" s="2">
        <f t="shared" ca="1" si="43"/>
        <v>134</v>
      </c>
    </row>
    <row r="692" spans="1:10" ht="17.350000000000001" customHeight="1">
      <c r="A692" s="2">
        <v>691</v>
      </c>
      <c r="B692" s="43" t="s">
        <v>6302</v>
      </c>
      <c r="C692" s="2" t="s">
        <v>9371</v>
      </c>
      <c r="D692" s="2" t="str">
        <f t="shared" si="40"/>
        <v>teknokent</v>
      </c>
      <c r="E692" s="2" t="str">
        <f t="shared" si="41"/>
        <v>teknokent</v>
      </c>
      <c r="F692" s="44" t="s">
        <v>6303</v>
      </c>
      <c r="G692" s="2">
        <v>1016</v>
      </c>
      <c r="H692" s="2" t="s">
        <v>10525</v>
      </c>
      <c r="I692" s="2">
        <f t="shared" ca="1" si="42"/>
        <v>8</v>
      </c>
      <c r="J692" s="2">
        <f t="shared" ca="1" si="43"/>
        <v>576</v>
      </c>
    </row>
    <row r="693" spans="1:10" ht="17.350000000000001" customHeight="1">
      <c r="A693" s="2">
        <v>692</v>
      </c>
      <c r="B693" s="43" t="s">
        <v>6304</v>
      </c>
      <c r="C693" s="2" t="s">
        <v>9372</v>
      </c>
      <c r="D693" s="2" t="str">
        <f t="shared" si="40"/>
        <v>Istanbul</v>
      </c>
      <c r="E693" s="2" t="str">
        <f t="shared" si="41"/>
        <v>Istanbul</v>
      </c>
      <c r="F693" s="44" t="s">
        <v>6305</v>
      </c>
      <c r="G693" s="2">
        <v>1239</v>
      </c>
      <c r="H693" s="2" t="s">
        <v>10526</v>
      </c>
      <c r="I693" s="2">
        <f t="shared" ca="1" si="42"/>
        <v>6</v>
      </c>
      <c r="J693" s="2">
        <f t="shared" ca="1" si="43"/>
        <v>241</v>
      </c>
    </row>
    <row r="694" spans="1:10" ht="17.350000000000001" customHeight="1">
      <c r="A694" s="2">
        <v>693</v>
      </c>
      <c r="B694" s="43" t="s">
        <v>6306</v>
      </c>
      <c r="C694" s="2" t="s">
        <v>9373</v>
      </c>
      <c r="D694" s="2" t="str">
        <f t="shared" si="40"/>
        <v>ZONGULDAK TEKNOPARK</v>
      </c>
      <c r="E694" s="2" t="str">
        <f t="shared" si="41"/>
        <v>TEKNOPARK</v>
      </c>
      <c r="F694" s="44" t="s">
        <v>6307</v>
      </c>
      <c r="G694" s="2">
        <v>1606</v>
      </c>
      <c r="H694" s="2" t="s">
        <v>10527</v>
      </c>
      <c r="I694" s="2">
        <f t="shared" ca="1" si="42"/>
        <v>2</v>
      </c>
      <c r="J694" s="2">
        <f t="shared" ca="1" si="43"/>
        <v>185</v>
      </c>
    </row>
    <row r="695" spans="1:10" ht="17.350000000000001" customHeight="1">
      <c r="A695" s="2">
        <v>694</v>
      </c>
      <c r="B695" s="43" t="s">
        <v>6308</v>
      </c>
      <c r="C695" s="2" t="s">
        <v>9374</v>
      </c>
      <c r="D695" s="2" t="str">
        <f t="shared" si="40"/>
        <v>Masa 3-4</v>
      </c>
      <c r="E695" s="2" t="str">
        <f t="shared" si="41"/>
        <v>3-4</v>
      </c>
      <c r="F695" s="44" t="s">
        <v>6309</v>
      </c>
      <c r="G695" s="2">
        <v>666</v>
      </c>
      <c r="H695" s="2" t="s">
        <v>10528</v>
      </c>
      <c r="I695" s="2">
        <f t="shared" ca="1" si="42"/>
        <v>2</v>
      </c>
      <c r="J695" s="2">
        <f t="shared" ca="1" si="43"/>
        <v>693</v>
      </c>
    </row>
    <row r="696" spans="1:10" ht="17.350000000000001" customHeight="1">
      <c r="A696" s="2">
        <v>695</v>
      </c>
      <c r="B696" s="43" t="s">
        <v>6310</v>
      </c>
      <c r="C696" s="2" t="s">
        <v>9375</v>
      </c>
      <c r="D696" s="2" t="str">
        <f t="shared" si="40"/>
        <v>Çaydaçıra Mah. Hacı Ömer Bilginoğlu Cad. Fırat Teknokent TGB Ek Bina No 63 Z06 Elazığ</v>
      </c>
      <c r="E696" s="2" t="str">
        <f t="shared" si="41"/>
        <v>Elazığ</v>
      </c>
      <c r="F696" s="44" t="s">
        <v>6311</v>
      </c>
      <c r="G696" s="2">
        <v>2973</v>
      </c>
      <c r="H696" s="2" t="s">
        <v>10529</v>
      </c>
      <c r="I696" s="2">
        <f t="shared" ca="1" si="42"/>
        <v>8</v>
      </c>
      <c r="J696" s="2">
        <f t="shared" ca="1" si="43"/>
        <v>604</v>
      </c>
    </row>
    <row r="697" spans="1:10" ht="17.350000000000001" customHeight="1">
      <c r="A697" s="2">
        <v>696</v>
      </c>
      <c r="B697" s="43" t="s">
        <v>6312</v>
      </c>
      <c r="C697" s="2" t="s">
        <v>9376</v>
      </c>
      <c r="D697" s="2" t="str">
        <f t="shared" si="40"/>
        <v>TEKNOPARK İSTANBUL Sanayi Mahallesi, Teknopark Bulvarı No:1</v>
      </c>
      <c r="E697" s="2" t="str">
        <f t="shared" si="41"/>
        <v>No:1</v>
      </c>
      <c r="F697" s="44" t="s">
        <v>6313</v>
      </c>
      <c r="G697" s="2">
        <v>301</v>
      </c>
      <c r="H697" s="2" t="s">
        <v>10530</v>
      </c>
      <c r="I697" s="2">
        <f t="shared" ca="1" si="42"/>
        <v>5</v>
      </c>
      <c r="J697" s="2">
        <f t="shared" ca="1" si="43"/>
        <v>564</v>
      </c>
    </row>
    <row r="698" spans="1:10" ht="17.350000000000001" customHeight="1">
      <c r="A698" s="2">
        <v>697</v>
      </c>
      <c r="B698" s="43" t="s">
        <v>6314</v>
      </c>
      <c r="C698" s="2" t="s">
        <v>9377</v>
      </c>
      <c r="D698" s="2" t="str">
        <f t="shared" si="40"/>
        <v>MANİSA</v>
      </c>
      <c r="E698" s="2" t="str">
        <f t="shared" si="41"/>
        <v>MANİSA</v>
      </c>
      <c r="F698" s="44" t="s">
        <v>6315</v>
      </c>
      <c r="G698" s="2">
        <v>140</v>
      </c>
      <c r="H698" s="2" t="s">
        <v>10531</v>
      </c>
      <c r="I698" s="2">
        <f t="shared" ca="1" si="42"/>
        <v>2</v>
      </c>
      <c r="J698" s="2">
        <f t="shared" ca="1" si="43"/>
        <v>118</v>
      </c>
    </row>
    <row r="699" spans="1:10" ht="17.350000000000001" customHeight="1">
      <c r="A699" s="2">
        <v>698</v>
      </c>
      <c r="B699" s="43" t="s">
        <v>6316</v>
      </c>
      <c r="C699" s="2" t="s">
        <v>9378</v>
      </c>
      <c r="D699" s="2" t="str">
        <f t="shared" si="40"/>
        <v>ANKARA</v>
      </c>
      <c r="E699" s="2" t="str">
        <f t="shared" si="41"/>
        <v>ANKARA</v>
      </c>
      <c r="F699" s="44" t="s">
        <v>6317</v>
      </c>
      <c r="G699" s="2">
        <v>129</v>
      </c>
      <c r="H699" s="2" t="s">
        <v>10532</v>
      </c>
      <c r="I699" s="2">
        <f t="shared" ca="1" si="42"/>
        <v>5</v>
      </c>
      <c r="J699" s="2">
        <f t="shared" ca="1" si="43"/>
        <v>514</v>
      </c>
    </row>
    <row r="700" spans="1:10" ht="17.350000000000001" customHeight="1">
      <c r="A700" s="2">
        <v>699</v>
      </c>
      <c r="B700" s="43" t="s">
        <v>6318</v>
      </c>
      <c r="C700" s="2" t="s">
        <v>9379</v>
      </c>
      <c r="D700" s="2" t="str">
        <f t="shared" si="40"/>
        <v>sarıçam</v>
      </c>
      <c r="E700" s="2" t="str">
        <f t="shared" si="41"/>
        <v>sarıçam</v>
      </c>
      <c r="F700" s="44" t="s">
        <v>6319</v>
      </c>
      <c r="G700" s="2">
        <v>11</v>
      </c>
      <c r="H700" s="2" t="s">
        <v>10533</v>
      </c>
      <c r="I700" s="2">
        <f t="shared" ca="1" si="42"/>
        <v>6</v>
      </c>
      <c r="J700" s="2">
        <f t="shared" ca="1" si="43"/>
        <v>55</v>
      </c>
    </row>
    <row r="701" spans="1:10" ht="17.350000000000001" customHeight="1">
      <c r="A701" s="2">
        <v>700</v>
      </c>
      <c r="B701" s="43" t="s">
        <v>6320</v>
      </c>
      <c r="C701" s="2" t="s">
        <v>9380</v>
      </c>
      <c r="D701" s="2" t="str">
        <f t="shared" si="40"/>
        <v>1260 Çankaya Ankara</v>
      </c>
      <c r="E701" s="2" t="str">
        <f t="shared" si="41"/>
        <v>Ankara</v>
      </c>
      <c r="F701" s="44" t="s">
        <v>6321</v>
      </c>
      <c r="G701" s="2">
        <v>3098</v>
      </c>
      <c r="H701" s="2" t="s">
        <v>10534</v>
      </c>
      <c r="I701" s="2">
        <f t="shared" ca="1" si="42"/>
        <v>6</v>
      </c>
      <c r="J701" s="2">
        <f t="shared" ca="1" si="43"/>
        <v>353</v>
      </c>
    </row>
    <row r="702" spans="1:10" ht="17.350000000000001" customHeight="1">
      <c r="A702" s="2">
        <v>701</v>
      </c>
      <c r="B702" s="43" t="s">
        <v>6322</v>
      </c>
      <c r="C702" s="2" t="s">
        <v>9381</v>
      </c>
      <c r="D702" s="2" t="str">
        <f t="shared" si="40"/>
        <v>TÜRKİYE 38039</v>
      </c>
      <c r="E702" s="2" t="str">
        <f t="shared" si="41"/>
        <v>38039</v>
      </c>
      <c r="F702" s="44" t="s">
        <v>6323</v>
      </c>
      <c r="G702" s="2">
        <v>2656</v>
      </c>
      <c r="H702" s="2" t="s">
        <v>10594</v>
      </c>
      <c r="I702" s="2">
        <f t="shared" ca="1" si="42"/>
        <v>1</v>
      </c>
      <c r="J702" s="2">
        <f t="shared" ca="1" si="43"/>
        <v>815</v>
      </c>
    </row>
    <row r="703" spans="1:10" ht="17.350000000000001" customHeight="1">
      <c r="A703" s="2">
        <v>702</v>
      </c>
      <c r="B703" s="43" t="s">
        <v>6324</v>
      </c>
      <c r="C703" s="2" t="s">
        <v>9382</v>
      </c>
      <c r="D703" s="2" t="str">
        <f t="shared" si="40"/>
        <v>Çalca OSB Mah. 1. cad. Tasarım Teknokent A.Ş.</v>
      </c>
      <c r="E703" s="2" t="str">
        <f t="shared" si="41"/>
        <v>A.Ş.</v>
      </c>
      <c r="F703" s="44" t="s">
        <v>6325</v>
      </c>
      <c r="G703" s="2">
        <v>2755</v>
      </c>
      <c r="H703" s="2" t="s">
        <v>10595</v>
      </c>
      <c r="I703" s="2">
        <f t="shared" ca="1" si="42"/>
        <v>7</v>
      </c>
      <c r="J703" s="2">
        <f t="shared" ca="1" si="43"/>
        <v>490</v>
      </c>
    </row>
    <row r="704" spans="1:10" ht="17.350000000000001" customHeight="1">
      <c r="A704" s="2">
        <v>703</v>
      </c>
      <c r="B704" s="43" t="s">
        <v>6326</v>
      </c>
      <c r="C704" s="2" t="s">
        <v>9383</v>
      </c>
      <c r="D704" s="2" t="str">
        <f t="shared" si="40"/>
        <v>Organize Sanayi Bölgesi 17. Yol No: 3 ELAZIĞ</v>
      </c>
      <c r="E704" s="2" t="str">
        <f t="shared" si="41"/>
        <v>ELAZIĞ</v>
      </c>
      <c r="F704" s="44" t="s">
        <v>6327</v>
      </c>
      <c r="G704" s="2">
        <v>2545</v>
      </c>
      <c r="H704" s="2" t="s">
        <v>10596</v>
      </c>
      <c r="I704" s="2">
        <f t="shared" ca="1" si="42"/>
        <v>1</v>
      </c>
      <c r="J704" s="2">
        <f t="shared" ca="1" si="43"/>
        <v>276</v>
      </c>
    </row>
    <row r="705" spans="1:10" ht="17.350000000000001" customHeight="1">
      <c r="A705" s="2">
        <v>704</v>
      </c>
      <c r="B705" s="43" t="s">
        <v>6328</v>
      </c>
      <c r="C705" s="2" t="s">
        <v>9384</v>
      </c>
      <c r="D705" s="2" t="str">
        <f t="shared" si="40"/>
        <v>13 Elazığ</v>
      </c>
      <c r="E705" s="2" t="str">
        <f t="shared" si="41"/>
        <v>Elazığ</v>
      </c>
      <c r="F705" s="44" t="s">
        <v>6329</v>
      </c>
      <c r="G705" s="2">
        <v>88</v>
      </c>
      <c r="H705" s="2" t="s">
        <v>10597</v>
      </c>
      <c r="I705" s="2">
        <f t="shared" ca="1" si="42"/>
        <v>8</v>
      </c>
      <c r="J705" s="2">
        <f t="shared" ca="1" si="43"/>
        <v>8</v>
      </c>
    </row>
    <row r="706" spans="1:10" ht="17.350000000000001" customHeight="1">
      <c r="A706" s="2">
        <v>705</v>
      </c>
      <c r="B706" s="43" t="s">
        <v>6330</v>
      </c>
      <c r="C706" s="2" t="s">
        <v>9385</v>
      </c>
      <c r="D706" s="2" t="str">
        <f t="shared" si="40"/>
        <v>MANİSA</v>
      </c>
      <c r="E706" s="2" t="str">
        <f t="shared" si="41"/>
        <v>MANİSA</v>
      </c>
      <c r="F706" s="44" t="s">
        <v>6331</v>
      </c>
      <c r="G706" s="2">
        <v>3019</v>
      </c>
      <c r="H706" s="2" t="s">
        <v>10598</v>
      </c>
      <c r="I706" s="2">
        <f t="shared" ca="1" si="42"/>
        <v>6</v>
      </c>
      <c r="J706" s="2">
        <f t="shared" ca="1" si="43"/>
        <v>519</v>
      </c>
    </row>
    <row r="707" spans="1:10" ht="17.350000000000001" customHeight="1">
      <c r="A707" s="2">
        <v>706</v>
      </c>
      <c r="B707" s="43" t="s">
        <v>6332</v>
      </c>
      <c r="C707" s="2" t="s">
        <v>9386</v>
      </c>
      <c r="D707" s="2" t="str">
        <f t="shared" ref="D707:D770" si="44">IFERROR(RIGHT(C707,LEN(C707)-FIND("$",SUBSTITUTE(C707,"/","$",LEN(C707)-LEN(SUBSTITUTE(C707,"/",""))))),C707)</f>
        <v>1 Sivas</v>
      </c>
      <c r="E707" s="2" t="str">
        <f t="shared" ref="E707:E770" si="45">IFERROR(RIGHT(D707,LEN(D707)-FIND("$",SUBSTITUTE(D707," ","$",LEN(D707)-LEN(SUBSTITUTE(D707," ",""))))),D707)</f>
        <v>Sivas</v>
      </c>
      <c r="F707" s="44" t="s">
        <v>6333</v>
      </c>
      <c r="G707" s="2">
        <v>2334</v>
      </c>
      <c r="H707" s="2" t="s">
        <v>10599</v>
      </c>
      <c r="I707" s="2">
        <f t="shared" ref="I707:I770" ca="1" si="46">RANDBETWEEN(1,8)</f>
        <v>7</v>
      </c>
      <c r="J707" s="2">
        <f t="shared" ref="J707:J770" ca="1" si="47">RANDBETWEEN(1,1000)</f>
        <v>540</v>
      </c>
    </row>
    <row r="708" spans="1:10" ht="17.350000000000001" customHeight="1">
      <c r="A708" s="2">
        <v>707</v>
      </c>
      <c r="B708" s="43" t="s">
        <v>6334</v>
      </c>
      <c r="C708" s="2" t="s">
        <v>9387</v>
      </c>
      <c r="D708" s="2" t="str">
        <f t="shared" si="44"/>
        <v>MANİSA</v>
      </c>
      <c r="E708" s="2" t="str">
        <f t="shared" si="45"/>
        <v>MANİSA</v>
      </c>
      <c r="F708" s="44" t="s">
        <v>6335</v>
      </c>
      <c r="G708" s="2">
        <v>1597</v>
      </c>
      <c r="H708" s="2" t="s">
        <v>10600</v>
      </c>
      <c r="I708" s="2">
        <f t="shared" ca="1" si="46"/>
        <v>2</v>
      </c>
      <c r="J708" s="2">
        <f t="shared" ca="1" si="47"/>
        <v>716</v>
      </c>
    </row>
    <row r="709" spans="1:10" ht="17.350000000000001" customHeight="1">
      <c r="A709" s="2">
        <v>708</v>
      </c>
      <c r="B709" s="43" t="s">
        <v>6336</v>
      </c>
      <c r="C709" s="2" t="s">
        <v>9388</v>
      </c>
      <c r="D709" s="2" t="str">
        <f t="shared" si="44"/>
        <v>B Gölbaşı Ankara</v>
      </c>
      <c r="E709" s="2" t="str">
        <f t="shared" si="45"/>
        <v>Ankara</v>
      </c>
      <c r="F709" s="44" t="s">
        <v>6337</v>
      </c>
      <c r="G709" s="2">
        <v>2381</v>
      </c>
      <c r="H709" s="2" t="s">
        <v>10601</v>
      </c>
      <c r="I709" s="2">
        <f t="shared" ca="1" si="46"/>
        <v>1</v>
      </c>
      <c r="J709" s="2">
        <f t="shared" ca="1" si="47"/>
        <v>527</v>
      </c>
    </row>
    <row r="710" spans="1:10" ht="17.350000000000001" customHeight="1">
      <c r="A710" s="2">
        <v>709</v>
      </c>
      <c r="B710" s="43" t="s">
        <v>6338</v>
      </c>
      <c r="C710" s="2" t="s">
        <v>9389</v>
      </c>
      <c r="D710" s="2" t="str">
        <f t="shared" si="44"/>
        <v>Yıldız Teknik Üniversitesi Davutpaşa Kampusu.Teknoloji Geliştirme Bölgesi, B1 Blok No:309</v>
      </c>
      <c r="E710" s="2" t="str">
        <f t="shared" si="45"/>
        <v>No:309</v>
      </c>
      <c r="F710" s="44" t="s">
        <v>6339</v>
      </c>
      <c r="G710" s="2">
        <v>528</v>
      </c>
      <c r="H710" s="2" t="s">
        <v>10602</v>
      </c>
      <c r="I710" s="2">
        <f t="shared" ca="1" si="46"/>
        <v>5</v>
      </c>
      <c r="J710" s="2">
        <f t="shared" ca="1" si="47"/>
        <v>145</v>
      </c>
    </row>
    <row r="711" spans="1:10" ht="17.350000000000001" customHeight="1">
      <c r="A711" s="2">
        <v>710</v>
      </c>
      <c r="B711" s="43" t="s">
        <v>6340</v>
      </c>
      <c r="C711" s="2" t="s">
        <v>9390</v>
      </c>
      <c r="D711" s="2" t="str">
        <f t="shared" si="44"/>
        <v>Ankara Üniversitesi Teknoloji Geliştirme Bölgesi D Blok 1.Kat No:12 Gölbaşı ANKARA</v>
      </c>
      <c r="E711" s="2" t="str">
        <f t="shared" si="45"/>
        <v>ANKARA</v>
      </c>
      <c r="F711" s="44" t="s">
        <v>6341</v>
      </c>
      <c r="G711" s="2">
        <v>111</v>
      </c>
      <c r="H711" s="2" t="s">
        <v>10603</v>
      </c>
      <c r="I711" s="2">
        <f t="shared" ca="1" si="46"/>
        <v>8</v>
      </c>
      <c r="J711" s="2">
        <f t="shared" ca="1" si="47"/>
        <v>23</v>
      </c>
    </row>
    <row r="712" spans="1:10" ht="17.350000000000001" customHeight="1">
      <c r="A712" s="2">
        <v>711</v>
      </c>
      <c r="B712" s="43" t="s">
        <v>6342</v>
      </c>
      <c r="C712" s="2" t="s">
        <v>9391</v>
      </c>
      <c r="D712" s="2" t="str">
        <f t="shared" si="44"/>
        <v>ESENTEPE MAH. AKADEMİYOLU SOK. TEKNOLOJİ GELİŞTİRME BÖLGELERİ NO:10 A BLOK B07 SERDİVAN - SAKARYA</v>
      </c>
      <c r="E712" s="2" t="str">
        <f t="shared" si="45"/>
        <v>SAKARYA</v>
      </c>
      <c r="F712" s="44" t="s">
        <v>6343</v>
      </c>
      <c r="G712" s="2">
        <v>1</v>
      </c>
      <c r="H712" s="2" t="s">
        <v>10604</v>
      </c>
      <c r="I712" s="2">
        <f t="shared" ca="1" si="46"/>
        <v>1</v>
      </c>
      <c r="J712" s="2">
        <f t="shared" ca="1" si="47"/>
        <v>181</v>
      </c>
    </row>
    <row r="713" spans="1:10" ht="17.350000000000001" customHeight="1">
      <c r="A713" s="2">
        <v>712</v>
      </c>
      <c r="B713" s="43" t="s">
        <v>6344</v>
      </c>
      <c r="C713" s="2" t="s">
        <v>9392</v>
      </c>
      <c r="D713" s="2" t="str">
        <f t="shared" si="44"/>
        <v>Çayda Çıra Mah. Hacı Ömer Bilginoğlu Cad. Fırat TGB No 62 102 Elazığ</v>
      </c>
      <c r="E713" s="2" t="str">
        <f t="shared" si="45"/>
        <v>Elazığ</v>
      </c>
      <c r="F713" s="44" t="s">
        <v>6345</v>
      </c>
      <c r="G713" s="2">
        <v>1777</v>
      </c>
      <c r="H713" s="2" t="s">
        <v>10605</v>
      </c>
      <c r="I713" s="2">
        <f t="shared" ca="1" si="46"/>
        <v>7</v>
      </c>
      <c r="J713" s="2">
        <f t="shared" ca="1" si="47"/>
        <v>927</v>
      </c>
    </row>
    <row r="714" spans="1:10" ht="17.350000000000001" customHeight="1">
      <c r="A714" s="2">
        <v>713</v>
      </c>
      <c r="B714" s="43" t="s">
        <v>6346</v>
      </c>
      <c r="C714" s="2" t="s">
        <v>9393</v>
      </c>
      <c r="D714" s="2" t="str">
        <f t="shared" si="44"/>
        <v>SİVAS</v>
      </c>
      <c r="E714" s="2" t="str">
        <f t="shared" si="45"/>
        <v>SİVAS</v>
      </c>
      <c r="F714" s="44" t="s">
        <v>6347</v>
      </c>
      <c r="G714" s="2">
        <v>899</v>
      </c>
      <c r="H714" s="2" t="s">
        <v>10606</v>
      </c>
      <c r="I714" s="2">
        <f t="shared" ca="1" si="46"/>
        <v>1</v>
      </c>
      <c r="J714" s="2">
        <f t="shared" ca="1" si="47"/>
        <v>167</v>
      </c>
    </row>
    <row r="715" spans="1:10" ht="17.350000000000001" customHeight="1">
      <c r="A715" s="2">
        <v>714</v>
      </c>
      <c r="B715" s="43" t="s">
        <v>6348</v>
      </c>
      <c r="C715" s="2" t="s">
        <v>9394</v>
      </c>
      <c r="D715" s="2" t="str">
        <f t="shared" si="44"/>
        <v>Ankara</v>
      </c>
      <c r="E715" s="2" t="str">
        <f t="shared" si="45"/>
        <v>Ankara</v>
      </c>
      <c r="F715" s="44" t="s">
        <v>6349</v>
      </c>
      <c r="G715" s="2">
        <v>3173</v>
      </c>
      <c r="H715" s="2" t="s">
        <v>10607</v>
      </c>
      <c r="I715" s="2">
        <f t="shared" ca="1" si="46"/>
        <v>5</v>
      </c>
      <c r="J715" s="2">
        <f t="shared" ca="1" si="47"/>
        <v>546</v>
      </c>
    </row>
    <row r="716" spans="1:10" ht="17.350000000000001" customHeight="1">
      <c r="A716" s="2">
        <v>715</v>
      </c>
      <c r="B716" s="43" t="s">
        <v>6350</v>
      </c>
      <c r="C716" s="2" t="s">
        <v>9395</v>
      </c>
      <c r="D716" s="2" t="str">
        <f t="shared" si="44"/>
        <v>MANİSA</v>
      </c>
      <c r="E716" s="2" t="str">
        <f t="shared" si="45"/>
        <v>MANİSA</v>
      </c>
      <c r="F716" s="44" t="s">
        <v>6351</v>
      </c>
      <c r="G716" s="2">
        <v>3056</v>
      </c>
      <c r="H716" s="2" t="s">
        <v>10608</v>
      </c>
      <c r="I716" s="2">
        <f t="shared" ca="1" si="46"/>
        <v>4</v>
      </c>
      <c r="J716" s="2">
        <f t="shared" ca="1" si="47"/>
        <v>602</v>
      </c>
    </row>
    <row r="717" spans="1:10" ht="17.350000000000001" customHeight="1">
      <c r="A717" s="2">
        <v>716</v>
      </c>
      <c r="B717" s="43" t="s">
        <v>6352</v>
      </c>
      <c r="C717" s="2" t="s">
        <v>9396</v>
      </c>
      <c r="D717" s="2" t="str">
        <f t="shared" si="44"/>
        <v>15</v>
      </c>
      <c r="E717" s="2" t="str">
        <f t="shared" si="45"/>
        <v>15</v>
      </c>
      <c r="F717" s="44" t="s">
        <v>6353</v>
      </c>
      <c r="G717" s="2">
        <v>2692</v>
      </c>
      <c r="H717" s="2" t="s">
        <v>10609</v>
      </c>
      <c r="I717" s="2">
        <f t="shared" ca="1" si="46"/>
        <v>1</v>
      </c>
      <c r="J717" s="2">
        <f t="shared" ca="1" si="47"/>
        <v>418</v>
      </c>
    </row>
    <row r="718" spans="1:10" ht="17.350000000000001" customHeight="1">
      <c r="A718" s="2">
        <v>717</v>
      </c>
      <c r="B718" s="43" t="s">
        <v>6354</v>
      </c>
      <c r="C718" s="2" t="s">
        <v>9397</v>
      </c>
      <c r="D718" s="2" t="str">
        <f t="shared" si="44"/>
        <v xml:space="preserve"> Malatya</v>
      </c>
      <c r="E718" s="2" t="str">
        <f t="shared" si="45"/>
        <v>Malatya</v>
      </c>
      <c r="F718" s="44" t="s">
        <v>6355</v>
      </c>
      <c r="G718" s="2">
        <v>2984</v>
      </c>
      <c r="H718" s="2" t="s">
        <v>10610</v>
      </c>
      <c r="I718" s="2">
        <f t="shared" ca="1" si="46"/>
        <v>7</v>
      </c>
      <c r="J718" s="2">
        <f t="shared" ca="1" si="47"/>
        <v>463</v>
      </c>
    </row>
    <row r="719" spans="1:10" ht="17.350000000000001" customHeight="1">
      <c r="A719" s="2">
        <v>718</v>
      </c>
      <c r="B719" s="43" t="s">
        <v>6356</v>
      </c>
      <c r="C719" s="2" t="s">
        <v>9398</v>
      </c>
      <c r="D719" s="2" t="str">
        <f t="shared" si="44"/>
        <v>211</v>
      </c>
      <c r="E719" s="2" t="str">
        <f t="shared" si="45"/>
        <v>211</v>
      </c>
      <c r="F719" s="44" t="s">
        <v>6357</v>
      </c>
      <c r="G719" s="2">
        <v>680</v>
      </c>
      <c r="H719" s="2" t="s">
        <v>10579</v>
      </c>
      <c r="I719" s="2">
        <f t="shared" ca="1" si="46"/>
        <v>4</v>
      </c>
      <c r="J719" s="2">
        <f t="shared" ca="1" si="47"/>
        <v>472</v>
      </c>
    </row>
    <row r="720" spans="1:10" ht="17.350000000000001" customHeight="1">
      <c r="A720" s="2">
        <v>719</v>
      </c>
      <c r="B720" s="43" t="s">
        <v>6358</v>
      </c>
      <c r="C720" s="2" t="s">
        <v>9399</v>
      </c>
      <c r="D720" s="2" t="str">
        <f t="shared" si="44"/>
        <v>BOZOK TEKNOPARK ÇAPANOĞLU MAH.ERDOĞAN AKDAĞ KAMPÜSÜ KONGRE KÜLTÜR MERKEZİ KARŞISI 16 NO'LU AR-GE ALANI</v>
      </c>
      <c r="E720" s="2" t="str">
        <f t="shared" si="45"/>
        <v>ALANI</v>
      </c>
      <c r="F720" s="44" t="s">
        <v>6359</v>
      </c>
      <c r="G720" s="2">
        <v>3013</v>
      </c>
      <c r="H720" s="2" t="s">
        <v>10580</v>
      </c>
      <c r="I720" s="2">
        <f t="shared" ca="1" si="46"/>
        <v>8</v>
      </c>
      <c r="J720" s="2">
        <f t="shared" ca="1" si="47"/>
        <v>25</v>
      </c>
    </row>
    <row r="721" spans="1:10" ht="17.350000000000001" customHeight="1">
      <c r="A721" s="2">
        <v>720</v>
      </c>
      <c r="B721" s="43" t="s">
        <v>6360</v>
      </c>
      <c r="C721" s="2" t="s">
        <v>9334</v>
      </c>
      <c r="D721" s="2" t="str">
        <f t="shared" si="44"/>
        <v xml:space="preserve"> İstanbul</v>
      </c>
      <c r="E721" s="2" t="str">
        <f t="shared" si="45"/>
        <v>İstanbul</v>
      </c>
      <c r="F721" s="44" t="s">
        <v>6225</v>
      </c>
      <c r="G721" s="2">
        <v>3003</v>
      </c>
      <c r="H721" s="2" t="s">
        <v>10581</v>
      </c>
      <c r="I721" s="2">
        <f t="shared" ca="1" si="46"/>
        <v>6</v>
      </c>
      <c r="J721" s="2">
        <f t="shared" ca="1" si="47"/>
        <v>567</v>
      </c>
    </row>
    <row r="722" spans="1:10" ht="17.350000000000001" customHeight="1">
      <c r="A722" s="2">
        <v>721</v>
      </c>
      <c r="B722" s="43" t="s">
        <v>6361</v>
      </c>
      <c r="C722" s="2" t="s">
        <v>9400</v>
      </c>
      <c r="D722" s="2" t="str">
        <f t="shared" si="44"/>
        <v>Gaziantep</v>
      </c>
      <c r="E722" s="2" t="str">
        <f t="shared" si="45"/>
        <v>Gaziantep</v>
      </c>
      <c r="F722" s="44" t="s">
        <v>6362</v>
      </c>
      <c r="G722" s="2">
        <v>745</v>
      </c>
      <c r="H722" s="2" t="s">
        <v>10582</v>
      </c>
      <c r="I722" s="2">
        <f t="shared" ca="1" si="46"/>
        <v>6</v>
      </c>
      <c r="J722" s="2">
        <f t="shared" ca="1" si="47"/>
        <v>415</v>
      </c>
    </row>
    <row r="723" spans="1:10" ht="17.350000000000001" customHeight="1">
      <c r="A723" s="2">
        <v>722</v>
      </c>
      <c r="B723" s="43" t="s">
        <v>6363</v>
      </c>
      <c r="C723" s="2" t="s">
        <v>9401</v>
      </c>
      <c r="D723" s="2" t="str">
        <f t="shared" si="44"/>
        <v>DENİZLİ</v>
      </c>
      <c r="E723" s="2" t="str">
        <f t="shared" si="45"/>
        <v>DENİZLİ</v>
      </c>
      <c r="F723" s="44" t="s">
        <v>6364</v>
      </c>
      <c r="G723" s="2">
        <v>1490</v>
      </c>
      <c r="H723" s="2" t="s">
        <v>10583</v>
      </c>
      <c r="I723" s="2">
        <f t="shared" ca="1" si="46"/>
        <v>2</v>
      </c>
      <c r="J723" s="2">
        <f t="shared" ca="1" si="47"/>
        <v>153</v>
      </c>
    </row>
    <row r="724" spans="1:10" ht="17.350000000000001" customHeight="1">
      <c r="A724" s="2">
        <v>723</v>
      </c>
      <c r="B724" s="43" t="s">
        <v>6365</v>
      </c>
      <c r="C724" s="2" t="s">
        <v>9402</v>
      </c>
      <c r="D724" s="2" t="str">
        <f t="shared" si="44"/>
        <v>13 Şahinbey- Gaziantep</v>
      </c>
      <c r="E724" s="2" t="str">
        <f t="shared" si="45"/>
        <v>Gaziantep</v>
      </c>
      <c r="F724" s="44" t="s">
        <v>6366</v>
      </c>
      <c r="G724" s="2">
        <v>694</v>
      </c>
      <c r="H724" s="2" t="s">
        <v>10584</v>
      </c>
      <c r="I724" s="2">
        <f t="shared" ca="1" si="46"/>
        <v>6</v>
      </c>
      <c r="J724" s="2">
        <f t="shared" ca="1" si="47"/>
        <v>567</v>
      </c>
    </row>
    <row r="725" spans="1:10" ht="17.350000000000001" customHeight="1">
      <c r="A725" s="2">
        <v>724</v>
      </c>
      <c r="B725" s="43" t="s">
        <v>6367</v>
      </c>
      <c r="C725" s="2" t="s">
        <v>9403</v>
      </c>
      <c r="D725" s="2" t="str">
        <f t="shared" si="44"/>
        <v>Gazi Üniversitesi Gölbaşı Yerleşkesi Teknoplaza Binası 06830 Gölbaşı ANKARA</v>
      </c>
      <c r="E725" s="2" t="str">
        <f t="shared" si="45"/>
        <v>ANKARA</v>
      </c>
      <c r="F725" s="44" t="s">
        <v>6368</v>
      </c>
      <c r="G725" s="2">
        <v>536</v>
      </c>
      <c r="H725" s="2" t="s">
        <v>10585</v>
      </c>
      <c r="I725" s="2">
        <f t="shared" ca="1" si="46"/>
        <v>1</v>
      </c>
      <c r="J725" s="2">
        <f t="shared" ca="1" si="47"/>
        <v>416</v>
      </c>
    </row>
    <row r="726" spans="1:10" ht="17.350000000000001" customHeight="1">
      <c r="A726" s="2">
        <v>725</v>
      </c>
      <c r="B726" s="43" t="s">
        <v>6369</v>
      </c>
      <c r="C726" s="2" t="s">
        <v>9404</v>
      </c>
      <c r="D726" s="2" t="str">
        <f t="shared" si="44"/>
        <v>Gaziantep</v>
      </c>
      <c r="E726" s="2" t="str">
        <f t="shared" si="45"/>
        <v>Gaziantep</v>
      </c>
      <c r="F726" s="44" t="s">
        <v>6370</v>
      </c>
      <c r="G726" s="2">
        <v>1401</v>
      </c>
      <c r="H726" s="2" t="s">
        <v>10586</v>
      </c>
      <c r="I726" s="2">
        <f t="shared" ca="1" si="46"/>
        <v>1</v>
      </c>
      <c r="J726" s="2">
        <f t="shared" ca="1" si="47"/>
        <v>719</v>
      </c>
    </row>
    <row r="727" spans="1:10" ht="17.350000000000001" customHeight="1">
      <c r="A727" s="2">
        <v>726</v>
      </c>
      <c r="B727" s="43" t="s">
        <v>6371</v>
      </c>
      <c r="C727" s="2" t="s">
        <v>9405</v>
      </c>
      <c r="D727" s="2" t="str">
        <f t="shared" si="44"/>
        <v>18 Teknopark Şahinbey- GAZİANTEP</v>
      </c>
      <c r="E727" s="2" t="str">
        <f t="shared" si="45"/>
        <v>GAZİANTEP</v>
      </c>
      <c r="F727" s="44" t="s">
        <v>6372</v>
      </c>
      <c r="G727" s="2">
        <v>443</v>
      </c>
      <c r="H727" s="2" t="s">
        <v>10587</v>
      </c>
      <c r="I727" s="2">
        <f t="shared" ca="1" si="46"/>
        <v>5</v>
      </c>
      <c r="J727" s="2">
        <f t="shared" ca="1" si="47"/>
        <v>69</v>
      </c>
    </row>
    <row r="728" spans="1:10" ht="17.350000000000001" customHeight="1">
      <c r="A728" s="2">
        <v>727</v>
      </c>
      <c r="B728" s="43" t="s">
        <v>6373</v>
      </c>
      <c r="C728" s="2" t="s">
        <v>9406</v>
      </c>
      <c r="D728" s="2" t="str">
        <f t="shared" si="44"/>
        <v>Yamaçtepe mah M. Tevfik Atay Blv. Gaziantep Teknopark A Blok B-06</v>
      </c>
      <c r="E728" s="2" t="str">
        <f t="shared" si="45"/>
        <v>B-06</v>
      </c>
      <c r="F728" s="44" t="s">
        <v>6374</v>
      </c>
      <c r="G728" s="2">
        <v>1734</v>
      </c>
      <c r="H728" s="2" t="s">
        <v>10588</v>
      </c>
      <c r="I728" s="2">
        <f t="shared" ca="1" si="46"/>
        <v>3</v>
      </c>
      <c r="J728" s="2">
        <f t="shared" ca="1" si="47"/>
        <v>221</v>
      </c>
    </row>
    <row r="729" spans="1:10" ht="17.350000000000001" customHeight="1">
      <c r="A729" s="2">
        <v>728</v>
      </c>
      <c r="B729" s="43" t="s">
        <v>6375</v>
      </c>
      <c r="C729" s="2" t="s">
        <v>9407</v>
      </c>
      <c r="D729" s="2" t="str">
        <f t="shared" si="44"/>
        <v>1, Kuluçka Merkezi A010, 35471, Tekeli, Menderes, İzmir, Türkiye</v>
      </c>
      <c r="E729" s="2" t="str">
        <f t="shared" si="45"/>
        <v>Türkiye</v>
      </c>
      <c r="F729" s="44" t="s">
        <v>6376</v>
      </c>
      <c r="G729" s="2">
        <v>645</v>
      </c>
      <c r="H729" s="2" t="s">
        <v>10589</v>
      </c>
      <c r="I729" s="2">
        <f t="shared" ca="1" si="46"/>
        <v>7</v>
      </c>
      <c r="J729" s="2">
        <f t="shared" ca="1" si="47"/>
        <v>271</v>
      </c>
    </row>
    <row r="730" spans="1:10" ht="17.350000000000001" customHeight="1">
      <c r="A730" s="2">
        <v>729</v>
      </c>
      <c r="B730" s="43" t="s">
        <v>6377</v>
      </c>
      <c r="C730" s="2" t="s">
        <v>9408</v>
      </c>
      <c r="D730" s="2" t="str">
        <f t="shared" si="44"/>
        <v>ÜNİVERSİTELER MAH. İHSAN DOĞRAMACI BULVARI GALYUM BLOK. NO:2-3 ODTÜ TEKNOKENT ÇANKAYA ANKARA</v>
      </c>
      <c r="E730" s="2" t="str">
        <f t="shared" si="45"/>
        <v>ANKARA</v>
      </c>
      <c r="F730" s="44" t="s">
        <v>6378</v>
      </c>
      <c r="G730" s="2">
        <v>1677</v>
      </c>
      <c r="H730" s="2" t="s">
        <v>10590</v>
      </c>
      <c r="I730" s="2">
        <f t="shared" ca="1" si="46"/>
        <v>3</v>
      </c>
      <c r="J730" s="2">
        <f t="shared" ca="1" si="47"/>
        <v>78</v>
      </c>
    </row>
    <row r="731" spans="1:10" ht="17.350000000000001" customHeight="1">
      <c r="A731" s="2">
        <v>730</v>
      </c>
      <c r="B731" s="43" t="s">
        <v>6379</v>
      </c>
      <c r="C731" s="2" t="s">
        <v>9409</v>
      </c>
      <c r="D731" s="2" t="str">
        <f t="shared" si="44"/>
        <v>KOCAELİ</v>
      </c>
      <c r="E731" s="2" t="str">
        <f t="shared" si="45"/>
        <v>KOCAELİ</v>
      </c>
      <c r="F731" s="44" t="s">
        <v>6380</v>
      </c>
      <c r="G731" s="2">
        <v>2063</v>
      </c>
      <c r="H731" s="2" t="s">
        <v>10591</v>
      </c>
      <c r="I731" s="2">
        <f t="shared" ca="1" si="46"/>
        <v>6</v>
      </c>
      <c r="J731" s="2">
        <f t="shared" ca="1" si="47"/>
        <v>971</v>
      </c>
    </row>
    <row r="732" spans="1:10" ht="17.350000000000001" customHeight="1">
      <c r="A732" s="2">
        <v>731</v>
      </c>
      <c r="B732" s="43" t="s">
        <v>6381</v>
      </c>
      <c r="C732" s="2" t="s">
        <v>9410</v>
      </c>
      <c r="D732" s="2" t="str">
        <f t="shared" si="44"/>
        <v>Trabzon Teknoloji Geliştirme Bölgesi Üniversite Mah. Hastane Cad. No:33 İç Kapı No: 3106</v>
      </c>
      <c r="E732" s="2" t="str">
        <f t="shared" si="45"/>
        <v>3106</v>
      </c>
      <c r="F732" s="44" t="s">
        <v>6382</v>
      </c>
      <c r="G732" s="2">
        <v>2435</v>
      </c>
      <c r="H732" s="2" t="s">
        <v>10592</v>
      </c>
      <c r="I732" s="2">
        <f t="shared" ca="1" si="46"/>
        <v>6</v>
      </c>
      <c r="J732" s="2">
        <f t="shared" ca="1" si="47"/>
        <v>8</v>
      </c>
    </row>
    <row r="733" spans="1:10" ht="17.350000000000001" customHeight="1">
      <c r="A733" s="2">
        <v>732</v>
      </c>
      <c r="B733" s="43" t="s">
        <v>6383</v>
      </c>
      <c r="C733" s="2" t="s">
        <v>9411</v>
      </c>
      <c r="D733" s="2" t="str">
        <f t="shared" si="44"/>
        <v>Ankara</v>
      </c>
      <c r="E733" s="2" t="str">
        <f t="shared" si="45"/>
        <v>Ankara</v>
      </c>
      <c r="F733" s="44" t="s">
        <v>6384</v>
      </c>
      <c r="G733" s="2">
        <v>104</v>
      </c>
      <c r="H733" s="2" t="s">
        <v>10593</v>
      </c>
      <c r="I733" s="2">
        <f t="shared" ca="1" si="46"/>
        <v>5</v>
      </c>
      <c r="J733" s="2">
        <f t="shared" ca="1" si="47"/>
        <v>493</v>
      </c>
    </row>
    <row r="734" spans="1:10" ht="17.350000000000001" customHeight="1">
      <c r="A734" s="2">
        <v>733</v>
      </c>
      <c r="B734" s="43" t="s">
        <v>6385</v>
      </c>
      <c r="C734" s="2" t="s">
        <v>9412</v>
      </c>
      <c r="D734" s="2" t="str">
        <f t="shared" si="44"/>
        <v xml:space="preserve"> Gaziantep</v>
      </c>
      <c r="E734" s="2" t="str">
        <f t="shared" si="45"/>
        <v>Gaziantep</v>
      </c>
      <c r="F734" s="44" t="s">
        <v>6386</v>
      </c>
      <c r="G734" s="2">
        <v>2656</v>
      </c>
      <c r="H734" s="2" t="s">
        <v>10594</v>
      </c>
      <c r="I734" s="2">
        <f t="shared" ca="1" si="46"/>
        <v>4</v>
      </c>
      <c r="J734" s="2">
        <f t="shared" ca="1" si="47"/>
        <v>41</v>
      </c>
    </row>
    <row r="735" spans="1:10" ht="17.350000000000001" customHeight="1">
      <c r="A735" s="2">
        <v>734</v>
      </c>
      <c r="B735" s="43" t="s">
        <v>6387</v>
      </c>
      <c r="C735" s="2" t="s">
        <v>9413</v>
      </c>
      <c r="D735" s="2" t="str">
        <f t="shared" si="44"/>
        <v>MANİSA</v>
      </c>
      <c r="E735" s="2" t="str">
        <f t="shared" si="45"/>
        <v>MANİSA</v>
      </c>
      <c r="F735" s="44" t="s">
        <v>6388</v>
      </c>
      <c r="G735" s="2">
        <v>2755</v>
      </c>
      <c r="H735" s="2" t="s">
        <v>10595</v>
      </c>
      <c r="I735" s="2">
        <f t="shared" ca="1" si="46"/>
        <v>7</v>
      </c>
      <c r="J735" s="2">
        <f t="shared" ca="1" si="47"/>
        <v>201</v>
      </c>
    </row>
    <row r="736" spans="1:10" ht="17.350000000000001" customHeight="1">
      <c r="A736" s="2">
        <v>735</v>
      </c>
      <c r="B736" s="43" t="s">
        <v>6389</v>
      </c>
      <c r="C736" s="2" t="s">
        <v>9414</v>
      </c>
      <c r="D736" s="2" t="str">
        <f t="shared" si="44"/>
        <v xml:space="preserve"> İSTANBUL</v>
      </c>
      <c r="E736" s="2" t="str">
        <f t="shared" si="45"/>
        <v>İSTANBUL</v>
      </c>
      <c r="F736" s="44" t="s">
        <v>6390</v>
      </c>
      <c r="G736" s="2">
        <v>2545</v>
      </c>
      <c r="H736" s="2" t="s">
        <v>10596</v>
      </c>
      <c r="I736" s="2">
        <f t="shared" ca="1" si="46"/>
        <v>8</v>
      </c>
      <c r="J736" s="2">
        <f t="shared" ca="1" si="47"/>
        <v>106</v>
      </c>
    </row>
    <row r="737" spans="1:10" ht="17.350000000000001" customHeight="1">
      <c r="A737" s="2">
        <v>736</v>
      </c>
      <c r="B737" s="43" t="s">
        <v>6391</v>
      </c>
      <c r="C737" s="2" t="s">
        <v>9415</v>
      </c>
      <c r="D737" s="2" t="str">
        <f t="shared" si="44"/>
        <v xml:space="preserve"> Manisa</v>
      </c>
      <c r="E737" s="2" t="str">
        <f t="shared" si="45"/>
        <v>Manisa</v>
      </c>
      <c r="F737" s="44" t="s">
        <v>6392</v>
      </c>
      <c r="G737" s="2">
        <v>88</v>
      </c>
      <c r="H737" s="2" t="s">
        <v>10597</v>
      </c>
      <c r="I737" s="2">
        <f t="shared" ca="1" si="46"/>
        <v>3</v>
      </c>
      <c r="J737" s="2">
        <f t="shared" ca="1" si="47"/>
        <v>301</v>
      </c>
    </row>
    <row r="738" spans="1:10" ht="17.350000000000001" customHeight="1">
      <c r="A738" s="2">
        <v>737</v>
      </c>
      <c r="B738" s="43" t="s">
        <v>6393</v>
      </c>
      <c r="C738" s="2" t="s">
        <v>9416</v>
      </c>
      <c r="D738" s="2" t="str">
        <f t="shared" si="44"/>
        <v>Davutpaşa kampusu yıldız teknik üniversitsi kampüsü yıldız tekno park yıldız kuluçka</v>
      </c>
      <c r="E738" s="2" t="str">
        <f t="shared" si="45"/>
        <v>kuluçka</v>
      </c>
      <c r="F738" s="44" t="s">
        <v>6394</v>
      </c>
      <c r="G738" s="2">
        <v>3019</v>
      </c>
      <c r="H738" s="2" t="s">
        <v>10598</v>
      </c>
      <c r="I738" s="2">
        <f t="shared" ca="1" si="46"/>
        <v>8</v>
      </c>
      <c r="J738" s="2">
        <f t="shared" ca="1" si="47"/>
        <v>30</v>
      </c>
    </row>
    <row r="739" spans="1:10" ht="17.350000000000001" customHeight="1">
      <c r="A739" s="2">
        <v>738</v>
      </c>
      <c r="B739" s="43" t="s">
        <v>6395</v>
      </c>
      <c r="C739" s="2" t="s">
        <v>9417</v>
      </c>
      <c r="D739" s="2" t="str">
        <f t="shared" si="44"/>
        <v>ÇANAKKALE</v>
      </c>
      <c r="E739" s="2" t="str">
        <f t="shared" si="45"/>
        <v>ÇANAKKALE</v>
      </c>
      <c r="F739" s="44" t="s">
        <v>6396</v>
      </c>
      <c r="G739" s="2">
        <v>2334</v>
      </c>
      <c r="H739" s="2" t="s">
        <v>10599</v>
      </c>
      <c r="I739" s="2">
        <f t="shared" ca="1" si="46"/>
        <v>7</v>
      </c>
      <c r="J739" s="2">
        <f t="shared" ca="1" si="47"/>
        <v>624</v>
      </c>
    </row>
    <row r="740" spans="1:10" ht="17.350000000000001" customHeight="1">
      <c r="A740" s="2">
        <v>739</v>
      </c>
      <c r="B740" s="43" t="s">
        <v>6397</v>
      </c>
      <c r="C740" s="2" t="s">
        <v>9418</v>
      </c>
      <c r="D740" s="2" t="str">
        <f t="shared" si="44"/>
        <v>41 Avcılar-İstanbul</v>
      </c>
      <c r="E740" s="2" t="str">
        <f t="shared" si="45"/>
        <v>Avcılar-İstanbul</v>
      </c>
      <c r="F740" s="44" t="s">
        <v>6398</v>
      </c>
      <c r="G740" s="2">
        <v>1597</v>
      </c>
      <c r="H740" s="2" t="s">
        <v>10600</v>
      </c>
      <c r="I740" s="2">
        <f t="shared" ca="1" si="46"/>
        <v>4</v>
      </c>
      <c r="J740" s="2">
        <f t="shared" ca="1" si="47"/>
        <v>625</v>
      </c>
    </row>
    <row r="741" spans="1:10" ht="17.350000000000001" customHeight="1">
      <c r="A741" s="2">
        <v>740</v>
      </c>
      <c r="B741" s="43" t="s">
        <v>6399</v>
      </c>
      <c r="C741" s="2" t="s">
        <v>9419</v>
      </c>
      <c r="D741" s="2" t="str">
        <f t="shared" si="44"/>
        <v>2 Osmanbey</v>
      </c>
      <c r="E741" s="2" t="str">
        <f t="shared" si="45"/>
        <v>Osmanbey</v>
      </c>
      <c r="F741" s="44" t="s">
        <v>6400</v>
      </c>
      <c r="G741" s="2">
        <v>2381</v>
      </c>
      <c r="H741" s="2" t="s">
        <v>10601</v>
      </c>
      <c r="I741" s="2">
        <f t="shared" ca="1" si="46"/>
        <v>6</v>
      </c>
      <c r="J741" s="2">
        <f t="shared" ca="1" si="47"/>
        <v>894</v>
      </c>
    </row>
    <row r="742" spans="1:10" ht="17.350000000000001" customHeight="1">
      <c r="A742" s="2">
        <v>741</v>
      </c>
      <c r="B742" s="43" t="s">
        <v>6401</v>
      </c>
      <c r="C742" s="2" t="s">
        <v>9420</v>
      </c>
      <c r="D742" s="2" t="str">
        <f t="shared" si="44"/>
        <v>A</v>
      </c>
      <c r="E742" s="2" t="str">
        <f t="shared" si="45"/>
        <v>A</v>
      </c>
      <c r="F742" s="44" t="s">
        <v>6402</v>
      </c>
      <c r="G742" s="2">
        <v>528</v>
      </c>
      <c r="H742" s="2" t="s">
        <v>10602</v>
      </c>
      <c r="I742" s="2">
        <f t="shared" ca="1" si="46"/>
        <v>5</v>
      </c>
      <c r="J742" s="2">
        <f t="shared" ca="1" si="47"/>
        <v>92</v>
      </c>
    </row>
    <row r="743" spans="1:10" ht="17.350000000000001" customHeight="1">
      <c r="A743" s="2">
        <v>742</v>
      </c>
      <c r="B743" s="43" t="s">
        <v>6403</v>
      </c>
      <c r="C743" s="2" t="s">
        <v>9421</v>
      </c>
      <c r="D743" s="2" t="str">
        <f t="shared" si="44"/>
        <v>5</v>
      </c>
      <c r="E743" s="2" t="str">
        <f t="shared" si="45"/>
        <v>5</v>
      </c>
      <c r="F743" s="44" t="s">
        <v>6404</v>
      </c>
      <c r="G743" s="2">
        <v>111</v>
      </c>
      <c r="H743" s="2" t="s">
        <v>10603</v>
      </c>
      <c r="I743" s="2">
        <f t="shared" ca="1" si="46"/>
        <v>4</v>
      </c>
      <c r="J743" s="2">
        <f t="shared" ca="1" si="47"/>
        <v>950</v>
      </c>
    </row>
    <row r="744" spans="1:10" ht="17.350000000000001" customHeight="1">
      <c r="A744" s="2">
        <v>743</v>
      </c>
      <c r="B744" s="43" t="s">
        <v>6405</v>
      </c>
      <c r="C744" s="2" t="s">
        <v>9422</v>
      </c>
      <c r="D744" s="2" t="str">
        <f t="shared" si="44"/>
        <v>1 TUŞBA VAN</v>
      </c>
      <c r="E744" s="2" t="str">
        <f t="shared" si="45"/>
        <v>VAN</v>
      </c>
      <c r="F744" s="44" t="s">
        <v>6406</v>
      </c>
      <c r="G744" s="2">
        <v>1</v>
      </c>
      <c r="H744" s="2" t="s">
        <v>10604</v>
      </c>
      <c r="I744" s="2">
        <f t="shared" ca="1" si="46"/>
        <v>2</v>
      </c>
      <c r="J744" s="2">
        <f t="shared" ca="1" si="47"/>
        <v>816</v>
      </c>
    </row>
    <row r="745" spans="1:10" ht="17.350000000000001" customHeight="1">
      <c r="A745" s="2">
        <v>744</v>
      </c>
      <c r="B745" s="43" t="s">
        <v>6407</v>
      </c>
      <c r="C745" s="2" t="s">
        <v>9423</v>
      </c>
      <c r="D745" s="2" t="str">
        <f t="shared" si="44"/>
        <v xml:space="preserve"> İSTANBUL</v>
      </c>
      <c r="E745" s="2" t="str">
        <f t="shared" si="45"/>
        <v>İSTANBUL</v>
      </c>
      <c r="F745" s="44" t="s">
        <v>6408</v>
      </c>
      <c r="G745" s="2">
        <v>1777</v>
      </c>
      <c r="H745" s="2" t="s">
        <v>10605</v>
      </c>
      <c r="I745" s="2">
        <f t="shared" ca="1" si="46"/>
        <v>4</v>
      </c>
      <c r="J745" s="2">
        <f t="shared" ca="1" si="47"/>
        <v>464</v>
      </c>
    </row>
    <row r="746" spans="1:10" ht="17.350000000000001" customHeight="1">
      <c r="A746" s="2">
        <v>745</v>
      </c>
      <c r="B746" s="43" t="s">
        <v>6409</v>
      </c>
      <c r="C746" s="2" t="s">
        <v>9424</v>
      </c>
      <c r="D746" s="2" t="str">
        <f t="shared" si="44"/>
        <v>Ankara</v>
      </c>
      <c r="E746" s="2" t="str">
        <f t="shared" si="45"/>
        <v>Ankara</v>
      </c>
      <c r="F746" s="44" t="s">
        <v>6410</v>
      </c>
      <c r="G746" s="2">
        <v>899</v>
      </c>
      <c r="H746" s="2" t="s">
        <v>10606</v>
      </c>
      <c r="I746" s="2">
        <f t="shared" ca="1" si="46"/>
        <v>8</v>
      </c>
      <c r="J746" s="2">
        <f t="shared" ca="1" si="47"/>
        <v>926</v>
      </c>
    </row>
    <row r="747" spans="1:10" ht="17.350000000000001" customHeight="1">
      <c r="A747" s="2">
        <v>746</v>
      </c>
      <c r="B747" s="43" t="s">
        <v>6411</v>
      </c>
      <c r="C747" s="2" t="s">
        <v>9425</v>
      </c>
      <c r="D747" s="2" t="str">
        <f t="shared" si="44"/>
        <v>Üniversiteler Mahallesi İhsan Doğramacı Bulvarı Gümüş Blok No:29 K1-12 Çankaya - ANKARA</v>
      </c>
      <c r="E747" s="2" t="str">
        <f t="shared" si="45"/>
        <v>ANKARA</v>
      </c>
      <c r="F747" s="44" t="s">
        <v>6412</v>
      </c>
      <c r="G747" s="2">
        <v>3173</v>
      </c>
      <c r="H747" s="2" t="s">
        <v>10607</v>
      </c>
      <c r="I747" s="2">
        <f t="shared" ca="1" si="46"/>
        <v>7</v>
      </c>
      <c r="J747" s="2">
        <f t="shared" ca="1" si="47"/>
        <v>205</v>
      </c>
    </row>
    <row r="748" spans="1:10" ht="17.350000000000001" customHeight="1">
      <c r="A748" s="2">
        <v>747</v>
      </c>
      <c r="B748" s="43" t="s">
        <v>6413</v>
      </c>
      <c r="C748" s="2" t="s">
        <v>9426</v>
      </c>
      <c r="D748" s="2" t="str">
        <f t="shared" si="44"/>
        <v>Sivas</v>
      </c>
      <c r="E748" s="2" t="str">
        <f t="shared" si="45"/>
        <v>Sivas</v>
      </c>
      <c r="F748" s="44" t="s">
        <v>6414</v>
      </c>
      <c r="G748" s="2">
        <v>3056</v>
      </c>
      <c r="H748" s="2" t="s">
        <v>10608</v>
      </c>
      <c r="I748" s="2">
        <f t="shared" ca="1" si="46"/>
        <v>7</v>
      </c>
      <c r="J748" s="2">
        <f t="shared" ca="1" si="47"/>
        <v>927</v>
      </c>
    </row>
    <row r="749" spans="1:10" ht="17.350000000000001" customHeight="1">
      <c r="A749" s="2">
        <v>748</v>
      </c>
      <c r="B749" s="43" t="s">
        <v>6415</v>
      </c>
      <c r="C749" s="2" t="s">
        <v>9427</v>
      </c>
      <c r="D749" s="2" t="str">
        <f t="shared" si="44"/>
        <v>1C İç Kapı No: 1B 20</v>
      </c>
      <c r="E749" s="2" t="str">
        <f t="shared" si="45"/>
        <v>20</v>
      </c>
      <c r="F749" s="44" t="s">
        <v>6416</v>
      </c>
      <c r="G749" s="2">
        <v>2692</v>
      </c>
      <c r="H749" s="2" t="s">
        <v>10609</v>
      </c>
      <c r="I749" s="2">
        <f t="shared" ca="1" si="46"/>
        <v>3</v>
      </c>
      <c r="J749" s="2">
        <f t="shared" ca="1" si="47"/>
        <v>701</v>
      </c>
    </row>
    <row r="750" spans="1:10" ht="17.350000000000001" customHeight="1">
      <c r="A750" s="2">
        <v>749</v>
      </c>
      <c r="B750" s="43" t="s">
        <v>6417</v>
      </c>
      <c r="C750" s="2" t="s">
        <v>9428</v>
      </c>
      <c r="D750" s="2" t="str">
        <f t="shared" si="44"/>
        <v xml:space="preserve"> Ankara TÜRKİYE</v>
      </c>
      <c r="E750" s="2" t="str">
        <f t="shared" si="45"/>
        <v>TÜRKİYE</v>
      </c>
      <c r="F750" s="44" t="s">
        <v>6418</v>
      </c>
      <c r="G750" s="2">
        <v>2984</v>
      </c>
      <c r="H750" s="2" t="s">
        <v>10610</v>
      </c>
      <c r="I750" s="2">
        <f t="shared" ca="1" si="46"/>
        <v>3</v>
      </c>
      <c r="J750" s="2">
        <f t="shared" ca="1" si="47"/>
        <v>464</v>
      </c>
    </row>
    <row r="751" spans="1:10" ht="17.350000000000001" customHeight="1">
      <c r="A751" s="2">
        <v>750</v>
      </c>
      <c r="B751" s="43" t="s">
        <v>6419</v>
      </c>
      <c r="C751" s="2" t="s">
        <v>9429</v>
      </c>
      <c r="D751" s="2" t="str">
        <f t="shared" si="44"/>
        <v>208</v>
      </c>
      <c r="E751" s="2" t="str">
        <f t="shared" si="45"/>
        <v>208</v>
      </c>
      <c r="F751" s="44" t="s">
        <v>6420</v>
      </c>
      <c r="G751" s="2">
        <v>2958</v>
      </c>
      <c r="H751" s="2" t="s">
        <v>10611</v>
      </c>
      <c r="I751" s="2">
        <f t="shared" ca="1" si="46"/>
        <v>7</v>
      </c>
      <c r="J751" s="2">
        <f t="shared" ca="1" si="47"/>
        <v>509</v>
      </c>
    </row>
    <row r="752" spans="1:10" ht="17.350000000000001" customHeight="1">
      <c r="A752" s="2">
        <v>751</v>
      </c>
      <c r="B752" s="43" t="s">
        <v>6421</v>
      </c>
      <c r="C752" s="2" t="s">
        <v>9430</v>
      </c>
      <c r="D752" s="2" t="str">
        <f t="shared" si="44"/>
        <v>Ankara</v>
      </c>
      <c r="E752" s="2" t="str">
        <f t="shared" si="45"/>
        <v>Ankara</v>
      </c>
      <c r="F752" s="44" t="s">
        <v>6422</v>
      </c>
      <c r="G752" s="2">
        <v>2496</v>
      </c>
      <c r="H752" s="2" t="s">
        <v>10612</v>
      </c>
      <c r="I752" s="2">
        <f t="shared" ca="1" si="46"/>
        <v>6</v>
      </c>
      <c r="J752" s="2">
        <f t="shared" ca="1" si="47"/>
        <v>808</v>
      </c>
    </row>
    <row r="753" spans="1:10" ht="17.350000000000001" customHeight="1">
      <c r="A753" s="2">
        <v>752</v>
      </c>
      <c r="B753" s="43" t="s">
        <v>6423</v>
      </c>
      <c r="C753" s="2" t="s">
        <v>9431</v>
      </c>
      <c r="D753" s="2" t="str">
        <f t="shared" si="44"/>
        <v>ÇANAKKALE</v>
      </c>
      <c r="E753" s="2" t="str">
        <f t="shared" si="45"/>
        <v>ÇANAKKALE</v>
      </c>
      <c r="F753" s="44" t="s">
        <v>6424</v>
      </c>
      <c r="G753" s="2">
        <v>2463</v>
      </c>
      <c r="H753" s="2" t="s">
        <v>10613</v>
      </c>
      <c r="I753" s="2">
        <f t="shared" ca="1" si="46"/>
        <v>1</v>
      </c>
      <c r="J753" s="2">
        <f t="shared" ca="1" si="47"/>
        <v>646</v>
      </c>
    </row>
    <row r="754" spans="1:10" ht="17.350000000000001" customHeight="1">
      <c r="A754" s="2">
        <v>753</v>
      </c>
      <c r="B754" s="43" t="s">
        <v>6425</v>
      </c>
      <c r="C754" s="2" t="s">
        <v>9432</v>
      </c>
      <c r="D754" s="2" t="str">
        <f t="shared" si="44"/>
        <v xml:space="preserve"> İstanbul</v>
      </c>
      <c r="E754" s="2" t="str">
        <f t="shared" si="45"/>
        <v>İstanbul</v>
      </c>
      <c r="F754" s="44" t="s">
        <v>6426</v>
      </c>
      <c r="G754" s="2">
        <v>1016</v>
      </c>
      <c r="H754" s="2" t="s">
        <v>10525</v>
      </c>
      <c r="I754" s="2">
        <f t="shared" ca="1" si="46"/>
        <v>3</v>
      </c>
      <c r="J754" s="2">
        <f t="shared" ca="1" si="47"/>
        <v>602</v>
      </c>
    </row>
    <row r="755" spans="1:10" ht="17.350000000000001" customHeight="1">
      <c r="A755" s="2">
        <v>754</v>
      </c>
      <c r="B755" s="43" t="s">
        <v>6427</v>
      </c>
      <c r="C755" s="2" t="s">
        <v>9433</v>
      </c>
      <c r="D755" s="2" t="str">
        <f t="shared" si="44"/>
        <v>Manisa</v>
      </c>
      <c r="E755" s="2" t="str">
        <f t="shared" si="45"/>
        <v>Manisa</v>
      </c>
      <c r="F755" s="44" t="s">
        <v>6428</v>
      </c>
      <c r="G755" s="2">
        <v>1239</v>
      </c>
      <c r="H755" s="2" t="s">
        <v>10526</v>
      </c>
      <c r="I755" s="2">
        <f t="shared" ca="1" si="46"/>
        <v>2</v>
      </c>
      <c r="J755" s="2">
        <f t="shared" ca="1" si="47"/>
        <v>847</v>
      </c>
    </row>
    <row r="756" spans="1:10" ht="17.350000000000001" customHeight="1">
      <c r="A756" s="2">
        <v>755</v>
      </c>
      <c r="B756" s="43" t="s">
        <v>6429</v>
      </c>
      <c r="C756" s="2" t="s">
        <v>9434</v>
      </c>
      <c r="D756" s="2" t="str">
        <f t="shared" si="44"/>
        <v>İstanbul</v>
      </c>
      <c r="E756" s="2" t="str">
        <f t="shared" si="45"/>
        <v>İstanbul</v>
      </c>
      <c r="F756" s="44" t="s">
        <v>6430</v>
      </c>
      <c r="G756" s="2">
        <v>1606</v>
      </c>
      <c r="H756" s="2" t="s">
        <v>10527</v>
      </c>
      <c r="I756" s="2">
        <f t="shared" ca="1" si="46"/>
        <v>8</v>
      </c>
      <c r="J756" s="2">
        <f t="shared" ca="1" si="47"/>
        <v>138</v>
      </c>
    </row>
    <row r="757" spans="1:10" ht="17.350000000000001" customHeight="1">
      <c r="A757" s="2">
        <v>756</v>
      </c>
      <c r="B757" s="43" t="s">
        <v>6431</v>
      </c>
      <c r="C757" s="2" t="s">
        <v>9435</v>
      </c>
      <c r="D757" s="2" t="str">
        <f t="shared" si="44"/>
        <v>Çayda Çıra Mah. Hacı Ömer Bilginoğlu Cad. Fırat Teknokent TGB Yeni Bina No 61 219 Elazığ</v>
      </c>
      <c r="E757" s="2" t="str">
        <f t="shared" si="45"/>
        <v>Elazığ</v>
      </c>
      <c r="F757" s="44" t="s">
        <v>6432</v>
      </c>
      <c r="G757" s="2">
        <v>666</v>
      </c>
      <c r="H757" s="2" t="s">
        <v>10528</v>
      </c>
      <c r="I757" s="2">
        <f t="shared" ca="1" si="46"/>
        <v>8</v>
      </c>
      <c r="J757" s="2">
        <f t="shared" ca="1" si="47"/>
        <v>537</v>
      </c>
    </row>
    <row r="758" spans="1:10" ht="17.350000000000001" customHeight="1">
      <c r="A758" s="2">
        <v>757</v>
      </c>
      <c r="B758" s="43" t="s">
        <v>6433</v>
      </c>
      <c r="C758" s="2" t="s">
        <v>9436</v>
      </c>
      <c r="D758" s="2" t="str">
        <f t="shared" si="44"/>
        <v>TRABZON</v>
      </c>
      <c r="E758" s="2" t="str">
        <f t="shared" si="45"/>
        <v>TRABZON</v>
      </c>
      <c r="F758" s="44" t="s">
        <v>6434</v>
      </c>
      <c r="G758" s="2">
        <v>2973</v>
      </c>
      <c r="H758" s="2" t="s">
        <v>10529</v>
      </c>
      <c r="I758" s="2">
        <f t="shared" ca="1" si="46"/>
        <v>8</v>
      </c>
      <c r="J758" s="2">
        <f t="shared" ca="1" si="47"/>
        <v>527</v>
      </c>
    </row>
    <row r="759" spans="1:10" ht="17.350000000000001" customHeight="1">
      <c r="A759" s="2">
        <v>758</v>
      </c>
      <c r="B759" s="43" t="s">
        <v>6435</v>
      </c>
      <c r="C759" s="2" t="s">
        <v>9437</v>
      </c>
      <c r="D759" s="2" t="str">
        <f t="shared" si="44"/>
        <v>ANTALYA</v>
      </c>
      <c r="E759" s="2" t="str">
        <f t="shared" si="45"/>
        <v>ANTALYA</v>
      </c>
      <c r="F759" s="44" t="s">
        <v>6436</v>
      </c>
      <c r="G759" s="2">
        <v>301</v>
      </c>
      <c r="H759" s="2" t="s">
        <v>10530</v>
      </c>
      <c r="I759" s="2">
        <f t="shared" ca="1" si="46"/>
        <v>8</v>
      </c>
      <c r="J759" s="2">
        <f t="shared" ca="1" si="47"/>
        <v>611</v>
      </c>
    </row>
    <row r="760" spans="1:10" ht="17.350000000000001" customHeight="1">
      <c r="A760" s="2">
        <v>759</v>
      </c>
      <c r="B760" s="43" t="s">
        <v>6437</v>
      </c>
      <c r="C760" s="2" t="s">
        <v>9438</v>
      </c>
      <c r="D760" s="2" t="str">
        <f t="shared" si="44"/>
        <v>İstanbul</v>
      </c>
      <c r="E760" s="2" t="str">
        <f t="shared" si="45"/>
        <v>İstanbul</v>
      </c>
      <c r="F760" s="44" t="s">
        <v>6438</v>
      </c>
      <c r="G760" s="2">
        <v>140</v>
      </c>
      <c r="H760" s="2" t="s">
        <v>10531</v>
      </c>
      <c r="I760" s="2">
        <f t="shared" ca="1" si="46"/>
        <v>1</v>
      </c>
      <c r="J760" s="2">
        <f t="shared" ca="1" si="47"/>
        <v>39</v>
      </c>
    </row>
    <row r="761" spans="1:10" ht="17.350000000000001" customHeight="1">
      <c r="A761" s="2">
        <v>760</v>
      </c>
      <c r="B761" s="43" t="s">
        <v>6439</v>
      </c>
      <c r="C761" s="2" t="s">
        <v>9439</v>
      </c>
      <c r="D761" s="2" t="str">
        <f t="shared" si="44"/>
        <v xml:space="preserve"> Zonguldak</v>
      </c>
      <c r="E761" s="2" t="str">
        <f t="shared" si="45"/>
        <v>Zonguldak</v>
      </c>
      <c r="F761" s="44" t="s">
        <v>6440</v>
      </c>
      <c r="G761" s="2">
        <v>129</v>
      </c>
      <c r="H761" s="2" t="s">
        <v>10532</v>
      </c>
      <c r="I761" s="2">
        <f t="shared" ca="1" si="46"/>
        <v>2</v>
      </c>
      <c r="J761" s="2">
        <f t="shared" ca="1" si="47"/>
        <v>972</v>
      </c>
    </row>
    <row r="762" spans="1:10" ht="17.350000000000001" customHeight="1">
      <c r="A762" s="2">
        <v>761</v>
      </c>
      <c r="B762" s="43" t="s">
        <v>6441</v>
      </c>
      <c r="C762" s="2" t="s">
        <v>9440</v>
      </c>
      <c r="D762" s="2" t="str">
        <f t="shared" si="44"/>
        <v>İSTANBUL</v>
      </c>
      <c r="E762" s="2" t="str">
        <f t="shared" si="45"/>
        <v>İSTANBUL</v>
      </c>
      <c r="F762" s="44" t="s">
        <v>6442</v>
      </c>
      <c r="G762" s="2">
        <v>11</v>
      </c>
      <c r="H762" s="2" t="s">
        <v>10533</v>
      </c>
      <c r="I762" s="2">
        <f t="shared" ca="1" si="46"/>
        <v>4</v>
      </c>
      <c r="J762" s="2">
        <f t="shared" ca="1" si="47"/>
        <v>328</v>
      </c>
    </row>
    <row r="763" spans="1:10" ht="17.350000000000001" customHeight="1">
      <c r="A763" s="2">
        <v>762</v>
      </c>
      <c r="B763" s="43" t="s">
        <v>6443</v>
      </c>
      <c r="C763" s="2" t="s">
        <v>9441</v>
      </c>
      <c r="D763" s="2" t="str">
        <f t="shared" si="44"/>
        <v xml:space="preserve"> Ümraniye - İSTANBUL</v>
      </c>
      <c r="E763" s="2" t="str">
        <f t="shared" si="45"/>
        <v>İSTANBUL</v>
      </c>
      <c r="F763" s="44" t="s">
        <v>6444</v>
      </c>
      <c r="G763" s="2">
        <v>3098</v>
      </c>
      <c r="H763" s="2" t="s">
        <v>10534</v>
      </c>
      <c r="I763" s="2">
        <f t="shared" ca="1" si="46"/>
        <v>2</v>
      </c>
      <c r="J763" s="2">
        <f t="shared" ca="1" si="47"/>
        <v>450</v>
      </c>
    </row>
    <row r="764" spans="1:10" ht="17.350000000000001" customHeight="1">
      <c r="A764" s="2">
        <v>763</v>
      </c>
      <c r="B764" s="43" t="s">
        <v>6445</v>
      </c>
      <c r="C764" s="2" t="s">
        <v>9442</v>
      </c>
      <c r="D764" s="2" t="str">
        <f t="shared" si="44"/>
        <v>Aydın</v>
      </c>
      <c r="E764" s="2" t="str">
        <f t="shared" si="45"/>
        <v>Aydın</v>
      </c>
      <c r="F764" s="44" t="s">
        <v>6446</v>
      </c>
      <c r="G764" s="2">
        <v>1016</v>
      </c>
      <c r="H764" s="2" t="s">
        <v>10525</v>
      </c>
      <c r="I764" s="2">
        <f t="shared" ca="1" si="46"/>
        <v>1</v>
      </c>
      <c r="J764" s="2">
        <f t="shared" ca="1" si="47"/>
        <v>921</v>
      </c>
    </row>
    <row r="765" spans="1:10" ht="17.350000000000001" customHeight="1">
      <c r="A765" s="2">
        <v>764</v>
      </c>
      <c r="B765" s="43" t="s">
        <v>6447</v>
      </c>
      <c r="C765" s="2" t="s">
        <v>9443</v>
      </c>
      <c r="D765" s="2" t="str">
        <f t="shared" si="44"/>
        <v xml:space="preserve"> C220-C221</v>
      </c>
      <c r="E765" s="2" t="str">
        <f t="shared" si="45"/>
        <v>C220-C221</v>
      </c>
      <c r="F765" s="44" t="s">
        <v>6448</v>
      </c>
      <c r="G765" s="2">
        <v>1239</v>
      </c>
      <c r="H765" s="2" t="s">
        <v>10526</v>
      </c>
      <c r="I765" s="2">
        <f t="shared" ca="1" si="46"/>
        <v>5</v>
      </c>
      <c r="J765" s="2">
        <f t="shared" ca="1" si="47"/>
        <v>789</v>
      </c>
    </row>
    <row r="766" spans="1:10" ht="17.350000000000001" customHeight="1">
      <c r="A766" s="2">
        <v>765</v>
      </c>
      <c r="B766" s="43" t="s">
        <v>6449</v>
      </c>
      <c r="C766" s="2" t="s">
        <v>9444</v>
      </c>
      <c r="D766" s="2" t="str">
        <f t="shared" si="44"/>
        <v>Reşitpaşa Mahallesi, Katar Caddesi, ARI 3 Binası</v>
      </c>
      <c r="E766" s="2" t="str">
        <f t="shared" si="45"/>
        <v>Binası</v>
      </c>
      <c r="F766" s="44" t="s">
        <v>6450</v>
      </c>
      <c r="G766" s="2">
        <v>1606</v>
      </c>
      <c r="H766" s="2" t="s">
        <v>10527</v>
      </c>
      <c r="I766" s="2">
        <f t="shared" ca="1" si="46"/>
        <v>7</v>
      </c>
      <c r="J766" s="2">
        <f t="shared" ca="1" si="47"/>
        <v>97</v>
      </c>
    </row>
    <row r="767" spans="1:10" ht="17.350000000000001" customHeight="1">
      <c r="A767" s="2">
        <v>766</v>
      </c>
      <c r="B767" s="43" t="s">
        <v>6451</v>
      </c>
      <c r="C767" s="2" t="s">
        <v>9445</v>
      </c>
      <c r="D767" s="2" t="str">
        <f t="shared" si="44"/>
        <v>Boğaziçi Üniversitesi Kuzey Kampüs Teknopark Ofis:103B</v>
      </c>
      <c r="E767" s="2" t="str">
        <f t="shared" si="45"/>
        <v>Ofis:103B</v>
      </c>
      <c r="F767" s="44" t="s">
        <v>6452</v>
      </c>
      <c r="G767" s="2">
        <v>666</v>
      </c>
      <c r="H767" s="2" t="s">
        <v>10528</v>
      </c>
      <c r="I767" s="2">
        <f t="shared" ca="1" si="46"/>
        <v>3</v>
      </c>
      <c r="J767" s="2">
        <f t="shared" ca="1" si="47"/>
        <v>651</v>
      </c>
    </row>
    <row r="768" spans="1:10" ht="17.350000000000001" customHeight="1">
      <c r="A768" s="2">
        <v>767</v>
      </c>
      <c r="B768" s="43" t="s">
        <v>6453</v>
      </c>
      <c r="C768" s="2" t="s">
        <v>9446</v>
      </c>
      <c r="D768" s="2" t="str">
        <f t="shared" si="44"/>
        <v>DENİZLİ</v>
      </c>
      <c r="E768" s="2" t="str">
        <f t="shared" si="45"/>
        <v>DENİZLİ</v>
      </c>
      <c r="F768" s="44" t="s">
        <v>6454</v>
      </c>
      <c r="G768" s="2">
        <v>2973</v>
      </c>
      <c r="H768" s="2" t="s">
        <v>10529</v>
      </c>
      <c r="I768" s="2">
        <f t="shared" ca="1" si="46"/>
        <v>5</v>
      </c>
      <c r="J768" s="2">
        <f t="shared" ca="1" si="47"/>
        <v>600</v>
      </c>
    </row>
    <row r="769" spans="1:10" ht="17.350000000000001" customHeight="1">
      <c r="A769" s="2">
        <v>768</v>
      </c>
      <c r="B769" s="43" t="s">
        <v>6455</v>
      </c>
      <c r="C769" s="2" t="s">
        <v>9034</v>
      </c>
      <c r="D769" s="2" t="str">
        <f t="shared" si="44"/>
        <v>Ankara</v>
      </c>
      <c r="E769" s="2" t="str">
        <f t="shared" si="45"/>
        <v>Ankara</v>
      </c>
      <c r="F769" s="44" t="s">
        <v>5614</v>
      </c>
      <c r="G769" s="2">
        <v>301</v>
      </c>
      <c r="H769" s="2" t="s">
        <v>10530</v>
      </c>
      <c r="I769" s="2">
        <f t="shared" ca="1" si="46"/>
        <v>5</v>
      </c>
      <c r="J769" s="2">
        <f t="shared" ca="1" si="47"/>
        <v>277</v>
      </c>
    </row>
    <row r="770" spans="1:10" ht="17.350000000000001" customHeight="1">
      <c r="A770" s="2">
        <v>769</v>
      </c>
      <c r="B770" s="43" t="s">
        <v>6456</v>
      </c>
      <c r="C770" s="2" t="s">
        <v>9447</v>
      </c>
      <c r="D770" s="2" t="str">
        <f t="shared" si="44"/>
        <v>101</v>
      </c>
      <c r="E770" s="2" t="str">
        <f t="shared" si="45"/>
        <v>101</v>
      </c>
      <c r="F770" s="44" t="s">
        <v>6457</v>
      </c>
      <c r="G770" s="2">
        <v>140</v>
      </c>
      <c r="H770" s="2" t="s">
        <v>10531</v>
      </c>
      <c r="I770" s="2">
        <f t="shared" ca="1" si="46"/>
        <v>8</v>
      </c>
      <c r="J770" s="2">
        <f t="shared" ca="1" si="47"/>
        <v>632</v>
      </c>
    </row>
    <row r="771" spans="1:10" ht="17.350000000000001" customHeight="1">
      <c r="A771" s="2">
        <v>770</v>
      </c>
      <c r="B771" s="43" t="s">
        <v>6458</v>
      </c>
      <c r="C771" s="2" t="s">
        <v>9448</v>
      </c>
      <c r="D771" s="2" t="str">
        <f t="shared" ref="D771:D834" si="48">IFERROR(RIGHT(C771,LEN(C771)-FIND("$",SUBSTITUTE(C771,"/","$",LEN(C771)-LEN(SUBSTITUTE(C771,"/",""))))),C771)</f>
        <v xml:space="preserve"> ISPARTA</v>
      </c>
      <c r="E771" s="2" t="str">
        <f t="shared" ref="E771:E834" si="49">IFERROR(RIGHT(D771,LEN(D771)-FIND("$",SUBSTITUTE(D771," ","$",LEN(D771)-LEN(SUBSTITUTE(D771," ",""))))),D771)</f>
        <v>ISPARTA</v>
      </c>
      <c r="F771" s="44" t="s">
        <v>6459</v>
      </c>
      <c r="G771" s="2">
        <v>129</v>
      </c>
      <c r="H771" s="2" t="s">
        <v>10532</v>
      </c>
      <c r="I771" s="2">
        <f t="shared" ref="I771:I834" ca="1" si="50">RANDBETWEEN(1,8)</f>
        <v>5</v>
      </c>
      <c r="J771" s="2">
        <f t="shared" ref="J771:J834" ca="1" si="51">RANDBETWEEN(1,1000)</f>
        <v>605</v>
      </c>
    </row>
    <row r="772" spans="1:10" ht="17.350000000000001" customHeight="1">
      <c r="A772" s="2">
        <v>771</v>
      </c>
      <c r="B772" s="43" t="s">
        <v>6460</v>
      </c>
      <c r="C772" s="2" t="s">
        <v>9449</v>
      </c>
      <c r="D772" s="2" t="str">
        <f t="shared" si="48"/>
        <v>Ankara</v>
      </c>
      <c r="E772" s="2" t="str">
        <f t="shared" si="49"/>
        <v>Ankara</v>
      </c>
      <c r="F772" s="44" t="s">
        <v>6461</v>
      </c>
      <c r="G772" s="2">
        <v>11</v>
      </c>
      <c r="H772" s="2" t="s">
        <v>10533</v>
      </c>
      <c r="I772" s="2">
        <f t="shared" ca="1" si="50"/>
        <v>6</v>
      </c>
      <c r="J772" s="2">
        <f t="shared" ca="1" si="51"/>
        <v>894</v>
      </c>
    </row>
    <row r="773" spans="1:10" ht="17.350000000000001" customHeight="1">
      <c r="A773" s="2">
        <v>772</v>
      </c>
      <c r="B773" s="43" t="s">
        <v>6462</v>
      </c>
      <c r="C773" s="2" t="s">
        <v>9450</v>
      </c>
      <c r="D773" s="2" t="str">
        <f t="shared" si="48"/>
        <v>14</v>
      </c>
      <c r="E773" s="2" t="str">
        <f t="shared" si="49"/>
        <v>14</v>
      </c>
      <c r="F773" s="44" t="s">
        <v>6463</v>
      </c>
      <c r="G773" s="2">
        <v>3098</v>
      </c>
      <c r="H773" s="2" t="s">
        <v>10534</v>
      </c>
      <c r="I773" s="2">
        <f t="shared" ca="1" si="50"/>
        <v>2</v>
      </c>
      <c r="J773" s="2">
        <f t="shared" ca="1" si="51"/>
        <v>908</v>
      </c>
    </row>
    <row r="774" spans="1:10" ht="17.350000000000001" customHeight="1">
      <c r="A774" s="2">
        <v>773</v>
      </c>
      <c r="B774" s="43" t="s">
        <v>6464</v>
      </c>
      <c r="C774" s="2" t="s">
        <v>9451</v>
      </c>
      <c r="D774" s="2" t="str">
        <f t="shared" si="48"/>
        <v>KOCAELİ</v>
      </c>
      <c r="E774" s="2" t="str">
        <f t="shared" si="49"/>
        <v>KOCAELİ</v>
      </c>
      <c r="F774" s="44" t="s">
        <v>6465</v>
      </c>
      <c r="G774" s="2">
        <v>151</v>
      </c>
      <c r="H774" s="2" t="s">
        <v>10535</v>
      </c>
      <c r="I774" s="2">
        <f t="shared" ca="1" si="50"/>
        <v>5</v>
      </c>
      <c r="J774" s="2">
        <f t="shared" ca="1" si="51"/>
        <v>750</v>
      </c>
    </row>
    <row r="775" spans="1:10" ht="17.350000000000001" customHeight="1">
      <c r="A775" s="2">
        <v>774</v>
      </c>
      <c r="B775" s="43" t="s">
        <v>6466</v>
      </c>
      <c r="C775" s="2" t="s">
        <v>9452</v>
      </c>
      <c r="D775" s="2" t="str">
        <f t="shared" si="48"/>
        <v>SUPHAN MAH 2730 ZEVE SK. N :8 ŞGEM EDREMIT</v>
      </c>
      <c r="E775" s="2" t="str">
        <f t="shared" si="49"/>
        <v>EDREMIT</v>
      </c>
      <c r="F775" s="44" t="s">
        <v>6467</v>
      </c>
      <c r="G775" s="2">
        <v>1644</v>
      </c>
      <c r="H775" s="2" t="s">
        <v>10536</v>
      </c>
      <c r="I775" s="2">
        <f t="shared" ca="1" si="50"/>
        <v>4</v>
      </c>
      <c r="J775" s="2">
        <f t="shared" ca="1" si="51"/>
        <v>819</v>
      </c>
    </row>
    <row r="776" spans="1:10" ht="17.350000000000001" customHeight="1">
      <c r="A776" s="2">
        <v>775</v>
      </c>
      <c r="B776" s="43" t="s">
        <v>6468</v>
      </c>
      <c r="C776" s="2" t="s">
        <v>9453</v>
      </c>
      <c r="D776" s="2" t="str">
        <f t="shared" si="48"/>
        <v>İSTANBUL</v>
      </c>
      <c r="E776" s="2" t="str">
        <f t="shared" si="49"/>
        <v>İSTANBUL</v>
      </c>
      <c r="F776" s="44" t="s">
        <v>6469</v>
      </c>
      <c r="G776" s="2">
        <v>1631</v>
      </c>
      <c r="H776" s="2" t="s">
        <v>10537</v>
      </c>
      <c r="I776" s="2">
        <f t="shared" ca="1" si="50"/>
        <v>8</v>
      </c>
      <c r="J776" s="2">
        <f t="shared" ca="1" si="51"/>
        <v>989</v>
      </c>
    </row>
    <row r="777" spans="1:10" ht="17.350000000000001" customHeight="1">
      <c r="A777" s="2">
        <v>776</v>
      </c>
      <c r="B777" s="43" t="s">
        <v>6470</v>
      </c>
      <c r="C777" s="2" t="s">
        <v>9454</v>
      </c>
      <c r="D777" s="2" t="str">
        <f t="shared" si="48"/>
        <v>Samsun</v>
      </c>
      <c r="E777" s="2" t="str">
        <f t="shared" si="49"/>
        <v>Samsun</v>
      </c>
      <c r="F777" s="44" t="s">
        <v>6471</v>
      </c>
      <c r="G777" s="2">
        <v>2777</v>
      </c>
      <c r="H777" s="2" t="s">
        <v>10538</v>
      </c>
      <c r="I777" s="2">
        <f t="shared" ca="1" si="50"/>
        <v>2</v>
      </c>
      <c r="J777" s="2">
        <f t="shared" ca="1" si="51"/>
        <v>858</v>
      </c>
    </row>
    <row r="778" spans="1:10" ht="17.350000000000001" customHeight="1">
      <c r="A778" s="2">
        <v>777</v>
      </c>
      <c r="B778" s="43" t="s">
        <v>6472</v>
      </c>
      <c r="C778" s="2" t="s">
        <v>8778</v>
      </c>
      <c r="D778" s="2" t="str">
        <f t="shared" si="48"/>
        <v>19 SARIYER</v>
      </c>
      <c r="E778" s="2" t="str">
        <f t="shared" si="49"/>
        <v>SARIYER</v>
      </c>
      <c r="F778" s="44" t="s">
        <v>5094</v>
      </c>
      <c r="G778" s="2">
        <v>540</v>
      </c>
      <c r="H778" s="2" t="s">
        <v>10539</v>
      </c>
      <c r="I778" s="2">
        <f t="shared" ca="1" si="50"/>
        <v>5</v>
      </c>
      <c r="J778" s="2">
        <f t="shared" ca="1" si="51"/>
        <v>672</v>
      </c>
    </row>
    <row r="779" spans="1:10" ht="17.350000000000001" customHeight="1">
      <c r="A779" s="2">
        <v>778</v>
      </c>
      <c r="B779" s="43" t="s">
        <v>6473</v>
      </c>
      <c r="C779" s="2" t="s">
        <v>9455</v>
      </c>
      <c r="D779" s="2" t="str">
        <f t="shared" si="48"/>
        <v>MANİSA</v>
      </c>
      <c r="E779" s="2" t="str">
        <f t="shared" si="49"/>
        <v>MANİSA</v>
      </c>
      <c r="F779" s="44" t="s">
        <v>6474</v>
      </c>
      <c r="G779" s="2">
        <v>2796</v>
      </c>
      <c r="H779" s="2" t="s">
        <v>10540</v>
      </c>
      <c r="I779" s="2">
        <f t="shared" ca="1" si="50"/>
        <v>1</v>
      </c>
      <c r="J779" s="2">
        <f t="shared" ca="1" si="51"/>
        <v>191</v>
      </c>
    </row>
    <row r="780" spans="1:10" ht="17.350000000000001" customHeight="1">
      <c r="A780" s="2">
        <v>779</v>
      </c>
      <c r="B780" s="43" t="s">
        <v>6475</v>
      </c>
      <c r="C780" s="2" t="s">
        <v>9456</v>
      </c>
      <c r="D780" s="2" t="str">
        <f t="shared" si="48"/>
        <v xml:space="preserve"> İSTANBUL</v>
      </c>
      <c r="E780" s="2" t="str">
        <f t="shared" si="49"/>
        <v>İSTANBUL</v>
      </c>
      <c r="F780" s="44" t="s">
        <v>6476</v>
      </c>
      <c r="G780" s="2">
        <v>997</v>
      </c>
      <c r="H780" s="2" t="s">
        <v>10541</v>
      </c>
      <c r="I780" s="2">
        <f t="shared" ca="1" si="50"/>
        <v>6</v>
      </c>
      <c r="J780" s="2">
        <f t="shared" ca="1" si="51"/>
        <v>816</v>
      </c>
    </row>
    <row r="781" spans="1:10" ht="17.350000000000001" customHeight="1">
      <c r="A781" s="2">
        <v>780</v>
      </c>
      <c r="B781" s="43" t="s">
        <v>6477</v>
      </c>
      <c r="C781" s="2" t="s">
        <v>9457</v>
      </c>
      <c r="D781" s="2" t="str">
        <f t="shared" si="48"/>
        <v xml:space="preserve"> ANKARA</v>
      </c>
      <c r="E781" s="2" t="str">
        <f t="shared" si="49"/>
        <v>ANKARA</v>
      </c>
      <c r="F781" s="44" t="s">
        <v>6478</v>
      </c>
      <c r="G781" s="2">
        <v>3126</v>
      </c>
      <c r="H781" s="2" t="s">
        <v>10542</v>
      </c>
      <c r="I781" s="2">
        <f t="shared" ca="1" si="50"/>
        <v>4</v>
      </c>
      <c r="J781" s="2">
        <f t="shared" ca="1" si="51"/>
        <v>309</v>
      </c>
    </row>
    <row r="782" spans="1:10" ht="17.350000000000001" customHeight="1">
      <c r="A782" s="2">
        <v>781</v>
      </c>
      <c r="B782" s="43" t="s">
        <v>6479</v>
      </c>
      <c r="C782" s="2" t="s">
        <v>9458</v>
      </c>
      <c r="D782" s="2" t="str">
        <f t="shared" si="48"/>
        <v>SİVAS</v>
      </c>
      <c r="E782" s="2" t="str">
        <f t="shared" si="49"/>
        <v>SİVAS</v>
      </c>
      <c r="F782" s="44" t="s">
        <v>6480</v>
      </c>
      <c r="G782" s="2">
        <v>497</v>
      </c>
      <c r="H782" s="2" t="s">
        <v>10543</v>
      </c>
      <c r="I782" s="2">
        <f t="shared" ca="1" si="50"/>
        <v>4</v>
      </c>
      <c r="J782" s="2">
        <f t="shared" ca="1" si="51"/>
        <v>186</v>
      </c>
    </row>
    <row r="783" spans="1:10" ht="17.350000000000001" customHeight="1">
      <c r="A783" s="2">
        <v>782</v>
      </c>
      <c r="B783" s="43" t="s">
        <v>6481</v>
      </c>
      <c r="C783" s="2" t="s">
        <v>9459</v>
      </c>
      <c r="D783" s="2" t="str">
        <f t="shared" si="48"/>
        <v>REŞİTPAŞA MAH. KATAR CAD. TEKNOKENT ARI3 B111 MASLAK</v>
      </c>
      <c r="E783" s="2" t="str">
        <f t="shared" si="49"/>
        <v>MASLAK</v>
      </c>
      <c r="F783" s="44" t="s">
        <v>6482</v>
      </c>
      <c r="G783" s="2">
        <v>713</v>
      </c>
      <c r="H783" s="2" t="s">
        <v>10544</v>
      </c>
      <c r="I783" s="2">
        <f t="shared" ca="1" si="50"/>
        <v>4</v>
      </c>
      <c r="J783" s="2">
        <f t="shared" ca="1" si="51"/>
        <v>284</v>
      </c>
    </row>
    <row r="784" spans="1:10" ht="17.350000000000001" customHeight="1">
      <c r="A784" s="2">
        <v>783</v>
      </c>
      <c r="B784" s="43" t="s">
        <v>6483</v>
      </c>
      <c r="C784" s="2" t="s">
        <v>9460</v>
      </c>
      <c r="D784" s="2" t="str">
        <f t="shared" si="48"/>
        <v>ESKİŞEHİR</v>
      </c>
      <c r="E784" s="2" t="str">
        <f t="shared" si="49"/>
        <v>ESKİŞEHİR</v>
      </c>
      <c r="F784" s="44" t="s">
        <v>6484</v>
      </c>
      <c r="G784" s="2">
        <v>2666</v>
      </c>
      <c r="H784" s="2" t="s">
        <v>10545</v>
      </c>
      <c r="I784" s="2">
        <f t="shared" ca="1" si="50"/>
        <v>6</v>
      </c>
      <c r="J784" s="2">
        <f t="shared" ca="1" si="51"/>
        <v>983</v>
      </c>
    </row>
    <row r="785" spans="1:10" ht="17.350000000000001" customHeight="1">
      <c r="A785" s="2">
        <v>784</v>
      </c>
      <c r="B785" s="43" t="s">
        <v>6485</v>
      </c>
      <c r="C785" s="2" t="s">
        <v>9461</v>
      </c>
      <c r="D785" s="2" t="str">
        <f t="shared" si="48"/>
        <v>İTOB OSB Mahallesi 10032 Sokak No:2(A012) Menderes - İzmir</v>
      </c>
      <c r="E785" s="2" t="str">
        <f t="shared" si="49"/>
        <v>İzmir</v>
      </c>
      <c r="F785" s="44" t="s">
        <v>6486</v>
      </c>
      <c r="G785" s="2">
        <v>1151</v>
      </c>
      <c r="H785" s="2" t="s">
        <v>10546</v>
      </c>
      <c r="I785" s="2">
        <f t="shared" ca="1" si="50"/>
        <v>4</v>
      </c>
      <c r="J785" s="2">
        <f t="shared" ca="1" si="51"/>
        <v>282</v>
      </c>
    </row>
    <row r="786" spans="1:10" ht="17.350000000000001" customHeight="1">
      <c r="A786" s="2">
        <v>785</v>
      </c>
      <c r="B786" s="43" t="s">
        <v>6487</v>
      </c>
      <c r="C786" s="2" t="s">
        <v>9462</v>
      </c>
      <c r="D786" s="2" t="str">
        <f t="shared" si="48"/>
        <v>İTOB OSB 10032 sk. No:2 A10 Menderes -İZMİR</v>
      </c>
      <c r="E786" s="2" t="str">
        <f t="shared" si="49"/>
        <v>-İZMİR</v>
      </c>
      <c r="F786" s="44" t="s">
        <v>6488</v>
      </c>
      <c r="G786" s="2">
        <v>77</v>
      </c>
      <c r="H786" s="2" t="s">
        <v>10547</v>
      </c>
      <c r="I786" s="2">
        <f t="shared" ca="1" si="50"/>
        <v>8</v>
      </c>
      <c r="J786" s="2">
        <f t="shared" ca="1" si="51"/>
        <v>477</v>
      </c>
    </row>
    <row r="787" spans="1:10" ht="17.350000000000001" customHeight="1">
      <c r="A787" s="2">
        <v>786</v>
      </c>
      <c r="B787" s="43" t="s">
        <v>6489</v>
      </c>
      <c r="C787" s="2" t="s">
        <v>9463</v>
      </c>
      <c r="D787" s="2" t="str">
        <f t="shared" si="48"/>
        <v>Z1 Batalgazi Malatya</v>
      </c>
      <c r="E787" s="2" t="str">
        <f t="shared" si="49"/>
        <v>Malatya</v>
      </c>
      <c r="F787" s="44" t="s">
        <v>6490</v>
      </c>
      <c r="G787" s="2">
        <v>2868</v>
      </c>
      <c r="H787" s="2" t="s">
        <v>10548</v>
      </c>
      <c r="I787" s="2">
        <f t="shared" ca="1" si="50"/>
        <v>4</v>
      </c>
      <c r="J787" s="2">
        <f t="shared" ca="1" si="51"/>
        <v>853</v>
      </c>
    </row>
    <row r="788" spans="1:10" ht="17.350000000000001" customHeight="1">
      <c r="A788" s="2">
        <v>787</v>
      </c>
      <c r="B788" s="43" t="s">
        <v>6491</v>
      </c>
      <c r="C788" s="2" t="s">
        <v>9464</v>
      </c>
      <c r="D788" s="2" t="str">
        <f t="shared" si="48"/>
        <v>İnönü Cad. No:24 Malatya</v>
      </c>
      <c r="E788" s="2" t="str">
        <f t="shared" si="49"/>
        <v>Malatya</v>
      </c>
      <c r="F788" s="44" t="s">
        <v>6492</v>
      </c>
      <c r="G788" s="2">
        <v>1570</v>
      </c>
      <c r="H788" s="2" t="s">
        <v>10549</v>
      </c>
      <c r="I788" s="2">
        <f t="shared" ca="1" si="50"/>
        <v>7</v>
      </c>
      <c r="J788" s="2">
        <f t="shared" ca="1" si="51"/>
        <v>696</v>
      </c>
    </row>
    <row r="789" spans="1:10" ht="17.350000000000001" customHeight="1">
      <c r="A789" s="2">
        <v>788</v>
      </c>
      <c r="B789" s="43" t="s">
        <v>6493</v>
      </c>
      <c r="C789" s="2" t="s">
        <v>9465</v>
      </c>
      <c r="D789" s="2" t="str">
        <f t="shared" si="48"/>
        <v xml:space="preserve"> 7 Elazığ</v>
      </c>
      <c r="E789" s="2" t="str">
        <f t="shared" si="49"/>
        <v>Elazığ</v>
      </c>
      <c r="F789" s="44" t="s">
        <v>6494</v>
      </c>
      <c r="G789" s="2">
        <v>245</v>
      </c>
      <c r="H789" s="2" t="s">
        <v>10550</v>
      </c>
      <c r="I789" s="2">
        <f t="shared" ca="1" si="50"/>
        <v>5</v>
      </c>
      <c r="J789" s="2">
        <f t="shared" ca="1" si="51"/>
        <v>974</v>
      </c>
    </row>
    <row r="790" spans="1:10" ht="17.350000000000001" customHeight="1">
      <c r="A790" s="2">
        <v>789</v>
      </c>
      <c r="B790" s="43" t="s">
        <v>6495</v>
      </c>
      <c r="C790" s="2" t="s">
        <v>9466</v>
      </c>
      <c r="D790" s="2" t="str">
        <f t="shared" si="48"/>
        <v>210</v>
      </c>
      <c r="E790" s="2" t="str">
        <f t="shared" si="49"/>
        <v>210</v>
      </c>
      <c r="F790" s="44" t="s">
        <v>6496</v>
      </c>
      <c r="G790" s="2">
        <v>3162</v>
      </c>
      <c r="H790" s="2" t="s">
        <v>10551</v>
      </c>
      <c r="I790" s="2">
        <f t="shared" ca="1" si="50"/>
        <v>1</v>
      </c>
      <c r="J790" s="2">
        <f t="shared" ca="1" si="51"/>
        <v>398</v>
      </c>
    </row>
    <row r="791" spans="1:10" ht="17.350000000000001" customHeight="1">
      <c r="A791" s="2">
        <v>790</v>
      </c>
      <c r="B791" s="43" t="s">
        <v>6497</v>
      </c>
      <c r="C791" s="2" t="s">
        <v>9467</v>
      </c>
      <c r="D791" s="2" t="str">
        <f t="shared" si="48"/>
        <v>MANİSA</v>
      </c>
      <c r="E791" s="2" t="str">
        <f t="shared" si="49"/>
        <v>MANİSA</v>
      </c>
      <c r="F791" s="44" t="s">
        <v>6498</v>
      </c>
      <c r="G791" s="2">
        <v>239</v>
      </c>
      <c r="H791" s="2" t="s">
        <v>10552</v>
      </c>
      <c r="I791" s="2">
        <f t="shared" ca="1" si="50"/>
        <v>7</v>
      </c>
      <c r="J791" s="2">
        <f t="shared" ca="1" si="51"/>
        <v>19</v>
      </c>
    </row>
    <row r="792" spans="1:10" ht="17.350000000000001" customHeight="1">
      <c r="A792" s="2">
        <v>791</v>
      </c>
      <c r="B792" s="43" t="s">
        <v>6499</v>
      </c>
      <c r="C792" s="2" t="s">
        <v>9468</v>
      </c>
      <c r="D792" s="2" t="str">
        <f t="shared" si="48"/>
        <v>Aydın</v>
      </c>
      <c r="E792" s="2" t="str">
        <f t="shared" si="49"/>
        <v>Aydın</v>
      </c>
      <c r="F792" s="44" t="s">
        <v>6500</v>
      </c>
      <c r="G792" s="2">
        <v>2518</v>
      </c>
      <c r="H792" s="2" t="s">
        <v>10553</v>
      </c>
      <c r="I792" s="2">
        <f t="shared" ca="1" si="50"/>
        <v>1</v>
      </c>
      <c r="J792" s="2">
        <f t="shared" ca="1" si="51"/>
        <v>947</v>
      </c>
    </row>
    <row r="793" spans="1:10" ht="17.350000000000001" customHeight="1">
      <c r="A793" s="2">
        <v>792</v>
      </c>
      <c r="B793" s="43" t="s">
        <v>6501</v>
      </c>
      <c r="C793" s="2" t="s">
        <v>9016</v>
      </c>
      <c r="D793" s="2" t="str">
        <f t="shared" si="48"/>
        <v xml:space="preserve"> İSTANBUL</v>
      </c>
      <c r="E793" s="2" t="str">
        <f t="shared" si="49"/>
        <v>İSTANBUL</v>
      </c>
      <c r="F793" s="44" t="s">
        <v>5578</v>
      </c>
      <c r="G793" s="2">
        <v>2557</v>
      </c>
      <c r="H793" s="2" t="s">
        <v>10554</v>
      </c>
      <c r="I793" s="2">
        <f t="shared" ca="1" si="50"/>
        <v>7</v>
      </c>
      <c r="J793" s="2">
        <f t="shared" ca="1" si="51"/>
        <v>577</v>
      </c>
    </row>
    <row r="794" spans="1:10" ht="17.350000000000001" customHeight="1">
      <c r="A794" s="2">
        <v>793</v>
      </c>
      <c r="B794" s="43" t="s">
        <v>6502</v>
      </c>
      <c r="C794" s="2" t="s">
        <v>9469</v>
      </c>
      <c r="D794" s="2" t="str">
        <f t="shared" si="48"/>
        <v>Boğaziçi Üniversitesi BÜN Teknopark Kuzey Kampüs No 211</v>
      </c>
      <c r="E794" s="2" t="str">
        <f t="shared" si="49"/>
        <v>211</v>
      </c>
      <c r="F794" s="44" t="s">
        <v>6503</v>
      </c>
      <c r="G794" s="2">
        <v>2585</v>
      </c>
      <c r="H794" s="2" t="s">
        <v>10555</v>
      </c>
      <c r="I794" s="2">
        <f t="shared" ca="1" si="50"/>
        <v>5</v>
      </c>
      <c r="J794" s="2">
        <f t="shared" ca="1" si="51"/>
        <v>221</v>
      </c>
    </row>
    <row r="795" spans="1:10" ht="17.350000000000001" customHeight="1">
      <c r="A795" s="2">
        <v>794</v>
      </c>
      <c r="B795" s="43" t="s">
        <v>6504</v>
      </c>
      <c r="C795" s="2" t="s">
        <v>9470</v>
      </c>
      <c r="D795" s="2" t="str">
        <f t="shared" si="48"/>
        <v>ADÜ</v>
      </c>
      <c r="E795" s="2" t="str">
        <f t="shared" si="49"/>
        <v>ADÜ</v>
      </c>
      <c r="F795" s="44" t="s">
        <v>6505</v>
      </c>
      <c r="G795" s="2">
        <v>532</v>
      </c>
      <c r="H795" s="2" t="s">
        <v>10556</v>
      </c>
      <c r="I795" s="2">
        <f t="shared" ca="1" si="50"/>
        <v>6</v>
      </c>
      <c r="J795" s="2">
        <f t="shared" ca="1" si="51"/>
        <v>637</v>
      </c>
    </row>
    <row r="796" spans="1:10" ht="17.350000000000001" customHeight="1">
      <c r="A796" s="2">
        <v>795</v>
      </c>
      <c r="B796" s="43" t="s">
        <v>6506</v>
      </c>
      <c r="C796" s="2" t="s">
        <v>9471</v>
      </c>
      <c r="D796" s="2" t="str">
        <f t="shared" si="48"/>
        <v>Reşitpaşa Mah. Katar Cad. Teknokent ARI 3 Sitesi No:B110</v>
      </c>
      <c r="E796" s="2" t="str">
        <f t="shared" si="49"/>
        <v>No:B110</v>
      </c>
      <c r="F796" s="44" t="s">
        <v>6507</v>
      </c>
      <c r="G796" s="2">
        <v>964</v>
      </c>
      <c r="H796" s="2" t="s">
        <v>10557</v>
      </c>
      <c r="I796" s="2">
        <f t="shared" ca="1" si="50"/>
        <v>6</v>
      </c>
      <c r="J796" s="2">
        <f t="shared" ca="1" si="51"/>
        <v>853</v>
      </c>
    </row>
    <row r="797" spans="1:10" ht="17.350000000000001" customHeight="1">
      <c r="A797" s="2">
        <v>796</v>
      </c>
      <c r="B797" s="43" t="s">
        <v>6508</v>
      </c>
      <c r="C797" s="2" t="s">
        <v>9472</v>
      </c>
      <c r="D797" s="2" t="str">
        <f t="shared" si="48"/>
        <v>3 Malatya</v>
      </c>
      <c r="E797" s="2" t="str">
        <f t="shared" si="49"/>
        <v>Malatya</v>
      </c>
      <c r="F797" s="44" t="s">
        <v>6509</v>
      </c>
      <c r="G797" s="2">
        <v>2766</v>
      </c>
      <c r="H797" s="2" t="s">
        <v>10558</v>
      </c>
      <c r="I797" s="2">
        <f t="shared" ca="1" si="50"/>
        <v>6</v>
      </c>
      <c r="J797" s="2">
        <f t="shared" ca="1" si="51"/>
        <v>496</v>
      </c>
    </row>
    <row r="798" spans="1:10" ht="17.350000000000001" customHeight="1">
      <c r="A798" s="2">
        <v>797</v>
      </c>
      <c r="B798" s="43" t="s">
        <v>6510</v>
      </c>
      <c r="C798" s="2" t="s">
        <v>9473</v>
      </c>
      <c r="D798" s="2" t="str">
        <f t="shared" si="48"/>
        <v>Üniversiteler Mah. 1596. Cad. 6. Arge Blokları C Blok 12. Kat Beytepe 06800 Çankaya - ANKARA</v>
      </c>
      <c r="E798" s="2" t="str">
        <f t="shared" si="49"/>
        <v>ANKARA</v>
      </c>
      <c r="F798" s="44" t="s">
        <v>6511</v>
      </c>
      <c r="G798" s="2">
        <v>687</v>
      </c>
      <c r="H798" s="2" t="s">
        <v>10559</v>
      </c>
      <c r="I798" s="2">
        <f t="shared" ca="1" si="50"/>
        <v>2</v>
      </c>
      <c r="J798" s="2">
        <f t="shared" ca="1" si="51"/>
        <v>693</v>
      </c>
    </row>
    <row r="799" spans="1:10" ht="17.350000000000001" customHeight="1">
      <c r="A799" s="2">
        <v>798</v>
      </c>
      <c r="B799" s="43" t="s">
        <v>6512</v>
      </c>
      <c r="C799" s="2" t="s">
        <v>9474</v>
      </c>
      <c r="D799" s="2" t="str">
        <f t="shared" si="48"/>
        <v>Üniversite Mahallesi Hastane Caddesi No:33 İşlik:1308 TRABZON</v>
      </c>
      <c r="E799" s="2" t="str">
        <f t="shared" si="49"/>
        <v>TRABZON</v>
      </c>
      <c r="F799" s="44" t="s">
        <v>6513</v>
      </c>
      <c r="G799" s="2">
        <v>3166</v>
      </c>
      <c r="H799" s="2" t="s">
        <v>10560</v>
      </c>
      <c r="I799" s="2">
        <f t="shared" ca="1" si="50"/>
        <v>5</v>
      </c>
      <c r="J799" s="2">
        <f t="shared" ca="1" si="51"/>
        <v>818</v>
      </c>
    </row>
    <row r="800" spans="1:10" ht="17.350000000000001" customHeight="1">
      <c r="A800" s="2">
        <v>799</v>
      </c>
      <c r="B800" s="43" t="s">
        <v>6514</v>
      </c>
      <c r="C800" s="2" t="s">
        <v>9475</v>
      </c>
      <c r="D800" s="2" t="str">
        <f t="shared" si="48"/>
        <v>Samsun</v>
      </c>
      <c r="E800" s="2" t="str">
        <f t="shared" si="49"/>
        <v>Samsun</v>
      </c>
      <c r="F800" s="44" t="s">
        <v>6515</v>
      </c>
      <c r="G800" s="2">
        <v>2370</v>
      </c>
      <c r="H800" s="2" t="s">
        <v>10561</v>
      </c>
      <c r="I800" s="2">
        <f t="shared" ca="1" si="50"/>
        <v>8</v>
      </c>
      <c r="J800" s="2">
        <f t="shared" ca="1" si="51"/>
        <v>165</v>
      </c>
    </row>
    <row r="801" spans="1:10" ht="17.350000000000001" customHeight="1">
      <c r="A801" s="2">
        <v>800</v>
      </c>
      <c r="B801" s="43" t="s">
        <v>6516</v>
      </c>
      <c r="C801" s="2" t="s">
        <v>9476</v>
      </c>
      <c r="D801" s="2" t="str">
        <f t="shared" si="48"/>
        <v>B</v>
      </c>
      <c r="E801" s="2" t="str">
        <f t="shared" si="49"/>
        <v>B</v>
      </c>
      <c r="F801" s="44" t="s">
        <v>6517</v>
      </c>
      <c r="G801" s="2">
        <v>2599</v>
      </c>
      <c r="H801" s="2" t="s">
        <v>10562</v>
      </c>
      <c r="I801" s="2">
        <f t="shared" ca="1" si="50"/>
        <v>3</v>
      </c>
      <c r="J801" s="2">
        <f t="shared" ca="1" si="51"/>
        <v>376</v>
      </c>
    </row>
    <row r="802" spans="1:10" ht="17.350000000000001" customHeight="1">
      <c r="A802" s="2">
        <v>801</v>
      </c>
      <c r="B802" s="43" t="s">
        <v>6518</v>
      </c>
      <c r="C802" s="2" t="s">
        <v>9477</v>
      </c>
      <c r="D802" s="2" t="str">
        <f t="shared" si="48"/>
        <v>İstanbul</v>
      </c>
      <c r="E802" s="2" t="str">
        <f t="shared" si="49"/>
        <v>İstanbul</v>
      </c>
      <c r="F802" s="44" t="s">
        <v>6519</v>
      </c>
      <c r="G802" s="2">
        <v>877</v>
      </c>
      <c r="H802" s="2" t="s">
        <v>10563</v>
      </c>
      <c r="I802" s="2">
        <f t="shared" ca="1" si="50"/>
        <v>5</v>
      </c>
      <c r="J802" s="2">
        <f t="shared" ca="1" si="51"/>
        <v>635</v>
      </c>
    </row>
    <row r="803" spans="1:10" ht="17.350000000000001" customHeight="1">
      <c r="A803" s="2">
        <v>802</v>
      </c>
      <c r="B803" s="43" t="s">
        <v>6520</v>
      </c>
      <c r="C803" s="2" t="s">
        <v>9478</v>
      </c>
      <c r="D803" s="2" t="str">
        <f t="shared" si="48"/>
        <v>Çünür Mahallesi 102. cadde SDÜ teknokent No: 252 Merkez</v>
      </c>
      <c r="E803" s="2" t="str">
        <f t="shared" si="49"/>
        <v>Merkez</v>
      </c>
      <c r="F803" s="44" t="s">
        <v>6521</v>
      </c>
      <c r="G803" s="2">
        <v>2616</v>
      </c>
      <c r="H803" s="2" t="s">
        <v>10564</v>
      </c>
      <c r="I803" s="2">
        <f t="shared" ca="1" si="50"/>
        <v>3</v>
      </c>
      <c r="J803" s="2">
        <f t="shared" ca="1" si="51"/>
        <v>673</v>
      </c>
    </row>
    <row r="804" spans="1:10" ht="17.350000000000001" customHeight="1">
      <c r="A804" s="2">
        <v>803</v>
      </c>
      <c r="B804" s="43" t="s">
        <v>6522</v>
      </c>
      <c r="C804" s="2" t="s">
        <v>9479</v>
      </c>
      <c r="D804" s="2" t="str">
        <f t="shared" si="48"/>
        <v>ÇANAKKALE</v>
      </c>
      <c r="E804" s="2" t="str">
        <f t="shared" si="49"/>
        <v>ÇANAKKALE</v>
      </c>
      <c r="F804" s="44" t="s">
        <v>6523</v>
      </c>
      <c r="G804" s="2">
        <v>2922</v>
      </c>
      <c r="H804" s="2" t="s">
        <v>10565</v>
      </c>
      <c r="I804" s="2">
        <f t="shared" ca="1" si="50"/>
        <v>3</v>
      </c>
      <c r="J804" s="2">
        <f t="shared" ca="1" si="51"/>
        <v>287</v>
      </c>
    </row>
    <row r="805" spans="1:10" ht="17.350000000000001" customHeight="1">
      <c r="A805" s="2">
        <v>804</v>
      </c>
      <c r="B805" s="43" t="s">
        <v>6524</v>
      </c>
      <c r="C805" s="2" t="s">
        <v>9480</v>
      </c>
      <c r="D805" s="2" t="str">
        <f t="shared" si="48"/>
        <v>Gaziantep</v>
      </c>
      <c r="E805" s="2" t="str">
        <f t="shared" si="49"/>
        <v>Gaziantep</v>
      </c>
      <c r="F805" s="44" t="s">
        <v>6525</v>
      </c>
      <c r="G805" s="2">
        <v>2921</v>
      </c>
      <c r="H805" s="2" t="s">
        <v>10566</v>
      </c>
      <c r="I805" s="2">
        <f t="shared" ca="1" si="50"/>
        <v>3</v>
      </c>
      <c r="J805" s="2">
        <f t="shared" ca="1" si="51"/>
        <v>206</v>
      </c>
    </row>
    <row r="806" spans="1:10" ht="17.350000000000001" customHeight="1">
      <c r="A806" s="2">
        <v>805</v>
      </c>
      <c r="B806" s="43" t="s">
        <v>6526</v>
      </c>
      <c r="C806" s="2" t="s">
        <v>9481</v>
      </c>
      <c r="D806" s="2" t="str">
        <f t="shared" si="48"/>
        <v>K3</v>
      </c>
      <c r="E806" s="2" t="str">
        <f t="shared" si="49"/>
        <v>K3</v>
      </c>
      <c r="F806" s="44" t="s">
        <v>6527</v>
      </c>
      <c r="G806" s="2">
        <v>2744</v>
      </c>
      <c r="H806" s="2" t="s">
        <v>10567</v>
      </c>
      <c r="I806" s="2">
        <f t="shared" ca="1" si="50"/>
        <v>7</v>
      </c>
      <c r="J806" s="2">
        <f t="shared" ca="1" si="51"/>
        <v>984</v>
      </c>
    </row>
    <row r="807" spans="1:10" ht="17.350000000000001" customHeight="1">
      <c r="A807" s="2">
        <v>806</v>
      </c>
      <c r="B807" s="43" t="s">
        <v>6528</v>
      </c>
      <c r="C807" s="2" t="s">
        <v>9482</v>
      </c>
      <c r="D807" s="2" t="str">
        <f t="shared" si="48"/>
        <v xml:space="preserve"> Malatya</v>
      </c>
      <c r="E807" s="2" t="str">
        <f t="shared" si="49"/>
        <v>Malatya</v>
      </c>
      <c r="F807" s="44" t="s">
        <v>6529</v>
      </c>
      <c r="G807" s="2">
        <v>1627</v>
      </c>
      <c r="H807" s="2" t="s">
        <v>10568</v>
      </c>
      <c r="I807" s="2">
        <f t="shared" ca="1" si="50"/>
        <v>1</v>
      </c>
      <c r="J807" s="2">
        <f t="shared" ca="1" si="51"/>
        <v>734</v>
      </c>
    </row>
    <row r="808" spans="1:10" ht="17.350000000000001" customHeight="1">
      <c r="A808" s="2">
        <v>807</v>
      </c>
      <c r="B808" s="43" t="s">
        <v>6530</v>
      </c>
      <c r="C808" s="2" t="s">
        <v>9483</v>
      </c>
      <c r="D808" s="2" t="str">
        <f t="shared" si="48"/>
        <v>YTÜ DAVUTPAŞA KAMPÜSÜ.YILDIZ TEKNOLOJİ GELİŞTİRME BÖLG. A2 BLOK ZEMİN KAT</v>
      </c>
      <c r="E808" s="2" t="str">
        <f t="shared" si="49"/>
        <v>KAT</v>
      </c>
      <c r="F808" s="44" t="s">
        <v>6531</v>
      </c>
      <c r="G808" s="2">
        <v>1046</v>
      </c>
      <c r="H808" s="2" t="s">
        <v>10569</v>
      </c>
      <c r="I808" s="2">
        <f t="shared" ca="1" si="50"/>
        <v>2</v>
      </c>
      <c r="J808" s="2">
        <f t="shared" ca="1" si="51"/>
        <v>848</v>
      </c>
    </row>
    <row r="809" spans="1:10" ht="17.350000000000001" customHeight="1">
      <c r="A809" s="2">
        <v>808</v>
      </c>
      <c r="B809" s="43" t="s">
        <v>6532</v>
      </c>
      <c r="C809" s="2" t="s">
        <v>9484</v>
      </c>
      <c r="D809" s="2" t="str">
        <f t="shared" si="48"/>
        <v>38 Bolu</v>
      </c>
      <c r="E809" s="2" t="str">
        <f t="shared" si="49"/>
        <v>Bolu</v>
      </c>
      <c r="F809" s="44" t="s">
        <v>6533</v>
      </c>
      <c r="G809" s="2">
        <v>2823</v>
      </c>
      <c r="H809" s="2" t="s">
        <v>10570</v>
      </c>
      <c r="I809" s="2">
        <f t="shared" ca="1" si="50"/>
        <v>1</v>
      </c>
      <c r="J809" s="2">
        <f t="shared" ca="1" si="51"/>
        <v>714</v>
      </c>
    </row>
    <row r="810" spans="1:10" ht="17.350000000000001" customHeight="1">
      <c r="A810" s="2">
        <v>809</v>
      </c>
      <c r="B810" s="43" t="s">
        <v>6534</v>
      </c>
      <c r="C810" s="2" t="s">
        <v>9485</v>
      </c>
      <c r="D810" s="2" t="str">
        <f t="shared" si="48"/>
        <v>Ankara</v>
      </c>
      <c r="E810" s="2" t="str">
        <f t="shared" si="49"/>
        <v>Ankara</v>
      </c>
      <c r="F810" s="44" t="s">
        <v>6535</v>
      </c>
      <c r="G810" s="2">
        <v>1602</v>
      </c>
      <c r="H810" s="2" t="s">
        <v>10571</v>
      </c>
      <c r="I810" s="2">
        <f t="shared" ca="1" si="50"/>
        <v>1</v>
      </c>
      <c r="J810" s="2">
        <f t="shared" ca="1" si="51"/>
        <v>541</v>
      </c>
    </row>
    <row r="811" spans="1:10" ht="17.350000000000001" customHeight="1">
      <c r="A811" s="2">
        <v>810</v>
      </c>
      <c r="B811" s="43" t="s">
        <v>6536</v>
      </c>
      <c r="C811" s="2" t="s">
        <v>9486</v>
      </c>
      <c r="D811" s="2" t="str">
        <f t="shared" si="48"/>
        <v>Selçuk Üniversitesi Teknoloji Geliştirme Bölgesi TGB1 Alanı Teknokent Binası Safir Panorama F Blok No: F-314 Akademi Mahallesi Gürbulut Sok. 67 Selçuklu 42130 KONYA</v>
      </c>
      <c r="E811" s="2" t="str">
        <f t="shared" si="49"/>
        <v>KONYA</v>
      </c>
      <c r="F811" s="44" t="s">
        <v>6537</v>
      </c>
      <c r="G811" s="2">
        <v>2289</v>
      </c>
      <c r="H811" s="2" t="s">
        <v>10572</v>
      </c>
      <c r="I811" s="2">
        <f t="shared" ca="1" si="50"/>
        <v>3</v>
      </c>
      <c r="J811" s="2">
        <f t="shared" ca="1" si="51"/>
        <v>181</v>
      </c>
    </row>
    <row r="812" spans="1:10" ht="17.350000000000001" customHeight="1">
      <c r="A812" s="2">
        <v>811</v>
      </c>
      <c r="B812" s="43" t="s">
        <v>6538</v>
      </c>
      <c r="C812" s="2" t="s">
        <v>9487</v>
      </c>
      <c r="D812" s="2" t="str">
        <f t="shared" si="48"/>
        <v xml:space="preserve"> İSTANBUL</v>
      </c>
      <c r="E812" s="2" t="str">
        <f t="shared" si="49"/>
        <v>İSTANBUL</v>
      </c>
      <c r="F812" s="44" t="s">
        <v>6539</v>
      </c>
      <c r="G812" s="2">
        <v>1109</v>
      </c>
      <c r="H812" s="2" t="s">
        <v>10573</v>
      </c>
      <c r="I812" s="2">
        <f t="shared" ca="1" si="50"/>
        <v>6</v>
      </c>
      <c r="J812" s="2">
        <f t="shared" ca="1" si="51"/>
        <v>310</v>
      </c>
    </row>
    <row r="813" spans="1:10" ht="17.350000000000001" customHeight="1">
      <c r="A813" s="2">
        <v>812</v>
      </c>
      <c r="B813" s="43" t="s">
        <v>6540</v>
      </c>
      <c r="C813" s="2" t="s">
        <v>9488</v>
      </c>
      <c r="D813" s="2" t="str">
        <f t="shared" si="48"/>
        <v>MANİSA</v>
      </c>
      <c r="E813" s="2" t="str">
        <f t="shared" si="49"/>
        <v>MANİSA</v>
      </c>
      <c r="F813" s="44" t="s">
        <v>6541</v>
      </c>
      <c r="G813" s="2">
        <v>1076</v>
      </c>
      <c r="H813" s="2" t="s">
        <v>10574</v>
      </c>
      <c r="I813" s="2">
        <f t="shared" ca="1" si="50"/>
        <v>8</v>
      </c>
      <c r="J813" s="2">
        <f t="shared" ca="1" si="51"/>
        <v>345</v>
      </c>
    </row>
    <row r="814" spans="1:10" ht="17.350000000000001" customHeight="1">
      <c r="A814" s="2">
        <v>813</v>
      </c>
      <c r="B814" s="43" t="s">
        <v>6542</v>
      </c>
      <c r="C814" s="2" t="s">
        <v>9489</v>
      </c>
      <c r="D814" s="2" t="str">
        <f t="shared" si="48"/>
        <v>Ankara</v>
      </c>
      <c r="E814" s="2" t="str">
        <f t="shared" si="49"/>
        <v>Ankara</v>
      </c>
      <c r="F814" s="44" t="s">
        <v>6543</v>
      </c>
      <c r="G814" s="2">
        <v>157</v>
      </c>
      <c r="H814" s="2" t="s">
        <v>10575</v>
      </c>
      <c r="I814" s="2">
        <f t="shared" ca="1" si="50"/>
        <v>8</v>
      </c>
      <c r="J814" s="2">
        <f t="shared" ca="1" si="51"/>
        <v>781</v>
      </c>
    </row>
    <row r="815" spans="1:10" ht="17.350000000000001" customHeight="1">
      <c r="A815" s="2">
        <v>814</v>
      </c>
      <c r="B815" s="43" t="s">
        <v>6544</v>
      </c>
      <c r="C815" s="2" t="s">
        <v>9490</v>
      </c>
      <c r="D815" s="2" t="str">
        <f t="shared" si="48"/>
        <v>209</v>
      </c>
      <c r="E815" s="2" t="str">
        <f t="shared" si="49"/>
        <v>209</v>
      </c>
      <c r="F815" s="44" t="s">
        <v>6545</v>
      </c>
      <c r="G815" s="2">
        <v>2697</v>
      </c>
      <c r="H815" s="2" t="s">
        <v>10576</v>
      </c>
      <c r="I815" s="2">
        <f t="shared" ca="1" si="50"/>
        <v>8</v>
      </c>
      <c r="J815" s="2">
        <f t="shared" ca="1" si="51"/>
        <v>641</v>
      </c>
    </row>
    <row r="816" spans="1:10" ht="17.350000000000001" customHeight="1">
      <c r="A816" s="2">
        <v>815</v>
      </c>
      <c r="B816" s="43" t="s">
        <v>6546</v>
      </c>
      <c r="C816" s="2" t="s">
        <v>9491</v>
      </c>
      <c r="D816" s="2" t="str">
        <f t="shared" si="48"/>
        <v>İTOB OSB Mah. 10005 Sk. No:40 Menderes İzmir</v>
      </c>
      <c r="E816" s="2" t="str">
        <f t="shared" si="49"/>
        <v>İzmir</v>
      </c>
      <c r="F816" s="44" t="s">
        <v>6547</v>
      </c>
      <c r="G816" s="2">
        <v>1097</v>
      </c>
      <c r="H816" s="2" t="s">
        <v>10577</v>
      </c>
      <c r="I816" s="2">
        <f t="shared" ca="1" si="50"/>
        <v>7</v>
      </c>
      <c r="J816" s="2">
        <f t="shared" ca="1" si="51"/>
        <v>720</v>
      </c>
    </row>
    <row r="817" spans="1:10" ht="17.350000000000001" customHeight="1">
      <c r="A817" s="2">
        <v>816</v>
      </c>
      <c r="B817" s="43" t="s">
        <v>6548</v>
      </c>
      <c r="C817" s="2" t="s">
        <v>9492</v>
      </c>
      <c r="D817" s="2" t="str">
        <f t="shared" si="48"/>
        <v>MANİSA</v>
      </c>
      <c r="E817" s="2" t="str">
        <f t="shared" si="49"/>
        <v>MANİSA</v>
      </c>
      <c r="F817" s="44" t="s">
        <v>6549</v>
      </c>
      <c r="G817" s="2">
        <v>2444</v>
      </c>
      <c r="H817" s="2" t="s">
        <v>10578</v>
      </c>
      <c r="I817" s="2">
        <f t="shared" ca="1" si="50"/>
        <v>3</v>
      </c>
      <c r="J817" s="2">
        <f t="shared" ca="1" si="51"/>
        <v>460</v>
      </c>
    </row>
    <row r="818" spans="1:10" ht="17.350000000000001" customHeight="1">
      <c r="A818" s="2">
        <v>817</v>
      </c>
      <c r="B818" s="43" t="s">
        <v>6550</v>
      </c>
      <c r="C818" s="2" t="s">
        <v>9493</v>
      </c>
      <c r="D818" s="2" t="str">
        <f t="shared" si="48"/>
        <v xml:space="preserve"> Aydın</v>
      </c>
      <c r="E818" s="2" t="str">
        <f t="shared" si="49"/>
        <v>Aydın</v>
      </c>
      <c r="F818" s="44" t="s">
        <v>6551</v>
      </c>
      <c r="G818" s="2">
        <v>680</v>
      </c>
      <c r="H818" s="2" t="s">
        <v>10579</v>
      </c>
      <c r="I818" s="2">
        <f t="shared" ca="1" si="50"/>
        <v>8</v>
      </c>
      <c r="J818" s="2">
        <f t="shared" ca="1" si="51"/>
        <v>423</v>
      </c>
    </row>
    <row r="819" spans="1:10" ht="17.350000000000001" customHeight="1">
      <c r="A819" s="2">
        <v>818</v>
      </c>
      <c r="B819" s="43" t="s">
        <v>6552</v>
      </c>
      <c r="C819" s="2" t="s">
        <v>9494</v>
      </c>
      <c r="D819" s="2" t="str">
        <f t="shared" si="48"/>
        <v>2B03</v>
      </c>
      <c r="E819" s="2" t="str">
        <f t="shared" si="49"/>
        <v>2B03</v>
      </c>
      <c r="F819" s="44" t="s">
        <v>6553</v>
      </c>
      <c r="G819" s="2">
        <v>3013</v>
      </c>
      <c r="H819" s="2" t="s">
        <v>10580</v>
      </c>
      <c r="I819" s="2">
        <f t="shared" ca="1" si="50"/>
        <v>2</v>
      </c>
      <c r="J819" s="2">
        <f t="shared" ca="1" si="51"/>
        <v>155</v>
      </c>
    </row>
    <row r="820" spans="1:10" ht="17.350000000000001" customHeight="1">
      <c r="A820" s="2">
        <v>819</v>
      </c>
      <c r="B820" s="43" t="s">
        <v>6554</v>
      </c>
      <c r="C820" s="2" t="s">
        <v>9495</v>
      </c>
      <c r="D820" s="2" t="str">
        <f t="shared" si="48"/>
        <v>Yeşiltepe Mah. Anadolu Üniversitesi Yunusemre Kampüsü ETGB Anadolu Teknoparkı No:210</v>
      </c>
      <c r="E820" s="2" t="str">
        <f t="shared" si="49"/>
        <v>No:210</v>
      </c>
      <c r="F820" s="44" t="s">
        <v>6555</v>
      </c>
      <c r="G820" s="2">
        <v>3003</v>
      </c>
      <c r="H820" s="2" t="s">
        <v>10581</v>
      </c>
      <c r="I820" s="2">
        <f t="shared" ca="1" si="50"/>
        <v>2</v>
      </c>
      <c r="J820" s="2">
        <f t="shared" ca="1" si="51"/>
        <v>565</v>
      </c>
    </row>
    <row r="821" spans="1:10" ht="17.350000000000001" customHeight="1">
      <c r="A821" s="2">
        <v>820</v>
      </c>
      <c r="B821" s="43" t="s">
        <v>6556</v>
      </c>
      <c r="C821" s="2" t="s">
        <v>9496</v>
      </c>
      <c r="D821" s="2" t="str">
        <f t="shared" si="48"/>
        <v>TÜBİTAK GEBZE YERLEŞKESİ TEKNOLOJİ GELİŞTİRME BÖLGESİ TEKNİK OFİS NO:3</v>
      </c>
      <c r="E821" s="2" t="str">
        <f t="shared" si="49"/>
        <v>NO:3</v>
      </c>
      <c r="F821" s="44" t="s">
        <v>6557</v>
      </c>
      <c r="G821" s="2">
        <v>745</v>
      </c>
      <c r="H821" s="2" t="s">
        <v>10582</v>
      </c>
      <c r="I821" s="2">
        <f t="shared" ca="1" si="50"/>
        <v>1</v>
      </c>
      <c r="J821" s="2">
        <f t="shared" ca="1" si="51"/>
        <v>413</v>
      </c>
    </row>
    <row r="822" spans="1:10" ht="17.350000000000001" customHeight="1">
      <c r="A822" s="2">
        <v>821</v>
      </c>
      <c r="B822" s="43" t="s">
        <v>6558</v>
      </c>
      <c r="C822" s="2" t="s">
        <v>9497</v>
      </c>
      <c r="D822" s="2" t="str">
        <f t="shared" si="48"/>
        <v>MARMARA TEKNOKENT A.Ş. TEKNOLOJİ GELİŞTİRME BÖLGESİ TÜBİTAK MAM KAMPÜSÜ GEBZE YERLEŞKESİ</v>
      </c>
      <c r="E822" s="2" t="str">
        <f t="shared" si="49"/>
        <v>YERLEŞKESİ</v>
      </c>
      <c r="F822" s="44" t="s">
        <v>6559</v>
      </c>
      <c r="G822" s="2">
        <v>1490</v>
      </c>
      <c r="H822" s="2" t="s">
        <v>10583</v>
      </c>
      <c r="I822" s="2">
        <f t="shared" ca="1" si="50"/>
        <v>3</v>
      </c>
      <c r="J822" s="2">
        <f t="shared" ca="1" si="51"/>
        <v>685</v>
      </c>
    </row>
    <row r="823" spans="1:10" ht="17.350000000000001" customHeight="1">
      <c r="A823" s="2">
        <v>822</v>
      </c>
      <c r="B823" s="43" t="s">
        <v>6560</v>
      </c>
      <c r="C823" s="2" t="s">
        <v>9498</v>
      </c>
      <c r="D823" s="2" t="str">
        <f t="shared" si="48"/>
        <v>MANİSA</v>
      </c>
      <c r="E823" s="2" t="str">
        <f t="shared" si="49"/>
        <v>MANİSA</v>
      </c>
      <c r="F823" s="44" t="s">
        <v>6561</v>
      </c>
      <c r="G823" s="2">
        <v>694</v>
      </c>
      <c r="H823" s="2" t="s">
        <v>10584</v>
      </c>
      <c r="I823" s="2">
        <f t="shared" ca="1" si="50"/>
        <v>3</v>
      </c>
      <c r="J823" s="2">
        <f t="shared" ca="1" si="51"/>
        <v>370</v>
      </c>
    </row>
    <row r="824" spans="1:10" ht="17.350000000000001" customHeight="1">
      <c r="A824" s="2">
        <v>823</v>
      </c>
      <c r="B824" s="43" t="s">
        <v>6562</v>
      </c>
      <c r="C824" s="2" t="s">
        <v>9499</v>
      </c>
      <c r="D824" s="2" t="str">
        <f t="shared" si="48"/>
        <v xml:space="preserve"> TRABZON</v>
      </c>
      <c r="E824" s="2" t="str">
        <f t="shared" si="49"/>
        <v>TRABZON</v>
      </c>
      <c r="F824" s="44" t="s">
        <v>6563</v>
      </c>
      <c r="G824" s="2">
        <v>536</v>
      </c>
      <c r="H824" s="2" t="s">
        <v>10585</v>
      </c>
      <c r="I824" s="2">
        <f t="shared" ca="1" si="50"/>
        <v>2</v>
      </c>
      <c r="J824" s="2">
        <f t="shared" ca="1" si="51"/>
        <v>507</v>
      </c>
    </row>
    <row r="825" spans="1:10" ht="17.350000000000001" customHeight="1">
      <c r="A825" s="2">
        <v>824</v>
      </c>
      <c r="B825" s="43" t="s">
        <v>6564</v>
      </c>
      <c r="C825" s="2" t="s">
        <v>9500</v>
      </c>
      <c r="D825" s="2" t="str">
        <f t="shared" si="48"/>
        <v xml:space="preserve"> ANTALYA</v>
      </c>
      <c r="E825" s="2" t="str">
        <f t="shared" si="49"/>
        <v>ANTALYA</v>
      </c>
      <c r="F825" s="44" t="s">
        <v>6565</v>
      </c>
      <c r="G825" s="2">
        <v>1401</v>
      </c>
      <c r="H825" s="2" t="s">
        <v>10586</v>
      </c>
      <c r="I825" s="2">
        <f t="shared" ca="1" si="50"/>
        <v>5</v>
      </c>
      <c r="J825" s="2">
        <f t="shared" ca="1" si="51"/>
        <v>42</v>
      </c>
    </row>
    <row r="826" spans="1:10" ht="17.350000000000001" customHeight="1">
      <c r="A826" s="2">
        <v>825</v>
      </c>
      <c r="B826" s="43" t="s">
        <v>6566</v>
      </c>
      <c r="C826" s="2" t="s">
        <v>9501</v>
      </c>
      <c r="D826" s="2" t="str">
        <f t="shared" si="48"/>
        <v>Ankara</v>
      </c>
      <c r="E826" s="2" t="str">
        <f t="shared" si="49"/>
        <v>Ankara</v>
      </c>
      <c r="F826" s="44" t="s">
        <v>6567</v>
      </c>
      <c r="G826" s="2">
        <v>443</v>
      </c>
      <c r="H826" s="2" t="s">
        <v>10587</v>
      </c>
      <c r="I826" s="2">
        <f t="shared" ca="1" si="50"/>
        <v>7</v>
      </c>
      <c r="J826" s="2">
        <f t="shared" ca="1" si="51"/>
        <v>464</v>
      </c>
    </row>
    <row r="827" spans="1:10" ht="17.350000000000001" customHeight="1">
      <c r="A827" s="2">
        <v>826</v>
      </c>
      <c r="B827" s="43" t="s">
        <v>6568</v>
      </c>
      <c r="C827" s="2" t="s">
        <v>9502</v>
      </c>
      <c r="D827" s="2" t="str">
        <f t="shared" si="48"/>
        <v>Sakarya Üniversitesi Teknoloji Geliştirme Bölgeleri Rosem No:25</v>
      </c>
      <c r="E827" s="2" t="str">
        <f t="shared" si="49"/>
        <v>No:25</v>
      </c>
      <c r="F827" s="44" t="s">
        <v>6569</v>
      </c>
      <c r="G827" s="2">
        <v>1734</v>
      </c>
      <c r="H827" s="2" t="s">
        <v>10588</v>
      </c>
      <c r="I827" s="2">
        <f t="shared" ca="1" si="50"/>
        <v>1</v>
      </c>
      <c r="J827" s="2">
        <f t="shared" ca="1" si="51"/>
        <v>366</v>
      </c>
    </row>
    <row r="828" spans="1:10" ht="17.350000000000001" customHeight="1">
      <c r="A828" s="2">
        <v>827</v>
      </c>
      <c r="B828" s="43" t="s">
        <v>6570</v>
      </c>
      <c r="C828" s="2" t="s">
        <v>9503</v>
      </c>
      <c r="D828" s="2" t="str">
        <f t="shared" si="48"/>
        <v>A Bodrum Kat Ofis No: B-31 ANTALYA</v>
      </c>
      <c r="E828" s="2" t="str">
        <f t="shared" si="49"/>
        <v>ANTALYA</v>
      </c>
      <c r="F828" s="44" t="s">
        <v>6571</v>
      </c>
      <c r="G828" s="2">
        <v>645</v>
      </c>
      <c r="H828" s="2" t="s">
        <v>10589</v>
      </c>
      <c r="I828" s="2">
        <f t="shared" ca="1" si="50"/>
        <v>4</v>
      </c>
      <c r="J828" s="2">
        <f t="shared" ca="1" si="51"/>
        <v>715</v>
      </c>
    </row>
    <row r="829" spans="1:10" ht="17.350000000000001" customHeight="1">
      <c r="A829" s="2">
        <v>828</v>
      </c>
      <c r="B829" s="43" t="s">
        <v>6572</v>
      </c>
      <c r="C829" s="2" t="s">
        <v>9504</v>
      </c>
      <c r="D829" s="2" t="str">
        <f t="shared" si="48"/>
        <v>Boğaziçi Üniversitesi Teknopark. Kuzey Kampüs Kat:1 No:209 Bebek</v>
      </c>
      <c r="E829" s="2" t="str">
        <f t="shared" si="49"/>
        <v>Bebek</v>
      </c>
      <c r="F829" s="44" t="s">
        <v>6573</v>
      </c>
      <c r="G829" s="2">
        <v>1677</v>
      </c>
      <c r="H829" s="2" t="s">
        <v>10590</v>
      </c>
      <c r="I829" s="2">
        <f t="shared" ca="1" si="50"/>
        <v>1</v>
      </c>
      <c r="J829" s="2">
        <f t="shared" ca="1" si="51"/>
        <v>407</v>
      </c>
    </row>
    <row r="830" spans="1:10" ht="17.350000000000001" customHeight="1">
      <c r="A830" s="2">
        <v>829</v>
      </c>
      <c r="B830" s="43" t="s">
        <v>6574</v>
      </c>
      <c r="C830" s="2" t="s">
        <v>9505</v>
      </c>
      <c r="D830" s="2" t="str">
        <f t="shared" si="48"/>
        <v>ANKARA</v>
      </c>
      <c r="E830" s="2" t="str">
        <f t="shared" si="49"/>
        <v>ANKARA</v>
      </c>
      <c r="F830" s="44" t="s">
        <v>6575</v>
      </c>
      <c r="G830" s="2">
        <v>2063</v>
      </c>
      <c r="H830" s="2" t="s">
        <v>10591</v>
      </c>
      <c r="I830" s="2">
        <f t="shared" ca="1" si="50"/>
        <v>8</v>
      </c>
      <c r="J830" s="2">
        <f t="shared" ca="1" si="51"/>
        <v>153</v>
      </c>
    </row>
    <row r="831" spans="1:10" ht="17.350000000000001" customHeight="1">
      <c r="A831" s="2">
        <v>830</v>
      </c>
      <c r="B831" s="43" t="s">
        <v>6576</v>
      </c>
      <c r="C831" s="2" t="s">
        <v>9506</v>
      </c>
      <c r="D831" s="2" t="str">
        <f t="shared" si="48"/>
        <v>Ankara</v>
      </c>
      <c r="E831" s="2" t="str">
        <f t="shared" si="49"/>
        <v>Ankara</v>
      </c>
      <c r="F831" s="44" t="s">
        <v>6577</v>
      </c>
      <c r="G831" s="2">
        <v>2435</v>
      </c>
      <c r="H831" s="2" t="s">
        <v>10592</v>
      </c>
      <c r="I831" s="2">
        <f t="shared" ca="1" si="50"/>
        <v>5</v>
      </c>
      <c r="J831" s="2">
        <f t="shared" ca="1" si="51"/>
        <v>884</v>
      </c>
    </row>
    <row r="832" spans="1:10" ht="17.350000000000001" customHeight="1">
      <c r="A832" s="2">
        <v>831</v>
      </c>
      <c r="B832" s="43" t="s">
        <v>6578</v>
      </c>
      <c r="C832" s="2" t="s">
        <v>8796</v>
      </c>
      <c r="D832" s="2" t="str">
        <f t="shared" si="48"/>
        <v xml:space="preserve"> Ankara</v>
      </c>
      <c r="E832" s="2" t="str">
        <f t="shared" si="49"/>
        <v>Ankara</v>
      </c>
      <c r="F832" s="44" t="s">
        <v>5129</v>
      </c>
      <c r="G832" s="2">
        <v>104</v>
      </c>
      <c r="H832" s="2" t="s">
        <v>10593</v>
      </c>
      <c r="I832" s="2">
        <f t="shared" ca="1" si="50"/>
        <v>4</v>
      </c>
      <c r="J832" s="2">
        <f t="shared" ca="1" si="51"/>
        <v>481</v>
      </c>
    </row>
    <row r="833" spans="1:10" ht="17.350000000000001" customHeight="1">
      <c r="A833" s="2">
        <v>832</v>
      </c>
      <c r="B833" s="43" t="s">
        <v>6579</v>
      </c>
      <c r="C833" s="2" t="s">
        <v>9507</v>
      </c>
      <c r="D833" s="2" t="str">
        <f t="shared" si="48"/>
        <v>403 Yenişehir</v>
      </c>
      <c r="E833" s="2" t="str">
        <f t="shared" si="49"/>
        <v>Yenişehir</v>
      </c>
      <c r="F833" s="44" t="s">
        <v>6580</v>
      </c>
      <c r="G833" s="2">
        <v>2656</v>
      </c>
      <c r="H833" s="2" t="s">
        <v>10594</v>
      </c>
      <c r="I833" s="2">
        <f t="shared" ca="1" si="50"/>
        <v>2</v>
      </c>
      <c r="J833" s="2">
        <f t="shared" ca="1" si="51"/>
        <v>348</v>
      </c>
    </row>
    <row r="834" spans="1:10" ht="17.350000000000001" customHeight="1">
      <c r="A834" s="2">
        <v>833</v>
      </c>
      <c r="B834" s="43" t="s">
        <v>6581</v>
      </c>
      <c r="C834" s="2" t="s">
        <v>9016</v>
      </c>
      <c r="D834" s="2" t="str">
        <f t="shared" si="48"/>
        <v xml:space="preserve"> İSTANBUL</v>
      </c>
      <c r="E834" s="2" t="str">
        <f t="shared" si="49"/>
        <v>İSTANBUL</v>
      </c>
      <c r="F834" s="44" t="s">
        <v>5578</v>
      </c>
      <c r="G834" s="2">
        <v>2755</v>
      </c>
      <c r="H834" s="2" t="s">
        <v>10595</v>
      </c>
      <c r="I834" s="2">
        <f t="shared" ca="1" si="50"/>
        <v>4</v>
      </c>
      <c r="J834" s="2">
        <f t="shared" ca="1" si="51"/>
        <v>94</v>
      </c>
    </row>
    <row r="835" spans="1:10" ht="17.350000000000001" customHeight="1">
      <c r="A835" s="2">
        <v>834</v>
      </c>
      <c r="B835" s="43" t="s">
        <v>6582</v>
      </c>
      <c r="C835" s="2" t="s">
        <v>9508</v>
      </c>
      <c r="D835" s="2" t="str">
        <f t="shared" ref="D835:D898" si="52">IFERROR(RIGHT(C835,LEN(C835)-FIND("$",SUBSTITUTE(C835,"/","$",LEN(C835)-LEN(SUBSTITUTE(C835,"/",""))))),C835)</f>
        <v>İSTANBUL</v>
      </c>
      <c r="E835" s="2" t="str">
        <f t="shared" ref="E835:E898" si="53">IFERROR(RIGHT(D835,LEN(D835)-FIND("$",SUBSTITUTE(D835," ","$",LEN(D835)-LEN(SUBSTITUTE(D835," ",""))))),D835)</f>
        <v>İSTANBUL</v>
      </c>
      <c r="F835" s="44" t="s">
        <v>6583</v>
      </c>
      <c r="G835" s="2">
        <v>2545</v>
      </c>
      <c r="H835" s="2" t="s">
        <v>10596</v>
      </c>
      <c r="I835" s="2">
        <f t="shared" ref="I835:I898" ca="1" si="54">RANDBETWEEN(1,8)</f>
        <v>8</v>
      </c>
      <c r="J835" s="2">
        <f t="shared" ref="J835:J898" ca="1" si="55">RANDBETWEEN(1,1000)</f>
        <v>225</v>
      </c>
    </row>
    <row r="836" spans="1:10" ht="17.350000000000001" customHeight="1">
      <c r="A836" s="2">
        <v>835</v>
      </c>
      <c r="B836" s="43" t="s">
        <v>6584</v>
      </c>
      <c r="C836" s="2" t="s">
        <v>9509</v>
      </c>
      <c r="D836" s="2" t="str">
        <f t="shared" si="52"/>
        <v>203 Selçuklu Konya</v>
      </c>
      <c r="E836" s="2" t="str">
        <f t="shared" si="53"/>
        <v>Konya</v>
      </c>
      <c r="F836" s="44" t="s">
        <v>6585</v>
      </c>
      <c r="G836" s="2">
        <v>88</v>
      </c>
      <c r="H836" s="2" t="s">
        <v>10597</v>
      </c>
      <c r="I836" s="2">
        <f t="shared" ca="1" si="54"/>
        <v>2</v>
      </c>
      <c r="J836" s="2">
        <f t="shared" ca="1" si="55"/>
        <v>99</v>
      </c>
    </row>
    <row r="837" spans="1:10" ht="17.350000000000001" customHeight="1">
      <c r="A837" s="2">
        <v>836</v>
      </c>
      <c r="B837" s="43" t="s">
        <v>6586</v>
      </c>
      <c r="C837" s="2" t="s">
        <v>9510</v>
      </c>
      <c r="D837" s="2" t="str">
        <f t="shared" si="52"/>
        <v>Güncellenecek</v>
      </c>
      <c r="E837" s="2" t="str">
        <f t="shared" si="53"/>
        <v>Güncellenecek</v>
      </c>
      <c r="F837" s="44" t="s">
        <v>6587</v>
      </c>
      <c r="G837" s="2">
        <v>3019</v>
      </c>
      <c r="H837" s="2" t="s">
        <v>10598</v>
      </c>
      <c r="I837" s="2">
        <f t="shared" ca="1" si="54"/>
        <v>1</v>
      </c>
      <c r="J837" s="2">
        <f t="shared" ca="1" si="55"/>
        <v>969</v>
      </c>
    </row>
    <row r="838" spans="1:10" ht="17.350000000000001" customHeight="1">
      <c r="A838" s="2">
        <v>837</v>
      </c>
      <c r="B838" s="43" t="s">
        <v>6588</v>
      </c>
      <c r="C838" s="2" t="s">
        <v>9511</v>
      </c>
      <c r="D838" s="2" t="str">
        <f t="shared" si="52"/>
        <v>ÇİFTLİKKÖY MAH.MERSİN ÜNİV.KAMPUS ALANI MERSIN TEKNOPARK ANA BİNA SİTE 35 A 4. KAT NO.414</v>
      </c>
      <c r="E838" s="2" t="str">
        <f t="shared" si="53"/>
        <v>NO.414</v>
      </c>
      <c r="F838" s="44" t="s">
        <v>6589</v>
      </c>
      <c r="G838" s="2">
        <v>2334</v>
      </c>
      <c r="H838" s="2" t="s">
        <v>10599</v>
      </c>
      <c r="I838" s="2">
        <f t="shared" ca="1" si="54"/>
        <v>4</v>
      </c>
      <c r="J838" s="2">
        <f t="shared" ca="1" si="55"/>
        <v>330</v>
      </c>
    </row>
    <row r="839" spans="1:10" ht="17.350000000000001" customHeight="1">
      <c r="A839" s="2">
        <v>838</v>
      </c>
      <c r="B839" s="43" t="s">
        <v>6590</v>
      </c>
      <c r="C839" s="2" t="s">
        <v>9512</v>
      </c>
      <c r="D839" s="2" t="str">
        <f t="shared" si="52"/>
        <v>203 Battalgazi Malatya</v>
      </c>
      <c r="E839" s="2" t="str">
        <f t="shared" si="53"/>
        <v>Malatya</v>
      </c>
      <c r="F839" s="44" t="s">
        <v>6591</v>
      </c>
      <c r="G839" s="2">
        <v>1597</v>
      </c>
      <c r="H839" s="2" t="s">
        <v>10600</v>
      </c>
      <c r="I839" s="2">
        <f t="shared" ca="1" si="54"/>
        <v>5</v>
      </c>
      <c r="J839" s="2">
        <f t="shared" ca="1" si="55"/>
        <v>343</v>
      </c>
    </row>
    <row r="840" spans="1:10" ht="17.350000000000001" customHeight="1">
      <c r="A840" s="2">
        <v>839</v>
      </c>
      <c r="B840" s="43" t="s">
        <v>6592</v>
      </c>
      <c r="C840" s="2" t="s">
        <v>9206</v>
      </c>
      <c r="D840" s="2" t="str">
        <f t="shared" si="52"/>
        <v>Ankara</v>
      </c>
      <c r="E840" s="2" t="str">
        <f t="shared" si="53"/>
        <v>Ankara</v>
      </c>
      <c r="F840" s="44" t="s">
        <v>5965</v>
      </c>
      <c r="G840" s="2">
        <v>2381</v>
      </c>
      <c r="H840" s="2" t="s">
        <v>10601</v>
      </c>
      <c r="I840" s="2">
        <f t="shared" ca="1" si="54"/>
        <v>6</v>
      </c>
      <c r="J840" s="2">
        <f t="shared" ca="1" si="55"/>
        <v>839</v>
      </c>
    </row>
    <row r="841" spans="1:10" ht="17.350000000000001" customHeight="1">
      <c r="A841" s="2">
        <v>840</v>
      </c>
      <c r="B841" s="43" t="s">
        <v>6593</v>
      </c>
      <c r="C841" s="2" t="s">
        <v>9513</v>
      </c>
      <c r="D841" s="2" t="str">
        <f t="shared" si="52"/>
        <v>2 212 nolu ofis SİVAS</v>
      </c>
      <c r="E841" s="2" t="str">
        <f t="shared" si="53"/>
        <v>SİVAS</v>
      </c>
      <c r="F841" s="44" t="s">
        <v>6594</v>
      </c>
      <c r="G841" s="2">
        <v>528</v>
      </c>
      <c r="H841" s="2" t="s">
        <v>10602</v>
      </c>
      <c r="I841" s="2">
        <f t="shared" ca="1" si="54"/>
        <v>8</v>
      </c>
      <c r="J841" s="2">
        <f t="shared" ca="1" si="55"/>
        <v>307</v>
      </c>
    </row>
    <row r="842" spans="1:10" ht="17.350000000000001" customHeight="1">
      <c r="A842" s="2">
        <v>841</v>
      </c>
      <c r="B842" s="43" t="s">
        <v>6595</v>
      </c>
      <c r="C842" s="2" t="s">
        <v>9514</v>
      </c>
      <c r="D842" s="2" t="str">
        <f t="shared" si="52"/>
        <v>OSB Teknoloji Bulvarı ETGB Yazılımkule Kat:2 No:201</v>
      </c>
      <c r="E842" s="2" t="str">
        <f t="shared" si="53"/>
        <v>No:201</v>
      </c>
      <c r="F842" s="44" t="s">
        <v>6596</v>
      </c>
      <c r="G842" s="2">
        <v>111</v>
      </c>
      <c r="H842" s="2" t="s">
        <v>10603</v>
      </c>
      <c r="I842" s="2">
        <f t="shared" ca="1" si="54"/>
        <v>5</v>
      </c>
      <c r="J842" s="2">
        <f t="shared" ca="1" si="55"/>
        <v>974</v>
      </c>
    </row>
    <row r="843" spans="1:10" ht="17.350000000000001" customHeight="1">
      <c r="A843" s="2">
        <v>842</v>
      </c>
      <c r="B843" s="43" t="s">
        <v>6597</v>
      </c>
      <c r="C843" s="2" t="s">
        <v>9016</v>
      </c>
      <c r="D843" s="2" t="str">
        <f t="shared" si="52"/>
        <v xml:space="preserve"> İSTANBUL</v>
      </c>
      <c r="E843" s="2" t="str">
        <f t="shared" si="53"/>
        <v>İSTANBUL</v>
      </c>
      <c r="F843" s="44" t="s">
        <v>5578</v>
      </c>
      <c r="G843" s="2">
        <v>1</v>
      </c>
      <c r="H843" s="2" t="s">
        <v>10604</v>
      </c>
      <c r="I843" s="2">
        <f t="shared" ca="1" si="54"/>
        <v>2</v>
      </c>
      <c r="J843" s="2">
        <f t="shared" ca="1" si="55"/>
        <v>627</v>
      </c>
    </row>
    <row r="844" spans="1:10" ht="17.350000000000001" customHeight="1">
      <c r="A844" s="2">
        <v>843</v>
      </c>
      <c r="B844" s="43" t="s">
        <v>6598</v>
      </c>
      <c r="C844" s="2" t="s">
        <v>9515</v>
      </c>
      <c r="D844" s="2" t="str">
        <f t="shared" si="52"/>
        <v xml:space="preserve"> İSTANBUL</v>
      </c>
      <c r="E844" s="2" t="str">
        <f t="shared" si="53"/>
        <v>İSTANBUL</v>
      </c>
      <c r="F844" s="44" t="s">
        <v>6599</v>
      </c>
      <c r="G844" s="2">
        <v>1777</v>
      </c>
      <c r="H844" s="2" t="s">
        <v>10605</v>
      </c>
      <c r="I844" s="2">
        <f t="shared" ca="1" si="54"/>
        <v>6</v>
      </c>
      <c r="J844" s="2">
        <f t="shared" ca="1" si="55"/>
        <v>742</v>
      </c>
    </row>
    <row r="845" spans="1:10" ht="17.350000000000001" customHeight="1">
      <c r="A845" s="2">
        <v>844</v>
      </c>
      <c r="B845" s="43" t="s">
        <v>6600</v>
      </c>
      <c r="C845" s="2" t="s">
        <v>9004</v>
      </c>
      <c r="D845" s="2" t="str">
        <f t="shared" si="52"/>
        <v>SARIÇAM</v>
      </c>
      <c r="E845" s="2" t="str">
        <f t="shared" si="53"/>
        <v>SARIÇAM</v>
      </c>
      <c r="F845" s="44" t="s">
        <v>5554</v>
      </c>
      <c r="G845" s="2">
        <v>899</v>
      </c>
      <c r="H845" s="2" t="s">
        <v>10606</v>
      </c>
      <c r="I845" s="2">
        <f t="shared" ca="1" si="54"/>
        <v>1</v>
      </c>
      <c r="J845" s="2">
        <f t="shared" ca="1" si="55"/>
        <v>788</v>
      </c>
    </row>
    <row r="846" spans="1:10" ht="17.350000000000001" customHeight="1">
      <c r="A846" s="2">
        <v>845</v>
      </c>
      <c r="B846" s="43" t="s">
        <v>6601</v>
      </c>
      <c r="C846" s="2" t="s">
        <v>9516</v>
      </c>
      <c r="D846" s="2" t="str">
        <f t="shared" si="52"/>
        <v>ANTALYA</v>
      </c>
      <c r="E846" s="2" t="str">
        <f t="shared" si="53"/>
        <v>ANTALYA</v>
      </c>
      <c r="F846" s="44" t="s">
        <v>6602</v>
      </c>
      <c r="G846" s="2">
        <v>3173</v>
      </c>
      <c r="H846" s="2" t="s">
        <v>10607</v>
      </c>
      <c r="I846" s="2">
        <f t="shared" ca="1" si="54"/>
        <v>1</v>
      </c>
      <c r="J846" s="2">
        <f t="shared" ca="1" si="55"/>
        <v>892</v>
      </c>
    </row>
    <row r="847" spans="1:10" ht="17.350000000000001" customHeight="1">
      <c r="A847" s="2">
        <v>846</v>
      </c>
      <c r="B847" s="43" t="s">
        <v>6603</v>
      </c>
      <c r="C847" s="2" t="s">
        <v>9517</v>
      </c>
      <c r="D847" s="2" t="str">
        <f t="shared" si="52"/>
        <v>GAZİANTEP</v>
      </c>
      <c r="E847" s="2" t="str">
        <f t="shared" si="53"/>
        <v>GAZİANTEP</v>
      </c>
      <c r="F847" s="44" t="s">
        <v>6604</v>
      </c>
      <c r="G847" s="2">
        <v>3056</v>
      </c>
      <c r="H847" s="2" t="s">
        <v>10608</v>
      </c>
      <c r="I847" s="2">
        <f t="shared" ca="1" si="54"/>
        <v>3</v>
      </c>
      <c r="J847" s="2">
        <f t="shared" ca="1" si="55"/>
        <v>384</v>
      </c>
    </row>
    <row r="848" spans="1:10" ht="17.350000000000001" customHeight="1">
      <c r="A848" s="2">
        <v>847</v>
      </c>
      <c r="B848" s="43" t="s">
        <v>6605</v>
      </c>
      <c r="C848" s="2" t="s">
        <v>9518</v>
      </c>
      <c r="D848" s="2" t="str">
        <f t="shared" si="52"/>
        <v>A blok No:Z-11-C Şahinbey-Gaziantep</v>
      </c>
      <c r="E848" s="2" t="str">
        <f t="shared" si="53"/>
        <v>Şahinbey-Gaziantep</v>
      </c>
      <c r="F848" s="44" t="s">
        <v>6606</v>
      </c>
      <c r="G848" s="2">
        <v>2692</v>
      </c>
      <c r="H848" s="2" t="s">
        <v>10609</v>
      </c>
      <c r="I848" s="2">
        <f t="shared" ca="1" si="54"/>
        <v>3</v>
      </c>
      <c r="J848" s="2">
        <f t="shared" ca="1" si="55"/>
        <v>769</v>
      </c>
    </row>
    <row r="849" spans="1:10" ht="17.350000000000001" customHeight="1">
      <c r="A849" s="2">
        <v>848</v>
      </c>
      <c r="B849" s="43" t="s">
        <v>6607</v>
      </c>
      <c r="C849" s="2" t="s">
        <v>9519</v>
      </c>
      <c r="D849" s="2" t="str">
        <f t="shared" si="52"/>
        <v>B 2-4 NO:34 KONYAALTI ANTALYA</v>
      </c>
      <c r="E849" s="2" t="str">
        <f t="shared" si="53"/>
        <v>ANTALYA</v>
      </c>
      <c r="F849" s="44" t="s">
        <v>6608</v>
      </c>
      <c r="G849" s="2">
        <v>2984</v>
      </c>
      <c r="H849" s="2" t="s">
        <v>10610</v>
      </c>
      <c r="I849" s="2">
        <f t="shared" ca="1" si="54"/>
        <v>5</v>
      </c>
      <c r="J849" s="2">
        <f t="shared" ca="1" si="55"/>
        <v>325</v>
      </c>
    </row>
    <row r="850" spans="1:10" ht="17.350000000000001" customHeight="1">
      <c r="A850" s="2">
        <v>849</v>
      </c>
      <c r="B850" s="43" t="s">
        <v>6609</v>
      </c>
      <c r="C850" s="2" t="s">
        <v>9520</v>
      </c>
      <c r="D850" s="2" t="str">
        <f t="shared" si="52"/>
        <v xml:space="preserve"> TRABZON</v>
      </c>
      <c r="E850" s="2" t="str">
        <f t="shared" si="53"/>
        <v>TRABZON</v>
      </c>
      <c r="F850" s="44" t="s">
        <v>6610</v>
      </c>
      <c r="G850" s="2">
        <v>2958</v>
      </c>
      <c r="H850" s="2" t="s">
        <v>10611</v>
      </c>
      <c r="I850" s="2">
        <f t="shared" ca="1" si="54"/>
        <v>8</v>
      </c>
      <c r="J850" s="2">
        <f t="shared" ca="1" si="55"/>
        <v>696</v>
      </c>
    </row>
    <row r="851" spans="1:10" ht="17.350000000000001" customHeight="1">
      <c r="A851" s="2">
        <v>850</v>
      </c>
      <c r="B851" s="43" t="s">
        <v>6611</v>
      </c>
      <c r="C851" s="2" t="s">
        <v>9521</v>
      </c>
      <c r="D851" s="2" t="str">
        <f t="shared" si="52"/>
        <v xml:space="preserve"> İSTANBUL</v>
      </c>
      <c r="E851" s="2" t="str">
        <f t="shared" si="53"/>
        <v>İSTANBUL</v>
      </c>
      <c r="F851" s="44" t="s">
        <v>6612</v>
      </c>
      <c r="G851" s="2">
        <v>2496</v>
      </c>
      <c r="H851" s="2" t="s">
        <v>10612</v>
      </c>
      <c r="I851" s="2">
        <f t="shared" ca="1" si="54"/>
        <v>8</v>
      </c>
      <c r="J851" s="2">
        <f t="shared" ca="1" si="55"/>
        <v>649</v>
      </c>
    </row>
    <row r="852" spans="1:10" ht="17.350000000000001" customHeight="1">
      <c r="A852" s="2">
        <v>851</v>
      </c>
      <c r="B852" s="43" t="s">
        <v>6613</v>
      </c>
      <c r="C852" s="2" t="s">
        <v>9522</v>
      </c>
      <c r="D852" s="2" t="str">
        <f t="shared" si="52"/>
        <v>KONYA</v>
      </c>
      <c r="E852" s="2" t="str">
        <f t="shared" si="53"/>
        <v>KONYA</v>
      </c>
      <c r="F852" s="44" t="s">
        <v>6614</v>
      </c>
      <c r="G852" s="2">
        <v>2463</v>
      </c>
      <c r="H852" s="2" t="s">
        <v>10613</v>
      </c>
      <c r="I852" s="2">
        <f t="shared" ca="1" si="54"/>
        <v>6</v>
      </c>
      <c r="J852" s="2">
        <f t="shared" ca="1" si="55"/>
        <v>357</v>
      </c>
    </row>
    <row r="853" spans="1:10" ht="17.350000000000001" customHeight="1">
      <c r="A853" s="2">
        <v>852</v>
      </c>
      <c r="B853" s="43" t="s">
        <v>6615</v>
      </c>
      <c r="C853" s="2" t="s">
        <v>9523</v>
      </c>
      <c r="D853" s="2" t="str">
        <f t="shared" si="52"/>
        <v>MANİSA</v>
      </c>
      <c r="E853" s="2" t="str">
        <f t="shared" si="53"/>
        <v>MANİSA</v>
      </c>
      <c r="F853" s="44" t="s">
        <v>6616</v>
      </c>
      <c r="G853" s="2">
        <v>1016</v>
      </c>
      <c r="H853" s="2" t="s">
        <v>10525</v>
      </c>
      <c r="I853" s="2">
        <f t="shared" ca="1" si="54"/>
        <v>7</v>
      </c>
      <c r="J853" s="2">
        <f t="shared" ca="1" si="55"/>
        <v>273</v>
      </c>
    </row>
    <row r="854" spans="1:10" ht="17.350000000000001" customHeight="1">
      <c r="A854" s="2">
        <v>853</v>
      </c>
      <c r="B854" s="43" t="s">
        <v>6617</v>
      </c>
      <c r="C854" s="2" t="s">
        <v>9524</v>
      </c>
      <c r="D854" s="2" t="str">
        <f t="shared" si="52"/>
        <v>ANTALYA</v>
      </c>
      <c r="E854" s="2" t="str">
        <f t="shared" si="53"/>
        <v>ANTALYA</v>
      </c>
      <c r="F854" s="44" t="s">
        <v>6618</v>
      </c>
      <c r="G854" s="2">
        <v>1239</v>
      </c>
      <c r="H854" s="2" t="s">
        <v>10526</v>
      </c>
      <c r="I854" s="2">
        <f t="shared" ca="1" si="54"/>
        <v>8</v>
      </c>
      <c r="J854" s="2">
        <f t="shared" ca="1" si="55"/>
        <v>500</v>
      </c>
    </row>
    <row r="855" spans="1:10" ht="17.350000000000001" customHeight="1">
      <c r="A855" s="2">
        <v>854</v>
      </c>
      <c r="B855" s="43" t="s">
        <v>6619</v>
      </c>
      <c r="C855" s="2" t="s">
        <v>9525</v>
      </c>
      <c r="D855" s="2" t="str">
        <f t="shared" si="52"/>
        <v>Sanayi Mah. Teknopark Bulvarı Teknopark İstanbul C1 Blok 9. Kat No:1901-1902 Pendik-İstanbul</v>
      </c>
      <c r="E855" s="2" t="str">
        <f t="shared" si="53"/>
        <v>Pendik-İstanbul</v>
      </c>
      <c r="F855" s="44" t="s">
        <v>6620</v>
      </c>
      <c r="G855" s="2">
        <v>1606</v>
      </c>
      <c r="H855" s="2" t="s">
        <v>10527</v>
      </c>
      <c r="I855" s="2">
        <f t="shared" ca="1" si="54"/>
        <v>4</v>
      </c>
      <c r="J855" s="2">
        <f t="shared" ca="1" si="55"/>
        <v>784</v>
      </c>
    </row>
    <row r="856" spans="1:10" ht="17.350000000000001" customHeight="1">
      <c r="A856" s="2">
        <v>855</v>
      </c>
      <c r="B856" s="43" t="s">
        <v>6621</v>
      </c>
      <c r="C856" s="2" t="s">
        <v>9526</v>
      </c>
      <c r="D856" s="2" t="str">
        <f t="shared" si="52"/>
        <v>Ankara</v>
      </c>
      <c r="E856" s="2" t="str">
        <f t="shared" si="53"/>
        <v>Ankara</v>
      </c>
      <c r="F856" s="44" t="s">
        <v>6622</v>
      </c>
      <c r="G856" s="2">
        <v>666</v>
      </c>
      <c r="H856" s="2" t="s">
        <v>10528</v>
      </c>
      <c r="I856" s="2">
        <f t="shared" ca="1" si="54"/>
        <v>5</v>
      </c>
      <c r="J856" s="2">
        <f t="shared" ca="1" si="55"/>
        <v>491</v>
      </c>
    </row>
    <row r="857" spans="1:10" ht="17.350000000000001" customHeight="1">
      <c r="A857" s="2">
        <v>856</v>
      </c>
      <c r="B857" s="43" t="s">
        <v>6623</v>
      </c>
      <c r="C857" s="2" t="s">
        <v>9527</v>
      </c>
      <c r="D857" s="2" t="str">
        <f t="shared" si="52"/>
        <v>57 Tepebaşı</v>
      </c>
      <c r="E857" s="2" t="str">
        <f t="shared" si="53"/>
        <v>Tepebaşı</v>
      </c>
      <c r="F857" s="44" t="s">
        <v>6624</v>
      </c>
      <c r="G857" s="2">
        <v>2973</v>
      </c>
      <c r="H857" s="2" t="s">
        <v>10529</v>
      </c>
      <c r="I857" s="2">
        <f t="shared" ca="1" si="54"/>
        <v>8</v>
      </c>
      <c r="J857" s="2">
        <f t="shared" ca="1" si="55"/>
        <v>446</v>
      </c>
    </row>
    <row r="858" spans="1:10" ht="17.350000000000001" customHeight="1">
      <c r="A858" s="2">
        <v>857</v>
      </c>
      <c r="B858" s="43" t="s">
        <v>6625</v>
      </c>
      <c r="C858" s="2" t="s">
        <v>9528</v>
      </c>
      <c r="D858" s="2" t="str">
        <f t="shared" si="52"/>
        <v>K KONYAALTI ANTALYA</v>
      </c>
      <c r="E858" s="2" t="str">
        <f t="shared" si="53"/>
        <v>ANTALYA</v>
      </c>
      <c r="F858" s="44" t="s">
        <v>6626</v>
      </c>
      <c r="G858" s="2">
        <v>301</v>
      </c>
      <c r="H858" s="2" t="s">
        <v>10530</v>
      </c>
      <c r="I858" s="2">
        <f t="shared" ca="1" si="54"/>
        <v>8</v>
      </c>
      <c r="J858" s="2">
        <f t="shared" ca="1" si="55"/>
        <v>179</v>
      </c>
    </row>
    <row r="859" spans="1:10" ht="17.350000000000001" customHeight="1">
      <c r="A859" s="2">
        <v>858</v>
      </c>
      <c r="B859" s="43" t="s">
        <v>6627</v>
      </c>
      <c r="C859" s="2" t="s">
        <v>9529</v>
      </c>
      <c r="D859" s="2" t="str">
        <f t="shared" si="52"/>
        <v>Gaziantep</v>
      </c>
      <c r="E859" s="2" t="str">
        <f t="shared" si="53"/>
        <v>Gaziantep</v>
      </c>
      <c r="F859" s="44" t="s">
        <v>6628</v>
      </c>
      <c r="G859" s="2">
        <v>140</v>
      </c>
      <c r="H859" s="2" t="s">
        <v>10531</v>
      </c>
      <c r="I859" s="2">
        <f t="shared" ca="1" si="54"/>
        <v>6</v>
      </c>
      <c r="J859" s="2">
        <f t="shared" ca="1" si="55"/>
        <v>293</v>
      </c>
    </row>
    <row r="860" spans="1:10" ht="17.350000000000001" customHeight="1">
      <c r="A860" s="2">
        <v>859</v>
      </c>
      <c r="B860" s="43" t="s">
        <v>6629</v>
      </c>
      <c r="C860" s="2" t="s">
        <v>9530</v>
      </c>
      <c r="D860" s="2" t="str">
        <f t="shared" si="52"/>
        <v xml:space="preserve"> İSTANBUL</v>
      </c>
      <c r="E860" s="2" t="str">
        <f t="shared" si="53"/>
        <v>İSTANBUL</v>
      </c>
      <c r="F860" s="44" t="s">
        <v>6630</v>
      </c>
      <c r="G860" s="2">
        <v>129</v>
      </c>
      <c r="H860" s="2" t="s">
        <v>10532</v>
      </c>
      <c r="I860" s="2">
        <f t="shared" ca="1" si="54"/>
        <v>3</v>
      </c>
      <c r="J860" s="2">
        <f t="shared" ca="1" si="55"/>
        <v>144</v>
      </c>
    </row>
    <row r="861" spans="1:10" ht="17.350000000000001" customHeight="1">
      <c r="A861" s="2">
        <v>860</v>
      </c>
      <c r="B861" s="43" t="s">
        <v>6631</v>
      </c>
      <c r="C861" s="2" t="s">
        <v>9531</v>
      </c>
      <c r="D861" s="2" t="str">
        <f t="shared" si="52"/>
        <v>İstanbul Üniversitesi Avcılar Yerleşkesi ARGEM Binası Kuluçka Merkezi</v>
      </c>
      <c r="E861" s="2" t="str">
        <f t="shared" si="53"/>
        <v>Merkezi</v>
      </c>
      <c r="F861" s="44" t="s">
        <v>6632</v>
      </c>
      <c r="G861" s="2">
        <v>11</v>
      </c>
      <c r="H861" s="2" t="s">
        <v>10533</v>
      </c>
      <c r="I861" s="2">
        <f t="shared" ca="1" si="54"/>
        <v>8</v>
      </c>
      <c r="J861" s="2">
        <f t="shared" ca="1" si="55"/>
        <v>193</v>
      </c>
    </row>
    <row r="862" spans="1:10" ht="17.350000000000001" customHeight="1">
      <c r="A862" s="2">
        <v>861</v>
      </c>
      <c r="B862" s="43" t="s">
        <v>6633</v>
      </c>
      <c r="C862" s="2" t="s">
        <v>9532</v>
      </c>
      <c r="D862" s="2" t="str">
        <f t="shared" si="52"/>
        <v>İSTANBUL</v>
      </c>
      <c r="E862" s="2" t="str">
        <f t="shared" si="53"/>
        <v>İSTANBUL</v>
      </c>
      <c r="F862" s="44" t="s">
        <v>6634</v>
      </c>
      <c r="G862" s="2">
        <v>3098</v>
      </c>
      <c r="H862" s="2" t="s">
        <v>10534</v>
      </c>
      <c r="I862" s="2">
        <f t="shared" ca="1" si="54"/>
        <v>6</v>
      </c>
      <c r="J862" s="2">
        <f t="shared" ca="1" si="55"/>
        <v>920</v>
      </c>
    </row>
    <row r="863" spans="1:10" ht="17.350000000000001" customHeight="1">
      <c r="A863" s="2">
        <v>862</v>
      </c>
      <c r="B863" s="43" t="s">
        <v>6635</v>
      </c>
      <c r="C863" s="2" t="s">
        <v>9533</v>
      </c>
      <c r="D863" s="2" t="str">
        <f t="shared" si="52"/>
        <v>YILDIZ TEKNİK ÜNİVERSİTESİ DAVUTPAŞA KAMPÜSÜ TEKNOLOJİ GELİŞTİRME BÖLGESİ A1 BLOK No:111</v>
      </c>
      <c r="E863" s="2" t="str">
        <f t="shared" si="53"/>
        <v>No:111</v>
      </c>
      <c r="F863" s="44" t="s">
        <v>6636</v>
      </c>
      <c r="G863" s="2">
        <v>151</v>
      </c>
      <c r="H863" s="2" t="s">
        <v>10535</v>
      </c>
      <c r="I863" s="2">
        <f t="shared" ca="1" si="54"/>
        <v>2</v>
      </c>
      <c r="J863" s="2">
        <f t="shared" ca="1" si="55"/>
        <v>173</v>
      </c>
    </row>
    <row r="864" spans="1:10" ht="17.350000000000001" customHeight="1">
      <c r="A864" s="2">
        <v>863</v>
      </c>
      <c r="B864" s="43" t="s">
        <v>6637</v>
      </c>
      <c r="C864" s="2" t="s">
        <v>9534</v>
      </c>
      <c r="D864" s="2" t="str">
        <f t="shared" si="52"/>
        <v>ÇANAKKALE</v>
      </c>
      <c r="E864" s="2" t="str">
        <f t="shared" si="53"/>
        <v>ÇANAKKALE</v>
      </c>
      <c r="F864" s="44" t="s">
        <v>6638</v>
      </c>
      <c r="G864" s="2">
        <v>1644</v>
      </c>
      <c r="H864" s="2" t="s">
        <v>10536</v>
      </c>
      <c r="I864" s="2">
        <f t="shared" ca="1" si="54"/>
        <v>2</v>
      </c>
      <c r="J864" s="2">
        <f t="shared" ca="1" si="55"/>
        <v>847</v>
      </c>
    </row>
    <row r="865" spans="1:10" ht="17.350000000000001" customHeight="1">
      <c r="A865" s="2">
        <v>864</v>
      </c>
      <c r="B865" s="43" t="s">
        <v>6639</v>
      </c>
      <c r="C865" s="2" t="s">
        <v>9535</v>
      </c>
      <c r="D865" s="2" t="str">
        <f t="shared" si="52"/>
        <v>İstanbul</v>
      </c>
      <c r="E865" s="2" t="str">
        <f t="shared" si="53"/>
        <v>İstanbul</v>
      </c>
      <c r="F865" s="44" t="s">
        <v>6640</v>
      </c>
      <c r="G865" s="2">
        <v>1631</v>
      </c>
      <c r="H865" s="2" t="s">
        <v>10537</v>
      </c>
      <c r="I865" s="2">
        <f t="shared" ca="1" si="54"/>
        <v>3</v>
      </c>
      <c r="J865" s="2">
        <f t="shared" ca="1" si="55"/>
        <v>403</v>
      </c>
    </row>
    <row r="866" spans="1:10" ht="17.350000000000001" customHeight="1">
      <c r="A866" s="2">
        <v>865</v>
      </c>
      <c r="B866" s="43" t="s">
        <v>6641</v>
      </c>
      <c r="C866" s="2" t="s">
        <v>9536</v>
      </c>
      <c r="D866" s="2" t="str">
        <f t="shared" si="52"/>
        <v xml:space="preserve"> İZMİR</v>
      </c>
      <c r="E866" s="2" t="str">
        <f t="shared" si="53"/>
        <v>İZMİR</v>
      </c>
      <c r="F866" s="44" t="s">
        <v>6642</v>
      </c>
      <c r="G866" s="2">
        <v>2777</v>
      </c>
      <c r="H866" s="2" t="s">
        <v>10538</v>
      </c>
      <c r="I866" s="2">
        <f t="shared" ca="1" si="54"/>
        <v>2</v>
      </c>
      <c r="J866" s="2">
        <f t="shared" ca="1" si="55"/>
        <v>97</v>
      </c>
    </row>
    <row r="867" spans="1:10" ht="17.350000000000001" customHeight="1">
      <c r="A867" s="2">
        <v>866</v>
      </c>
      <c r="B867" s="43" t="s">
        <v>6643</v>
      </c>
      <c r="C867" s="2" t="s">
        <v>9537</v>
      </c>
      <c r="D867" s="2" t="str">
        <f t="shared" si="52"/>
        <v>A Blok B06</v>
      </c>
      <c r="E867" s="2" t="str">
        <f t="shared" si="53"/>
        <v>B06</v>
      </c>
      <c r="F867" s="44" t="s">
        <v>6644</v>
      </c>
      <c r="G867" s="2">
        <v>540</v>
      </c>
      <c r="H867" s="2" t="s">
        <v>10539</v>
      </c>
      <c r="I867" s="2">
        <f t="shared" ca="1" si="54"/>
        <v>7</v>
      </c>
      <c r="J867" s="2">
        <f t="shared" ca="1" si="55"/>
        <v>448</v>
      </c>
    </row>
    <row r="868" spans="1:10" ht="17.350000000000001" customHeight="1">
      <c r="A868" s="2">
        <v>867</v>
      </c>
      <c r="B868" s="43" t="s">
        <v>6645</v>
      </c>
      <c r="C868" s="2" t="s">
        <v>9538</v>
      </c>
      <c r="D868" s="2" t="str">
        <f t="shared" si="52"/>
        <v>Antalya</v>
      </c>
      <c r="E868" s="2" t="str">
        <f t="shared" si="53"/>
        <v>Antalya</v>
      </c>
      <c r="F868" s="44" t="s">
        <v>6646</v>
      </c>
      <c r="G868" s="2">
        <v>2796</v>
      </c>
      <c r="H868" s="2" t="s">
        <v>10540</v>
      </c>
      <c r="I868" s="2">
        <f t="shared" ca="1" si="54"/>
        <v>7</v>
      </c>
      <c r="J868" s="2">
        <f t="shared" ca="1" si="55"/>
        <v>796</v>
      </c>
    </row>
    <row r="869" spans="1:10" ht="17.350000000000001" customHeight="1">
      <c r="A869" s="2">
        <v>868</v>
      </c>
      <c r="B869" s="43" t="s">
        <v>6647</v>
      </c>
      <c r="C869" s="2" t="s">
        <v>9539</v>
      </c>
      <c r="D869" s="2" t="str">
        <f t="shared" si="52"/>
        <v>C SİCİL GZT:8295</v>
      </c>
      <c r="E869" s="2" t="str">
        <f t="shared" si="53"/>
        <v>GZT:8295</v>
      </c>
      <c r="F869" s="44" t="s">
        <v>6648</v>
      </c>
      <c r="G869" s="2">
        <v>997</v>
      </c>
      <c r="H869" s="2" t="s">
        <v>10541</v>
      </c>
      <c r="I869" s="2">
        <f t="shared" ca="1" si="54"/>
        <v>2</v>
      </c>
      <c r="J869" s="2">
        <f t="shared" ca="1" si="55"/>
        <v>16</v>
      </c>
    </row>
    <row r="870" spans="1:10" ht="17.350000000000001" customHeight="1">
      <c r="A870" s="2">
        <v>869</v>
      </c>
      <c r="B870" s="43" t="s">
        <v>6649</v>
      </c>
      <c r="C870" s="2" t="s">
        <v>9540</v>
      </c>
      <c r="D870" s="2" t="str">
        <f t="shared" si="52"/>
        <v>Samsun</v>
      </c>
      <c r="E870" s="2" t="str">
        <f t="shared" si="53"/>
        <v>Samsun</v>
      </c>
      <c r="F870" s="44" t="s">
        <v>6650</v>
      </c>
      <c r="G870" s="2">
        <v>3126</v>
      </c>
      <c r="H870" s="2" t="s">
        <v>10542</v>
      </c>
      <c r="I870" s="2">
        <f t="shared" ca="1" si="54"/>
        <v>1</v>
      </c>
      <c r="J870" s="2">
        <f t="shared" ca="1" si="55"/>
        <v>452</v>
      </c>
    </row>
    <row r="871" spans="1:10" ht="17.350000000000001" customHeight="1">
      <c r="A871" s="2">
        <v>870</v>
      </c>
      <c r="B871" s="43" t="s">
        <v>6651</v>
      </c>
      <c r="C871" s="2" t="s">
        <v>8778</v>
      </c>
      <c r="D871" s="2" t="str">
        <f t="shared" si="52"/>
        <v>19 SARIYER</v>
      </c>
      <c r="E871" s="2" t="str">
        <f t="shared" si="53"/>
        <v>SARIYER</v>
      </c>
      <c r="F871" s="44" t="s">
        <v>5094</v>
      </c>
      <c r="G871" s="2">
        <v>497</v>
      </c>
      <c r="H871" s="2" t="s">
        <v>10543</v>
      </c>
      <c r="I871" s="2">
        <f t="shared" ca="1" si="54"/>
        <v>4</v>
      </c>
      <c r="J871" s="2">
        <f t="shared" ca="1" si="55"/>
        <v>542</v>
      </c>
    </row>
    <row r="872" spans="1:10" ht="17.350000000000001" customHeight="1">
      <c r="A872" s="2">
        <v>871</v>
      </c>
      <c r="B872" s="43" t="s">
        <v>6652</v>
      </c>
      <c r="C872" s="2" t="s">
        <v>9541</v>
      </c>
      <c r="D872" s="2" t="str">
        <f t="shared" si="52"/>
        <v>Düzce</v>
      </c>
      <c r="E872" s="2" t="str">
        <f t="shared" si="53"/>
        <v>Düzce</v>
      </c>
      <c r="F872" s="44" t="s">
        <v>6653</v>
      </c>
      <c r="G872" s="2">
        <v>713</v>
      </c>
      <c r="H872" s="2" t="s">
        <v>10544</v>
      </c>
      <c r="I872" s="2">
        <f t="shared" ca="1" si="54"/>
        <v>3</v>
      </c>
      <c r="J872" s="2">
        <f t="shared" ca="1" si="55"/>
        <v>667</v>
      </c>
    </row>
    <row r="873" spans="1:10" ht="17.350000000000001" customHeight="1">
      <c r="A873" s="2">
        <v>872</v>
      </c>
      <c r="B873" s="43" t="s">
        <v>6654</v>
      </c>
      <c r="C873" s="2" t="s">
        <v>9542</v>
      </c>
      <c r="D873" s="2" t="str">
        <f t="shared" si="52"/>
        <v>Gaziantep</v>
      </c>
      <c r="E873" s="2" t="str">
        <f t="shared" si="53"/>
        <v>Gaziantep</v>
      </c>
      <c r="F873" s="44" t="s">
        <v>6655</v>
      </c>
      <c r="G873" s="2">
        <v>2666</v>
      </c>
      <c r="H873" s="2" t="s">
        <v>10545</v>
      </c>
      <c r="I873" s="2">
        <f t="shared" ca="1" si="54"/>
        <v>1</v>
      </c>
      <c r="J873" s="2">
        <f t="shared" ca="1" si="55"/>
        <v>190</v>
      </c>
    </row>
    <row r="874" spans="1:10" ht="17.350000000000001" customHeight="1">
      <c r="A874" s="2">
        <v>873</v>
      </c>
      <c r="B874" s="43" t="s">
        <v>6656</v>
      </c>
      <c r="C874" s="2" t="s">
        <v>9543</v>
      </c>
      <c r="D874" s="2" t="str">
        <f t="shared" si="52"/>
        <v>Dicle Üniversitesi Teknoloji Geliştirme Bölgesi Silvan Yolu 6. km. Dicle Üniversitesi Kampusu Dicle Teknokent Binası Kat: 3 No: 3-02</v>
      </c>
      <c r="E874" s="2" t="str">
        <f t="shared" si="53"/>
        <v>3-02</v>
      </c>
      <c r="F874" s="44" t="s">
        <v>6657</v>
      </c>
      <c r="G874" s="2">
        <v>1151</v>
      </c>
      <c r="H874" s="2" t="s">
        <v>10546</v>
      </c>
      <c r="I874" s="2">
        <f t="shared" ca="1" si="54"/>
        <v>5</v>
      </c>
      <c r="J874" s="2">
        <f t="shared" ca="1" si="55"/>
        <v>528</v>
      </c>
    </row>
    <row r="875" spans="1:10" ht="17.350000000000001" customHeight="1">
      <c r="A875" s="2">
        <v>874</v>
      </c>
      <c r="B875" s="43" t="s">
        <v>6658</v>
      </c>
      <c r="C875" s="2" t="s">
        <v>9544</v>
      </c>
      <c r="D875" s="2" t="str">
        <f t="shared" si="52"/>
        <v>Gaziantep</v>
      </c>
      <c r="E875" s="2" t="str">
        <f t="shared" si="53"/>
        <v>Gaziantep</v>
      </c>
      <c r="F875" s="44" t="s">
        <v>6659</v>
      </c>
      <c r="G875" s="2">
        <v>77</v>
      </c>
      <c r="H875" s="2" t="s">
        <v>10547</v>
      </c>
      <c r="I875" s="2">
        <f t="shared" ca="1" si="54"/>
        <v>6</v>
      </c>
      <c r="J875" s="2">
        <f t="shared" ca="1" si="55"/>
        <v>282</v>
      </c>
    </row>
    <row r="876" spans="1:10" ht="17.350000000000001" customHeight="1">
      <c r="A876" s="2">
        <v>875</v>
      </c>
      <c r="B876" s="43" t="s">
        <v>6660</v>
      </c>
      <c r="C876" s="2" t="s">
        <v>9545</v>
      </c>
      <c r="D876" s="2" t="str">
        <f t="shared" si="52"/>
        <v>ANKARA</v>
      </c>
      <c r="E876" s="2" t="str">
        <f t="shared" si="53"/>
        <v>ANKARA</v>
      </c>
      <c r="F876" s="44" t="s">
        <v>6661</v>
      </c>
      <c r="G876" s="2">
        <v>2868</v>
      </c>
      <c r="H876" s="2" t="s">
        <v>10548</v>
      </c>
      <c r="I876" s="2">
        <f t="shared" ca="1" si="54"/>
        <v>8</v>
      </c>
      <c r="J876" s="2">
        <f t="shared" ca="1" si="55"/>
        <v>506</v>
      </c>
    </row>
    <row r="877" spans="1:10" ht="17.350000000000001" customHeight="1">
      <c r="A877" s="2">
        <v>876</v>
      </c>
      <c r="B877" s="43" t="s">
        <v>6662</v>
      </c>
      <c r="C877" s="2" t="s">
        <v>9546</v>
      </c>
      <c r="D877" s="2" t="str">
        <f t="shared" si="52"/>
        <v>6 sur diyarbakır</v>
      </c>
      <c r="E877" s="2" t="str">
        <f t="shared" si="53"/>
        <v>diyarbakır</v>
      </c>
      <c r="F877" s="44" t="s">
        <v>6663</v>
      </c>
      <c r="G877" s="2">
        <v>1570</v>
      </c>
      <c r="H877" s="2" t="s">
        <v>10549</v>
      </c>
      <c r="I877" s="2">
        <f t="shared" ca="1" si="54"/>
        <v>7</v>
      </c>
      <c r="J877" s="2">
        <f t="shared" ca="1" si="55"/>
        <v>426</v>
      </c>
    </row>
    <row r="878" spans="1:10" ht="17.350000000000001" customHeight="1">
      <c r="A878" s="2">
        <v>877</v>
      </c>
      <c r="B878" s="43" t="s">
        <v>6664</v>
      </c>
      <c r="C878" s="2" t="s">
        <v>9547</v>
      </c>
      <c r="D878" s="2" t="str">
        <f t="shared" si="52"/>
        <v>MANİSA</v>
      </c>
      <c r="E878" s="2" t="str">
        <f t="shared" si="53"/>
        <v>MANİSA</v>
      </c>
      <c r="F878" s="44" t="s">
        <v>6665</v>
      </c>
      <c r="G878" s="2">
        <v>245</v>
      </c>
      <c r="H878" s="2" t="s">
        <v>10550</v>
      </c>
      <c r="I878" s="2">
        <f t="shared" ca="1" si="54"/>
        <v>4</v>
      </c>
      <c r="J878" s="2">
        <f t="shared" ca="1" si="55"/>
        <v>441</v>
      </c>
    </row>
    <row r="879" spans="1:10" ht="17.350000000000001" customHeight="1">
      <c r="A879" s="2">
        <v>878</v>
      </c>
      <c r="B879" s="43" t="s">
        <v>6666</v>
      </c>
      <c r="C879" s="2" t="s">
        <v>9548</v>
      </c>
      <c r="D879" s="2" t="str">
        <f t="shared" si="52"/>
        <v>107</v>
      </c>
      <c r="E879" s="2" t="str">
        <f t="shared" si="53"/>
        <v>107</v>
      </c>
      <c r="F879" s="44" t="s">
        <v>6667</v>
      </c>
      <c r="G879" s="2">
        <v>3162</v>
      </c>
      <c r="H879" s="2" t="s">
        <v>10551</v>
      </c>
      <c r="I879" s="2">
        <f t="shared" ca="1" si="54"/>
        <v>7</v>
      </c>
      <c r="J879" s="2">
        <f t="shared" ca="1" si="55"/>
        <v>222</v>
      </c>
    </row>
    <row r="880" spans="1:10" ht="17.350000000000001" customHeight="1">
      <c r="A880" s="2">
        <v>879</v>
      </c>
      <c r="B880" s="43" t="s">
        <v>6668</v>
      </c>
      <c r="C880" s="2" t="s">
        <v>9549</v>
      </c>
      <c r="D880" s="2" t="str">
        <f t="shared" si="52"/>
        <v>Adana</v>
      </c>
      <c r="E880" s="2" t="str">
        <f t="shared" si="53"/>
        <v>Adana</v>
      </c>
      <c r="F880" s="44" t="s">
        <v>6669</v>
      </c>
      <c r="G880" s="2">
        <v>239</v>
      </c>
      <c r="H880" s="2" t="s">
        <v>10552</v>
      </c>
      <c r="I880" s="2">
        <f t="shared" ca="1" si="54"/>
        <v>7</v>
      </c>
      <c r="J880" s="2">
        <f t="shared" ca="1" si="55"/>
        <v>243</v>
      </c>
    </row>
    <row r="881" spans="1:10" ht="17.350000000000001" customHeight="1">
      <c r="A881" s="2">
        <v>880</v>
      </c>
      <c r="B881" s="43" t="s">
        <v>6670</v>
      </c>
      <c r="C881" s="2" t="s">
        <v>9550</v>
      </c>
      <c r="D881" s="2" t="str">
        <f t="shared" si="52"/>
        <v>Malatya</v>
      </c>
      <c r="E881" s="2" t="str">
        <f t="shared" si="53"/>
        <v>Malatya</v>
      </c>
      <c r="F881" s="44" t="s">
        <v>6671</v>
      </c>
      <c r="G881" s="2">
        <v>2518</v>
      </c>
      <c r="H881" s="2" t="s">
        <v>10553</v>
      </c>
      <c r="I881" s="2">
        <f t="shared" ca="1" si="54"/>
        <v>5</v>
      </c>
      <c r="J881" s="2">
        <f t="shared" ca="1" si="55"/>
        <v>724</v>
      </c>
    </row>
    <row r="882" spans="1:10" ht="17.350000000000001" customHeight="1">
      <c r="A882" s="2">
        <v>881</v>
      </c>
      <c r="B882" s="43" t="s">
        <v>6672</v>
      </c>
      <c r="C882" s="2" t="s">
        <v>8764</v>
      </c>
      <c r="D882" s="2" t="str">
        <f t="shared" si="52"/>
        <v xml:space="preserve"> İSTANBUL</v>
      </c>
      <c r="E882" s="2" t="str">
        <f t="shared" si="53"/>
        <v>İSTANBUL</v>
      </c>
      <c r="F882" s="44" t="s">
        <v>5068</v>
      </c>
      <c r="G882" s="2">
        <v>2557</v>
      </c>
      <c r="H882" s="2" t="s">
        <v>10554</v>
      </c>
      <c r="I882" s="2">
        <f t="shared" ca="1" si="54"/>
        <v>4</v>
      </c>
      <c r="J882" s="2">
        <f t="shared" ca="1" si="55"/>
        <v>678</v>
      </c>
    </row>
    <row r="883" spans="1:10" ht="17.350000000000001" customHeight="1">
      <c r="A883" s="2">
        <v>882</v>
      </c>
      <c r="B883" s="43" t="s">
        <v>6673</v>
      </c>
      <c r="C883" s="2" t="s">
        <v>9551</v>
      </c>
      <c r="D883" s="2" t="str">
        <f t="shared" si="52"/>
        <v>B</v>
      </c>
      <c r="E883" s="2" t="str">
        <f t="shared" si="53"/>
        <v>B</v>
      </c>
      <c r="F883" s="44" t="s">
        <v>6674</v>
      </c>
      <c r="G883" s="2">
        <v>2585</v>
      </c>
      <c r="H883" s="2" t="s">
        <v>10555</v>
      </c>
      <c r="I883" s="2">
        <f t="shared" ca="1" si="54"/>
        <v>6</v>
      </c>
      <c r="J883" s="2">
        <f t="shared" ca="1" si="55"/>
        <v>124</v>
      </c>
    </row>
    <row r="884" spans="1:10" ht="17.350000000000001" customHeight="1">
      <c r="A884" s="2">
        <v>883</v>
      </c>
      <c r="B884" s="43" t="s">
        <v>6675</v>
      </c>
      <c r="C884" s="2" t="s">
        <v>9552</v>
      </c>
      <c r="D884" s="2" t="str">
        <f t="shared" si="52"/>
        <v>57-18, 26470 Tepebasi Eskisehir</v>
      </c>
      <c r="E884" s="2" t="str">
        <f t="shared" si="53"/>
        <v>Eskisehir</v>
      </c>
      <c r="F884" s="44" t="s">
        <v>6676</v>
      </c>
      <c r="G884" s="2">
        <v>532</v>
      </c>
      <c r="H884" s="2" t="s">
        <v>10556</v>
      </c>
      <c r="I884" s="2">
        <f t="shared" ca="1" si="54"/>
        <v>5</v>
      </c>
      <c r="J884" s="2">
        <f t="shared" ca="1" si="55"/>
        <v>866</v>
      </c>
    </row>
    <row r="885" spans="1:10" ht="17.350000000000001" customHeight="1">
      <c r="A885" s="2">
        <v>884</v>
      </c>
      <c r="B885" s="43" t="s">
        <v>6677</v>
      </c>
      <c r="C885" s="2" t="s">
        <v>9553</v>
      </c>
      <c r="D885" s="2" t="str">
        <f t="shared" si="52"/>
        <v>217 Selçuklu Konya</v>
      </c>
      <c r="E885" s="2" t="str">
        <f t="shared" si="53"/>
        <v>Konya</v>
      </c>
      <c r="F885" s="44" t="s">
        <v>6678</v>
      </c>
      <c r="G885" s="2">
        <v>964</v>
      </c>
      <c r="H885" s="2" t="s">
        <v>10557</v>
      </c>
      <c r="I885" s="2">
        <f t="shared" ca="1" si="54"/>
        <v>6</v>
      </c>
      <c r="J885" s="2">
        <f t="shared" ca="1" si="55"/>
        <v>111</v>
      </c>
    </row>
    <row r="886" spans="1:10" ht="17.350000000000001" customHeight="1">
      <c r="A886" s="2">
        <v>885</v>
      </c>
      <c r="B886" s="43" t="s">
        <v>6679</v>
      </c>
      <c r="C886" s="2" t="s">
        <v>8778</v>
      </c>
      <c r="D886" s="2" t="str">
        <f t="shared" si="52"/>
        <v>19 SARIYER</v>
      </c>
      <c r="E886" s="2" t="str">
        <f t="shared" si="53"/>
        <v>SARIYER</v>
      </c>
      <c r="F886" s="44" t="s">
        <v>5094</v>
      </c>
      <c r="G886" s="2">
        <v>2766</v>
      </c>
      <c r="H886" s="2" t="s">
        <v>10558</v>
      </c>
      <c r="I886" s="2">
        <f t="shared" ca="1" si="54"/>
        <v>3</v>
      </c>
      <c r="J886" s="2">
        <f t="shared" ca="1" si="55"/>
        <v>274</v>
      </c>
    </row>
    <row r="887" spans="1:10" ht="17.350000000000001" customHeight="1">
      <c r="A887" s="2">
        <v>886</v>
      </c>
      <c r="B887" s="43" t="s">
        <v>6680</v>
      </c>
      <c r="C887" s="2" t="s">
        <v>9554</v>
      </c>
      <c r="D887" s="2" t="str">
        <f t="shared" si="52"/>
        <v>Sanayi Mah. Teknopark Bulvarı No:1 C2 Blok 2008</v>
      </c>
      <c r="E887" s="2" t="str">
        <f t="shared" si="53"/>
        <v>2008</v>
      </c>
      <c r="F887" s="44" t="s">
        <v>6681</v>
      </c>
      <c r="G887" s="2">
        <v>687</v>
      </c>
      <c r="H887" s="2" t="s">
        <v>10559</v>
      </c>
      <c r="I887" s="2">
        <f t="shared" ca="1" si="54"/>
        <v>4</v>
      </c>
      <c r="J887" s="2">
        <f t="shared" ca="1" si="55"/>
        <v>630</v>
      </c>
    </row>
    <row r="888" spans="1:10" ht="17.350000000000001" customHeight="1">
      <c r="A888" s="2">
        <v>887</v>
      </c>
      <c r="B888" s="43" t="s">
        <v>6682</v>
      </c>
      <c r="C888" s="2" t="s">
        <v>9555</v>
      </c>
      <c r="D888" s="2" t="str">
        <f t="shared" si="52"/>
        <v xml:space="preserve"> ANTALYA</v>
      </c>
      <c r="E888" s="2" t="str">
        <f t="shared" si="53"/>
        <v>ANTALYA</v>
      </c>
      <c r="F888" s="44" t="s">
        <v>6683</v>
      </c>
      <c r="G888" s="2">
        <v>3166</v>
      </c>
      <c r="H888" s="2" t="s">
        <v>10560</v>
      </c>
      <c r="I888" s="2">
        <f t="shared" ca="1" si="54"/>
        <v>2</v>
      </c>
      <c r="J888" s="2">
        <f t="shared" ca="1" si="55"/>
        <v>286</v>
      </c>
    </row>
    <row r="889" spans="1:10" ht="17.350000000000001" customHeight="1">
      <c r="A889" s="2">
        <v>888</v>
      </c>
      <c r="B889" s="43" t="s">
        <v>6684</v>
      </c>
      <c r="C889" s="2" t="s">
        <v>9556</v>
      </c>
      <c r="D889" s="2" t="str">
        <f t="shared" si="52"/>
        <v>Dicle Teknokent Silvan Yolu 6. km</v>
      </c>
      <c r="E889" s="2" t="str">
        <f t="shared" si="53"/>
        <v>km</v>
      </c>
      <c r="F889" s="44" t="s">
        <v>6685</v>
      </c>
      <c r="G889" s="2">
        <v>2370</v>
      </c>
      <c r="H889" s="2" t="s">
        <v>10561</v>
      </c>
      <c r="I889" s="2">
        <f t="shared" ca="1" si="54"/>
        <v>4</v>
      </c>
      <c r="J889" s="2">
        <f t="shared" ca="1" si="55"/>
        <v>398</v>
      </c>
    </row>
    <row r="890" spans="1:10" ht="17.350000000000001" customHeight="1">
      <c r="A890" s="2">
        <v>889</v>
      </c>
      <c r="B890" s="43" t="s">
        <v>6686</v>
      </c>
      <c r="C890" s="2" t="s">
        <v>9557</v>
      </c>
      <c r="D890" s="2" t="str">
        <f t="shared" si="52"/>
        <v>301</v>
      </c>
      <c r="E890" s="2" t="str">
        <f t="shared" si="53"/>
        <v>301</v>
      </c>
      <c r="F890" s="44" t="s">
        <v>6687</v>
      </c>
      <c r="G890" s="2">
        <v>2599</v>
      </c>
      <c r="H890" s="2" t="s">
        <v>10562</v>
      </c>
      <c r="I890" s="2">
        <f t="shared" ca="1" si="54"/>
        <v>4</v>
      </c>
      <c r="J890" s="2">
        <f t="shared" ca="1" si="55"/>
        <v>328</v>
      </c>
    </row>
    <row r="891" spans="1:10" ht="17.350000000000001" customHeight="1">
      <c r="A891" s="2">
        <v>890</v>
      </c>
      <c r="B891" s="43" t="s">
        <v>6688</v>
      </c>
      <c r="C891" s="2" t="s">
        <v>9558</v>
      </c>
      <c r="D891" s="2" t="str">
        <f t="shared" si="52"/>
        <v xml:space="preserve"> ANKARA</v>
      </c>
      <c r="E891" s="2" t="str">
        <f t="shared" si="53"/>
        <v>ANKARA</v>
      </c>
      <c r="F891" s="44" t="s">
        <v>6689</v>
      </c>
      <c r="G891" s="2">
        <v>877</v>
      </c>
      <c r="H891" s="2" t="s">
        <v>10563</v>
      </c>
      <c r="I891" s="2">
        <f t="shared" ca="1" si="54"/>
        <v>4</v>
      </c>
      <c r="J891" s="2">
        <f t="shared" ca="1" si="55"/>
        <v>500</v>
      </c>
    </row>
    <row r="892" spans="1:10" ht="17.350000000000001" customHeight="1">
      <c r="A892" s="2">
        <v>891</v>
      </c>
      <c r="B892" s="43" t="s">
        <v>6690</v>
      </c>
      <c r="C892" s="2" t="s">
        <v>9559</v>
      </c>
      <c r="D892" s="2" t="str">
        <f t="shared" si="52"/>
        <v>MANİSA</v>
      </c>
      <c r="E892" s="2" t="str">
        <f t="shared" si="53"/>
        <v>MANİSA</v>
      </c>
      <c r="F892" s="44" t="s">
        <v>6691</v>
      </c>
      <c r="G892" s="2">
        <v>2616</v>
      </c>
      <c r="H892" s="2" t="s">
        <v>10564</v>
      </c>
      <c r="I892" s="2">
        <f t="shared" ca="1" si="54"/>
        <v>7</v>
      </c>
      <c r="J892" s="2">
        <f t="shared" ca="1" si="55"/>
        <v>757</v>
      </c>
    </row>
    <row r="893" spans="1:10" ht="17.350000000000001" customHeight="1">
      <c r="A893" s="2">
        <v>892</v>
      </c>
      <c r="B893" s="43" t="s">
        <v>6692</v>
      </c>
      <c r="C893" s="2" t="s">
        <v>9560</v>
      </c>
      <c r="D893" s="2" t="str">
        <f t="shared" si="52"/>
        <v>Ankara</v>
      </c>
      <c r="E893" s="2" t="str">
        <f t="shared" si="53"/>
        <v>Ankara</v>
      </c>
      <c r="F893" s="44" t="s">
        <v>6693</v>
      </c>
      <c r="G893" s="2">
        <v>2922</v>
      </c>
      <c r="H893" s="2" t="s">
        <v>10565</v>
      </c>
      <c r="I893" s="2">
        <f t="shared" ca="1" si="54"/>
        <v>5</v>
      </c>
      <c r="J893" s="2">
        <f t="shared" ca="1" si="55"/>
        <v>708</v>
      </c>
    </row>
    <row r="894" spans="1:10" ht="17.350000000000001" customHeight="1">
      <c r="A894" s="2">
        <v>893</v>
      </c>
      <c r="B894" s="43" t="s">
        <v>6694</v>
      </c>
      <c r="C894" s="2" t="s">
        <v>9561</v>
      </c>
      <c r="D894" s="2" t="str">
        <f t="shared" si="52"/>
        <v>Ankara</v>
      </c>
      <c r="E894" s="2" t="str">
        <f t="shared" si="53"/>
        <v>Ankara</v>
      </c>
      <c r="F894" s="44" t="s">
        <v>6695</v>
      </c>
      <c r="G894" s="2">
        <v>2921</v>
      </c>
      <c r="H894" s="2" t="s">
        <v>10566</v>
      </c>
      <c r="I894" s="2">
        <f t="shared" ca="1" si="54"/>
        <v>8</v>
      </c>
      <c r="J894" s="2">
        <f t="shared" ca="1" si="55"/>
        <v>850</v>
      </c>
    </row>
    <row r="895" spans="1:10" ht="17.350000000000001" customHeight="1">
      <c r="A895" s="2">
        <v>894</v>
      </c>
      <c r="B895" s="43" t="s">
        <v>6696</v>
      </c>
      <c r="C895" s="2" t="s">
        <v>9562</v>
      </c>
      <c r="D895" s="2" t="str">
        <f t="shared" si="52"/>
        <v>İKİTELLİ OSB. MAH. YILDIZ TEKNİK ÜNİV. TEKNOPARK SOK. NO : 1 D: 212</v>
      </c>
      <c r="E895" s="2" t="str">
        <f t="shared" si="53"/>
        <v>212</v>
      </c>
      <c r="F895" s="44" t="s">
        <v>6697</v>
      </c>
      <c r="G895" s="2">
        <v>2744</v>
      </c>
      <c r="H895" s="2" t="s">
        <v>10567</v>
      </c>
      <c r="I895" s="2">
        <f t="shared" ca="1" si="54"/>
        <v>5</v>
      </c>
      <c r="J895" s="2">
        <f t="shared" ca="1" si="55"/>
        <v>408</v>
      </c>
    </row>
    <row r="896" spans="1:10" ht="17.350000000000001" customHeight="1">
      <c r="A896" s="2">
        <v>895</v>
      </c>
      <c r="B896" s="43" t="s">
        <v>6698</v>
      </c>
      <c r="C896" s="2" t="s">
        <v>9563</v>
      </c>
      <c r="D896" s="2" t="str">
        <f t="shared" si="52"/>
        <v>Sakarya Üniversite Teknoloji Geliştirme Bölgeleri Esentepe Kampüsü A Blok 112</v>
      </c>
      <c r="E896" s="2" t="str">
        <f t="shared" si="53"/>
        <v>112</v>
      </c>
      <c r="F896" s="44" t="s">
        <v>6699</v>
      </c>
      <c r="G896" s="2">
        <v>1627</v>
      </c>
      <c r="H896" s="2" t="s">
        <v>10568</v>
      </c>
      <c r="I896" s="2">
        <f t="shared" ca="1" si="54"/>
        <v>5</v>
      </c>
      <c r="J896" s="2">
        <f t="shared" ca="1" si="55"/>
        <v>503</v>
      </c>
    </row>
    <row r="897" spans="1:10" ht="17.350000000000001" customHeight="1">
      <c r="A897" s="2">
        <v>896</v>
      </c>
      <c r="B897" s="43" t="s">
        <v>6700</v>
      </c>
      <c r="C897" s="2" t="s">
        <v>9564</v>
      </c>
      <c r="D897" s="2" t="str">
        <f t="shared" si="52"/>
        <v>Sanayi mah. Teknopark bulvarı Kat:1 Kapı no.307 Pendik-İstanbul</v>
      </c>
      <c r="E897" s="2" t="str">
        <f t="shared" si="53"/>
        <v>Pendik-İstanbul</v>
      </c>
      <c r="F897" s="44" t="s">
        <v>6701</v>
      </c>
      <c r="G897" s="2">
        <v>1046</v>
      </c>
      <c r="H897" s="2" t="s">
        <v>10569</v>
      </c>
      <c r="I897" s="2">
        <f t="shared" ca="1" si="54"/>
        <v>3</v>
      </c>
      <c r="J897" s="2">
        <f t="shared" ca="1" si="55"/>
        <v>946</v>
      </c>
    </row>
    <row r="898" spans="1:10" ht="17.350000000000001" customHeight="1">
      <c r="A898" s="2">
        <v>897</v>
      </c>
      <c r="B898" s="43" t="s">
        <v>6702</v>
      </c>
      <c r="C898" s="2" t="s">
        <v>9565</v>
      </c>
      <c r="D898" s="2" t="str">
        <f t="shared" si="52"/>
        <v>1-2 3. KAT OFİS NO: 303</v>
      </c>
      <c r="E898" s="2" t="str">
        <f t="shared" si="53"/>
        <v>303</v>
      </c>
      <c r="F898" s="44" t="s">
        <v>6703</v>
      </c>
      <c r="G898" s="2">
        <v>2823</v>
      </c>
      <c r="H898" s="2" t="s">
        <v>10570</v>
      </c>
      <c r="I898" s="2">
        <f t="shared" ca="1" si="54"/>
        <v>3</v>
      </c>
      <c r="J898" s="2">
        <f t="shared" ca="1" si="55"/>
        <v>537</v>
      </c>
    </row>
    <row r="899" spans="1:10" ht="17.350000000000001" customHeight="1">
      <c r="A899" s="2">
        <v>898</v>
      </c>
      <c r="B899" s="43" t="s">
        <v>6704</v>
      </c>
      <c r="C899" s="2" t="s">
        <v>9566</v>
      </c>
      <c r="D899" s="2" t="str">
        <f t="shared" ref="D899:D962" si="56">IFERROR(RIGHT(C899,LEN(C899)-FIND("$",SUBSTITUTE(C899,"/","$",LEN(C899)-LEN(SUBSTITUTE(C899,"/",""))))),C899)</f>
        <v>Samsun</v>
      </c>
      <c r="E899" s="2" t="str">
        <f t="shared" ref="E899:E962" si="57">IFERROR(RIGHT(D899,LEN(D899)-FIND("$",SUBSTITUTE(D899," ","$",LEN(D899)-LEN(SUBSTITUTE(D899," ",""))))),D899)</f>
        <v>Samsun</v>
      </c>
      <c r="F899" s="44" t="s">
        <v>6705</v>
      </c>
      <c r="G899" s="2">
        <v>1602</v>
      </c>
      <c r="H899" s="2" t="s">
        <v>10571</v>
      </c>
      <c r="I899" s="2">
        <f t="shared" ref="I899:I962" ca="1" si="58">RANDBETWEEN(1,8)</f>
        <v>7</v>
      </c>
      <c r="J899" s="2">
        <f t="shared" ref="J899:J962" ca="1" si="59">RANDBETWEEN(1,1000)</f>
        <v>48</v>
      </c>
    </row>
    <row r="900" spans="1:10" ht="17.350000000000001" customHeight="1">
      <c r="A900" s="2">
        <v>899</v>
      </c>
      <c r="B900" s="43" t="s">
        <v>6706</v>
      </c>
      <c r="C900" s="2" t="s">
        <v>9567</v>
      </c>
      <c r="D900" s="2" t="str">
        <f t="shared" si="56"/>
        <v>Sivas</v>
      </c>
      <c r="E900" s="2" t="str">
        <f t="shared" si="57"/>
        <v>Sivas</v>
      </c>
      <c r="F900" s="44" t="s">
        <v>6707</v>
      </c>
      <c r="G900" s="2">
        <v>2289</v>
      </c>
      <c r="H900" s="2" t="s">
        <v>10572</v>
      </c>
      <c r="I900" s="2">
        <f t="shared" ca="1" si="58"/>
        <v>8</v>
      </c>
      <c r="J900" s="2">
        <f t="shared" ca="1" si="59"/>
        <v>861</v>
      </c>
    </row>
    <row r="901" spans="1:10" ht="17.350000000000001" customHeight="1">
      <c r="A901" s="2">
        <v>900</v>
      </c>
      <c r="B901" s="43" t="s">
        <v>6708</v>
      </c>
      <c r="C901" s="2" t="s">
        <v>9568</v>
      </c>
      <c r="D901" s="2" t="str">
        <f t="shared" si="56"/>
        <v>İTOB OSB Mahallesi 10032 sk. no:2 Menderes İzmir</v>
      </c>
      <c r="E901" s="2" t="str">
        <f t="shared" si="57"/>
        <v>İzmir</v>
      </c>
      <c r="F901" s="44" t="s">
        <v>6709</v>
      </c>
      <c r="G901" s="2">
        <v>1109</v>
      </c>
      <c r="H901" s="2" t="s">
        <v>10573</v>
      </c>
      <c r="I901" s="2">
        <f t="shared" ca="1" si="58"/>
        <v>3</v>
      </c>
      <c r="J901" s="2">
        <f t="shared" ca="1" si="59"/>
        <v>968</v>
      </c>
    </row>
    <row r="902" spans="1:10" ht="17.350000000000001" customHeight="1">
      <c r="A902" s="2">
        <v>901</v>
      </c>
      <c r="B902" s="43" t="s">
        <v>6710</v>
      </c>
      <c r="C902" s="2" t="s">
        <v>9407</v>
      </c>
      <c r="D902" s="2" t="str">
        <f t="shared" si="56"/>
        <v>1, Kuluçka Merkezi A010, 35471, Tekeli, Menderes, İzmir, Türkiye</v>
      </c>
      <c r="E902" s="2" t="str">
        <f t="shared" si="57"/>
        <v>Türkiye</v>
      </c>
      <c r="F902" s="44" t="s">
        <v>6376</v>
      </c>
      <c r="G902" s="2">
        <v>1076</v>
      </c>
      <c r="H902" s="2" t="s">
        <v>10574</v>
      </c>
      <c r="I902" s="2">
        <f t="shared" ca="1" si="58"/>
        <v>5</v>
      </c>
      <c r="J902" s="2">
        <f t="shared" ca="1" si="59"/>
        <v>741</v>
      </c>
    </row>
    <row r="903" spans="1:10" ht="17.350000000000001" customHeight="1">
      <c r="A903" s="2">
        <v>902</v>
      </c>
      <c r="B903" s="43" t="s">
        <v>6711</v>
      </c>
      <c r="C903" s="2" t="s">
        <v>9569</v>
      </c>
      <c r="D903" s="2" t="str">
        <f t="shared" si="56"/>
        <v>ANKARA</v>
      </c>
      <c r="E903" s="2" t="str">
        <f t="shared" si="57"/>
        <v>ANKARA</v>
      </c>
      <c r="F903" s="44" t="s">
        <v>6712</v>
      </c>
      <c r="G903" s="2">
        <v>157</v>
      </c>
      <c r="H903" s="2" t="s">
        <v>10575</v>
      </c>
      <c r="I903" s="2">
        <f t="shared" ca="1" si="58"/>
        <v>8</v>
      </c>
      <c r="J903" s="2">
        <f t="shared" ca="1" si="59"/>
        <v>878</v>
      </c>
    </row>
    <row r="904" spans="1:10" ht="17.350000000000001" customHeight="1">
      <c r="A904" s="2">
        <v>903</v>
      </c>
      <c r="B904" s="43" t="s">
        <v>6713</v>
      </c>
      <c r="C904" s="2" t="s">
        <v>9570</v>
      </c>
      <c r="D904" s="2" t="str">
        <f t="shared" si="56"/>
        <v xml:space="preserve"> KONYA</v>
      </c>
      <c r="E904" s="2" t="str">
        <f t="shared" si="57"/>
        <v>KONYA</v>
      </c>
      <c r="F904" s="44" t="s">
        <v>6714</v>
      </c>
      <c r="G904" s="2">
        <v>2697</v>
      </c>
      <c r="H904" s="2" t="s">
        <v>10576</v>
      </c>
      <c r="I904" s="2">
        <f t="shared" ca="1" si="58"/>
        <v>4</v>
      </c>
      <c r="J904" s="2">
        <f t="shared" ca="1" si="59"/>
        <v>399</v>
      </c>
    </row>
    <row r="905" spans="1:10" ht="17.350000000000001" customHeight="1">
      <c r="A905" s="2">
        <v>904</v>
      </c>
      <c r="B905" s="43" t="s">
        <v>6715</v>
      </c>
      <c r="C905" s="2" t="s">
        <v>9571</v>
      </c>
      <c r="D905" s="2" t="str">
        <f t="shared" si="56"/>
        <v>Bolu TGB Teknokent Binası No:6</v>
      </c>
      <c r="E905" s="2" t="str">
        <f t="shared" si="57"/>
        <v>No:6</v>
      </c>
      <c r="F905" s="44" t="s">
        <v>6716</v>
      </c>
      <c r="G905" s="2">
        <v>1097</v>
      </c>
      <c r="H905" s="2" t="s">
        <v>10577</v>
      </c>
      <c r="I905" s="2">
        <f t="shared" ca="1" si="58"/>
        <v>1</v>
      </c>
      <c r="J905" s="2">
        <f t="shared" ca="1" si="59"/>
        <v>669</v>
      </c>
    </row>
    <row r="906" spans="1:10" ht="17.350000000000001" customHeight="1">
      <c r="A906" s="2">
        <v>905</v>
      </c>
      <c r="B906" s="43" t="s">
        <v>6717</v>
      </c>
      <c r="C906" s="2" t="s">
        <v>9572</v>
      </c>
      <c r="D906" s="2" t="str">
        <f t="shared" si="56"/>
        <v>6</v>
      </c>
      <c r="E906" s="2" t="str">
        <f t="shared" si="57"/>
        <v>6</v>
      </c>
      <c r="F906" s="44" t="s">
        <v>6718</v>
      </c>
      <c r="G906" s="2">
        <v>2444</v>
      </c>
      <c r="H906" s="2" t="s">
        <v>10578</v>
      </c>
      <c r="I906" s="2">
        <f t="shared" ca="1" si="58"/>
        <v>2</v>
      </c>
      <c r="J906" s="2">
        <f t="shared" ca="1" si="59"/>
        <v>598</v>
      </c>
    </row>
    <row r="907" spans="1:10" ht="17.350000000000001" customHeight="1">
      <c r="A907" s="2">
        <v>906</v>
      </c>
      <c r="B907" s="43" t="s">
        <v>6719</v>
      </c>
      <c r="C907" s="2" t="s">
        <v>9573</v>
      </c>
      <c r="D907" s="2" t="str">
        <f t="shared" si="56"/>
        <v>Sakarya Üniversitesi Teknoloji Geliştirme Bölgeleri D Blok B05</v>
      </c>
      <c r="E907" s="2" t="str">
        <f t="shared" si="57"/>
        <v>B05</v>
      </c>
      <c r="F907" s="44" t="s">
        <v>6720</v>
      </c>
      <c r="G907" s="2">
        <v>680</v>
      </c>
      <c r="H907" s="2" t="s">
        <v>10579</v>
      </c>
      <c r="I907" s="2">
        <f t="shared" ca="1" si="58"/>
        <v>2</v>
      </c>
      <c r="J907" s="2">
        <f t="shared" ca="1" si="59"/>
        <v>860</v>
      </c>
    </row>
    <row r="908" spans="1:10" ht="17.350000000000001" customHeight="1">
      <c r="A908" s="2">
        <v>907</v>
      </c>
      <c r="B908" s="43" t="s">
        <v>6721</v>
      </c>
      <c r="C908" s="2" t="s">
        <v>9574</v>
      </c>
      <c r="D908" s="2" t="str">
        <f t="shared" si="56"/>
        <v>Kemal Nehrozoğlu Cad. Teknopark Üretim no 1 ,G.O.S.B Gebze Kocaeli</v>
      </c>
      <c r="E908" s="2" t="str">
        <f t="shared" si="57"/>
        <v>Kocaeli</v>
      </c>
      <c r="F908" s="44" t="s">
        <v>6722</v>
      </c>
      <c r="G908" s="2">
        <v>3013</v>
      </c>
      <c r="H908" s="2" t="s">
        <v>10580</v>
      </c>
      <c r="I908" s="2">
        <f t="shared" ca="1" si="58"/>
        <v>2</v>
      </c>
      <c r="J908" s="2">
        <f t="shared" ca="1" si="59"/>
        <v>958</v>
      </c>
    </row>
    <row r="909" spans="1:10" ht="17.350000000000001" customHeight="1">
      <c r="A909" s="2">
        <v>908</v>
      </c>
      <c r="B909" s="43" t="s">
        <v>6723</v>
      </c>
      <c r="C909" s="2" t="s">
        <v>9575</v>
      </c>
      <c r="D909" s="2" t="str">
        <f t="shared" si="56"/>
        <v>Muradiye Mah. Celal Bayar Üniversitesi Kampüsü (Küme Evler) Teknoloji Geliştirme (Bölgesi İçi) Merkezi No:22 Yunusemre - MANİSA</v>
      </c>
      <c r="E909" s="2" t="str">
        <f t="shared" si="57"/>
        <v>MANİSA</v>
      </c>
      <c r="F909" s="44" t="s">
        <v>6724</v>
      </c>
      <c r="G909" s="2">
        <v>3003</v>
      </c>
      <c r="H909" s="2" t="s">
        <v>10581</v>
      </c>
      <c r="I909" s="2">
        <f t="shared" ca="1" si="58"/>
        <v>5</v>
      </c>
      <c r="J909" s="2">
        <f t="shared" ca="1" si="59"/>
        <v>278</v>
      </c>
    </row>
    <row r="910" spans="1:10" ht="17.350000000000001" customHeight="1">
      <c r="A910" s="2">
        <v>909</v>
      </c>
      <c r="B910" s="43" t="s">
        <v>6725</v>
      </c>
      <c r="C910" s="2" t="s">
        <v>9576</v>
      </c>
      <c r="D910" s="2" t="str">
        <f t="shared" si="56"/>
        <v>Boğaziçi Üniversitesi Kuzey Kampüs BÜN Teknopark No:106 Bebek Beşiktaş İstanbul</v>
      </c>
      <c r="E910" s="2" t="str">
        <f t="shared" si="57"/>
        <v>İstanbul</v>
      </c>
      <c r="F910" s="44" t="s">
        <v>6726</v>
      </c>
      <c r="G910" s="2">
        <v>745</v>
      </c>
      <c r="H910" s="2" t="s">
        <v>10582</v>
      </c>
      <c r="I910" s="2">
        <f t="shared" ca="1" si="58"/>
        <v>6</v>
      </c>
      <c r="J910" s="2">
        <f t="shared" ca="1" si="59"/>
        <v>135</v>
      </c>
    </row>
    <row r="911" spans="1:10" ht="17.350000000000001" customHeight="1">
      <c r="A911" s="2">
        <v>910</v>
      </c>
      <c r="B911" s="43" t="s">
        <v>6727</v>
      </c>
      <c r="C911" s="2" t="s">
        <v>9470</v>
      </c>
      <c r="D911" s="2" t="str">
        <f t="shared" si="56"/>
        <v>ADÜ</v>
      </c>
      <c r="E911" s="2" t="str">
        <f t="shared" si="57"/>
        <v>ADÜ</v>
      </c>
      <c r="F911" s="44" t="s">
        <v>6505</v>
      </c>
      <c r="G911" s="2">
        <v>1490</v>
      </c>
      <c r="H911" s="2" t="s">
        <v>10583</v>
      </c>
      <c r="I911" s="2">
        <f t="shared" ca="1" si="58"/>
        <v>8</v>
      </c>
      <c r="J911" s="2">
        <f t="shared" ca="1" si="59"/>
        <v>405</v>
      </c>
    </row>
    <row r="912" spans="1:10" ht="17.350000000000001" customHeight="1">
      <c r="A912" s="2">
        <v>911</v>
      </c>
      <c r="B912" s="43" t="s">
        <v>6728</v>
      </c>
      <c r="C912" s="2" t="s">
        <v>9577</v>
      </c>
      <c r="D912" s="2" t="str">
        <f t="shared" si="56"/>
        <v>b</v>
      </c>
      <c r="E912" s="2" t="str">
        <f t="shared" si="57"/>
        <v>b</v>
      </c>
      <c r="F912" s="44" t="s">
        <v>6729</v>
      </c>
      <c r="G912" s="2">
        <v>694</v>
      </c>
      <c r="H912" s="2" t="s">
        <v>10584</v>
      </c>
      <c r="I912" s="2">
        <f t="shared" ca="1" si="58"/>
        <v>5</v>
      </c>
      <c r="J912" s="2">
        <f t="shared" ca="1" si="59"/>
        <v>20</v>
      </c>
    </row>
    <row r="913" spans="1:10" ht="17.350000000000001" customHeight="1">
      <c r="A913" s="2">
        <v>912</v>
      </c>
      <c r="B913" s="43" t="s">
        <v>6730</v>
      </c>
      <c r="C913" s="2" t="s">
        <v>9578</v>
      </c>
      <c r="D913" s="2" t="str">
        <f t="shared" si="56"/>
        <v>MANİSA</v>
      </c>
      <c r="E913" s="2" t="str">
        <f t="shared" si="57"/>
        <v>MANİSA</v>
      </c>
      <c r="F913" s="44" t="s">
        <v>6731</v>
      </c>
      <c r="G913" s="2">
        <v>536</v>
      </c>
      <c r="H913" s="2" t="s">
        <v>10585</v>
      </c>
      <c r="I913" s="2">
        <f t="shared" ca="1" si="58"/>
        <v>6</v>
      </c>
      <c r="J913" s="2">
        <f t="shared" ca="1" si="59"/>
        <v>16</v>
      </c>
    </row>
    <row r="914" spans="1:10" ht="17.350000000000001" customHeight="1">
      <c r="A914" s="2">
        <v>913</v>
      </c>
      <c r="B914" s="43" t="s">
        <v>6732</v>
      </c>
      <c r="C914" s="2" t="s">
        <v>9579</v>
      </c>
      <c r="D914" s="2" t="str">
        <f t="shared" si="56"/>
        <v>208</v>
      </c>
      <c r="E914" s="2" t="str">
        <f t="shared" si="57"/>
        <v>208</v>
      </c>
      <c r="F914" s="44" t="s">
        <v>6733</v>
      </c>
      <c r="G914" s="2">
        <v>1401</v>
      </c>
      <c r="H914" s="2" t="s">
        <v>10586</v>
      </c>
      <c r="I914" s="2">
        <f t="shared" ca="1" si="58"/>
        <v>8</v>
      </c>
      <c r="J914" s="2">
        <f t="shared" ca="1" si="59"/>
        <v>675</v>
      </c>
    </row>
    <row r="915" spans="1:10" ht="17.350000000000001" customHeight="1">
      <c r="A915" s="2">
        <v>914</v>
      </c>
      <c r="B915" s="43" t="s">
        <v>6734</v>
      </c>
      <c r="C915" s="2" t="s">
        <v>9580</v>
      </c>
      <c r="D915" s="2" t="str">
        <f t="shared" si="56"/>
        <v>İstanbul</v>
      </c>
      <c r="E915" s="2" t="str">
        <f t="shared" si="57"/>
        <v>İstanbul</v>
      </c>
      <c r="F915" s="44" t="s">
        <v>6735</v>
      </c>
      <c r="G915" s="2">
        <v>443</v>
      </c>
      <c r="H915" s="2" t="s">
        <v>10587</v>
      </c>
      <c r="I915" s="2">
        <f t="shared" ca="1" si="58"/>
        <v>5</v>
      </c>
      <c r="J915" s="2">
        <f t="shared" ca="1" si="59"/>
        <v>920</v>
      </c>
    </row>
    <row r="916" spans="1:10" ht="17.350000000000001" customHeight="1">
      <c r="A916" s="2">
        <v>915</v>
      </c>
      <c r="B916" s="43" t="s">
        <v>6736</v>
      </c>
      <c r="C916" s="2" t="s">
        <v>9581</v>
      </c>
      <c r="D916" s="2" t="str">
        <f t="shared" si="56"/>
        <v xml:space="preserve"> b-1 Battalgazi MALATYA</v>
      </c>
      <c r="E916" s="2" t="str">
        <f t="shared" si="57"/>
        <v>MALATYA</v>
      </c>
      <c r="F916" s="44" t="s">
        <v>6737</v>
      </c>
      <c r="G916" s="2">
        <v>1734</v>
      </c>
      <c r="H916" s="2" t="s">
        <v>10588</v>
      </c>
      <c r="I916" s="2">
        <f t="shared" ca="1" si="58"/>
        <v>8</v>
      </c>
      <c r="J916" s="2">
        <f t="shared" ca="1" si="59"/>
        <v>85</v>
      </c>
    </row>
    <row r="917" spans="1:10" ht="17.350000000000001" customHeight="1">
      <c r="A917" s="2">
        <v>916</v>
      </c>
      <c r="B917" s="43" t="s">
        <v>6738</v>
      </c>
      <c r="C917" s="2" t="s">
        <v>9582</v>
      </c>
      <c r="D917" s="2" t="str">
        <f t="shared" si="56"/>
        <v>SAKARYA</v>
      </c>
      <c r="E917" s="2" t="str">
        <f t="shared" si="57"/>
        <v>SAKARYA</v>
      </c>
      <c r="F917" s="44" t="s">
        <v>6739</v>
      </c>
      <c r="G917" s="2">
        <v>645</v>
      </c>
      <c r="H917" s="2" t="s">
        <v>10589</v>
      </c>
      <c r="I917" s="2">
        <f t="shared" ca="1" si="58"/>
        <v>3</v>
      </c>
      <c r="J917" s="2">
        <f t="shared" ca="1" si="59"/>
        <v>502</v>
      </c>
    </row>
    <row r="918" spans="1:10" ht="17.350000000000001" customHeight="1">
      <c r="A918" s="2">
        <v>917</v>
      </c>
      <c r="B918" s="43" t="s">
        <v>6740</v>
      </c>
      <c r="C918" s="2" t="s">
        <v>9583</v>
      </c>
      <c r="D918" s="2" t="str">
        <f t="shared" si="56"/>
        <v>1106</v>
      </c>
      <c r="E918" s="2" t="str">
        <f t="shared" si="57"/>
        <v>1106</v>
      </c>
      <c r="F918" s="44" t="s">
        <v>6741</v>
      </c>
      <c r="G918" s="2">
        <v>1677</v>
      </c>
      <c r="H918" s="2" t="s">
        <v>10590</v>
      </c>
      <c r="I918" s="2">
        <f t="shared" ca="1" si="58"/>
        <v>8</v>
      </c>
      <c r="J918" s="2">
        <f t="shared" ca="1" si="59"/>
        <v>429</v>
      </c>
    </row>
    <row r="919" spans="1:10" ht="17.350000000000001" customHeight="1">
      <c r="A919" s="2">
        <v>918</v>
      </c>
      <c r="B919" s="43" t="s">
        <v>6742</v>
      </c>
      <c r="C919" s="2" t="s">
        <v>9584</v>
      </c>
      <c r="D919" s="2" t="str">
        <f t="shared" si="56"/>
        <v xml:space="preserve"> Eskişehir</v>
      </c>
      <c r="E919" s="2" t="str">
        <f t="shared" si="57"/>
        <v>Eskişehir</v>
      </c>
      <c r="F919" s="44" t="s">
        <v>6743</v>
      </c>
      <c r="G919" s="2">
        <v>2063</v>
      </c>
      <c r="H919" s="2" t="s">
        <v>10591</v>
      </c>
      <c r="I919" s="2">
        <f t="shared" ca="1" si="58"/>
        <v>5</v>
      </c>
      <c r="J919" s="2">
        <f t="shared" ca="1" si="59"/>
        <v>636</v>
      </c>
    </row>
    <row r="920" spans="1:10" ht="17.350000000000001" customHeight="1">
      <c r="A920" s="2">
        <v>919</v>
      </c>
      <c r="B920" s="43" t="s">
        <v>6744</v>
      </c>
      <c r="C920" s="2" t="s">
        <v>9585</v>
      </c>
      <c r="D920" s="2" t="str">
        <f t="shared" si="56"/>
        <v>Ankara</v>
      </c>
      <c r="E920" s="2" t="str">
        <f t="shared" si="57"/>
        <v>Ankara</v>
      </c>
      <c r="F920" s="44" t="s">
        <v>6745</v>
      </c>
      <c r="G920" s="2">
        <v>2435</v>
      </c>
      <c r="H920" s="2" t="s">
        <v>10592</v>
      </c>
      <c r="I920" s="2">
        <f t="shared" ca="1" si="58"/>
        <v>4</v>
      </c>
      <c r="J920" s="2">
        <f t="shared" ca="1" si="59"/>
        <v>953</v>
      </c>
    </row>
    <row r="921" spans="1:10" ht="17.350000000000001" customHeight="1">
      <c r="A921" s="2">
        <v>920</v>
      </c>
      <c r="B921" s="43" t="s">
        <v>6746</v>
      </c>
      <c r="C921" s="2" t="s">
        <v>9586</v>
      </c>
      <c r="D921" s="2" t="str">
        <f t="shared" si="56"/>
        <v>İSTANBUL</v>
      </c>
      <c r="E921" s="2" t="str">
        <f t="shared" si="57"/>
        <v>İSTANBUL</v>
      </c>
      <c r="F921" s="44" t="s">
        <v>6747</v>
      </c>
      <c r="G921" s="2">
        <v>104</v>
      </c>
      <c r="H921" s="2" t="s">
        <v>10593</v>
      </c>
      <c r="I921" s="2">
        <f t="shared" ca="1" si="58"/>
        <v>7</v>
      </c>
      <c r="J921" s="2">
        <f t="shared" ca="1" si="59"/>
        <v>744</v>
      </c>
    </row>
    <row r="922" spans="1:10" ht="17.350000000000001" customHeight="1">
      <c r="A922" s="2">
        <v>921</v>
      </c>
      <c r="B922" s="43" t="s">
        <v>6748</v>
      </c>
      <c r="C922" s="2" t="s">
        <v>9587</v>
      </c>
      <c r="D922" s="2" t="str">
        <f t="shared" si="56"/>
        <v>Sakarya Üniversitesi Teknoloji Geliştirme Bölgeleri B Blok Z03</v>
      </c>
      <c r="E922" s="2" t="str">
        <f t="shared" si="57"/>
        <v>Z03</v>
      </c>
      <c r="F922" s="44" t="s">
        <v>6749</v>
      </c>
      <c r="G922" s="2">
        <v>2656</v>
      </c>
      <c r="H922" s="2" t="s">
        <v>10594</v>
      </c>
      <c r="I922" s="2">
        <f t="shared" ca="1" si="58"/>
        <v>2</v>
      </c>
      <c r="J922" s="2">
        <f t="shared" ca="1" si="59"/>
        <v>369</v>
      </c>
    </row>
    <row r="923" spans="1:10" ht="17.350000000000001" customHeight="1">
      <c r="A923" s="2">
        <v>922</v>
      </c>
      <c r="B923" s="43" t="s">
        <v>6750</v>
      </c>
      <c r="C923" s="2" t="s">
        <v>9588</v>
      </c>
      <c r="D923" s="2" t="str">
        <f t="shared" si="56"/>
        <v>1 Tarabya 34457 Sarıyer İstanbul</v>
      </c>
      <c r="E923" s="2" t="str">
        <f t="shared" si="57"/>
        <v>İstanbul</v>
      </c>
      <c r="F923" s="44" t="s">
        <v>6751</v>
      </c>
      <c r="G923" s="2">
        <v>2755</v>
      </c>
      <c r="H923" s="2" t="s">
        <v>10595</v>
      </c>
      <c r="I923" s="2">
        <f t="shared" ca="1" si="58"/>
        <v>7</v>
      </c>
      <c r="J923" s="2">
        <f t="shared" ca="1" si="59"/>
        <v>995</v>
      </c>
    </row>
    <row r="924" spans="1:10" ht="17.350000000000001" customHeight="1">
      <c r="A924" s="2">
        <v>923</v>
      </c>
      <c r="B924" s="43" t="s">
        <v>6752</v>
      </c>
      <c r="C924" s="2" t="s">
        <v>9589</v>
      </c>
      <c r="D924" s="2" t="str">
        <f t="shared" si="56"/>
        <v>203</v>
      </c>
      <c r="E924" s="2" t="str">
        <f t="shared" si="57"/>
        <v>203</v>
      </c>
      <c r="F924" s="44" t="s">
        <v>6753</v>
      </c>
      <c r="G924" s="2">
        <v>2545</v>
      </c>
      <c r="H924" s="2" t="s">
        <v>10596</v>
      </c>
      <c r="I924" s="2">
        <f t="shared" ca="1" si="58"/>
        <v>7</v>
      </c>
      <c r="J924" s="2">
        <f t="shared" ca="1" si="59"/>
        <v>54</v>
      </c>
    </row>
    <row r="925" spans="1:10" ht="17.350000000000001" customHeight="1">
      <c r="A925" s="2">
        <v>924</v>
      </c>
      <c r="B925" s="43" t="s">
        <v>6754</v>
      </c>
      <c r="C925" s="2" t="s">
        <v>9590</v>
      </c>
      <c r="D925" s="2" t="str">
        <f t="shared" si="56"/>
        <v>MANİSA</v>
      </c>
      <c r="E925" s="2" t="str">
        <f t="shared" si="57"/>
        <v>MANİSA</v>
      </c>
      <c r="F925" s="44" t="s">
        <v>6755</v>
      </c>
      <c r="G925" s="2">
        <v>88</v>
      </c>
      <c r="H925" s="2" t="s">
        <v>10597</v>
      </c>
      <c r="I925" s="2">
        <f t="shared" ca="1" si="58"/>
        <v>4</v>
      </c>
      <c r="J925" s="2">
        <f t="shared" ca="1" si="59"/>
        <v>594</v>
      </c>
    </row>
    <row r="926" spans="1:10" ht="17.350000000000001" customHeight="1">
      <c r="A926" s="2">
        <v>925</v>
      </c>
      <c r="B926" s="43" t="s">
        <v>6756</v>
      </c>
      <c r="C926" s="2" t="s">
        <v>9591</v>
      </c>
      <c r="D926" s="2" t="str">
        <f t="shared" si="56"/>
        <v>İST.</v>
      </c>
      <c r="E926" s="2" t="str">
        <f t="shared" si="57"/>
        <v>İST.</v>
      </c>
      <c r="F926" s="44" t="s">
        <v>6757</v>
      </c>
      <c r="G926" s="2">
        <v>3019</v>
      </c>
      <c r="H926" s="2" t="s">
        <v>10598</v>
      </c>
      <c r="I926" s="2">
        <f t="shared" ca="1" si="58"/>
        <v>8</v>
      </c>
      <c r="J926" s="2">
        <f t="shared" ca="1" si="59"/>
        <v>241</v>
      </c>
    </row>
    <row r="927" spans="1:10" ht="17.350000000000001" customHeight="1">
      <c r="A927" s="2">
        <v>926</v>
      </c>
      <c r="B927" s="43" t="s">
        <v>6758</v>
      </c>
      <c r="C927" s="2" t="s">
        <v>9592</v>
      </c>
      <c r="D927" s="2" t="str">
        <f t="shared" si="56"/>
        <v>1B, B1 BLOK, NO:212</v>
      </c>
      <c r="E927" s="2" t="str">
        <f t="shared" si="57"/>
        <v>NO:212</v>
      </c>
      <c r="F927" s="44" t="s">
        <v>6759</v>
      </c>
      <c r="G927" s="2">
        <v>2334</v>
      </c>
      <c r="H927" s="2" t="s">
        <v>10599</v>
      </c>
      <c r="I927" s="2">
        <f t="shared" ca="1" si="58"/>
        <v>6</v>
      </c>
      <c r="J927" s="2">
        <f t="shared" ca="1" si="59"/>
        <v>933</v>
      </c>
    </row>
    <row r="928" spans="1:10" ht="17.350000000000001" customHeight="1">
      <c r="A928" s="2">
        <v>927</v>
      </c>
      <c r="B928" s="43" t="s">
        <v>6760</v>
      </c>
      <c r="C928" s="2" t="s">
        <v>9593</v>
      </c>
      <c r="D928" s="2" t="str">
        <f t="shared" si="56"/>
        <v>YILDIZ TEKNİK ÜNİVERSİTESİ DAVUTPAŞA KAMPÜSÜ TEKNOLOJİ GELİŞTİRME BÖLGESİ 2. FAZ. C1 BLOK C-110A</v>
      </c>
      <c r="E928" s="2" t="str">
        <f t="shared" si="57"/>
        <v>C-110A</v>
      </c>
      <c r="F928" s="44" t="s">
        <v>6761</v>
      </c>
      <c r="G928" s="2">
        <v>1597</v>
      </c>
      <c r="H928" s="2" t="s">
        <v>10600</v>
      </c>
      <c r="I928" s="2">
        <f t="shared" ca="1" si="58"/>
        <v>7</v>
      </c>
      <c r="J928" s="2">
        <f t="shared" ca="1" si="59"/>
        <v>936</v>
      </c>
    </row>
    <row r="929" spans="1:10" ht="17.350000000000001" customHeight="1">
      <c r="A929" s="2">
        <v>928</v>
      </c>
      <c r="B929" s="43" t="s">
        <v>6762</v>
      </c>
      <c r="C929" s="2" t="s">
        <v>9594</v>
      </c>
      <c r="D929" s="2" t="str">
        <f t="shared" si="56"/>
        <v>İstanbul</v>
      </c>
      <c r="E929" s="2" t="str">
        <f t="shared" si="57"/>
        <v>İstanbul</v>
      </c>
      <c r="F929" s="44" t="s">
        <v>6763</v>
      </c>
      <c r="G929" s="2">
        <v>2381</v>
      </c>
      <c r="H929" s="2" t="s">
        <v>10601</v>
      </c>
      <c r="I929" s="2">
        <f t="shared" ca="1" si="58"/>
        <v>8</v>
      </c>
      <c r="J929" s="2">
        <f t="shared" ca="1" si="59"/>
        <v>29</v>
      </c>
    </row>
    <row r="930" spans="1:10" ht="17.350000000000001" customHeight="1">
      <c r="A930" s="2">
        <v>929</v>
      </c>
      <c r="B930" s="43" t="s">
        <v>6764</v>
      </c>
      <c r="C930" s="2" t="s">
        <v>9595</v>
      </c>
      <c r="D930" s="2" t="str">
        <f t="shared" si="56"/>
        <v>R.Hisarüstü Mh. Boğaziçi Üniv. Kuzey Kampüs Teknopark K:1 No.204</v>
      </c>
      <c r="E930" s="2" t="str">
        <f t="shared" si="57"/>
        <v>No.204</v>
      </c>
      <c r="F930" s="44" t="s">
        <v>6765</v>
      </c>
      <c r="G930" s="2">
        <v>528</v>
      </c>
      <c r="H930" s="2" t="s">
        <v>10602</v>
      </c>
      <c r="I930" s="2">
        <f t="shared" ca="1" si="58"/>
        <v>4</v>
      </c>
      <c r="J930" s="2">
        <f t="shared" ca="1" si="59"/>
        <v>221</v>
      </c>
    </row>
    <row r="931" spans="1:10" ht="17.350000000000001" customHeight="1">
      <c r="A931" s="2">
        <v>930</v>
      </c>
      <c r="B931" s="43" t="s">
        <v>6766</v>
      </c>
      <c r="C931" s="2" t="s">
        <v>9596</v>
      </c>
      <c r="D931" s="2" t="str">
        <f t="shared" si="56"/>
        <v>İstanbul</v>
      </c>
      <c r="E931" s="2" t="str">
        <f t="shared" si="57"/>
        <v>İstanbul</v>
      </c>
      <c r="F931" s="44" t="s">
        <v>6767</v>
      </c>
      <c r="G931" s="2">
        <v>111</v>
      </c>
      <c r="H931" s="2" t="s">
        <v>10603</v>
      </c>
      <c r="I931" s="2">
        <f t="shared" ca="1" si="58"/>
        <v>8</v>
      </c>
      <c r="J931" s="2">
        <f t="shared" ca="1" si="59"/>
        <v>521</v>
      </c>
    </row>
    <row r="932" spans="1:10" ht="17.350000000000001" customHeight="1">
      <c r="A932" s="2">
        <v>931</v>
      </c>
      <c r="B932" s="43" t="s">
        <v>6768</v>
      </c>
      <c r="C932" s="2" t="s">
        <v>9597</v>
      </c>
      <c r="D932" s="2" t="str">
        <f t="shared" si="56"/>
        <v>Rumelihisarüstü Mahallesi, Boğaziçi Üniv. Kuzey Kampüsü Teknopark Binası Kat:1 No:204</v>
      </c>
      <c r="E932" s="2" t="str">
        <f t="shared" si="57"/>
        <v>No:204</v>
      </c>
      <c r="F932" s="44" t="s">
        <v>6769</v>
      </c>
      <c r="G932" s="2">
        <v>1</v>
      </c>
      <c r="H932" s="2" t="s">
        <v>10604</v>
      </c>
      <c r="I932" s="2">
        <f t="shared" ca="1" si="58"/>
        <v>2</v>
      </c>
      <c r="J932" s="2">
        <f t="shared" ca="1" si="59"/>
        <v>459</v>
      </c>
    </row>
    <row r="933" spans="1:10" ht="17.350000000000001" customHeight="1">
      <c r="A933" s="2">
        <v>932</v>
      </c>
      <c r="B933" s="43" t="s">
        <v>6770</v>
      </c>
      <c r="C933" s="2" t="s">
        <v>9598</v>
      </c>
      <c r="D933" s="2" t="str">
        <f t="shared" si="56"/>
        <v xml:space="preserve"> İstanbul</v>
      </c>
      <c r="E933" s="2" t="str">
        <f t="shared" si="57"/>
        <v>İstanbul</v>
      </c>
      <c r="F933" s="44" t="s">
        <v>6771</v>
      </c>
      <c r="G933" s="2">
        <v>1777</v>
      </c>
      <c r="H933" s="2" t="s">
        <v>10605</v>
      </c>
      <c r="I933" s="2">
        <f t="shared" ca="1" si="58"/>
        <v>2</v>
      </c>
      <c r="J933" s="2">
        <f t="shared" ca="1" si="59"/>
        <v>211</v>
      </c>
    </row>
    <row r="934" spans="1:10" ht="17.350000000000001" customHeight="1">
      <c r="A934" s="2">
        <v>933</v>
      </c>
      <c r="B934" s="43" t="s">
        <v>6772</v>
      </c>
      <c r="C934" s="2" t="s">
        <v>9599</v>
      </c>
      <c r="D934" s="2" t="str">
        <f t="shared" si="56"/>
        <v>Beşiktaş -  İstanbul</v>
      </c>
      <c r="E934" s="2" t="str">
        <f t="shared" si="57"/>
        <v> İstanbul</v>
      </c>
      <c r="F934" s="44" t="s">
        <v>6773</v>
      </c>
      <c r="G934" s="2">
        <v>899</v>
      </c>
      <c r="H934" s="2" t="s">
        <v>10606</v>
      </c>
      <c r="I934" s="2">
        <f t="shared" ca="1" si="58"/>
        <v>6</v>
      </c>
      <c r="J934" s="2">
        <f t="shared" ca="1" si="59"/>
        <v>683</v>
      </c>
    </row>
    <row r="935" spans="1:10" ht="17.350000000000001" customHeight="1">
      <c r="A935" s="2">
        <v>934</v>
      </c>
      <c r="B935" s="43" t="s">
        <v>6774</v>
      </c>
      <c r="C935" s="2" t="s">
        <v>9600</v>
      </c>
      <c r="D935" s="2" t="str">
        <f t="shared" si="56"/>
        <v>22</v>
      </c>
      <c r="E935" s="2" t="str">
        <f t="shared" si="57"/>
        <v>22</v>
      </c>
      <c r="F935" s="44" t="s">
        <v>6775</v>
      </c>
      <c r="G935" s="2">
        <v>3173</v>
      </c>
      <c r="H935" s="2" t="s">
        <v>10607</v>
      </c>
      <c r="I935" s="2">
        <f t="shared" ca="1" si="58"/>
        <v>5</v>
      </c>
      <c r="J935" s="2">
        <f t="shared" ca="1" si="59"/>
        <v>849</v>
      </c>
    </row>
    <row r="936" spans="1:10" ht="17.350000000000001" customHeight="1">
      <c r="A936" s="2">
        <v>935</v>
      </c>
      <c r="B936" s="43" t="s">
        <v>6776</v>
      </c>
      <c r="C936" s="2" t="s">
        <v>9601</v>
      </c>
      <c r="D936" s="2" t="str">
        <f t="shared" si="56"/>
        <v>Ankara</v>
      </c>
      <c r="E936" s="2" t="str">
        <f t="shared" si="57"/>
        <v>Ankara</v>
      </c>
      <c r="F936" s="44" t="s">
        <v>6777</v>
      </c>
      <c r="G936" s="2">
        <v>3056</v>
      </c>
      <c r="H936" s="2" t="s">
        <v>10608</v>
      </c>
      <c r="I936" s="2">
        <f t="shared" ca="1" si="58"/>
        <v>2</v>
      </c>
      <c r="J936" s="2">
        <f t="shared" ca="1" si="59"/>
        <v>145</v>
      </c>
    </row>
    <row r="937" spans="1:10" ht="17.350000000000001" customHeight="1">
      <c r="A937" s="2">
        <v>936</v>
      </c>
      <c r="B937" s="43" t="s">
        <v>6778</v>
      </c>
      <c r="C937" s="2" t="s">
        <v>9602</v>
      </c>
      <c r="D937" s="2" t="str">
        <f t="shared" si="56"/>
        <v>Büyükdere Mah. Gençlik Bulv. ESOGÜ Meşelik Kampüsü ETGB Osmangazi Teknoparkı Binası NO: 201</v>
      </c>
      <c r="E937" s="2" t="str">
        <f t="shared" si="57"/>
        <v>201</v>
      </c>
      <c r="F937" s="44" t="s">
        <v>6779</v>
      </c>
      <c r="G937" s="2">
        <v>2692</v>
      </c>
      <c r="H937" s="2" t="s">
        <v>10609</v>
      </c>
      <c r="I937" s="2">
        <f t="shared" ca="1" si="58"/>
        <v>8</v>
      </c>
      <c r="J937" s="2">
        <f t="shared" ca="1" si="59"/>
        <v>591</v>
      </c>
    </row>
    <row r="938" spans="1:10" ht="17.350000000000001" customHeight="1">
      <c r="A938" s="2">
        <v>937</v>
      </c>
      <c r="B938" s="43" t="s">
        <v>6780</v>
      </c>
      <c r="C938" s="2" t="s">
        <v>9603</v>
      </c>
      <c r="D938" s="2" t="str">
        <f t="shared" si="56"/>
        <v>diyarbakır</v>
      </c>
      <c r="E938" s="2" t="str">
        <f t="shared" si="57"/>
        <v>diyarbakır</v>
      </c>
      <c r="F938" s="44" t="s">
        <v>6781</v>
      </c>
      <c r="G938" s="2">
        <v>2984</v>
      </c>
      <c r="H938" s="2" t="s">
        <v>10610</v>
      </c>
      <c r="I938" s="2">
        <f t="shared" ca="1" si="58"/>
        <v>6</v>
      </c>
      <c r="J938" s="2">
        <f t="shared" ca="1" si="59"/>
        <v>110</v>
      </c>
    </row>
    <row r="939" spans="1:10" ht="17.350000000000001" customHeight="1">
      <c r="A939" s="2">
        <v>938</v>
      </c>
      <c r="B939" s="43" t="s">
        <v>6782</v>
      </c>
      <c r="C939" s="2" t="s">
        <v>9604</v>
      </c>
      <c r="D939" s="2" t="str">
        <f t="shared" si="56"/>
        <v xml:space="preserve"> ISTANBUL</v>
      </c>
      <c r="E939" s="2" t="str">
        <f t="shared" si="57"/>
        <v>ISTANBUL</v>
      </c>
      <c r="F939" s="44" t="s">
        <v>6783</v>
      </c>
      <c r="G939" s="2">
        <v>2958</v>
      </c>
      <c r="H939" s="2" t="s">
        <v>10611</v>
      </c>
      <c r="I939" s="2">
        <f t="shared" ca="1" si="58"/>
        <v>1</v>
      </c>
      <c r="J939" s="2">
        <f t="shared" ca="1" si="59"/>
        <v>371</v>
      </c>
    </row>
    <row r="940" spans="1:10" ht="17.350000000000001" customHeight="1">
      <c r="A940" s="2">
        <v>939</v>
      </c>
      <c r="B940" s="43" t="s">
        <v>6784</v>
      </c>
      <c r="C940" s="2" t="s">
        <v>9605</v>
      </c>
      <c r="D940" s="2" t="str">
        <f t="shared" si="56"/>
        <v>BÜYÜKDERE MAH. GENÇLİK BULVARI OSMANGAZİ ÜNİVERSİTESİ MEŞELİK KAMPÜSÜ ETGB OSMANGAZİ TEKNOPARKI</v>
      </c>
      <c r="E940" s="2" t="str">
        <f t="shared" si="57"/>
        <v>TEKNOPARKI</v>
      </c>
      <c r="F940" s="44" t="s">
        <v>6785</v>
      </c>
      <c r="G940" s="2">
        <v>2496</v>
      </c>
      <c r="H940" s="2" t="s">
        <v>10612</v>
      </c>
      <c r="I940" s="2">
        <f t="shared" ca="1" si="58"/>
        <v>5</v>
      </c>
      <c r="J940" s="2">
        <f t="shared" ca="1" si="59"/>
        <v>164</v>
      </c>
    </row>
    <row r="941" spans="1:10" ht="17.350000000000001" customHeight="1">
      <c r="A941" s="2">
        <v>940</v>
      </c>
      <c r="B941" s="43" t="s">
        <v>6786</v>
      </c>
      <c r="C941" s="2" t="s">
        <v>9606</v>
      </c>
      <c r="D941" s="2" t="str">
        <f t="shared" si="56"/>
        <v>ESKİŞEHİR</v>
      </c>
      <c r="E941" s="2" t="str">
        <f t="shared" si="57"/>
        <v>ESKİŞEHİR</v>
      </c>
      <c r="F941" s="44" t="s">
        <v>6787</v>
      </c>
      <c r="G941" s="2">
        <v>2463</v>
      </c>
      <c r="H941" s="2" t="s">
        <v>10613</v>
      </c>
      <c r="I941" s="2">
        <f t="shared" ca="1" si="58"/>
        <v>7</v>
      </c>
      <c r="J941" s="2">
        <f t="shared" ca="1" si="59"/>
        <v>803</v>
      </c>
    </row>
    <row r="942" spans="1:10" ht="17.350000000000001" customHeight="1">
      <c r="A942" s="2">
        <v>941</v>
      </c>
      <c r="B942" s="43" t="s">
        <v>6788</v>
      </c>
      <c r="C942" s="2" t="s">
        <v>9607</v>
      </c>
      <c r="D942" s="2" t="str">
        <f t="shared" si="56"/>
        <v>1 Blok No:11 K:-1 D.101</v>
      </c>
      <c r="E942" s="2" t="str">
        <f t="shared" si="57"/>
        <v>D.101</v>
      </c>
      <c r="F942" s="44" t="s">
        <v>6789</v>
      </c>
      <c r="G942" s="2">
        <v>1016</v>
      </c>
      <c r="H942" s="2" t="s">
        <v>10525</v>
      </c>
      <c r="I942" s="2">
        <f t="shared" ca="1" si="58"/>
        <v>8</v>
      </c>
      <c r="J942" s="2">
        <f t="shared" ca="1" si="59"/>
        <v>208</v>
      </c>
    </row>
    <row r="943" spans="1:10" ht="17.350000000000001" customHeight="1">
      <c r="A943" s="2">
        <v>942</v>
      </c>
      <c r="B943" s="43" t="s">
        <v>6790</v>
      </c>
      <c r="C943" s="2" t="s">
        <v>9501</v>
      </c>
      <c r="D943" s="2" t="str">
        <f t="shared" si="56"/>
        <v>Ankara</v>
      </c>
      <c r="E943" s="2" t="str">
        <f t="shared" si="57"/>
        <v>Ankara</v>
      </c>
      <c r="F943" s="44" t="s">
        <v>6567</v>
      </c>
      <c r="G943" s="2">
        <v>1239</v>
      </c>
      <c r="H943" s="2" t="s">
        <v>10526</v>
      </c>
      <c r="I943" s="2">
        <f t="shared" ca="1" si="58"/>
        <v>1</v>
      </c>
      <c r="J943" s="2">
        <f t="shared" ca="1" si="59"/>
        <v>322</v>
      </c>
    </row>
    <row r="944" spans="1:10" ht="17.350000000000001" customHeight="1">
      <c r="A944" s="2">
        <v>943</v>
      </c>
      <c r="B944" s="43" t="s">
        <v>6791</v>
      </c>
      <c r="C944" s="2" t="s">
        <v>9608</v>
      </c>
      <c r="D944" s="2" t="str">
        <f t="shared" si="56"/>
        <v>42 KONYAALTI ANTALYA</v>
      </c>
      <c r="E944" s="2" t="str">
        <f t="shared" si="57"/>
        <v>ANTALYA</v>
      </c>
      <c r="F944" s="44" t="s">
        <v>6792</v>
      </c>
      <c r="G944" s="2">
        <v>1606</v>
      </c>
      <c r="H944" s="2" t="s">
        <v>10527</v>
      </c>
      <c r="I944" s="2">
        <f t="shared" ca="1" si="58"/>
        <v>5</v>
      </c>
      <c r="J944" s="2">
        <f t="shared" ca="1" si="59"/>
        <v>564</v>
      </c>
    </row>
    <row r="945" spans="1:10" ht="17.350000000000001" customHeight="1">
      <c r="A945" s="2">
        <v>944</v>
      </c>
      <c r="B945" s="43" t="s">
        <v>6793</v>
      </c>
      <c r="C945" s="2" t="s">
        <v>9609</v>
      </c>
      <c r="D945" s="2" t="str">
        <f t="shared" si="56"/>
        <v>Serhat Mah. Uzay Cağı Cad. No:6 Daire:1</v>
      </c>
      <c r="E945" s="2" t="str">
        <f t="shared" si="57"/>
        <v>Daire:1</v>
      </c>
      <c r="F945" s="44" t="s">
        <v>6794</v>
      </c>
      <c r="G945" s="2">
        <v>666</v>
      </c>
      <c r="H945" s="2" t="s">
        <v>10528</v>
      </c>
      <c r="I945" s="2">
        <f t="shared" ca="1" si="58"/>
        <v>2</v>
      </c>
      <c r="J945" s="2">
        <f t="shared" ca="1" si="59"/>
        <v>150</v>
      </c>
    </row>
    <row r="946" spans="1:10" ht="17.350000000000001" customHeight="1">
      <c r="A946" s="2">
        <v>945</v>
      </c>
      <c r="B946" s="43" t="s">
        <v>6795</v>
      </c>
      <c r="C946" s="2" t="s">
        <v>9610</v>
      </c>
      <c r="D946" s="2" t="str">
        <f t="shared" si="56"/>
        <v>Ankara Öykü Hanım: 0532 160 18 35 -03122335000</v>
      </c>
      <c r="E946" s="2" t="str">
        <f t="shared" si="57"/>
        <v>-03122335000</v>
      </c>
      <c r="F946" s="44" t="s">
        <v>6796</v>
      </c>
      <c r="G946" s="2">
        <v>2973</v>
      </c>
      <c r="H946" s="2" t="s">
        <v>10529</v>
      </c>
      <c r="I946" s="2">
        <f t="shared" ca="1" si="58"/>
        <v>2</v>
      </c>
      <c r="J946" s="2">
        <f t="shared" ca="1" si="59"/>
        <v>229</v>
      </c>
    </row>
    <row r="947" spans="1:10" ht="17.350000000000001" customHeight="1">
      <c r="A947" s="2">
        <v>946</v>
      </c>
      <c r="B947" s="43" t="s">
        <v>6797</v>
      </c>
      <c r="C947" s="2" t="s">
        <v>9611</v>
      </c>
      <c r="D947" s="2" t="str">
        <f t="shared" si="56"/>
        <v>İSTANBUL</v>
      </c>
      <c r="E947" s="2" t="str">
        <f t="shared" si="57"/>
        <v>İSTANBUL</v>
      </c>
      <c r="F947" s="44" t="s">
        <v>6798</v>
      </c>
      <c r="G947" s="2">
        <v>301</v>
      </c>
      <c r="H947" s="2" t="s">
        <v>10530</v>
      </c>
      <c r="I947" s="2">
        <f t="shared" ca="1" si="58"/>
        <v>1</v>
      </c>
      <c r="J947" s="2">
        <f t="shared" ca="1" si="59"/>
        <v>145</v>
      </c>
    </row>
    <row r="948" spans="1:10" ht="17.350000000000001" customHeight="1">
      <c r="A948" s="2">
        <v>947</v>
      </c>
      <c r="B948" s="43" t="s">
        <v>6799</v>
      </c>
      <c r="C948" s="2" t="s">
        <v>9612</v>
      </c>
      <c r="D948" s="2" t="str">
        <f t="shared" si="56"/>
        <v xml:space="preserve"> Malatya</v>
      </c>
      <c r="E948" s="2" t="str">
        <f t="shared" si="57"/>
        <v>Malatya</v>
      </c>
      <c r="F948" s="44" t="s">
        <v>6800</v>
      </c>
      <c r="G948" s="2">
        <v>140</v>
      </c>
      <c r="H948" s="2" t="s">
        <v>10531</v>
      </c>
      <c r="I948" s="2">
        <f t="shared" ca="1" si="58"/>
        <v>5</v>
      </c>
      <c r="J948" s="2">
        <f t="shared" ca="1" si="59"/>
        <v>504</v>
      </c>
    </row>
    <row r="949" spans="1:10" ht="17.350000000000001" customHeight="1">
      <c r="A949" s="2">
        <v>948</v>
      </c>
      <c r="B949" s="43" t="s">
        <v>6801</v>
      </c>
      <c r="C949" s="2" t="s">
        <v>9613</v>
      </c>
      <c r="D949" s="2" t="str">
        <f t="shared" si="56"/>
        <v>204 Merkez Elazığ</v>
      </c>
      <c r="E949" s="2" t="str">
        <f t="shared" si="57"/>
        <v>Elazığ</v>
      </c>
      <c r="F949" s="44" t="s">
        <v>6802</v>
      </c>
      <c r="G949" s="2">
        <v>129</v>
      </c>
      <c r="H949" s="2" t="s">
        <v>10532</v>
      </c>
      <c r="I949" s="2">
        <f t="shared" ca="1" si="58"/>
        <v>6</v>
      </c>
      <c r="J949" s="2">
        <f t="shared" ca="1" si="59"/>
        <v>640</v>
      </c>
    </row>
    <row r="950" spans="1:10" ht="17.350000000000001" customHeight="1">
      <c r="A950" s="2">
        <v>949</v>
      </c>
      <c r="B950" s="43" t="s">
        <v>6803</v>
      </c>
      <c r="C950" s="2" t="s">
        <v>9016</v>
      </c>
      <c r="D950" s="2" t="str">
        <f t="shared" si="56"/>
        <v xml:space="preserve"> İSTANBUL</v>
      </c>
      <c r="E950" s="2" t="str">
        <f t="shared" si="57"/>
        <v>İSTANBUL</v>
      </c>
      <c r="F950" s="44" t="s">
        <v>5578</v>
      </c>
      <c r="G950" s="2">
        <v>11</v>
      </c>
      <c r="H950" s="2" t="s">
        <v>10533</v>
      </c>
      <c r="I950" s="2">
        <f t="shared" ca="1" si="58"/>
        <v>6</v>
      </c>
      <c r="J950" s="2">
        <f t="shared" ca="1" si="59"/>
        <v>576</v>
      </c>
    </row>
    <row r="951" spans="1:10" ht="17.350000000000001" customHeight="1">
      <c r="A951" s="2">
        <v>950</v>
      </c>
      <c r="B951" s="43" t="s">
        <v>6804</v>
      </c>
      <c r="C951" s="2" t="s">
        <v>9614</v>
      </c>
      <c r="D951" s="2" t="str">
        <f t="shared" si="56"/>
        <v>1 C-BLOK PK.34320</v>
      </c>
      <c r="E951" s="2" t="str">
        <f t="shared" si="57"/>
        <v>PK.34320</v>
      </c>
      <c r="F951" s="44" t="s">
        <v>6805</v>
      </c>
      <c r="G951" s="2">
        <v>3098</v>
      </c>
      <c r="H951" s="2" t="s">
        <v>10534</v>
      </c>
      <c r="I951" s="2">
        <f t="shared" ca="1" si="58"/>
        <v>6</v>
      </c>
      <c r="J951" s="2">
        <f t="shared" ca="1" si="59"/>
        <v>266</v>
      </c>
    </row>
    <row r="952" spans="1:10" ht="17.350000000000001" customHeight="1">
      <c r="A952" s="2">
        <v>951</v>
      </c>
      <c r="B952" s="43" t="s">
        <v>6806</v>
      </c>
      <c r="C952" s="2" t="s">
        <v>9615</v>
      </c>
      <c r="D952" s="2" t="str">
        <f t="shared" si="56"/>
        <v>D100 Karayolu Üzeri N:98 Dumlupınar Mahallesi Kadıköy</v>
      </c>
      <c r="E952" s="2" t="str">
        <f t="shared" si="57"/>
        <v>Kadıköy</v>
      </c>
      <c r="F952" s="44" t="s">
        <v>6807</v>
      </c>
      <c r="G952" s="2">
        <v>151</v>
      </c>
      <c r="H952" s="2" t="s">
        <v>10535</v>
      </c>
      <c r="I952" s="2">
        <f t="shared" ca="1" si="58"/>
        <v>1</v>
      </c>
      <c r="J952" s="2">
        <f t="shared" ca="1" si="59"/>
        <v>434</v>
      </c>
    </row>
    <row r="953" spans="1:10" ht="17.350000000000001" customHeight="1">
      <c r="A953" s="2">
        <v>952</v>
      </c>
      <c r="B953" s="43" t="s">
        <v>6808</v>
      </c>
      <c r="C953" s="2" t="s">
        <v>9616</v>
      </c>
      <c r="D953" s="2" t="str">
        <f t="shared" si="56"/>
        <v xml:space="preserve"> ANTALYA</v>
      </c>
      <c r="E953" s="2" t="str">
        <f t="shared" si="57"/>
        <v>ANTALYA</v>
      </c>
      <c r="F953" s="44" t="s">
        <v>6809</v>
      </c>
      <c r="G953" s="2">
        <v>1644</v>
      </c>
      <c r="H953" s="2" t="s">
        <v>10536</v>
      </c>
      <c r="I953" s="2">
        <f t="shared" ca="1" si="58"/>
        <v>3</v>
      </c>
      <c r="J953" s="2">
        <f t="shared" ca="1" si="59"/>
        <v>165</v>
      </c>
    </row>
    <row r="954" spans="1:10" ht="17.350000000000001" customHeight="1">
      <c r="A954" s="2">
        <v>953</v>
      </c>
      <c r="B954" s="43" t="s">
        <v>6810</v>
      </c>
      <c r="C954" s="2" t="s">
        <v>9617</v>
      </c>
      <c r="D954" s="2" t="str">
        <f t="shared" si="56"/>
        <v>İSTANBUL</v>
      </c>
      <c r="E954" s="2" t="str">
        <f t="shared" si="57"/>
        <v>İSTANBUL</v>
      </c>
      <c r="F954" s="44" t="s">
        <v>6811</v>
      </c>
      <c r="G954" s="2">
        <v>1631</v>
      </c>
      <c r="H954" s="2" t="s">
        <v>10537</v>
      </c>
      <c r="I954" s="2">
        <f t="shared" ca="1" si="58"/>
        <v>8</v>
      </c>
      <c r="J954" s="2">
        <f t="shared" ca="1" si="59"/>
        <v>592</v>
      </c>
    </row>
    <row r="955" spans="1:10" ht="17.350000000000001" customHeight="1">
      <c r="A955" s="2">
        <v>954</v>
      </c>
      <c r="B955" s="43" t="s">
        <v>6812</v>
      </c>
      <c r="C955" s="2" t="s">
        <v>9618</v>
      </c>
      <c r="D955" s="2" t="str">
        <f t="shared" si="56"/>
        <v>1E İÇ KAPI NO: 312</v>
      </c>
      <c r="E955" s="2" t="str">
        <f t="shared" si="57"/>
        <v>312</v>
      </c>
      <c r="F955" s="44" t="s">
        <v>6813</v>
      </c>
      <c r="G955" s="2">
        <v>2777</v>
      </c>
      <c r="H955" s="2" t="s">
        <v>10538</v>
      </c>
      <c r="I955" s="2">
        <f t="shared" ca="1" si="58"/>
        <v>8</v>
      </c>
      <c r="J955" s="2">
        <f t="shared" ca="1" si="59"/>
        <v>267</v>
      </c>
    </row>
    <row r="956" spans="1:10" ht="17.350000000000001" customHeight="1">
      <c r="A956" s="2">
        <v>955</v>
      </c>
      <c r="B956" s="43" t="s">
        <v>6814</v>
      </c>
      <c r="C956" s="2" t="s">
        <v>9619</v>
      </c>
      <c r="D956" s="2" t="str">
        <f t="shared" si="56"/>
        <v xml:space="preserve"> ISTANBUL</v>
      </c>
      <c r="E956" s="2" t="str">
        <f t="shared" si="57"/>
        <v>ISTANBUL</v>
      </c>
      <c r="F956" s="44" t="s">
        <v>6815</v>
      </c>
      <c r="G956" s="2">
        <v>540</v>
      </c>
      <c r="H956" s="2" t="s">
        <v>10539</v>
      </c>
      <c r="I956" s="2">
        <f t="shared" ca="1" si="58"/>
        <v>4</v>
      </c>
      <c r="J956" s="2">
        <f t="shared" ca="1" si="59"/>
        <v>187</v>
      </c>
    </row>
    <row r="957" spans="1:10" ht="17.350000000000001" customHeight="1">
      <c r="A957" s="2">
        <v>956</v>
      </c>
      <c r="B957" s="43" t="s">
        <v>6816</v>
      </c>
      <c r="C957" s="2" t="s">
        <v>9620</v>
      </c>
      <c r="D957" s="2" t="str">
        <f t="shared" si="56"/>
        <v>Adana</v>
      </c>
      <c r="E957" s="2" t="str">
        <f t="shared" si="57"/>
        <v>Adana</v>
      </c>
      <c r="F957" s="44" t="s">
        <v>6817</v>
      </c>
      <c r="G957" s="2">
        <v>2796</v>
      </c>
      <c r="H957" s="2" t="s">
        <v>10540</v>
      </c>
      <c r="I957" s="2">
        <f t="shared" ca="1" si="58"/>
        <v>1</v>
      </c>
      <c r="J957" s="2">
        <f t="shared" ca="1" si="59"/>
        <v>544</v>
      </c>
    </row>
    <row r="958" spans="1:10" ht="17.350000000000001" customHeight="1">
      <c r="A958" s="2">
        <v>957</v>
      </c>
      <c r="B958" s="43" t="s">
        <v>6818</v>
      </c>
      <c r="C958" s="2" t="s">
        <v>9053</v>
      </c>
      <c r="D958" s="2" t="str">
        <f t="shared" si="56"/>
        <v xml:space="preserve"> İSTANBUL</v>
      </c>
      <c r="E958" s="2" t="str">
        <f t="shared" si="57"/>
        <v>İSTANBUL</v>
      </c>
      <c r="F958" s="44" t="s">
        <v>5654</v>
      </c>
      <c r="G958" s="2">
        <v>997</v>
      </c>
      <c r="H958" s="2" t="s">
        <v>10541</v>
      </c>
      <c r="I958" s="2">
        <f t="shared" ca="1" si="58"/>
        <v>5</v>
      </c>
      <c r="J958" s="2">
        <f t="shared" ca="1" si="59"/>
        <v>419</v>
      </c>
    </row>
    <row r="959" spans="1:10" ht="17.350000000000001" customHeight="1">
      <c r="A959" s="2">
        <v>958</v>
      </c>
      <c r="B959" s="43" t="s">
        <v>6819</v>
      </c>
      <c r="C959" s="2" t="s">
        <v>9487</v>
      </c>
      <c r="D959" s="2" t="str">
        <f t="shared" si="56"/>
        <v xml:space="preserve"> İSTANBUL</v>
      </c>
      <c r="E959" s="2" t="str">
        <f t="shared" si="57"/>
        <v>İSTANBUL</v>
      </c>
      <c r="F959" s="44" t="s">
        <v>6539</v>
      </c>
      <c r="G959" s="2">
        <v>3126</v>
      </c>
      <c r="H959" s="2" t="s">
        <v>10542</v>
      </c>
      <c r="I959" s="2">
        <f t="shared" ca="1" si="58"/>
        <v>1</v>
      </c>
      <c r="J959" s="2">
        <f t="shared" ca="1" si="59"/>
        <v>377</v>
      </c>
    </row>
    <row r="960" spans="1:10" ht="17.350000000000001" customHeight="1">
      <c r="A960" s="2">
        <v>959</v>
      </c>
      <c r="B960" s="43" t="s">
        <v>6820</v>
      </c>
      <c r="C960" s="2" t="s">
        <v>9008</v>
      </c>
      <c r="D960" s="2" t="str">
        <f t="shared" si="56"/>
        <v xml:space="preserve"> İSTANBUL</v>
      </c>
      <c r="E960" s="2" t="str">
        <f t="shared" si="57"/>
        <v>İSTANBUL</v>
      </c>
      <c r="F960" s="44" t="s">
        <v>5562</v>
      </c>
      <c r="G960" s="2">
        <v>497</v>
      </c>
      <c r="H960" s="2" t="s">
        <v>10543</v>
      </c>
      <c r="I960" s="2">
        <f t="shared" ca="1" si="58"/>
        <v>6</v>
      </c>
      <c r="J960" s="2">
        <f t="shared" ca="1" si="59"/>
        <v>304</v>
      </c>
    </row>
    <row r="961" spans="1:10" ht="17.350000000000001" customHeight="1">
      <c r="A961" s="2">
        <v>960</v>
      </c>
      <c r="B961" s="43" t="s">
        <v>6821</v>
      </c>
      <c r="C961" s="2" t="s">
        <v>9621</v>
      </c>
      <c r="D961" s="2" t="str">
        <f t="shared" si="56"/>
        <v>Yıldız Teknik Üniversitesi Teknoloji Geliştirme Bölgesi C-1 Blok No: 407 Kat:2</v>
      </c>
      <c r="E961" s="2" t="str">
        <f t="shared" si="57"/>
        <v>Kat:2</v>
      </c>
      <c r="F961" s="44" t="s">
        <v>6822</v>
      </c>
      <c r="G961" s="2">
        <v>713</v>
      </c>
      <c r="H961" s="2" t="s">
        <v>10544</v>
      </c>
      <c r="I961" s="2">
        <f t="shared" ca="1" si="58"/>
        <v>6</v>
      </c>
      <c r="J961" s="2">
        <f t="shared" ca="1" si="59"/>
        <v>690</v>
      </c>
    </row>
    <row r="962" spans="1:10" ht="17.350000000000001" customHeight="1">
      <c r="A962" s="2">
        <v>961</v>
      </c>
      <c r="B962" s="43" t="s">
        <v>6823</v>
      </c>
      <c r="C962" s="2" t="s">
        <v>9622</v>
      </c>
      <c r="D962" s="2" t="str">
        <f t="shared" si="56"/>
        <v>3 Pendik - İstanbul</v>
      </c>
      <c r="E962" s="2" t="str">
        <f t="shared" si="57"/>
        <v>İstanbul</v>
      </c>
      <c r="F962" s="44" t="s">
        <v>6824</v>
      </c>
      <c r="G962" s="2">
        <v>2666</v>
      </c>
      <c r="H962" s="2" t="s">
        <v>10545</v>
      </c>
      <c r="I962" s="2">
        <f t="shared" ca="1" si="58"/>
        <v>6</v>
      </c>
      <c r="J962" s="2">
        <f t="shared" ca="1" si="59"/>
        <v>891</v>
      </c>
    </row>
    <row r="963" spans="1:10" ht="17.350000000000001" customHeight="1">
      <c r="A963" s="2">
        <v>962</v>
      </c>
      <c r="B963" s="43" t="s">
        <v>6825</v>
      </c>
      <c r="C963" s="2" t="s">
        <v>9623</v>
      </c>
      <c r="D963" s="2" t="str">
        <f t="shared" ref="D963:D1026" si="60">IFERROR(RIGHT(C963,LEN(C963)-FIND("$",SUBSTITUTE(C963,"/","$",LEN(C963)-LEN(SUBSTITUTE(C963,"/",""))))),C963)</f>
        <v>Tekeli İTOB OSB 10032 Sok. No:2 Menderes-İZMİR</v>
      </c>
      <c r="E963" s="2" t="str">
        <f t="shared" ref="E963:E1026" si="61">IFERROR(RIGHT(D963,LEN(D963)-FIND("$",SUBSTITUTE(D963," ","$",LEN(D963)-LEN(SUBSTITUTE(D963," ",""))))),D963)</f>
        <v>Menderes-İZMİR</v>
      </c>
      <c r="F963" s="44" t="s">
        <v>6826</v>
      </c>
      <c r="G963" s="2">
        <v>1151</v>
      </c>
      <c r="H963" s="2" t="s">
        <v>10546</v>
      </c>
      <c r="I963" s="2">
        <f t="shared" ref="I963:I1026" ca="1" si="62">RANDBETWEEN(1,8)</f>
        <v>2</v>
      </c>
      <c r="J963" s="2">
        <f t="shared" ref="J963:J1026" ca="1" si="63">RANDBETWEEN(1,1000)</f>
        <v>225</v>
      </c>
    </row>
    <row r="964" spans="1:10" ht="17.350000000000001" customHeight="1">
      <c r="A964" s="2">
        <v>963</v>
      </c>
      <c r="B964" s="43" t="s">
        <v>6827</v>
      </c>
      <c r="C964" s="2" t="s">
        <v>9624</v>
      </c>
      <c r="D964" s="2" t="str">
        <f t="shared" si="60"/>
        <v>Türkiye</v>
      </c>
      <c r="E964" s="2" t="str">
        <f t="shared" si="61"/>
        <v>Türkiye</v>
      </c>
      <c r="F964" s="44" t="s">
        <v>6828</v>
      </c>
      <c r="G964" s="2">
        <v>77</v>
      </c>
      <c r="H964" s="2" t="s">
        <v>10547</v>
      </c>
      <c r="I964" s="2">
        <f t="shared" ca="1" si="62"/>
        <v>6</v>
      </c>
      <c r="J964" s="2">
        <f t="shared" ca="1" si="63"/>
        <v>455</v>
      </c>
    </row>
    <row r="965" spans="1:10" ht="17.350000000000001" customHeight="1">
      <c r="A965" s="2">
        <v>964</v>
      </c>
      <c r="B965" s="43" t="s">
        <v>6829</v>
      </c>
      <c r="C965" s="2" t="s">
        <v>9625</v>
      </c>
      <c r="D965" s="2" t="str">
        <f t="shared" si="60"/>
        <v>5 Çağlayan - İstanbul</v>
      </c>
      <c r="E965" s="2" t="str">
        <f t="shared" si="61"/>
        <v>İstanbul</v>
      </c>
      <c r="F965" s="44" t="s">
        <v>6830</v>
      </c>
      <c r="G965" s="2">
        <v>2868</v>
      </c>
      <c r="H965" s="2" t="s">
        <v>10548</v>
      </c>
      <c r="I965" s="2">
        <f t="shared" ca="1" si="62"/>
        <v>8</v>
      </c>
      <c r="J965" s="2">
        <f t="shared" ca="1" si="63"/>
        <v>266</v>
      </c>
    </row>
    <row r="966" spans="1:10" ht="17.350000000000001" customHeight="1">
      <c r="A966" s="2">
        <v>965</v>
      </c>
      <c r="B966" s="43" t="s">
        <v>6831</v>
      </c>
      <c r="C966" s="2" t="s">
        <v>9626</v>
      </c>
      <c r="D966" s="2" t="str">
        <f t="shared" si="60"/>
        <v>Ankara</v>
      </c>
      <c r="E966" s="2" t="str">
        <f t="shared" si="61"/>
        <v>Ankara</v>
      </c>
      <c r="F966" s="44" t="s">
        <v>6832</v>
      </c>
      <c r="G966" s="2">
        <v>1570</v>
      </c>
      <c r="H966" s="2" t="s">
        <v>10549</v>
      </c>
      <c r="I966" s="2">
        <f t="shared" ca="1" si="62"/>
        <v>2</v>
      </c>
      <c r="J966" s="2">
        <f t="shared" ca="1" si="63"/>
        <v>237</v>
      </c>
    </row>
    <row r="967" spans="1:10" ht="17.350000000000001" customHeight="1">
      <c r="A967" s="2">
        <v>966</v>
      </c>
      <c r="B967" s="43" t="s">
        <v>6833</v>
      </c>
      <c r="C967" s="2" t="s">
        <v>9627</v>
      </c>
      <c r="D967" s="2" t="str">
        <f t="shared" si="60"/>
        <v>108</v>
      </c>
      <c r="E967" s="2" t="str">
        <f t="shared" si="61"/>
        <v>108</v>
      </c>
      <c r="F967" s="44" t="s">
        <v>6834</v>
      </c>
      <c r="G967" s="2">
        <v>245</v>
      </c>
      <c r="H967" s="2" t="s">
        <v>10550</v>
      </c>
      <c r="I967" s="2">
        <f t="shared" ca="1" si="62"/>
        <v>5</v>
      </c>
      <c r="J967" s="2">
        <f t="shared" ca="1" si="63"/>
        <v>2</v>
      </c>
    </row>
    <row r="968" spans="1:10" ht="17.350000000000001" customHeight="1">
      <c r="A968" s="2">
        <v>967</v>
      </c>
      <c r="B968" s="43" t="s">
        <v>6835</v>
      </c>
      <c r="C968" s="2" t="s">
        <v>9008</v>
      </c>
      <c r="D968" s="2" t="str">
        <f t="shared" si="60"/>
        <v xml:space="preserve"> İSTANBUL</v>
      </c>
      <c r="E968" s="2" t="str">
        <f t="shared" si="61"/>
        <v>İSTANBUL</v>
      </c>
      <c r="F968" s="44" t="s">
        <v>5562</v>
      </c>
      <c r="G968" s="2">
        <v>3162</v>
      </c>
      <c r="H968" s="2" t="s">
        <v>10551</v>
      </c>
      <c r="I968" s="2">
        <f t="shared" ca="1" si="62"/>
        <v>8</v>
      </c>
      <c r="J968" s="2">
        <f t="shared" ca="1" si="63"/>
        <v>692</v>
      </c>
    </row>
    <row r="969" spans="1:10" ht="17.350000000000001" customHeight="1">
      <c r="A969" s="2">
        <v>968</v>
      </c>
      <c r="B969" s="43" t="s">
        <v>6836</v>
      </c>
      <c r="C969" s="2" t="s">
        <v>9628</v>
      </c>
      <c r="D969" s="2" t="str">
        <f t="shared" si="60"/>
        <v>İstanbul</v>
      </c>
      <c r="E969" s="2" t="str">
        <f t="shared" si="61"/>
        <v>İstanbul</v>
      </c>
      <c r="F969" s="44" t="s">
        <v>6837</v>
      </c>
      <c r="G969" s="2">
        <v>239</v>
      </c>
      <c r="H969" s="2" t="s">
        <v>10552</v>
      </c>
      <c r="I969" s="2">
        <f t="shared" ca="1" si="62"/>
        <v>3</v>
      </c>
      <c r="J969" s="2">
        <f t="shared" ca="1" si="63"/>
        <v>794</v>
      </c>
    </row>
    <row r="970" spans="1:10" ht="17.350000000000001" customHeight="1">
      <c r="A970" s="2">
        <v>969</v>
      </c>
      <c r="B970" s="43" t="s">
        <v>6838</v>
      </c>
      <c r="C970" s="2" t="s">
        <v>9629</v>
      </c>
      <c r="D970" s="2" t="str">
        <f t="shared" si="60"/>
        <v xml:space="preserve"> ADANA</v>
      </c>
      <c r="E970" s="2" t="str">
        <f t="shared" si="61"/>
        <v>ADANA</v>
      </c>
      <c r="F970" s="44" t="s">
        <v>6839</v>
      </c>
      <c r="G970" s="2">
        <v>2518</v>
      </c>
      <c r="H970" s="2" t="s">
        <v>10553</v>
      </c>
      <c r="I970" s="2">
        <f t="shared" ca="1" si="62"/>
        <v>1</v>
      </c>
      <c r="J970" s="2">
        <f t="shared" ca="1" si="63"/>
        <v>723</v>
      </c>
    </row>
    <row r="971" spans="1:10" ht="17.350000000000001" customHeight="1">
      <c r="A971" s="2">
        <v>970</v>
      </c>
      <c r="B971" s="43" t="s">
        <v>6840</v>
      </c>
      <c r="C971" s="2" t="s">
        <v>9630</v>
      </c>
      <c r="D971" s="2" t="str">
        <f t="shared" si="60"/>
        <v xml:space="preserve"> Malatya</v>
      </c>
      <c r="E971" s="2" t="str">
        <f t="shared" si="61"/>
        <v>Malatya</v>
      </c>
      <c r="F971" s="44" t="s">
        <v>6841</v>
      </c>
      <c r="G971" s="2">
        <v>2557</v>
      </c>
      <c r="H971" s="2" t="s">
        <v>10554</v>
      </c>
      <c r="I971" s="2">
        <f t="shared" ca="1" si="62"/>
        <v>2</v>
      </c>
      <c r="J971" s="2">
        <f t="shared" ca="1" si="63"/>
        <v>13</v>
      </c>
    </row>
    <row r="972" spans="1:10" ht="17.350000000000001" customHeight="1">
      <c r="A972" s="2">
        <v>971</v>
      </c>
      <c r="B972" s="43" t="s">
        <v>6842</v>
      </c>
      <c r="C972" s="2" t="s">
        <v>9631</v>
      </c>
      <c r="D972" s="2" t="str">
        <f t="shared" si="60"/>
        <v xml:space="preserve"> Van</v>
      </c>
      <c r="E972" s="2" t="str">
        <f t="shared" si="61"/>
        <v>Van</v>
      </c>
      <c r="F972" s="44" t="s">
        <v>6843</v>
      </c>
      <c r="G972" s="2">
        <v>2585</v>
      </c>
      <c r="H972" s="2" t="s">
        <v>10555</v>
      </c>
      <c r="I972" s="2">
        <f t="shared" ca="1" si="62"/>
        <v>6</v>
      </c>
      <c r="J972" s="2">
        <f t="shared" ca="1" si="63"/>
        <v>621</v>
      </c>
    </row>
    <row r="973" spans="1:10" ht="17.350000000000001" customHeight="1">
      <c r="A973" s="2">
        <v>972</v>
      </c>
      <c r="B973" s="43" t="s">
        <v>6844</v>
      </c>
      <c r="C973" s="2" t="s">
        <v>9632</v>
      </c>
      <c r="D973" s="2" t="str">
        <f t="shared" si="60"/>
        <v>Kahramanmaraş Sütçü İmam Üniversitesi Avşar Yerleşkesi Kayseri Yolu 10.Km. 46050 KAHRAMANMARAŞ</v>
      </c>
      <c r="E973" s="2" t="str">
        <f t="shared" si="61"/>
        <v>KAHRAMANMARAŞ</v>
      </c>
      <c r="F973" s="44" t="s">
        <v>6845</v>
      </c>
      <c r="G973" s="2">
        <v>532</v>
      </c>
      <c r="H973" s="2" t="s">
        <v>10556</v>
      </c>
      <c r="I973" s="2">
        <f t="shared" ca="1" si="62"/>
        <v>7</v>
      </c>
      <c r="J973" s="2">
        <f t="shared" ca="1" si="63"/>
        <v>226</v>
      </c>
    </row>
    <row r="974" spans="1:10" ht="17.350000000000001" customHeight="1">
      <c r="A974" s="2">
        <v>973</v>
      </c>
      <c r="B974" s="43" t="s">
        <v>6846</v>
      </c>
      <c r="C974" s="2" t="s">
        <v>9633</v>
      </c>
      <c r="D974" s="2" t="str">
        <f t="shared" si="60"/>
        <v>BULGURMU MAH. KANYON CAD. NO:89 203 BATTALGAZİ, MALATYA</v>
      </c>
      <c r="E974" s="2" t="str">
        <f t="shared" si="61"/>
        <v>MALATYA</v>
      </c>
      <c r="F974" s="44" t="s">
        <v>6847</v>
      </c>
      <c r="G974" s="2">
        <v>964</v>
      </c>
      <c r="H974" s="2" t="s">
        <v>10557</v>
      </c>
      <c r="I974" s="2">
        <f t="shared" ca="1" si="62"/>
        <v>7</v>
      </c>
      <c r="J974" s="2">
        <f t="shared" ca="1" si="63"/>
        <v>529</v>
      </c>
    </row>
    <row r="975" spans="1:10" ht="17.350000000000001" customHeight="1">
      <c r="A975" s="2">
        <v>974</v>
      </c>
      <c r="B975" s="43" t="s">
        <v>6848</v>
      </c>
      <c r="C975" s="2" t="s">
        <v>8764</v>
      </c>
      <c r="D975" s="2" t="str">
        <f t="shared" si="60"/>
        <v xml:space="preserve"> İSTANBUL</v>
      </c>
      <c r="E975" s="2" t="str">
        <f t="shared" si="61"/>
        <v>İSTANBUL</v>
      </c>
      <c r="F975" s="44" t="s">
        <v>5068</v>
      </c>
      <c r="G975" s="2">
        <v>2766</v>
      </c>
      <c r="H975" s="2" t="s">
        <v>10558</v>
      </c>
      <c r="I975" s="2">
        <f t="shared" ca="1" si="62"/>
        <v>2</v>
      </c>
      <c r="J975" s="2">
        <f t="shared" ca="1" si="63"/>
        <v>973</v>
      </c>
    </row>
    <row r="976" spans="1:10" ht="17.350000000000001" customHeight="1">
      <c r="A976" s="2">
        <v>975</v>
      </c>
      <c r="B976" s="43" t="s">
        <v>6849</v>
      </c>
      <c r="C976" s="2" t="s">
        <v>9634</v>
      </c>
      <c r="D976" s="2" t="str">
        <f t="shared" si="60"/>
        <v>D2 2B03</v>
      </c>
      <c r="E976" s="2" t="str">
        <f t="shared" si="61"/>
        <v>2B03</v>
      </c>
      <c r="F976" s="44" t="s">
        <v>6850</v>
      </c>
      <c r="G976" s="2">
        <v>687</v>
      </c>
      <c r="H976" s="2" t="s">
        <v>10559</v>
      </c>
      <c r="I976" s="2">
        <f t="shared" ca="1" si="62"/>
        <v>5</v>
      </c>
      <c r="J976" s="2">
        <f t="shared" ca="1" si="63"/>
        <v>312</v>
      </c>
    </row>
    <row r="977" spans="1:10" ht="17.350000000000001" customHeight="1">
      <c r="A977" s="2">
        <v>976</v>
      </c>
      <c r="B977" s="43" t="s">
        <v>6851</v>
      </c>
      <c r="C977" s="2" t="s">
        <v>9635</v>
      </c>
      <c r="D977" s="2" t="str">
        <f t="shared" si="60"/>
        <v>Orhangazi Mah Teknopark Sk. No2</v>
      </c>
      <c r="E977" s="2" t="str">
        <f t="shared" si="61"/>
        <v>No2</v>
      </c>
      <c r="F977" s="44" t="s">
        <v>6852</v>
      </c>
      <c r="G977" s="2">
        <v>3166</v>
      </c>
      <c r="H977" s="2" t="s">
        <v>10560</v>
      </c>
      <c r="I977" s="2">
        <f t="shared" ca="1" si="62"/>
        <v>4</v>
      </c>
      <c r="J977" s="2">
        <f t="shared" ca="1" si="63"/>
        <v>508</v>
      </c>
    </row>
    <row r="978" spans="1:10" ht="17.350000000000001" customHeight="1">
      <c r="A978" s="2">
        <v>977</v>
      </c>
      <c r="B978" s="43" t="s">
        <v>6853</v>
      </c>
      <c r="C978" s="2" t="s">
        <v>9636</v>
      </c>
      <c r="D978" s="2" t="str">
        <f t="shared" si="60"/>
        <v>İstanbul Teknopark 8A Blok, Zemin. Kat, 8003 numaralı ofis Teknopark: Sanayi Mahallesi, Teknopark Bulvarı, No:1 , 34906 Pendik</v>
      </c>
      <c r="E978" s="2" t="str">
        <f t="shared" si="61"/>
        <v>Pendik</v>
      </c>
      <c r="F978" s="44" t="s">
        <v>6854</v>
      </c>
      <c r="G978" s="2">
        <v>2370</v>
      </c>
      <c r="H978" s="2" t="s">
        <v>10561</v>
      </c>
      <c r="I978" s="2">
        <f t="shared" ca="1" si="62"/>
        <v>2</v>
      </c>
      <c r="J978" s="2">
        <f t="shared" ca="1" si="63"/>
        <v>252</v>
      </c>
    </row>
    <row r="979" spans="1:10" ht="17.350000000000001" customHeight="1">
      <c r="A979" s="2">
        <v>978</v>
      </c>
      <c r="B979" s="43" t="s">
        <v>6855</v>
      </c>
      <c r="C979" s="2" t="s">
        <v>9637</v>
      </c>
      <c r="D979" s="2" t="str">
        <f t="shared" si="60"/>
        <v>A Sarıçam ADANA</v>
      </c>
      <c r="E979" s="2" t="str">
        <f t="shared" si="61"/>
        <v>ADANA</v>
      </c>
      <c r="F979" s="44" t="s">
        <v>6856</v>
      </c>
      <c r="G979" s="2">
        <v>2599</v>
      </c>
      <c r="H979" s="2" t="s">
        <v>10562</v>
      </c>
      <c r="I979" s="2">
        <f t="shared" ca="1" si="62"/>
        <v>4</v>
      </c>
      <c r="J979" s="2">
        <f t="shared" ca="1" si="63"/>
        <v>487</v>
      </c>
    </row>
    <row r="980" spans="1:10" ht="17.350000000000001" customHeight="1">
      <c r="A980" s="2">
        <v>979</v>
      </c>
      <c r="B980" s="43" t="s">
        <v>6857</v>
      </c>
      <c r="C980" s="2" t="s">
        <v>9638</v>
      </c>
      <c r="D980" s="2" t="str">
        <f t="shared" si="60"/>
        <v>Ankara</v>
      </c>
      <c r="E980" s="2" t="str">
        <f t="shared" si="61"/>
        <v>Ankara</v>
      </c>
      <c r="F980" s="44" t="s">
        <v>6858</v>
      </c>
      <c r="G980" s="2">
        <v>877</v>
      </c>
      <c r="H980" s="2" t="s">
        <v>10563</v>
      </c>
      <c r="I980" s="2">
        <f t="shared" ca="1" si="62"/>
        <v>1</v>
      </c>
      <c r="J980" s="2">
        <f t="shared" ca="1" si="63"/>
        <v>286</v>
      </c>
    </row>
    <row r="981" spans="1:10" ht="17.350000000000001" customHeight="1">
      <c r="A981" s="2">
        <v>980</v>
      </c>
      <c r="B981" s="43" t="s">
        <v>6859</v>
      </c>
      <c r="C981" s="2" t="s">
        <v>8734</v>
      </c>
      <c r="D981" s="2" t="str">
        <f t="shared" si="60"/>
        <v>MANİSA</v>
      </c>
      <c r="E981" s="2" t="str">
        <f t="shared" si="61"/>
        <v>MANİSA</v>
      </c>
      <c r="F981" s="44" t="s">
        <v>5009</v>
      </c>
      <c r="G981" s="2">
        <v>2616</v>
      </c>
      <c r="H981" s="2" t="s">
        <v>10564</v>
      </c>
      <c r="I981" s="2">
        <f t="shared" ca="1" si="62"/>
        <v>4</v>
      </c>
      <c r="J981" s="2">
        <f t="shared" ca="1" si="63"/>
        <v>803</v>
      </c>
    </row>
    <row r="982" spans="1:10" ht="17.350000000000001" customHeight="1">
      <c r="A982" s="2">
        <v>981</v>
      </c>
      <c r="B982" s="43" t="s">
        <v>6860</v>
      </c>
      <c r="C982" s="2" t="s">
        <v>9639</v>
      </c>
      <c r="D982" s="2" t="str">
        <f t="shared" si="60"/>
        <v>D BLOK Z-4</v>
      </c>
      <c r="E982" s="2" t="str">
        <f t="shared" si="61"/>
        <v>Z-4</v>
      </c>
      <c r="F982" s="44" t="s">
        <v>6861</v>
      </c>
      <c r="G982" s="2">
        <v>2922</v>
      </c>
      <c r="H982" s="2" t="s">
        <v>10565</v>
      </c>
      <c r="I982" s="2">
        <f t="shared" ca="1" si="62"/>
        <v>5</v>
      </c>
      <c r="J982" s="2">
        <f t="shared" ca="1" si="63"/>
        <v>159</v>
      </c>
    </row>
    <row r="983" spans="1:10" ht="17.350000000000001" customHeight="1">
      <c r="A983" s="2">
        <v>982</v>
      </c>
      <c r="B983" s="43" t="s">
        <v>6862</v>
      </c>
      <c r="C983" s="2" t="s">
        <v>9640</v>
      </c>
      <c r="D983" s="2" t="str">
        <f t="shared" si="60"/>
        <v>9 Ümraniye İstanbul</v>
      </c>
      <c r="E983" s="2" t="str">
        <f t="shared" si="61"/>
        <v>İstanbul</v>
      </c>
      <c r="F983" s="44" t="s">
        <v>6863</v>
      </c>
      <c r="G983" s="2">
        <v>2921</v>
      </c>
      <c r="H983" s="2" t="s">
        <v>10566</v>
      </c>
      <c r="I983" s="2">
        <f t="shared" ca="1" si="62"/>
        <v>4</v>
      </c>
      <c r="J983" s="2">
        <f t="shared" ca="1" si="63"/>
        <v>904</v>
      </c>
    </row>
    <row r="984" spans="1:10" ht="17.350000000000001" customHeight="1">
      <c r="A984" s="2">
        <v>983</v>
      </c>
      <c r="B984" s="43" t="s">
        <v>6864</v>
      </c>
      <c r="C984" s="2" t="s">
        <v>9641</v>
      </c>
      <c r="D984" s="2" t="str">
        <f t="shared" si="60"/>
        <v>Nevşehir</v>
      </c>
      <c r="E984" s="2" t="str">
        <f t="shared" si="61"/>
        <v>Nevşehir</v>
      </c>
      <c r="F984" s="44" t="s">
        <v>6865</v>
      </c>
      <c r="G984" s="2">
        <v>2744</v>
      </c>
      <c r="H984" s="2" t="s">
        <v>10567</v>
      </c>
      <c r="I984" s="2">
        <f t="shared" ca="1" si="62"/>
        <v>5</v>
      </c>
      <c r="J984" s="2">
        <f t="shared" ca="1" si="63"/>
        <v>696</v>
      </c>
    </row>
    <row r="985" spans="1:10" ht="17.350000000000001" customHeight="1">
      <c r="A985" s="2">
        <v>984</v>
      </c>
      <c r="B985" s="43" t="s">
        <v>6866</v>
      </c>
      <c r="C985" s="2" t="s">
        <v>9642</v>
      </c>
      <c r="D985" s="2" t="str">
        <f t="shared" si="60"/>
        <v>KARABÜK</v>
      </c>
      <c r="E985" s="2" t="str">
        <f t="shared" si="61"/>
        <v>KARABÜK</v>
      </c>
      <c r="F985" s="44" t="s">
        <v>6867</v>
      </c>
      <c r="G985" s="2">
        <v>1627</v>
      </c>
      <c r="H985" s="2" t="s">
        <v>10568</v>
      </c>
      <c r="I985" s="2">
        <f t="shared" ca="1" si="62"/>
        <v>2</v>
      </c>
      <c r="J985" s="2">
        <f t="shared" ca="1" si="63"/>
        <v>430</v>
      </c>
    </row>
    <row r="986" spans="1:10" ht="17.350000000000001" customHeight="1">
      <c r="A986" s="2">
        <v>985</v>
      </c>
      <c r="B986" s="43" t="s">
        <v>6868</v>
      </c>
      <c r="C986" s="2" t="s">
        <v>9643</v>
      </c>
      <c r="D986" s="2" t="str">
        <f t="shared" si="60"/>
        <v>ANKARA</v>
      </c>
      <c r="E986" s="2" t="str">
        <f t="shared" si="61"/>
        <v>ANKARA</v>
      </c>
      <c r="F986" s="44" t="s">
        <v>6869</v>
      </c>
      <c r="G986" s="2">
        <v>1046</v>
      </c>
      <c r="H986" s="2" t="s">
        <v>10569</v>
      </c>
      <c r="I986" s="2">
        <f t="shared" ca="1" si="62"/>
        <v>8</v>
      </c>
      <c r="J986" s="2">
        <f t="shared" ca="1" si="63"/>
        <v>624</v>
      </c>
    </row>
    <row r="987" spans="1:10" ht="17.350000000000001" customHeight="1">
      <c r="A987" s="2">
        <v>986</v>
      </c>
      <c r="B987" s="43" t="s">
        <v>6870</v>
      </c>
      <c r="C987" s="2" t="s">
        <v>9644</v>
      </c>
      <c r="D987" s="2" t="str">
        <f t="shared" si="60"/>
        <v>Üniversite Mah. Hastane Cad. No: 33 2104 TRABZON</v>
      </c>
      <c r="E987" s="2" t="str">
        <f t="shared" si="61"/>
        <v>TRABZON</v>
      </c>
      <c r="F987" s="44" t="s">
        <v>6871</v>
      </c>
      <c r="G987" s="2">
        <v>2823</v>
      </c>
      <c r="H987" s="2" t="s">
        <v>10570</v>
      </c>
      <c r="I987" s="2">
        <f t="shared" ca="1" si="62"/>
        <v>7</v>
      </c>
      <c r="J987" s="2">
        <f t="shared" ca="1" si="63"/>
        <v>777</v>
      </c>
    </row>
    <row r="988" spans="1:10" ht="17.350000000000001" customHeight="1">
      <c r="A988" s="2">
        <v>987</v>
      </c>
      <c r="B988" s="43" t="s">
        <v>6872</v>
      </c>
      <c r="C988" s="2" t="s">
        <v>9645</v>
      </c>
      <c r="D988" s="2" t="str">
        <f t="shared" si="60"/>
        <v>KARAMAN</v>
      </c>
      <c r="E988" s="2" t="str">
        <f t="shared" si="61"/>
        <v>KARAMAN</v>
      </c>
      <c r="F988" s="44" t="s">
        <v>6873</v>
      </c>
      <c r="G988" s="2">
        <v>1602</v>
      </c>
      <c r="H988" s="2" t="s">
        <v>10571</v>
      </c>
      <c r="I988" s="2">
        <f t="shared" ca="1" si="62"/>
        <v>1</v>
      </c>
      <c r="J988" s="2">
        <f t="shared" ca="1" si="63"/>
        <v>312</v>
      </c>
    </row>
    <row r="989" spans="1:10" ht="17.350000000000001" customHeight="1">
      <c r="A989" s="2">
        <v>988</v>
      </c>
      <c r="B989" s="43" t="s">
        <v>6874</v>
      </c>
      <c r="C989" s="2" t="s">
        <v>9646</v>
      </c>
      <c r="D989" s="2" t="str">
        <f t="shared" si="60"/>
        <v>B Gazi Üniversitesi Gölbaşı Yerleşkesi Teknoplaza Binası (ABlok Zemin Kat no.01) 06830 Gölbaşı Ankara</v>
      </c>
      <c r="E989" s="2" t="str">
        <f t="shared" si="61"/>
        <v>Ankara</v>
      </c>
      <c r="F989" s="44" t="s">
        <v>6875</v>
      </c>
      <c r="G989" s="2">
        <v>2289</v>
      </c>
      <c r="H989" s="2" t="s">
        <v>10572</v>
      </c>
      <c r="I989" s="2">
        <f t="shared" ca="1" si="62"/>
        <v>5</v>
      </c>
      <c r="J989" s="2">
        <f t="shared" ca="1" si="63"/>
        <v>996</v>
      </c>
    </row>
    <row r="990" spans="1:10" ht="17.350000000000001" customHeight="1">
      <c r="A990" s="2">
        <v>989</v>
      </c>
      <c r="B990" s="43" t="s">
        <v>6876</v>
      </c>
      <c r="C990" s="2" t="s">
        <v>9647</v>
      </c>
      <c r="D990" s="2" t="str">
        <f t="shared" si="60"/>
        <v>ANTALYA</v>
      </c>
      <c r="E990" s="2" t="str">
        <f t="shared" si="61"/>
        <v>ANTALYA</v>
      </c>
      <c r="F990" s="44" t="s">
        <v>6877</v>
      </c>
      <c r="G990" s="2">
        <v>1109</v>
      </c>
      <c r="H990" s="2" t="s">
        <v>10573</v>
      </c>
      <c r="I990" s="2">
        <f t="shared" ca="1" si="62"/>
        <v>3</v>
      </c>
      <c r="J990" s="2">
        <f t="shared" ca="1" si="63"/>
        <v>789</v>
      </c>
    </row>
    <row r="991" spans="1:10" ht="17.350000000000001" customHeight="1">
      <c r="A991" s="2">
        <v>990</v>
      </c>
      <c r="B991" s="43" t="s">
        <v>6878</v>
      </c>
      <c r="C991" s="2" t="s">
        <v>9648</v>
      </c>
      <c r="D991" s="2" t="str">
        <f t="shared" si="60"/>
        <v xml:space="preserve"> İSTANBUL</v>
      </c>
      <c r="E991" s="2" t="str">
        <f t="shared" si="61"/>
        <v>İSTANBUL</v>
      </c>
      <c r="F991" s="44" t="s">
        <v>6879</v>
      </c>
      <c r="G991" s="2">
        <v>1076</v>
      </c>
      <c r="H991" s="2" t="s">
        <v>10574</v>
      </c>
      <c r="I991" s="2">
        <f t="shared" ca="1" si="62"/>
        <v>2</v>
      </c>
      <c r="J991" s="2">
        <f t="shared" ca="1" si="63"/>
        <v>595</v>
      </c>
    </row>
    <row r="992" spans="1:10" ht="17.350000000000001" customHeight="1">
      <c r="A992" s="2">
        <v>991</v>
      </c>
      <c r="B992" s="43" t="s">
        <v>6880</v>
      </c>
      <c r="C992" s="2" t="s">
        <v>9649</v>
      </c>
      <c r="D992" s="2" t="str">
        <f t="shared" si="60"/>
        <v>ANKARA</v>
      </c>
      <c r="E992" s="2" t="str">
        <f t="shared" si="61"/>
        <v>ANKARA</v>
      </c>
      <c r="F992" s="44" t="s">
        <v>6881</v>
      </c>
      <c r="G992" s="2">
        <v>157</v>
      </c>
      <c r="H992" s="2" t="s">
        <v>10575</v>
      </c>
      <c r="I992" s="2">
        <f t="shared" ca="1" si="62"/>
        <v>8</v>
      </c>
      <c r="J992" s="2">
        <f t="shared" ca="1" si="63"/>
        <v>863</v>
      </c>
    </row>
    <row r="993" spans="1:10" ht="17.350000000000001" customHeight="1">
      <c r="A993" s="2">
        <v>992</v>
      </c>
      <c r="B993" s="43" t="s">
        <v>6882</v>
      </c>
      <c r="C993" s="2" t="s">
        <v>9650</v>
      </c>
      <c r="D993" s="2" t="str">
        <f t="shared" si="60"/>
        <v>OSB Bilim Cad. Piramit:2 No:2</v>
      </c>
      <c r="E993" s="2" t="str">
        <f t="shared" si="61"/>
        <v>No:2</v>
      </c>
      <c r="F993" s="44" t="s">
        <v>6883</v>
      </c>
      <c r="G993" s="2">
        <v>2697</v>
      </c>
      <c r="H993" s="2" t="s">
        <v>10576</v>
      </c>
      <c r="I993" s="2">
        <f t="shared" ca="1" si="62"/>
        <v>1</v>
      </c>
      <c r="J993" s="2">
        <f t="shared" ca="1" si="63"/>
        <v>326</v>
      </c>
    </row>
    <row r="994" spans="1:10" ht="17.350000000000001" customHeight="1">
      <c r="A994" s="2">
        <v>993</v>
      </c>
      <c r="B994" s="43" t="s">
        <v>6884</v>
      </c>
      <c r="C994" s="2" t="s">
        <v>9651</v>
      </c>
      <c r="D994" s="2" t="str">
        <f t="shared" si="60"/>
        <v>-57–12</v>
      </c>
      <c r="E994" s="2" t="str">
        <f t="shared" si="61"/>
        <v>-57–12</v>
      </c>
      <c r="F994" s="44" t="s">
        <v>6885</v>
      </c>
      <c r="G994" s="2">
        <v>1097</v>
      </c>
      <c r="H994" s="2" t="s">
        <v>10577</v>
      </c>
      <c r="I994" s="2">
        <f t="shared" ca="1" si="62"/>
        <v>1</v>
      </c>
      <c r="J994" s="2">
        <f t="shared" ca="1" si="63"/>
        <v>864</v>
      </c>
    </row>
    <row r="995" spans="1:10" ht="17.350000000000001" customHeight="1">
      <c r="A995" s="2">
        <v>994</v>
      </c>
      <c r="B995" s="43" t="s">
        <v>6886</v>
      </c>
      <c r="C995" s="2" t="s">
        <v>9652</v>
      </c>
      <c r="D995" s="2" t="str">
        <f t="shared" si="60"/>
        <v>Ankara</v>
      </c>
      <c r="E995" s="2" t="str">
        <f t="shared" si="61"/>
        <v>Ankara</v>
      </c>
      <c r="F995" s="44" t="s">
        <v>6887</v>
      </c>
      <c r="G995" s="2">
        <v>2444</v>
      </c>
      <c r="H995" s="2" t="s">
        <v>10578</v>
      </c>
      <c r="I995" s="2">
        <f t="shared" ca="1" si="62"/>
        <v>2</v>
      </c>
      <c r="J995" s="2">
        <f t="shared" ca="1" si="63"/>
        <v>77</v>
      </c>
    </row>
    <row r="996" spans="1:10" ht="17.350000000000001" customHeight="1">
      <c r="A996" s="2">
        <v>995</v>
      </c>
      <c r="B996" s="43" t="s">
        <v>6888</v>
      </c>
      <c r="C996" s="2" t="s">
        <v>9653</v>
      </c>
      <c r="D996" s="2" t="str">
        <f t="shared" si="60"/>
        <v>Samsun</v>
      </c>
      <c r="E996" s="2" t="str">
        <f t="shared" si="61"/>
        <v>Samsun</v>
      </c>
      <c r="F996" s="44" t="s">
        <v>6889</v>
      </c>
      <c r="G996" s="2">
        <v>680</v>
      </c>
      <c r="H996" s="2" t="s">
        <v>10579</v>
      </c>
      <c r="I996" s="2">
        <f t="shared" ca="1" si="62"/>
        <v>8</v>
      </c>
      <c r="J996" s="2">
        <f t="shared" ca="1" si="63"/>
        <v>226</v>
      </c>
    </row>
    <row r="997" spans="1:10" ht="17.350000000000001" customHeight="1">
      <c r="A997" s="2">
        <v>996</v>
      </c>
      <c r="B997" s="43" t="s">
        <v>6890</v>
      </c>
      <c r="C997" s="2" t="s">
        <v>9654</v>
      </c>
      <c r="D997" s="2" t="str">
        <f t="shared" si="60"/>
        <v>İstanbul</v>
      </c>
      <c r="E997" s="2" t="str">
        <f t="shared" si="61"/>
        <v>İstanbul</v>
      </c>
      <c r="F997" s="44" t="s">
        <v>6891</v>
      </c>
      <c r="G997" s="2">
        <v>3013</v>
      </c>
      <c r="H997" s="2" t="s">
        <v>10580</v>
      </c>
      <c r="I997" s="2">
        <f t="shared" ca="1" si="62"/>
        <v>8</v>
      </c>
      <c r="J997" s="2">
        <f t="shared" ca="1" si="63"/>
        <v>100</v>
      </c>
    </row>
    <row r="998" spans="1:10" ht="17.350000000000001" customHeight="1">
      <c r="A998" s="2">
        <v>997</v>
      </c>
      <c r="B998" s="43" t="s">
        <v>6892</v>
      </c>
      <c r="C998" s="2" t="s">
        <v>9655</v>
      </c>
      <c r="D998" s="2" t="str">
        <f t="shared" si="60"/>
        <v>bulgurlu mh.</v>
      </c>
      <c r="E998" s="2" t="str">
        <f t="shared" si="61"/>
        <v>mh.</v>
      </c>
      <c r="F998" s="44" t="s">
        <v>6893</v>
      </c>
      <c r="G998" s="2">
        <v>3003</v>
      </c>
      <c r="H998" s="2" t="s">
        <v>10581</v>
      </c>
      <c r="I998" s="2">
        <f t="shared" ca="1" si="62"/>
        <v>1</v>
      </c>
      <c r="J998" s="2">
        <f t="shared" ca="1" si="63"/>
        <v>1000</v>
      </c>
    </row>
    <row r="999" spans="1:10" ht="17.350000000000001" customHeight="1">
      <c r="A999" s="2">
        <v>998</v>
      </c>
      <c r="B999" s="43" t="s">
        <v>6894</v>
      </c>
      <c r="C999" s="2" t="s">
        <v>9656</v>
      </c>
      <c r="D999" s="2" t="str">
        <f t="shared" si="60"/>
        <v>Sakarya Üniversitesi Teknoloji Geliştirme Bölgeleri Rosem 13</v>
      </c>
      <c r="E999" s="2" t="str">
        <f t="shared" si="61"/>
        <v>13</v>
      </c>
      <c r="F999" s="44" t="s">
        <v>6895</v>
      </c>
      <c r="G999" s="2">
        <v>745</v>
      </c>
      <c r="H999" s="2" t="s">
        <v>10582</v>
      </c>
      <c r="I999" s="2">
        <f t="shared" ca="1" si="62"/>
        <v>4</v>
      </c>
      <c r="J999" s="2">
        <f t="shared" ca="1" si="63"/>
        <v>53</v>
      </c>
    </row>
    <row r="1000" spans="1:10" ht="17.350000000000001" customHeight="1">
      <c r="A1000" s="2">
        <v>999</v>
      </c>
      <c r="B1000" s="43" t="s">
        <v>6896</v>
      </c>
      <c r="C1000" s="2" t="s">
        <v>9008</v>
      </c>
      <c r="D1000" s="2" t="str">
        <f t="shared" si="60"/>
        <v xml:space="preserve"> İSTANBUL</v>
      </c>
      <c r="E1000" s="2" t="str">
        <f t="shared" si="61"/>
        <v>İSTANBUL</v>
      </c>
      <c r="F1000" s="44" t="s">
        <v>5562</v>
      </c>
      <c r="G1000" s="2">
        <v>1490</v>
      </c>
      <c r="H1000" s="2" t="s">
        <v>10583</v>
      </c>
      <c r="I1000" s="2">
        <f t="shared" ca="1" si="62"/>
        <v>3</v>
      </c>
      <c r="J1000" s="2">
        <f t="shared" ca="1" si="63"/>
        <v>635</v>
      </c>
    </row>
    <row r="1001" spans="1:10" ht="17.350000000000001" customHeight="1">
      <c r="A1001" s="2">
        <v>1000</v>
      </c>
      <c r="B1001" s="43" t="s">
        <v>6897</v>
      </c>
      <c r="C1001" s="2" t="s">
        <v>9657</v>
      </c>
      <c r="D1001" s="2" t="str">
        <f t="shared" si="60"/>
        <v>A Osmangazi Bursa</v>
      </c>
      <c r="E1001" s="2" t="str">
        <f t="shared" si="61"/>
        <v>Bursa</v>
      </c>
      <c r="F1001" s="44" t="s">
        <v>6898</v>
      </c>
      <c r="G1001" s="2">
        <v>694</v>
      </c>
      <c r="H1001" s="2" t="s">
        <v>10584</v>
      </c>
      <c r="I1001" s="2">
        <f t="shared" ca="1" si="62"/>
        <v>6</v>
      </c>
      <c r="J1001" s="2">
        <f t="shared" ca="1" si="63"/>
        <v>339</v>
      </c>
    </row>
    <row r="1002" spans="1:10" ht="17.350000000000001" customHeight="1">
      <c r="A1002" s="2">
        <v>1001</v>
      </c>
      <c r="B1002" s="43" t="s">
        <v>6899</v>
      </c>
      <c r="C1002" s="2" t="s">
        <v>9658</v>
      </c>
      <c r="D1002" s="2" t="str">
        <f t="shared" si="60"/>
        <v>B 01380 Sarıçam</v>
      </c>
      <c r="E1002" s="2" t="str">
        <f t="shared" si="61"/>
        <v>Sarıçam</v>
      </c>
      <c r="F1002" s="44" t="s">
        <v>6900</v>
      </c>
      <c r="G1002" s="2">
        <v>536</v>
      </c>
      <c r="H1002" s="2" t="s">
        <v>10585</v>
      </c>
      <c r="I1002" s="2">
        <f t="shared" ca="1" si="62"/>
        <v>2</v>
      </c>
      <c r="J1002" s="2">
        <f t="shared" ca="1" si="63"/>
        <v>502</v>
      </c>
    </row>
    <row r="1003" spans="1:10" ht="17.350000000000001" customHeight="1">
      <c r="A1003" s="2">
        <v>1002</v>
      </c>
      <c r="B1003" s="43" t="s">
        <v>6901</v>
      </c>
      <c r="C1003" s="2" t="s">
        <v>9659</v>
      </c>
      <c r="D1003" s="2" t="str">
        <f t="shared" si="60"/>
        <v>Antalya</v>
      </c>
      <c r="E1003" s="2" t="str">
        <f t="shared" si="61"/>
        <v>Antalya</v>
      </c>
      <c r="F1003" s="44" t="s">
        <v>6902</v>
      </c>
      <c r="G1003" s="2">
        <v>1401</v>
      </c>
      <c r="H1003" s="2" t="s">
        <v>10586</v>
      </c>
      <c r="I1003" s="2">
        <f t="shared" ca="1" si="62"/>
        <v>5</v>
      </c>
      <c r="J1003" s="2">
        <f t="shared" ca="1" si="63"/>
        <v>565</v>
      </c>
    </row>
    <row r="1004" spans="1:10" ht="17.350000000000001" customHeight="1">
      <c r="A1004" s="2">
        <v>1003</v>
      </c>
      <c r="B1004" s="43" t="s">
        <v>6903</v>
      </c>
      <c r="C1004" s="2" t="s">
        <v>9660</v>
      </c>
      <c r="D1004" s="2" t="str">
        <f t="shared" si="60"/>
        <v>TÜRKİYE</v>
      </c>
      <c r="E1004" s="2" t="str">
        <f t="shared" si="61"/>
        <v>TÜRKİYE</v>
      </c>
      <c r="F1004" s="44" t="s">
        <v>6904</v>
      </c>
      <c r="G1004" s="2">
        <v>443</v>
      </c>
      <c r="H1004" s="2" t="s">
        <v>10587</v>
      </c>
      <c r="I1004" s="2">
        <f t="shared" ca="1" si="62"/>
        <v>8</v>
      </c>
      <c r="J1004" s="2">
        <f t="shared" ca="1" si="63"/>
        <v>553</v>
      </c>
    </row>
    <row r="1005" spans="1:10" ht="17.350000000000001" customHeight="1">
      <c r="A1005" s="2">
        <v>1004</v>
      </c>
      <c r="B1005" s="43" t="s">
        <v>6905</v>
      </c>
      <c r="C1005" s="2" t="s">
        <v>9661</v>
      </c>
      <c r="D1005" s="2" t="str">
        <f t="shared" si="60"/>
        <v>İÇERENKÖY MAH.YEŞİL VADİ SOKAK NO:3 KAT.10 ATAŞEHİR-iİSTANBUL</v>
      </c>
      <c r="E1005" s="2" t="str">
        <f t="shared" si="61"/>
        <v>ATAŞEHİR-iİSTANBUL</v>
      </c>
      <c r="F1005" s="44" t="s">
        <v>6906</v>
      </c>
      <c r="G1005" s="2">
        <v>1734</v>
      </c>
      <c r="H1005" s="2" t="s">
        <v>10588</v>
      </c>
      <c r="I1005" s="2">
        <f t="shared" ca="1" si="62"/>
        <v>7</v>
      </c>
      <c r="J1005" s="2">
        <f t="shared" ca="1" si="63"/>
        <v>646</v>
      </c>
    </row>
    <row r="1006" spans="1:10" ht="17.350000000000001" customHeight="1">
      <c r="A1006" s="2">
        <v>1005</v>
      </c>
      <c r="B1006" s="43" t="s">
        <v>6907</v>
      </c>
      <c r="C1006" s="2" t="s">
        <v>9662</v>
      </c>
      <c r="D1006" s="2" t="str">
        <f t="shared" si="60"/>
        <v>Vatan Cad. No:83 B-109</v>
      </c>
      <c r="E1006" s="2" t="str">
        <f t="shared" si="61"/>
        <v>B-109</v>
      </c>
      <c r="F1006" s="44" t="s">
        <v>6908</v>
      </c>
      <c r="G1006" s="2">
        <v>645</v>
      </c>
      <c r="H1006" s="2" t="s">
        <v>10589</v>
      </c>
      <c r="I1006" s="2">
        <f t="shared" ca="1" si="62"/>
        <v>6</v>
      </c>
      <c r="J1006" s="2">
        <f t="shared" ca="1" si="63"/>
        <v>213</v>
      </c>
    </row>
    <row r="1007" spans="1:10" ht="17.350000000000001" customHeight="1">
      <c r="A1007" s="2">
        <v>1006</v>
      </c>
      <c r="B1007" s="43" t="s">
        <v>6909</v>
      </c>
      <c r="C1007" s="2" t="s">
        <v>9663</v>
      </c>
      <c r="D1007" s="2" t="str">
        <f t="shared" si="60"/>
        <v>Y.T.Ü. DAVUTPAŞA KAMPÜSÜ T.G.B. NO:2 2.FAZ C1 BLOK NO:103</v>
      </c>
      <c r="E1007" s="2" t="str">
        <f t="shared" si="61"/>
        <v>NO:103</v>
      </c>
      <c r="F1007" s="44" t="s">
        <v>6910</v>
      </c>
      <c r="G1007" s="2">
        <v>1677</v>
      </c>
      <c r="H1007" s="2" t="s">
        <v>10590</v>
      </c>
      <c r="I1007" s="2">
        <f t="shared" ca="1" si="62"/>
        <v>5</v>
      </c>
      <c r="J1007" s="2">
        <f t="shared" ca="1" si="63"/>
        <v>296</v>
      </c>
    </row>
    <row r="1008" spans="1:10" ht="17.350000000000001" customHeight="1">
      <c r="A1008" s="2">
        <v>1007</v>
      </c>
      <c r="B1008" s="43" t="s">
        <v>6911</v>
      </c>
      <c r="C1008" s="2" t="s">
        <v>9664</v>
      </c>
      <c r="D1008" s="2" t="str">
        <f t="shared" si="60"/>
        <v>Sakarya Üniversitesi Teknoloji Geliştirme Bölgeleri Rosem 26</v>
      </c>
      <c r="E1008" s="2" t="str">
        <f t="shared" si="61"/>
        <v>26</v>
      </c>
      <c r="F1008" s="44" t="s">
        <v>6912</v>
      </c>
      <c r="G1008" s="2">
        <v>2063</v>
      </c>
      <c r="H1008" s="2" t="s">
        <v>10591</v>
      </c>
      <c r="I1008" s="2">
        <f t="shared" ca="1" si="62"/>
        <v>5</v>
      </c>
      <c r="J1008" s="2">
        <f t="shared" ca="1" si="63"/>
        <v>888</v>
      </c>
    </row>
    <row r="1009" spans="1:10" ht="17.350000000000001" customHeight="1">
      <c r="A1009" s="2">
        <v>1008</v>
      </c>
      <c r="B1009" s="43" t="s">
        <v>6913</v>
      </c>
      <c r="C1009" s="2" t="s">
        <v>8796</v>
      </c>
      <c r="D1009" s="2" t="str">
        <f t="shared" si="60"/>
        <v xml:space="preserve"> Ankara</v>
      </c>
      <c r="E1009" s="2" t="str">
        <f t="shared" si="61"/>
        <v>Ankara</v>
      </c>
      <c r="F1009" s="44" t="s">
        <v>5129</v>
      </c>
      <c r="G1009" s="2">
        <v>2435</v>
      </c>
      <c r="H1009" s="2" t="s">
        <v>10592</v>
      </c>
      <c r="I1009" s="2">
        <f t="shared" ca="1" si="62"/>
        <v>2</v>
      </c>
      <c r="J1009" s="2">
        <f t="shared" ca="1" si="63"/>
        <v>438</v>
      </c>
    </row>
    <row r="1010" spans="1:10" ht="17.350000000000001" customHeight="1">
      <c r="A1010" s="2">
        <v>1009</v>
      </c>
      <c r="B1010" s="43" t="s">
        <v>6914</v>
      </c>
      <c r="C1010" s="2" t="s">
        <v>9665</v>
      </c>
      <c r="D1010" s="2" t="str">
        <f t="shared" si="60"/>
        <v xml:space="preserve"> ŞANLIURFA</v>
      </c>
      <c r="E1010" s="2" t="str">
        <f t="shared" si="61"/>
        <v>ŞANLIURFA</v>
      </c>
      <c r="F1010" s="44" t="s">
        <v>6915</v>
      </c>
      <c r="G1010" s="2">
        <v>104</v>
      </c>
      <c r="H1010" s="2" t="s">
        <v>10593</v>
      </c>
      <c r="I1010" s="2">
        <f t="shared" ca="1" si="62"/>
        <v>8</v>
      </c>
      <c r="J1010" s="2">
        <f t="shared" ca="1" si="63"/>
        <v>296</v>
      </c>
    </row>
    <row r="1011" spans="1:10" ht="17.350000000000001" customHeight="1">
      <c r="A1011" s="2">
        <v>1010</v>
      </c>
      <c r="B1011" s="43" t="s">
        <v>6916</v>
      </c>
      <c r="C1011" s="2" t="s">
        <v>9666</v>
      </c>
      <c r="D1011" s="2" t="str">
        <f t="shared" si="60"/>
        <v>4 Malatya</v>
      </c>
      <c r="E1011" s="2" t="str">
        <f t="shared" si="61"/>
        <v>Malatya</v>
      </c>
      <c r="F1011" s="44" t="s">
        <v>6917</v>
      </c>
      <c r="G1011" s="2">
        <v>2656</v>
      </c>
      <c r="H1011" s="2" t="s">
        <v>10594</v>
      </c>
      <c r="I1011" s="2">
        <f t="shared" ca="1" si="62"/>
        <v>3</v>
      </c>
      <c r="J1011" s="2">
        <f t="shared" ca="1" si="63"/>
        <v>903</v>
      </c>
    </row>
    <row r="1012" spans="1:10" ht="17.350000000000001" customHeight="1">
      <c r="A1012" s="2">
        <v>1011</v>
      </c>
      <c r="B1012" s="43" t="s">
        <v>6918</v>
      </c>
      <c r="C1012" s="2" t="s">
        <v>9667</v>
      </c>
      <c r="D1012" s="2" t="str">
        <f t="shared" si="60"/>
        <v>Ankara</v>
      </c>
      <c r="E1012" s="2" t="str">
        <f t="shared" si="61"/>
        <v>Ankara</v>
      </c>
      <c r="F1012" s="44" t="s">
        <v>6919</v>
      </c>
      <c r="G1012" s="2">
        <v>2755</v>
      </c>
      <c r="H1012" s="2" t="s">
        <v>10595</v>
      </c>
      <c r="I1012" s="2">
        <f t="shared" ca="1" si="62"/>
        <v>1</v>
      </c>
      <c r="J1012" s="2">
        <f t="shared" ca="1" si="63"/>
        <v>569</v>
      </c>
    </row>
    <row r="1013" spans="1:10" ht="17.350000000000001" customHeight="1">
      <c r="A1013" s="2">
        <v>1012</v>
      </c>
      <c r="B1013" s="43" t="s">
        <v>6920</v>
      </c>
      <c r="C1013" s="2" t="s">
        <v>9668</v>
      </c>
      <c r="D1013" s="2" t="str">
        <f t="shared" si="60"/>
        <v>306 26110 Odunpazarı</v>
      </c>
      <c r="E1013" s="2" t="str">
        <f t="shared" si="61"/>
        <v>Odunpazarı</v>
      </c>
      <c r="F1013" s="44" t="s">
        <v>6921</v>
      </c>
      <c r="G1013" s="2">
        <v>2545</v>
      </c>
      <c r="H1013" s="2" t="s">
        <v>10596</v>
      </c>
      <c r="I1013" s="2">
        <f t="shared" ca="1" si="62"/>
        <v>1</v>
      </c>
      <c r="J1013" s="2">
        <f t="shared" ca="1" si="63"/>
        <v>846</v>
      </c>
    </row>
    <row r="1014" spans="1:10" ht="17.350000000000001" customHeight="1">
      <c r="A1014" s="2">
        <v>1013</v>
      </c>
      <c r="B1014" s="43" t="s">
        <v>6922</v>
      </c>
      <c r="C1014" s="2" t="s">
        <v>9669</v>
      </c>
      <c r="D1014" s="2" t="str">
        <f t="shared" si="60"/>
        <v>İST.</v>
      </c>
      <c r="E1014" s="2" t="str">
        <f t="shared" si="61"/>
        <v>İST.</v>
      </c>
      <c r="F1014" s="44" t="s">
        <v>6923</v>
      </c>
      <c r="G1014" s="2">
        <v>88</v>
      </c>
      <c r="H1014" s="2" t="s">
        <v>10597</v>
      </c>
      <c r="I1014" s="2">
        <f t="shared" ca="1" si="62"/>
        <v>8</v>
      </c>
      <c r="J1014" s="2">
        <f t="shared" ca="1" si="63"/>
        <v>742</v>
      </c>
    </row>
    <row r="1015" spans="1:10" ht="17.350000000000001" customHeight="1">
      <c r="A1015" s="2">
        <v>1014</v>
      </c>
      <c r="B1015" s="43" t="s">
        <v>6924</v>
      </c>
      <c r="C1015" s="2" t="s">
        <v>9670</v>
      </c>
      <c r="D1015" s="2" t="str">
        <f t="shared" si="60"/>
        <v>ANKARA</v>
      </c>
      <c r="E1015" s="2" t="str">
        <f t="shared" si="61"/>
        <v>ANKARA</v>
      </c>
      <c r="F1015" s="44" t="s">
        <v>6925</v>
      </c>
      <c r="G1015" s="2">
        <v>3019</v>
      </c>
      <c r="H1015" s="2" t="s">
        <v>10598</v>
      </c>
      <c r="I1015" s="2">
        <f t="shared" ca="1" si="62"/>
        <v>2</v>
      </c>
      <c r="J1015" s="2">
        <f t="shared" ca="1" si="63"/>
        <v>655</v>
      </c>
    </row>
    <row r="1016" spans="1:10" ht="17.350000000000001" customHeight="1">
      <c r="A1016" s="2">
        <v>1015</v>
      </c>
      <c r="B1016" s="43" t="s">
        <v>6926</v>
      </c>
      <c r="C1016" s="2" t="s">
        <v>9671</v>
      </c>
      <c r="D1016" s="2" t="str">
        <f t="shared" si="60"/>
        <v xml:space="preserve"> İSTANBUL</v>
      </c>
      <c r="E1016" s="2" t="str">
        <f t="shared" si="61"/>
        <v>İSTANBUL</v>
      </c>
      <c r="F1016" s="44" t="s">
        <v>6927</v>
      </c>
      <c r="G1016" s="2">
        <v>2334</v>
      </c>
      <c r="H1016" s="2" t="s">
        <v>10599</v>
      </c>
      <c r="I1016" s="2">
        <f t="shared" ca="1" si="62"/>
        <v>2</v>
      </c>
      <c r="J1016" s="2">
        <f t="shared" ca="1" si="63"/>
        <v>127</v>
      </c>
    </row>
    <row r="1017" spans="1:10" ht="17.350000000000001" customHeight="1">
      <c r="A1017" s="2">
        <v>1016</v>
      </c>
      <c r="B1017" s="43" t="s">
        <v>6928</v>
      </c>
      <c r="C1017" s="2" t="s">
        <v>9672</v>
      </c>
      <c r="D1017" s="2" t="str">
        <f t="shared" si="60"/>
        <v xml:space="preserve"> VAN</v>
      </c>
      <c r="E1017" s="2" t="str">
        <f t="shared" si="61"/>
        <v>VAN</v>
      </c>
      <c r="F1017" s="44" t="s">
        <v>6929</v>
      </c>
      <c r="G1017" s="2">
        <v>1597</v>
      </c>
      <c r="H1017" s="2" t="s">
        <v>10600</v>
      </c>
      <c r="I1017" s="2">
        <f t="shared" ca="1" si="62"/>
        <v>7</v>
      </c>
      <c r="J1017" s="2">
        <f t="shared" ca="1" si="63"/>
        <v>314</v>
      </c>
    </row>
    <row r="1018" spans="1:10" ht="17.350000000000001" customHeight="1">
      <c r="A1018" s="2">
        <v>1017</v>
      </c>
      <c r="B1018" s="43" t="s">
        <v>6930</v>
      </c>
      <c r="C1018" s="2" t="s">
        <v>9673</v>
      </c>
      <c r="D1018" s="2" t="str">
        <f t="shared" si="60"/>
        <v>Kırıkkale</v>
      </c>
      <c r="E1018" s="2" t="str">
        <f t="shared" si="61"/>
        <v>Kırıkkale</v>
      </c>
      <c r="F1018" s="44" t="s">
        <v>6931</v>
      </c>
      <c r="G1018" s="2">
        <v>2381</v>
      </c>
      <c r="H1018" s="2" t="s">
        <v>10601</v>
      </c>
      <c r="I1018" s="2">
        <f t="shared" ca="1" si="62"/>
        <v>6</v>
      </c>
      <c r="J1018" s="2">
        <f t="shared" ca="1" si="63"/>
        <v>604</v>
      </c>
    </row>
    <row r="1019" spans="1:10" ht="17.350000000000001" customHeight="1">
      <c r="A1019" s="2">
        <v>1018</v>
      </c>
      <c r="B1019" s="43" t="s">
        <v>6932</v>
      </c>
      <c r="C1019" s="2" t="s">
        <v>9674</v>
      </c>
      <c r="D1019" s="2" t="str">
        <f t="shared" si="60"/>
        <v>0 Merkez KIRKLARELİ</v>
      </c>
      <c r="E1019" s="2" t="str">
        <f t="shared" si="61"/>
        <v>KIRKLARELİ</v>
      </c>
      <c r="F1019" s="44" t="s">
        <v>6933</v>
      </c>
      <c r="G1019" s="2">
        <v>528</v>
      </c>
      <c r="H1019" s="2" t="s">
        <v>10602</v>
      </c>
      <c r="I1019" s="2">
        <f t="shared" ca="1" si="62"/>
        <v>3</v>
      </c>
      <c r="J1019" s="2">
        <f t="shared" ca="1" si="63"/>
        <v>761</v>
      </c>
    </row>
    <row r="1020" spans="1:10" ht="17.350000000000001" customHeight="1">
      <c r="A1020" s="2">
        <v>1019</v>
      </c>
      <c r="B1020" s="43" t="s">
        <v>6934</v>
      </c>
      <c r="C1020" s="2" t="s">
        <v>9675</v>
      </c>
      <c r="D1020" s="2" t="str">
        <f t="shared" si="60"/>
        <v>BAHÇELİEVLER MH. 319.CD. ANKARA ÜNİV. TEKNOKENT E BLOKZEMİN KAT NO:16</v>
      </c>
      <c r="E1020" s="2" t="str">
        <f t="shared" si="61"/>
        <v>NO:16</v>
      </c>
      <c r="F1020" s="44" t="s">
        <v>6935</v>
      </c>
      <c r="G1020" s="2">
        <v>111</v>
      </c>
      <c r="H1020" s="2" t="s">
        <v>10603</v>
      </c>
      <c r="I1020" s="2">
        <f t="shared" ca="1" si="62"/>
        <v>5</v>
      </c>
      <c r="J1020" s="2">
        <f t="shared" ca="1" si="63"/>
        <v>660</v>
      </c>
    </row>
    <row r="1021" spans="1:10" ht="17.350000000000001" customHeight="1">
      <c r="A1021" s="2">
        <v>1020</v>
      </c>
      <c r="B1021" s="43" t="s">
        <v>6936</v>
      </c>
      <c r="C1021" s="2" t="s">
        <v>9676</v>
      </c>
      <c r="D1021" s="2" t="str">
        <f t="shared" si="60"/>
        <v xml:space="preserve"> TÜRKİYE</v>
      </c>
      <c r="E1021" s="2" t="str">
        <f t="shared" si="61"/>
        <v>TÜRKİYE</v>
      </c>
      <c r="F1021" s="44" t="s">
        <v>6937</v>
      </c>
      <c r="G1021" s="2">
        <v>1</v>
      </c>
      <c r="H1021" s="2" t="s">
        <v>10604</v>
      </c>
      <c r="I1021" s="2">
        <f t="shared" ca="1" si="62"/>
        <v>7</v>
      </c>
      <c r="J1021" s="2">
        <f t="shared" ca="1" si="63"/>
        <v>680</v>
      </c>
    </row>
    <row r="1022" spans="1:10" ht="17.350000000000001" customHeight="1">
      <c r="A1022" s="2">
        <v>1021</v>
      </c>
      <c r="B1022" s="43" t="s">
        <v>6938</v>
      </c>
      <c r="C1022" s="2" t="s">
        <v>9677</v>
      </c>
      <c r="D1022" s="2" t="str">
        <f t="shared" si="60"/>
        <v>ANTALYA</v>
      </c>
      <c r="E1022" s="2" t="str">
        <f t="shared" si="61"/>
        <v>ANTALYA</v>
      </c>
      <c r="F1022" s="44" t="s">
        <v>6939</v>
      </c>
      <c r="G1022" s="2">
        <v>1777</v>
      </c>
      <c r="H1022" s="2" t="s">
        <v>10605</v>
      </c>
      <c r="I1022" s="2">
        <f t="shared" ca="1" si="62"/>
        <v>6</v>
      </c>
      <c r="J1022" s="2">
        <f t="shared" ca="1" si="63"/>
        <v>580</v>
      </c>
    </row>
    <row r="1023" spans="1:10" ht="17.350000000000001" customHeight="1">
      <c r="A1023" s="2">
        <v>1022</v>
      </c>
      <c r="B1023" s="43" t="s">
        <v>6940</v>
      </c>
      <c r="C1023" s="2" t="s">
        <v>9678</v>
      </c>
      <c r="D1023" s="2" t="str">
        <f t="shared" si="60"/>
        <v>2000 Evler Mah. Üniversite Alanı, Kapadokya teknopark, No:13 Nevşehir</v>
      </c>
      <c r="E1023" s="2" t="str">
        <f t="shared" si="61"/>
        <v>Nevşehir</v>
      </c>
      <c r="F1023" s="44" t="s">
        <v>6941</v>
      </c>
      <c r="G1023" s="2">
        <v>899</v>
      </c>
      <c r="H1023" s="2" t="s">
        <v>10606</v>
      </c>
      <c r="I1023" s="2">
        <f t="shared" ca="1" si="62"/>
        <v>1</v>
      </c>
      <c r="J1023" s="2">
        <f t="shared" ca="1" si="63"/>
        <v>406</v>
      </c>
    </row>
    <row r="1024" spans="1:10" ht="17.350000000000001" customHeight="1">
      <c r="A1024" s="2">
        <v>1023</v>
      </c>
      <c r="B1024" s="43" t="s">
        <v>6942</v>
      </c>
      <c r="C1024" s="2" t="s">
        <v>9679</v>
      </c>
      <c r="D1024" s="2" t="str">
        <f t="shared" si="60"/>
        <v>Fırat Teknokent Tekmer Binası No:4 ELAZIĞ</v>
      </c>
      <c r="E1024" s="2" t="str">
        <f t="shared" si="61"/>
        <v>ELAZIĞ</v>
      </c>
      <c r="F1024" s="44" t="s">
        <v>6943</v>
      </c>
      <c r="G1024" s="2">
        <v>3173</v>
      </c>
      <c r="H1024" s="2" t="s">
        <v>10607</v>
      </c>
      <c r="I1024" s="2">
        <f t="shared" ca="1" si="62"/>
        <v>2</v>
      </c>
      <c r="J1024" s="2">
        <f t="shared" ca="1" si="63"/>
        <v>185</v>
      </c>
    </row>
    <row r="1025" spans="1:10" ht="17.350000000000001" customHeight="1">
      <c r="A1025" s="2">
        <v>1024</v>
      </c>
      <c r="B1025" s="43" t="s">
        <v>6944</v>
      </c>
      <c r="C1025" s="2" t="s">
        <v>9680</v>
      </c>
      <c r="D1025" s="2" t="str">
        <f t="shared" si="60"/>
        <v>Ankara</v>
      </c>
      <c r="E1025" s="2" t="str">
        <f t="shared" si="61"/>
        <v>Ankara</v>
      </c>
      <c r="F1025" s="44" t="s">
        <v>6945</v>
      </c>
      <c r="G1025" s="2">
        <v>3056</v>
      </c>
      <c r="H1025" s="2" t="s">
        <v>10608</v>
      </c>
      <c r="I1025" s="2">
        <f t="shared" ca="1" si="62"/>
        <v>2</v>
      </c>
      <c r="J1025" s="2">
        <f t="shared" ca="1" si="63"/>
        <v>252</v>
      </c>
    </row>
    <row r="1026" spans="1:10" ht="17.350000000000001" customHeight="1">
      <c r="A1026" s="2">
        <v>1025</v>
      </c>
      <c r="B1026" s="43" t="s">
        <v>6946</v>
      </c>
      <c r="C1026" s="2" t="s">
        <v>9681</v>
      </c>
      <c r="D1026" s="2" t="str">
        <f t="shared" si="60"/>
        <v>Bulgurlu Mah. kanyon Cad. No.89 101 Battalgazi Malatya</v>
      </c>
      <c r="E1026" s="2" t="str">
        <f t="shared" si="61"/>
        <v>Malatya</v>
      </c>
      <c r="F1026" s="44" t="s">
        <v>6947</v>
      </c>
      <c r="G1026" s="2">
        <v>2692</v>
      </c>
      <c r="H1026" s="2" t="s">
        <v>10609</v>
      </c>
      <c r="I1026" s="2">
        <f t="shared" ca="1" si="62"/>
        <v>4</v>
      </c>
      <c r="J1026" s="2">
        <f t="shared" ca="1" si="63"/>
        <v>280</v>
      </c>
    </row>
    <row r="1027" spans="1:10" ht="17.350000000000001" customHeight="1">
      <c r="A1027" s="2">
        <v>1026</v>
      </c>
      <c r="B1027" s="43" t="s">
        <v>6948</v>
      </c>
      <c r="C1027" s="2" t="s">
        <v>9682</v>
      </c>
      <c r="D1027" s="2" t="str">
        <f t="shared" ref="D1027:D1090" si="64">IFERROR(RIGHT(C1027,LEN(C1027)-FIND("$",SUBSTITUTE(C1027,"/","$",LEN(C1027)-LEN(SUBSTITUTE(C1027,"/",""))))),C1027)</f>
        <v xml:space="preserve"> IZMIR</v>
      </c>
      <c r="E1027" s="2" t="str">
        <f t="shared" ref="E1027:E1090" si="65">IFERROR(RIGHT(D1027,LEN(D1027)-FIND("$",SUBSTITUTE(D1027," ","$",LEN(D1027)-LEN(SUBSTITUTE(D1027," ",""))))),D1027)</f>
        <v>IZMIR</v>
      </c>
      <c r="F1027" s="44" t="s">
        <v>6949</v>
      </c>
      <c r="G1027" s="2">
        <v>2984</v>
      </c>
      <c r="H1027" s="2" t="s">
        <v>10610</v>
      </c>
      <c r="I1027" s="2">
        <f t="shared" ref="I1027:I1090" ca="1" si="66">RANDBETWEEN(1,8)</f>
        <v>2</v>
      </c>
      <c r="J1027" s="2">
        <f t="shared" ref="J1027:J1090" ca="1" si="67">RANDBETWEEN(1,1000)</f>
        <v>601</v>
      </c>
    </row>
    <row r="1028" spans="1:10" ht="17.350000000000001" customHeight="1">
      <c r="A1028" s="2">
        <v>1027</v>
      </c>
      <c r="B1028" s="43" t="s">
        <v>6950</v>
      </c>
      <c r="C1028" s="2" t="s">
        <v>9683</v>
      </c>
      <c r="D1028" s="2" t="str">
        <f t="shared" si="64"/>
        <v>Fırat Teknokent Ek Bina No:109</v>
      </c>
      <c r="E1028" s="2" t="str">
        <f t="shared" si="65"/>
        <v>No:109</v>
      </c>
      <c r="F1028" s="44" t="s">
        <v>6951</v>
      </c>
      <c r="G1028" s="2">
        <v>2958</v>
      </c>
      <c r="H1028" s="2" t="s">
        <v>10611</v>
      </c>
      <c r="I1028" s="2">
        <f t="shared" ca="1" si="66"/>
        <v>1</v>
      </c>
      <c r="J1028" s="2">
        <f t="shared" ca="1" si="67"/>
        <v>658</v>
      </c>
    </row>
    <row r="1029" spans="1:10" ht="17.350000000000001" customHeight="1">
      <c r="A1029" s="2">
        <v>1028</v>
      </c>
      <c r="B1029" s="43" t="s">
        <v>6952</v>
      </c>
      <c r="C1029" s="2" t="s">
        <v>9684</v>
      </c>
      <c r="D1029" s="2" t="str">
        <f t="shared" si="64"/>
        <v>19</v>
      </c>
      <c r="E1029" s="2" t="str">
        <f t="shared" si="65"/>
        <v>19</v>
      </c>
      <c r="F1029" s="44" t="s">
        <v>6953</v>
      </c>
      <c r="G1029" s="2">
        <v>2496</v>
      </c>
      <c r="H1029" s="2" t="s">
        <v>10612</v>
      </c>
      <c r="I1029" s="2">
        <f t="shared" ca="1" si="66"/>
        <v>3</v>
      </c>
      <c r="J1029" s="2">
        <f t="shared" ca="1" si="67"/>
        <v>757</v>
      </c>
    </row>
    <row r="1030" spans="1:10" ht="17.350000000000001" customHeight="1">
      <c r="A1030" s="2">
        <v>1029</v>
      </c>
      <c r="B1030" s="43" t="s">
        <v>6954</v>
      </c>
      <c r="C1030" s="2" t="s">
        <v>9685</v>
      </c>
      <c r="D1030" s="2" t="str">
        <f t="shared" si="64"/>
        <v>PINAR BAŞI MAH.DUMLUPINAR BUL.NO ARGE 3 BİNASI GİRİŞ KAT ANTALYA</v>
      </c>
      <c r="E1030" s="2" t="str">
        <f t="shared" si="65"/>
        <v>ANTALYA</v>
      </c>
      <c r="F1030" s="44" t="s">
        <v>6955</v>
      </c>
      <c r="G1030" s="2">
        <v>2463</v>
      </c>
      <c r="H1030" s="2" t="s">
        <v>10613</v>
      </c>
      <c r="I1030" s="2">
        <f t="shared" ca="1" si="66"/>
        <v>4</v>
      </c>
      <c r="J1030" s="2">
        <f t="shared" ca="1" si="67"/>
        <v>921</v>
      </c>
    </row>
    <row r="1031" spans="1:10" ht="17.350000000000001" customHeight="1">
      <c r="A1031" s="2">
        <v>1030</v>
      </c>
      <c r="B1031" s="43" t="s">
        <v>6956</v>
      </c>
      <c r="C1031" s="2" t="s">
        <v>9686</v>
      </c>
      <c r="D1031" s="2" t="str">
        <f t="shared" si="64"/>
        <v>5 A7 Blok Kat:2 No:34 Gebze, Kocaeli, TÜRKİYE</v>
      </c>
      <c r="E1031" s="2" t="str">
        <f t="shared" si="65"/>
        <v>TÜRKİYE</v>
      </c>
      <c r="F1031" s="44" t="s">
        <v>6957</v>
      </c>
      <c r="G1031" s="2">
        <v>1016</v>
      </c>
      <c r="H1031" s="2" t="s">
        <v>10525</v>
      </c>
      <c r="I1031" s="2">
        <f t="shared" ca="1" si="66"/>
        <v>2</v>
      </c>
      <c r="J1031" s="2">
        <f t="shared" ca="1" si="67"/>
        <v>501</v>
      </c>
    </row>
    <row r="1032" spans="1:10" ht="17.350000000000001" customHeight="1">
      <c r="A1032" s="2">
        <v>1031</v>
      </c>
      <c r="B1032" s="43" t="s">
        <v>6958</v>
      </c>
      <c r="C1032" s="2" t="s">
        <v>9687</v>
      </c>
      <c r="D1032" s="2" t="str">
        <f t="shared" si="64"/>
        <v>2</v>
      </c>
      <c r="E1032" s="2" t="str">
        <f t="shared" si="65"/>
        <v>2</v>
      </c>
      <c r="F1032" s="44" t="s">
        <v>6959</v>
      </c>
      <c r="G1032" s="2">
        <v>1239</v>
      </c>
      <c r="H1032" s="2" t="s">
        <v>10526</v>
      </c>
      <c r="I1032" s="2">
        <f t="shared" ca="1" si="66"/>
        <v>1</v>
      </c>
      <c r="J1032" s="2">
        <f t="shared" ca="1" si="67"/>
        <v>32</v>
      </c>
    </row>
    <row r="1033" spans="1:10" ht="17.350000000000001" customHeight="1">
      <c r="A1033" s="2">
        <v>1032</v>
      </c>
      <c r="B1033" s="43" t="s">
        <v>6960</v>
      </c>
      <c r="C1033" s="2" t="s">
        <v>9688</v>
      </c>
      <c r="D1033" s="2" t="str">
        <f t="shared" si="64"/>
        <v>Ankara</v>
      </c>
      <c r="E1033" s="2" t="str">
        <f t="shared" si="65"/>
        <v>Ankara</v>
      </c>
      <c r="F1033" s="44" t="s">
        <v>6961</v>
      </c>
      <c r="G1033" s="2">
        <v>1606</v>
      </c>
      <c r="H1033" s="2" t="s">
        <v>10527</v>
      </c>
      <c r="I1033" s="2">
        <f t="shared" ca="1" si="66"/>
        <v>2</v>
      </c>
      <c r="J1033" s="2">
        <f t="shared" ca="1" si="67"/>
        <v>20</v>
      </c>
    </row>
    <row r="1034" spans="1:10" ht="17.350000000000001" customHeight="1">
      <c r="A1034" s="2">
        <v>1033</v>
      </c>
      <c r="B1034" s="43" t="s">
        <v>6962</v>
      </c>
      <c r="C1034" s="2" t="s">
        <v>9034</v>
      </c>
      <c r="D1034" s="2" t="str">
        <f t="shared" si="64"/>
        <v>Ankara</v>
      </c>
      <c r="E1034" s="2" t="str">
        <f t="shared" si="65"/>
        <v>Ankara</v>
      </c>
      <c r="F1034" s="44" t="s">
        <v>5614</v>
      </c>
      <c r="G1034" s="2">
        <v>666</v>
      </c>
      <c r="H1034" s="2" t="s">
        <v>10528</v>
      </c>
      <c r="I1034" s="2">
        <f t="shared" ca="1" si="66"/>
        <v>4</v>
      </c>
      <c r="J1034" s="2">
        <f t="shared" ca="1" si="67"/>
        <v>203</v>
      </c>
    </row>
    <row r="1035" spans="1:10" ht="17.350000000000001" customHeight="1">
      <c r="A1035" s="2">
        <v>1034</v>
      </c>
      <c r="B1035" s="43" t="s">
        <v>6963</v>
      </c>
      <c r="C1035" s="2" t="s">
        <v>9689</v>
      </c>
      <c r="D1035" s="2" t="str">
        <f t="shared" si="64"/>
        <v xml:space="preserve"> Ofis No: 15</v>
      </c>
      <c r="E1035" s="2" t="str">
        <f t="shared" si="65"/>
        <v>15</v>
      </c>
      <c r="F1035" s="44" t="s">
        <v>6964</v>
      </c>
      <c r="G1035" s="2">
        <v>2973</v>
      </c>
      <c r="H1035" s="2" t="s">
        <v>10529</v>
      </c>
      <c r="I1035" s="2">
        <f t="shared" ca="1" si="66"/>
        <v>2</v>
      </c>
      <c r="J1035" s="2">
        <f t="shared" ca="1" si="67"/>
        <v>45</v>
      </c>
    </row>
    <row r="1036" spans="1:10" ht="17.350000000000001" customHeight="1">
      <c r="A1036" s="2">
        <v>1035</v>
      </c>
      <c r="B1036" s="43" t="s">
        <v>6965</v>
      </c>
      <c r="C1036" s="2" t="s">
        <v>9690</v>
      </c>
      <c r="D1036" s="2" t="str">
        <f t="shared" si="64"/>
        <v>Ankara</v>
      </c>
      <c r="E1036" s="2" t="str">
        <f t="shared" si="65"/>
        <v>Ankara</v>
      </c>
      <c r="F1036" s="44" t="s">
        <v>6966</v>
      </c>
      <c r="G1036" s="2">
        <v>301</v>
      </c>
      <c r="H1036" s="2" t="s">
        <v>10530</v>
      </c>
      <c r="I1036" s="2">
        <f t="shared" ca="1" si="66"/>
        <v>6</v>
      </c>
      <c r="J1036" s="2">
        <f t="shared" ca="1" si="67"/>
        <v>327</v>
      </c>
    </row>
    <row r="1037" spans="1:10" ht="17.350000000000001" customHeight="1">
      <c r="A1037" s="2">
        <v>1036</v>
      </c>
      <c r="B1037" s="43" t="s">
        <v>6967</v>
      </c>
      <c r="C1037" s="2" t="s">
        <v>9691</v>
      </c>
      <c r="D1037" s="2" t="str">
        <f t="shared" si="64"/>
        <v>001 Menderes</v>
      </c>
      <c r="E1037" s="2" t="str">
        <f t="shared" si="65"/>
        <v>Menderes</v>
      </c>
      <c r="F1037" s="44" t="s">
        <v>6968</v>
      </c>
      <c r="G1037" s="2">
        <v>140</v>
      </c>
      <c r="H1037" s="2" t="s">
        <v>10531</v>
      </c>
      <c r="I1037" s="2">
        <f t="shared" ca="1" si="66"/>
        <v>3</v>
      </c>
      <c r="J1037" s="2">
        <f t="shared" ca="1" si="67"/>
        <v>267</v>
      </c>
    </row>
    <row r="1038" spans="1:10" ht="17.350000000000001" customHeight="1">
      <c r="A1038" s="2">
        <v>1037</v>
      </c>
      <c r="B1038" s="43" t="s">
        <v>6969</v>
      </c>
      <c r="C1038" s="2" t="s">
        <v>9692</v>
      </c>
      <c r="D1038" s="2" t="str">
        <f t="shared" si="64"/>
        <v>101</v>
      </c>
      <c r="E1038" s="2" t="str">
        <f t="shared" si="65"/>
        <v>101</v>
      </c>
      <c r="F1038" s="44" t="s">
        <v>6970</v>
      </c>
      <c r="G1038" s="2">
        <v>129</v>
      </c>
      <c r="H1038" s="2" t="s">
        <v>10532</v>
      </c>
      <c r="I1038" s="2">
        <f t="shared" ca="1" si="66"/>
        <v>3</v>
      </c>
      <c r="J1038" s="2">
        <f t="shared" ca="1" si="67"/>
        <v>356</v>
      </c>
    </row>
    <row r="1039" spans="1:10" ht="17.350000000000001" customHeight="1">
      <c r="A1039" s="2">
        <v>1038</v>
      </c>
      <c r="B1039" s="43" t="s">
        <v>6971</v>
      </c>
      <c r="C1039" s="2" t="s">
        <v>9693</v>
      </c>
      <c r="D1039" s="2" t="str">
        <f t="shared" si="64"/>
        <v>ANKARA</v>
      </c>
      <c r="E1039" s="2" t="str">
        <f t="shared" si="65"/>
        <v>ANKARA</v>
      </c>
      <c r="F1039" s="44" t="s">
        <v>6972</v>
      </c>
      <c r="G1039" s="2">
        <v>11</v>
      </c>
      <c r="H1039" s="2" t="s">
        <v>10533</v>
      </c>
      <c r="I1039" s="2">
        <f t="shared" ca="1" si="66"/>
        <v>2</v>
      </c>
      <c r="J1039" s="2">
        <f t="shared" ca="1" si="67"/>
        <v>175</v>
      </c>
    </row>
    <row r="1040" spans="1:10" ht="17.350000000000001" customHeight="1">
      <c r="A1040" s="2">
        <v>1039</v>
      </c>
      <c r="B1040" s="43" t="s">
        <v>6973</v>
      </c>
      <c r="C1040" s="2" t="s">
        <v>9694</v>
      </c>
      <c r="D1040" s="2" t="str">
        <f t="shared" si="64"/>
        <v>1E D2 BLOK KAPI NO.1B07-1B08</v>
      </c>
      <c r="E1040" s="2" t="str">
        <f t="shared" si="65"/>
        <v>NO.1B07-1B08</v>
      </c>
      <c r="F1040" s="44" t="s">
        <v>6974</v>
      </c>
      <c r="G1040" s="2">
        <v>3098</v>
      </c>
      <c r="H1040" s="2" t="s">
        <v>10534</v>
      </c>
      <c r="I1040" s="2">
        <f t="shared" ca="1" si="66"/>
        <v>6</v>
      </c>
      <c r="J1040" s="2">
        <f t="shared" ca="1" si="67"/>
        <v>441</v>
      </c>
    </row>
    <row r="1041" spans="1:10" ht="17.350000000000001" customHeight="1">
      <c r="A1041" s="2">
        <v>1040</v>
      </c>
      <c r="B1041" s="43" t="s">
        <v>6975</v>
      </c>
      <c r="C1041" s="2" t="s">
        <v>9695</v>
      </c>
      <c r="D1041" s="2" t="str">
        <f t="shared" si="64"/>
        <v>Türkiye</v>
      </c>
      <c r="E1041" s="2" t="str">
        <f t="shared" si="65"/>
        <v>Türkiye</v>
      </c>
      <c r="F1041" s="44" t="s">
        <v>6976</v>
      </c>
      <c r="G1041" s="2">
        <v>151</v>
      </c>
      <c r="H1041" s="2" t="s">
        <v>10535</v>
      </c>
      <c r="I1041" s="2">
        <f t="shared" ca="1" si="66"/>
        <v>5</v>
      </c>
      <c r="J1041" s="2">
        <f t="shared" ca="1" si="67"/>
        <v>434</v>
      </c>
    </row>
    <row r="1042" spans="1:10" ht="17.350000000000001" customHeight="1">
      <c r="A1042" s="2">
        <v>1041</v>
      </c>
      <c r="B1042" s="43" t="s">
        <v>6977</v>
      </c>
      <c r="C1042" s="2" t="s">
        <v>9696</v>
      </c>
      <c r="D1042" s="2" t="str">
        <f t="shared" si="64"/>
        <v xml:space="preserve"> İSTANBUL</v>
      </c>
      <c r="E1042" s="2" t="str">
        <f t="shared" si="65"/>
        <v>İSTANBUL</v>
      </c>
      <c r="F1042" s="44" t="s">
        <v>6978</v>
      </c>
      <c r="G1042" s="2">
        <v>1644</v>
      </c>
      <c r="H1042" s="2" t="s">
        <v>10536</v>
      </c>
      <c r="I1042" s="2">
        <f t="shared" ca="1" si="66"/>
        <v>3</v>
      </c>
      <c r="J1042" s="2">
        <f t="shared" ca="1" si="67"/>
        <v>183</v>
      </c>
    </row>
    <row r="1043" spans="1:10" ht="17.350000000000001" customHeight="1">
      <c r="A1043" s="2">
        <v>1042</v>
      </c>
      <c r="B1043" s="43" t="s">
        <v>6979</v>
      </c>
      <c r="C1043" s="2" t="s">
        <v>9697</v>
      </c>
      <c r="D1043" s="2" t="str">
        <f t="shared" si="64"/>
        <v>211</v>
      </c>
      <c r="E1043" s="2" t="str">
        <f t="shared" si="65"/>
        <v>211</v>
      </c>
      <c r="F1043" s="44" t="s">
        <v>6980</v>
      </c>
      <c r="G1043" s="2">
        <v>1631</v>
      </c>
      <c r="H1043" s="2" t="s">
        <v>10537</v>
      </c>
      <c r="I1043" s="2">
        <f t="shared" ca="1" si="66"/>
        <v>3</v>
      </c>
      <c r="J1043" s="2">
        <f t="shared" ca="1" si="67"/>
        <v>89</v>
      </c>
    </row>
    <row r="1044" spans="1:10" ht="17.350000000000001" customHeight="1">
      <c r="A1044" s="2">
        <v>1043</v>
      </c>
      <c r="B1044" s="43" t="s">
        <v>6981</v>
      </c>
      <c r="C1044" s="2" t="s">
        <v>9698</v>
      </c>
      <c r="D1044" s="2" t="str">
        <f t="shared" si="64"/>
        <v xml:space="preserve"> 1D 408 ESENLER İSTANBUL</v>
      </c>
      <c r="E1044" s="2" t="str">
        <f t="shared" si="65"/>
        <v>İSTANBUL</v>
      </c>
      <c r="F1044" s="44" t="s">
        <v>6982</v>
      </c>
      <c r="G1044" s="2">
        <v>2777</v>
      </c>
      <c r="H1044" s="2" t="s">
        <v>10538</v>
      </c>
      <c r="I1044" s="2">
        <f t="shared" ca="1" si="66"/>
        <v>8</v>
      </c>
      <c r="J1044" s="2">
        <f t="shared" ca="1" si="67"/>
        <v>30</v>
      </c>
    </row>
    <row r="1045" spans="1:10" ht="17.350000000000001" customHeight="1">
      <c r="A1045" s="2">
        <v>1044</v>
      </c>
      <c r="B1045" s="43" t="s">
        <v>6983</v>
      </c>
      <c r="C1045" s="2" t="s">
        <v>9699</v>
      </c>
      <c r="D1045" s="2" t="str">
        <f t="shared" si="64"/>
        <v>Ankara</v>
      </c>
      <c r="E1045" s="2" t="str">
        <f t="shared" si="65"/>
        <v>Ankara</v>
      </c>
      <c r="F1045" s="44" t="s">
        <v>6984</v>
      </c>
      <c r="G1045" s="2">
        <v>540</v>
      </c>
      <c r="H1045" s="2" t="s">
        <v>10539</v>
      </c>
      <c r="I1045" s="2">
        <f t="shared" ca="1" si="66"/>
        <v>1</v>
      </c>
      <c r="J1045" s="2">
        <f t="shared" ca="1" si="67"/>
        <v>677</v>
      </c>
    </row>
    <row r="1046" spans="1:10" ht="17.350000000000001" customHeight="1">
      <c r="A1046" s="2">
        <v>1045</v>
      </c>
      <c r="B1046" s="43" t="s">
        <v>6985</v>
      </c>
      <c r="C1046" s="2" t="s">
        <v>9700</v>
      </c>
      <c r="D1046" s="2" t="str">
        <f t="shared" si="64"/>
        <v>Vatan Cad. No:83 Yeniköy</v>
      </c>
      <c r="E1046" s="2" t="str">
        <f t="shared" si="65"/>
        <v>Yeniköy</v>
      </c>
      <c r="F1046" s="44" t="s">
        <v>6986</v>
      </c>
      <c r="G1046" s="2">
        <v>2796</v>
      </c>
      <c r="H1046" s="2" t="s">
        <v>10540</v>
      </c>
      <c r="I1046" s="2">
        <f t="shared" ca="1" si="66"/>
        <v>8</v>
      </c>
      <c r="J1046" s="2">
        <f t="shared" ca="1" si="67"/>
        <v>397</v>
      </c>
    </row>
    <row r="1047" spans="1:10" ht="17.350000000000001" customHeight="1">
      <c r="A1047" s="2">
        <v>1046</v>
      </c>
      <c r="B1047" s="43" t="s">
        <v>6987</v>
      </c>
      <c r="C1047" s="2" t="s">
        <v>9701</v>
      </c>
      <c r="D1047" s="2" t="str">
        <f t="shared" si="64"/>
        <v>Ankara</v>
      </c>
      <c r="E1047" s="2" t="str">
        <f t="shared" si="65"/>
        <v>Ankara</v>
      </c>
      <c r="F1047" s="44" t="s">
        <v>6988</v>
      </c>
      <c r="G1047" s="2">
        <v>997</v>
      </c>
      <c r="H1047" s="2" t="s">
        <v>10541</v>
      </c>
      <c r="I1047" s="2">
        <f t="shared" ca="1" si="66"/>
        <v>1</v>
      </c>
      <c r="J1047" s="2">
        <f t="shared" ca="1" si="67"/>
        <v>755</v>
      </c>
    </row>
    <row r="1048" spans="1:10" ht="17.350000000000001" customHeight="1">
      <c r="A1048" s="2">
        <v>1047</v>
      </c>
      <c r="B1048" s="43" t="s">
        <v>6989</v>
      </c>
      <c r="C1048" s="2" t="s">
        <v>9702</v>
      </c>
      <c r="D1048" s="2" t="str">
        <f t="shared" si="64"/>
        <v>ABlok 2. Kat 4 No'lu Ofis Malatya</v>
      </c>
      <c r="E1048" s="2" t="str">
        <f t="shared" si="65"/>
        <v>Malatya</v>
      </c>
      <c r="F1048" s="44" t="s">
        <v>6990</v>
      </c>
      <c r="G1048" s="2">
        <v>3126</v>
      </c>
      <c r="H1048" s="2" t="s">
        <v>10542</v>
      </c>
      <c r="I1048" s="2">
        <f t="shared" ca="1" si="66"/>
        <v>1</v>
      </c>
      <c r="J1048" s="2">
        <f t="shared" ca="1" si="67"/>
        <v>234</v>
      </c>
    </row>
    <row r="1049" spans="1:10" ht="17.350000000000001" customHeight="1">
      <c r="A1049" s="2">
        <v>1048</v>
      </c>
      <c r="B1049" s="43" t="s">
        <v>6991</v>
      </c>
      <c r="C1049" s="2" t="s">
        <v>9703</v>
      </c>
      <c r="D1049" s="2" t="str">
        <f t="shared" si="64"/>
        <v>Sakarya Üniversitesi Teknoloji Geliştirme Bölgeleri A Blok 101</v>
      </c>
      <c r="E1049" s="2" t="str">
        <f t="shared" si="65"/>
        <v>101</v>
      </c>
      <c r="F1049" s="44" t="s">
        <v>6992</v>
      </c>
      <c r="G1049" s="2">
        <v>497</v>
      </c>
      <c r="H1049" s="2" t="s">
        <v>10543</v>
      </c>
      <c r="I1049" s="2">
        <f t="shared" ca="1" si="66"/>
        <v>2</v>
      </c>
      <c r="J1049" s="2">
        <f t="shared" ca="1" si="67"/>
        <v>576</v>
      </c>
    </row>
    <row r="1050" spans="1:10" ht="17.350000000000001" customHeight="1">
      <c r="A1050" s="2">
        <v>1049</v>
      </c>
      <c r="B1050" s="43" t="s">
        <v>6993</v>
      </c>
      <c r="C1050" s="2" t="s">
        <v>9704</v>
      </c>
      <c r="D1050" s="2" t="str">
        <f t="shared" si="64"/>
        <v>2 Mahal No:214</v>
      </c>
      <c r="E1050" s="2" t="str">
        <f t="shared" si="65"/>
        <v>No:214</v>
      </c>
      <c r="F1050" s="44" t="s">
        <v>6994</v>
      </c>
      <c r="G1050" s="2">
        <v>713</v>
      </c>
      <c r="H1050" s="2" t="s">
        <v>10544</v>
      </c>
      <c r="I1050" s="2">
        <f t="shared" ca="1" si="66"/>
        <v>6</v>
      </c>
      <c r="J1050" s="2">
        <f t="shared" ca="1" si="67"/>
        <v>771</v>
      </c>
    </row>
    <row r="1051" spans="1:10" ht="17.350000000000001" customHeight="1">
      <c r="A1051" s="2">
        <v>1050</v>
      </c>
      <c r="B1051" s="43" t="s">
        <v>6995</v>
      </c>
      <c r="C1051" s="2" t="s">
        <v>9705</v>
      </c>
      <c r="D1051" s="2" t="str">
        <f t="shared" si="64"/>
        <v>Çınartepe Mah., Adnan Menderes Cad., No: 91-C, 67040</v>
      </c>
      <c r="E1051" s="2" t="str">
        <f t="shared" si="65"/>
        <v>67040</v>
      </c>
      <c r="F1051" s="44" t="s">
        <v>6996</v>
      </c>
      <c r="G1051" s="2">
        <v>2666</v>
      </c>
      <c r="H1051" s="2" t="s">
        <v>10545</v>
      </c>
      <c r="I1051" s="2">
        <f t="shared" ca="1" si="66"/>
        <v>1</v>
      </c>
      <c r="J1051" s="2">
        <f t="shared" ca="1" si="67"/>
        <v>798</v>
      </c>
    </row>
    <row r="1052" spans="1:10" ht="17.350000000000001" customHeight="1">
      <c r="A1052" s="2">
        <v>1051</v>
      </c>
      <c r="B1052" s="43" t="s">
        <v>6997</v>
      </c>
      <c r="C1052" s="2" t="s">
        <v>9660</v>
      </c>
      <c r="D1052" s="2" t="str">
        <f t="shared" si="64"/>
        <v>TÜRKİYE</v>
      </c>
      <c r="E1052" s="2" t="str">
        <f t="shared" si="65"/>
        <v>TÜRKİYE</v>
      </c>
      <c r="F1052" s="44" t="s">
        <v>6904</v>
      </c>
      <c r="G1052" s="2">
        <v>1151</v>
      </c>
      <c r="H1052" s="2" t="s">
        <v>10546</v>
      </c>
      <c r="I1052" s="2">
        <f t="shared" ca="1" si="66"/>
        <v>4</v>
      </c>
      <c r="J1052" s="2">
        <f t="shared" ca="1" si="67"/>
        <v>152</v>
      </c>
    </row>
    <row r="1053" spans="1:10" ht="17.350000000000001" customHeight="1">
      <c r="A1053" s="2">
        <v>1052</v>
      </c>
      <c r="B1053" s="43" t="s">
        <v>6998</v>
      </c>
      <c r="C1053" s="2" t="s">
        <v>9706</v>
      </c>
      <c r="D1053" s="2" t="str">
        <f t="shared" si="64"/>
        <v>Ankara</v>
      </c>
      <c r="E1053" s="2" t="str">
        <f t="shared" si="65"/>
        <v>Ankara</v>
      </c>
      <c r="F1053" s="44" t="s">
        <v>6999</v>
      </c>
      <c r="G1053" s="2">
        <v>77</v>
      </c>
      <c r="H1053" s="2" t="s">
        <v>10547</v>
      </c>
      <c r="I1053" s="2">
        <f t="shared" ca="1" si="66"/>
        <v>5</v>
      </c>
      <c r="J1053" s="2">
        <f t="shared" ca="1" si="67"/>
        <v>343</v>
      </c>
    </row>
    <row r="1054" spans="1:10" ht="17.350000000000001" customHeight="1">
      <c r="A1054" s="2">
        <v>1053</v>
      </c>
      <c r="B1054" s="43" t="s">
        <v>7000</v>
      </c>
      <c r="C1054" s="2" t="s">
        <v>9008</v>
      </c>
      <c r="D1054" s="2" t="str">
        <f t="shared" si="64"/>
        <v xml:space="preserve"> İSTANBUL</v>
      </c>
      <c r="E1054" s="2" t="str">
        <f t="shared" si="65"/>
        <v>İSTANBUL</v>
      </c>
      <c r="F1054" s="44" t="s">
        <v>5562</v>
      </c>
      <c r="G1054" s="2">
        <v>2868</v>
      </c>
      <c r="H1054" s="2" t="s">
        <v>10548</v>
      </c>
      <c r="I1054" s="2">
        <f t="shared" ca="1" si="66"/>
        <v>5</v>
      </c>
      <c r="J1054" s="2">
        <f t="shared" ca="1" si="67"/>
        <v>751</v>
      </c>
    </row>
    <row r="1055" spans="1:10" ht="17.350000000000001" customHeight="1">
      <c r="A1055" s="2">
        <v>1054</v>
      </c>
      <c r="B1055" s="43" t="s">
        <v>7001</v>
      </c>
      <c r="C1055" s="2" t="s">
        <v>9707</v>
      </c>
      <c r="D1055" s="2" t="str">
        <f t="shared" si="64"/>
        <v>Melih Gökçek Bulvarı No:61</v>
      </c>
      <c r="E1055" s="2" t="str">
        <f t="shared" si="65"/>
        <v>No:61</v>
      </c>
      <c r="F1055" s="44" t="s">
        <v>7002</v>
      </c>
      <c r="G1055" s="2">
        <v>1570</v>
      </c>
      <c r="H1055" s="2" t="s">
        <v>10549</v>
      </c>
      <c r="I1055" s="2">
        <f t="shared" ca="1" si="66"/>
        <v>5</v>
      </c>
      <c r="J1055" s="2">
        <f t="shared" ca="1" si="67"/>
        <v>756</v>
      </c>
    </row>
    <row r="1056" spans="1:10" ht="17.350000000000001" customHeight="1">
      <c r="A1056" s="2">
        <v>1055</v>
      </c>
      <c r="B1056" s="43" t="s">
        <v>7003</v>
      </c>
      <c r="C1056" s="2" t="s">
        <v>9708</v>
      </c>
      <c r="D1056" s="2" t="str">
        <f t="shared" si="64"/>
        <v>9</v>
      </c>
      <c r="E1056" s="2" t="str">
        <f t="shared" si="65"/>
        <v>9</v>
      </c>
      <c r="F1056" s="44" t="s">
        <v>7004</v>
      </c>
      <c r="G1056" s="2">
        <v>245</v>
      </c>
      <c r="H1056" s="2" t="s">
        <v>10550</v>
      </c>
      <c r="I1056" s="2">
        <f t="shared" ca="1" si="66"/>
        <v>3</v>
      </c>
      <c r="J1056" s="2">
        <f t="shared" ca="1" si="67"/>
        <v>102</v>
      </c>
    </row>
    <row r="1057" spans="1:10" ht="17.350000000000001" customHeight="1">
      <c r="A1057" s="2">
        <v>1056</v>
      </c>
      <c r="B1057" s="43" t="s">
        <v>7005</v>
      </c>
      <c r="C1057" s="2" t="s">
        <v>9709</v>
      </c>
      <c r="D1057" s="2" t="str">
        <f t="shared" si="64"/>
        <v xml:space="preserve"> B105</v>
      </c>
      <c r="E1057" s="2" t="str">
        <f t="shared" si="65"/>
        <v>B105</v>
      </c>
      <c r="F1057" s="44" t="s">
        <v>7006</v>
      </c>
      <c r="G1057" s="2">
        <v>3162</v>
      </c>
      <c r="H1057" s="2" t="s">
        <v>10551</v>
      </c>
      <c r="I1057" s="2">
        <f t="shared" ca="1" si="66"/>
        <v>8</v>
      </c>
      <c r="J1057" s="2">
        <f t="shared" ca="1" si="67"/>
        <v>520</v>
      </c>
    </row>
    <row r="1058" spans="1:10" ht="17.350000000000001" customHeight="1">
      <c r="A1058" s="2">
        <v>1057</v>
      </c>
      <c r="B1058" s="43" t="s">
        <v>7007</v>
      </c>
      <c r="C1058" s="2" t="s">
        <v>9710</v>
      </c>
      <c r="D1058" s="2" t="str">
        <f t="shared" si="64"/>
        <v>21-3 Atakum Samsun</v>
      </c>
      <c r="E1058" s="2" t="str">
        <f t="shared" si="65"/>
        <v>Samsun</v>
      </c>
      <c r="F1058" s="44" t="s">
        <v>7008</v>
      </c>
      <c r="G1058" s="2">
        <v>239</v>
      </c>
      <c r="H1058" s="2" t="s">
        <v>10552</v>
      </c>
      <c r="I1058" s="2">
        <f t="shared" ca="1" si="66"/>
        <v>4</v>
      </c>
      <c r="J1058" s="2">
        <f t="shared" ca="1" si="67"/>
        <v>883</v>
      </c>
    </row>
    <row r="1059" spans="1:10" ht="17.350000000000001" customHeight="1">
      <c r="A1059" s="2">
        <v>1058</v>
      </c>
      <c r="B1059" s="43" t="s">
        <v>7009</v>
      </c>
      <c r="C1059" s="2" t="s">
        <v>9711</v>
      </c>
      <c r="D1059" s="2" t="str">
        <f t="shared" si="64"/>
        <v>Ankara</v>
      </c>
      <c r="E1059" s="2" t="str">
        <f t="shared" si="65"/>
        <v>Ankara</v>
      </c>
      <c r="F1059" s="44" t="s">
        <v>7010</v>
      </c>
      <c r="G1059" s="2">
        <v>2518</v>
      </c>
      <c r="H1059" s="2" t="s">
        <v>10553</v>
      </c>
      <c r="I1059" s="2">
        <f t="shared" ca="1" si="66"/>
        <v>6</v>
      </c>
      <c r="J1059" s="2">
        <f t="shared" ca="1" si="67"/>
        <v>939</v>
      </c>
    </row>
    <row r="1060" spans="1:10" ht="17.350000000000001" customHeight="1">
      <c r="A1060" s="2">
        <v>1059</v>
      </c>
      <c r="B1060" s="43" t="s">
        <v>7011</v>
      </c>
      <c r="C1060" s="2" t="s">
        <v>9712</v>
      </c>
      <c r="D1060" s="2" t="str">
        <f t="shared" si="64"/>
        <v>1 ODTÜ Teknokent Ankara</v>
      </c>
      <c r="E1060" s="2" t="str">
        <f t="shared" si="65"/>
        <v>Ankara</v>
      </c>
      <c r="F1060" s="44" t="s">
        <v>7012</v>
      </c>
      <c r="G1060" s="2">
        <v>2557</v>
      </c>
      <c r="H1060" s="2" t="s">
        <v>10554</v>
      </c>
      <c r="I1060" s="2">
        <f t="shared" ca="1" si="66"/>
        <v>5</v>
      </c>
      <c r="J1060" s="2">
        <f t="shared" ca="1" si="67"/>
        <v>765</v>
      </c>
    </row>
    <row r="1061" spans="1:10" ht="17.350000000000001" customHeight="1">
      <c r="A1061" s="2">
        <v>1060</v>
      </c>
      <c r="B1061" s="43" t="s">
        <v>7013</v>
      </c>
      <c r="C1061" s="2" t="s">
        <v>9713</v>
      </c>
      <c r="D1061" s="2" t="str">
        <f t="shared" si="64"/>
        <v>10 Etimesgut Ankara</v>
      </c>
      <c r="E1061" s="2" t="str">
        <f t="shared" si="65"/>
        <v>Ankara</v>
      </c>
      <c r="F1061" s="44" t="s">
        <v>7014</v>
      </c>
      <c r="G1061" s="2">
        <v>2585</v>
      </c>
      <c r="H1061" s="2" t="s">
        <v>10555</v>
      </c>
      <c r="I1061" s="2">
        <f t="shared" ca="1" si="66"/>
        <v>3</v>
      </c>
      <c r="J1061" s="2">
        <f t="shared" ca="1" si="67"/>
        <v>630</v>
      </c>
    </row>
    <row r="1062" spans="1:10" ht="17.350000000000001" customHeight="1">
      <c r="A1062" s="2">
        <v>1061</v>
      </c>
      <c r="B1062" s="43" t="s">
        <v>7015</v>
      </c>
      <c r="C1062" s="2" t="s">
        <v>9714</v>
      </c>
      <c r="D1062" s="2" t="str">
        <f t="shared" si="64"/>
        <v>İvedik OSB, 2277 cad., No:19</v>
      </c>
      <c r="E1062" s="2" t="str">
        <f t="shared" si="65"/>
        <v>No:19</v>
      </c>
      <c r="F1062" s="44" t="s">
        <v>7016</v>
      </c>
      <c r="G1062" s="2">
        <v>532</v>
      </c>
      <c r="H1062" s="2" t="s">
        <v>10556</v>
      </c>
      <c r="I1062" s="2">
        <f t="shared" ca="1" si="66"/>
        <v>8</v>
      </c>
      <c r="J1062" s="2">
        <f t="shared" ca="1" si="67"/>
        <v>521</v>
      </c>
    </row>
    <row r="1063" spans="1:10" ht="17.350000000000001" customHeight="1">
      <c r="A1063" s="2">
        <v>1062</v>
      </c>
      <c r="B1063" s="43" t="s">
        <v>7017</v>
      </c>
      <c r="C1063" s="2" t="s">
        <v>9715</v>
      </c>
      <c r="D1063" s="2" t="str">
        <f t="shared" si="64"/>
        <v>E) Gölbaşı Ankara</v>
      </c>
      <c r="E1063" s="2" t="str">
        <f t="shared" si="65"/>
        <v>Ankara</v>
      </c>
      <c r="F1063" s="44" t="s">
        <v>7018</v>
      </c>
      <c r="G1063" s="2">
        <v>964</v>
      </c>
      <c r="H1063" s="2" t="s">
        <v>10557</v>
      </c>
      <c r="I1063" s="2">
        <f t="shared" ca="1" si="66"/>
        <v>7</v>
      </c>
      <c r="J1063" s="2">
        <f t="shared" ca="1" si="67"/>
        <v>217</v>
      </c>
    </row>
    <row r="1064" spans="1:10" ht="17.350000000000001" customHeight="1">
      <c r="A1064" s="2">
        <v>1063</v>
      </c>
      <c r="B1064" s="43" t="s">
        <v>7019</v>
      </c>
      <c r="C1064" s="2" t="s">
        <v>9716</v>
      </c>
      <c r="D1064" s="2" t="str">
        <f t="shared" si="64"/>
        <v>19</v>
      </c>
      <c r="E1064" s="2" t="str">
        <f t="shared" si="65"/>
        <v>19</v>
      </c>
      <c r="F1064" s="44" t="s">
        <v>7020</v>
      </c>
      <c r="G1064" s="2">
        <v>2766</v>
      </c>
      <c r="H1064" s="2" t="s">
        <v>10558</v>
      </c>
      <c r="I1064" s="2">
        <f t="shared" ca="1" si="66"/>
        <v>8</v>
      </c>
      <c r="J1064" s="2">
        <f t="shared" ca="1" si="67"/>
        <v>466</v>
      </c>
    </row>
    <row r="1065" spans="1:10" ht="17.350000000000001" customHeight="1">
      <c r="A1065" s="2">
        <v>1064</v>
      </c>
      <c r="B1065" s="43" t="s">
        <v>7021</v>
      </c>
      <c r="C1065" s="2" t="s">
        <v>9717</v>
      </c>
      <c r="D1065" s="2" t="str">
        <f t="shared" si="64"/>
        <v xml:space="preserve"> VAN</v>
      </c>
      <c r="E1065" s="2" t="str">
        <f t="shared" si="65"/>
        <v>VAN</v>
      </c>
      <c r="F1065" s="44" t="s">
        <v>7022</v>
      </c>
      <c r="G1065" s="2">
        <v>687</v>
      </c>
      <c r="H1065" s="2" t="s">
        <v>10559</v>
      </c>
      <c r="I1065" s="2">
        <f t="shared" ca="1" si="66"/>
        <v>5</v>
      </c>
      <c r="J1065" s="2">
        <f t="shared" ca="1" si="67"/>
        <v>359</v>
      </c>
    </row>
    <row r="1066" spans="1:10" ht="17.350000000000001" customHeight="1">
      <c r="A1066" s="2">
        <v>1065</v>
      </c>
      <c r="B1066" s="43" t="s">
        <v>7023</v>
      </c>
      <c r="C1066" s="2" t="s">
        <v>9718</v>
      </c>
      <c r="D1066" s="2" t="str">
        <f t="shared" si="64"/>
        <v xml:space="preserve"> TÜRKİYE</v>
      </c>
      <c r="E1066" s="2" t="str">
        <f t="shared" si="65"/>
        <v>TÜRKİYE</v>
      </c>
      <c r="F1066" s="44" t="s">
        <v>7024</v>
      </c>
      <c r="G1066" s="2">
        <v>3166</v>
      </c>
      <c r="H1066" s="2" t="s">
        <v>10560</v>
      </c>
      <c r="I1066" s="2">
        <f t="shared" ca="1" si="66"/>
        <v>8</v>
      </c>
      <c r="J1066" s="2">
        <f t="shared" ca="1" si="67"/>
        <v>584</v>
      </c>
    </row>
    <row r="1067" spans="1:10" ht="17.350000000000001" customHeight="1">
      <c r="A1067" s="2">
        <v>1066</v>
      </c>
      <c r="B1067" s="43" t="s">
        <v>7025</v>
      </c>
      <c r="C1067" s="2" t="s">
        <v>9719</v>
      </c>
      <c r="D1067" s="2" t="str">
        <f t="shared" si="64"/>
        <v>ANKARA YOLU 12. KM ORGANİZE SANAYİ BÖLGESİ TESİSLERİ NO:7 TEKNOKENT ÇORUM</v>
      </c>
      <c r="E1067" s="2" t="str">
        <f t="shared" si="65"/>
        <v>ÇORUM</v>
      </c>
      <c r="F1067" s="44" t="s">
        <v>7026</v>
      </c>
      <c r="G1067" s="2">
        <v>2370</v>
      </c>
      <c r="H1067" s="2" t="s">
        <v>10561</v>
      </c>
      <c r="I1067" s="2">
        <f t="shared" ca="1" si="66"/>
        <v>1</v>
      </c>
      <c r="J1067" s="2">
        <f t="shared" ca="1" si="67"/>
        <v>88</v>
      </c>
    </row>
    <row r="1068" spans="1:10" ht="17.350000000000001" customHeight="1">
      <c r="A1068" s="2">
        <v>1067</v>
      </c>
      <c r="B1068" s="43" t="s">
        <v>7027</v>
      </c>
      <c r="C1068" s="2" t="s">
        <v>9720</v>
      </c>
      <c r="D1068" s="2" t="str">
        <f t="shared" si="64"/>
        <v>Fırat Teknoloji Geliştirme Bölgesi Arge Binası 2 No:1-ELAZIĞ</v>
      </c>
      <c r="E1068" s="2" t="str">
        <f t="shared" si="65"/>
        <v>No:1-ELAZIĞ</v>
      </c>
      <c r="F1068" s="44" t="s">
        <v>7028</v>
      </c>
      <c r="G1068" s="2">
        <v>2599</v>
      </c>
      <c r="H1068" s="2" t="s">
        <v>10562</v>
      </c>
      <c r="I1068" s="2">
        <f t="shared" ca="1" si="66"/>
        <v>1</v>
      </c>
      <c r="J1068" s="2">
        <f t="shared" ca="1" si="67"/>
        <v>764</v>
      </c>
    </row>
    <row r="1069" spans="1:10" ht="17.350000000000001" customHeight="1">
      <c r="A1069" s="2">
        <v>1068</v>
      </c>
      <c r="B1069" s="43" t="s">
        <v>7029</v>
      </c>
      <c r="C1069" s="2" t="s">
        <v>9334</v>
      </c>
      <c r="D1069" s="2" t="str">
        <f t="shared" si="64"/>
        <v xml:space="preserve"> İstanbul</v>
      </c>
      <c r="E1069" s="2" t="str">
        <f t="shared" si="65"/>
        <v>İstanbul</v>
      </c>
      <c r="F1069" s="44" t="s">
        <v>6225</v>
      </c>
      <c r="G1069" s="2">
        <v>877</v>
      </c>
      <c r="H1069" s="2" t="s">
        <v>10563</v>
      </c>
      <c r="I1069" s="2">
        <f t="shared" ca="1" si="66"/>
        <v>5</v>
      </c>
      <c r="J1069" s="2">
        <f t="shared" ca="1" si="67"/>
        <v>313</v>
      </c>
    </row>
    <row r="1070" spans="1:10" ht="17.350000000000001" customHeight="1">
      <c r="A1070" s="2">
        <v>1069</v>
      </c>
      <c r="B1070" s="43" t="s">
        <v>7030</v>
      </c>
      <c r="C1070" s="2" t="s">
        <v>9721</v>
      </c>
      <c r="D1070" s="2" t="str">
        <f t="shared" si="64"/>
        <v>Tübitak Teknoloji Geliştirme Bölgesi D Blok No:40 Gebze Kocaeli</v>
      </c>
      <c r="E1070" s="2" t="str">
        <f t="shared" si="65"/>
        <v>Kocaeli</v>
      </c>
      <c r="F1070" s="44" t="s">
        <v>7031</v>
      </c>
      <c r="G1070" s="2">
        <v>2616</v>
      </c>
      <c r="H1070" s="2" t="s">
        <v>10564</v>
      </c>
      <c r="I1070" s="2">
        <f t="shared" ca="1" si="66"/>
        <v>8</v>
      </c>
      <c r="J1070" s="2">
        <f t="shared" ca="1" si="67"/>
        <v>370</v>
      </c>
    </row>
    <row r="1071" spans="1:10" ht="17.350000000000001" customHeight="1">
      <c r="A1071" s="2">
        <v>1070</v>
      </c>
      <c r="B1071" s="43" t="s">
        <v>7032</v>
      </c>
      <c r="C1071" s="2" t="s">
        <v>9722</v>
      </c>
      <c r="D1071" s="2" t="str">
        <f t="shared" si="64"/>
        <v>İSTANBUL</v>
      </c>
      <c r="E1071" s="2" t="str">
        <f t="shared" si="65"/>
        <v>İSTANBUL</v>
      </c>
      <c r="F1071" s="44" t="s">
        <v>7033</v>
      </c>
      <c r="G1071" s="2">
        <v>2922</v>
      </c>
      <c r="H1071" s="2" t="s">
        <v>10565</v>
      </c>
      <c r="I1071" s="2">
        <f t="shared" ca="1" si="66"/>
        <v>8</v>
      </c>
      <c r="J1071" s="2">
        <f t="shared" ca="1" si="67"/>
        <v>525</v>
      </c>
    </row>
    <row r="1072" spans="1:10" ht="17.350000000000001" customHeight="1">
      <c r="A1072" s="2">
        <v>1071</v>
      </c>
      <c r="B1072" s="43" t="s">
        <v>7034</v>
      </c>
      <c r="C1072" s="2" t="s">
        <v>9723</v>
      </c>
      <c r="D1072" s="2" t="str">
        <f t="shared" si="64"/>
        <v>İTOB osb mah. 10032 sok. No:2 MENDERES-İZMİR</v>
      </c>
      <c r="E1072" s="2" t="str">
        <f t="shared" si="65"/>
        <v>MENDERES-İZMİR</v>
      </c>
      <c r="F1072" s="44" t="s">
        <v>7035</v>
      </c>
      <c r="G1072" s="2">
        <v>2921</v>
      </c>
      <c r="H1072" s="2" t="s">
        <v>10566</v>
      </c>
      <c r="I1072" s="2">
        <f t="shared" ca="1" si="66"/>
        <v>2</v>
      </c>
      <c r="J1072" s="2">
        <f t="shared" ca="1" si="67"/>
        <v>675</v>
      </c>
    </row>
    <row r="1073" spans="1:10" ht="17.350000000000001" customHeight="1">
      <c r="A1073" s="2">
        <v>1072</v>
      </c>
      <c r="B1073" s="43" t="s">
        <v>7036</v>
      </c>
      <c r="C1073" s="2" t="s">
        <v>9724</v>
      </c>
      <c r="D1073" s="2" t="str">
        <f t="shared" si="64"/>
        <v xml:space="preserve"> Merkez</v>
      </c>
      <c r="E1073" s="2" t="str">
        <f t="shared" si="65"/>
        <v>Merkez</v>
      </c>
      <c r="F1073" s="44" t="s">
        <v>7037</v>
      </c>
      <c r="G1073" s="2">
        <v>2744</v>
      </c>
      <c r="H1073" s="2" t="s">
        <v>10567</v>
      </c>
      <c r="I1073" s="2">
        <f t="shared" ca="1" si="66"/>
        <v>4</v>
      </c>
      <c r="J1073" s="2">
        <f t="shared" ca="1" si="67"/>
        <v>810</v>
      </c>
    </row>
    <row r="1074" spans="1:10" ht="17.350000000000001" customHeight="1">
      <c r="A1074" s="2">
        <v>1073</v>
      </c>
      <c r="B1074" s="43" t="s">
        <v>7038</v>
      </c>
      <c r="C1074" s="2" t="s">
        <v>9725</v>
      </c>
      <c r="D1074" s="2" t="str">
        <f t="shared" si="64"/>
        <v>Gazianetp</v>
      </c>
      <c r="E1074" s="2" t="str">
        <f t="shared" si="65"/>
        <v>Gazianetp</v>
      </c>
      <c r="F1074" s="44" t="s">
        <v>7039</v>
      </c>
      <c r="G1074" s="2">
        <v>1627</v>
      </c>
      <c r="H1074" s="2" t="s">
        <v>10568</v>
      </c>
      <c r="I1074" s="2">
        <f t="shared" ca="1" si="66"/>
        <v>2</v>
      </c>
      <c r="J1074" s="2">
        <f t="shared" ca="1" si="67"/>
        <v>627</v>
      </c>
    </row>
    <row r="1075" spans="1:10" ht="17.350000000000001" customHeight="1">
      <c r="A1075" s="2">
        <v>1074</v>
      </c>
      <c r="B1075" s="43" t="s">
        <v>7040</v>
      </c>
      <c r="C1075" s="2" t="s">
        <v>9726</v>
      </c>
      <c r="D1075" s="2" t="str">
        <f t="shared" si="64"/>
        <v>OSB Teknoloji Bulvarı ETGB Yazılımkule No:406</v>
      </c>
      <c r="E1075" s="2" t="str">
        <f t="shared" si="65"/>
        <v>No:406</v>
      </c>
      <c r="F1075" s="44" t="s">
        <v>7041</v>
      </c>
      <c r="G1075" s="2">
        <v>1046</v>
      </c>
      <c r="H1075" s="2" t="s">
        <v>10569</v>
      </c>
      <c r="I1075" s="2">
        <f t="shared" ca="1" si="66"/>
        <v>8</v>
      </c>
      <c r="J1075" s="2">
        <f t="shared" ca="1" si="67"/>
        <v>267</v>
      </c>
    </row>
    <row r="1076" spans="1:10" ht="17.350000000000001" customHeight="1">
      <c r="A1076" s="2">
        <v>1075</v>
      </c>
      <c r="B1076" s="43" t="s">
        <v>7042</v>
      </c>
      <c r="C1076" s="2" t="s">
        <v>9727</v>
      </c>
      <c r="D1076" s="2" t="str">
        <f t="shared" si="64"/>
        <v>1</v>
      </c>
      <c r="E1076" s="2" t="str">
        <f t="shared" si="65"/>
        <v>1</v>
      </c>
      <c r="F1076" s="44" t="s">
        <v>7043</v>
      </c>
      <c r="G1076" s="2">
        <v>2823</v>
      </c>
      <c r="H1076" s="2" t="s">
        <v>10570</v>
      </c>
      <c r="I1076" s="2">
        <f t="shared" ca="1" si="66"/>
        <v>3</v>
      </c>
      <c r="J1076" s="2">
        <f t="shared" ca="1" si="67"/>
        <v>834</v>
      </c>
    </row>
    <row r="1077" spans="1:10" ht="17.350000000000001" customHeight="1">
      <c r="A1077" s="2">
        <v>1076</v>
      </c>
      <c r="B1077" s="43" t="s">
        <v>7044</v>
      </c>
      <c r="C1077" s="2" t="s">
        <v>9728</v>
      </c>
      <c r="D1077" s="2" t="str">
        <f t="shared" si="64"/>
        <v>401</v>
      </c>
      <c r="E1077" s="2" t="str">
        <f t="shared" si="65"/>
        <v>401</v>
      </c>
      <c r="F1077" s="44" t="s">
        <v>7045</v>
      </c>
      <c r="G1077" s="2">
        <v>1602</v>
      </c>
      <c r="H1077" s="2" t="s">
        <v>10571</v>
      </c>
      <c r="I1077" s="2">
        <f t="shared" ca="1" si="66"/>
        <v>6</v>
      </c>
      <c r="J1077" s="2">
        <f t="shared" ca="1" si="67"/>
        <v>247</v>
      </c>
    </row>
    <row r="1078" spans="1:10" ht="17.350000000000001" customHeight="1">
      <c r="A1078" s="2">
        <v>1077</v>
      </c>
      <c r="B1078" s="43" t="s">
        <v>7046</v>
      </c>
      <c r="C1078" s="2" t="s">
        <v>9729</v>
      </c>
      <c r="D1078" s="2" t="str">
        <f t="shared" si="64"/>
        <v>YTÜ Teknopark B2 Blok No:404 Eseneler 34220 İSTANBUL</v>
      </c>
      <c r="E1078" s="2" t="str">
        <f t="shared" si="65"/>
        <v>İSTANBUL</v>
      </c>
      <c r="F1078" s="44" t="s">
        <v>7047</v>
      </c>
      <c r="G1078" s="2">
        <v>2289</v>
      </c>
      <c r="H1078" s="2" t="s">
        <v>10572</v>
      </c>
      <c r="I1078" s="2">
        <f t="shared" ca="1" si="66"/>
        <v>1</v>
      </c>
      <c r="J1078" s="2">
        <f t="shared" ca="1" si="67"/>
        <v>136</v>
      </c>
    </row>
    <row r="1079" spans="1:10" ht="17.350000000000001" customHeight="1">
      <c r="A1079" s="2">
        <v>1078</v>
      </c>
      <c r="B1079" s="43" t="s">
        <v>7048</v>
      </c>
      <c r="C1079" s="2" t="s">
        <v>9730</v>
      </c>
      <c r="D1079" s="2" t="str">
        <f t="shared" si="64"/>
        <v>İstanbul</v>
      </c>
      <c r="E1079" s="2" t="str">
        <f t="shared" si="65"/>
        <v>İstanbul</v>
      </c>
      <c r="F1079" s="44" t="s">
        <v>7049</v>
      </c>
      <c r="G1079" s="2">
        <v>1109</v>
      </c>
      <c r="H1079" s="2" t="s">
        <v>10573</v>
      </c>
      <c r="I1079" s="2">
        <f t="shared" ca="1" si="66"/>
        <v>7</v>
      </c>
      <c r="J1079" s="2">
        <f t="shared" ca="1" si="67"/>
        <v>552</v>
      </c>
    </row>
    <row r="1080" spans="1:10" ht="17.350000000000001" customHeight="1">
      <c r="A1080" s="2">
        <v>1079</v>
      </c>
      <c r="B1080" s="43" t="s">
        <v>7050</v>
      </c>
      <c r="C1080" s="2" t="s">
        <v>9731</v>
      </c>
      <c r="D1080" s="2" t="str">
        <f t="shared" si="64"/>
        <v>Ankara</v>
      </c>
      <c r="E1080" s="2" t="str">
        <f t="shared" si="65"/>
        <v>Ankara</v>
      </c>
      <c r="F1080" s="44" t="s">
        <v>7051</v>
      </c>
      <c r="G1080" s="2">
        <v>1076</v>
      </c>
      <c r="H1080" s="2" t="s">
        <v>10574</v>
      </c>
      <c r="I1080" s="2">
        <f t="shared" ca="1" si="66"/>
        <v>2</v>
      </c>
      <c r="J1080" s="2">
        <f t="shared" ca="1" si="67"/>
        <v>180</v>
      </c>
    </row>
    <row r="1081" spans="1:10" ht="17.350000000000001" customHeight="1">
      <c r="A1081" s="2">
        <v>1080</v>
      </c>
      <c r="B1081" s="43" t="s">
        <v>7052</v>
      </c>
      <c r="C1081" s="2" t="s">
        <v>9732</v>
      </c>
      <c r="D1081" s="2" t="str">
        <f t="shared" si="64"/>
        <v xml:space="preserve"> ANTALYA</v>
      </c>
      <c r="E1081" s="2" t="str">
        <f t="shared" si="65"/>
        <v>ANTALYA</v>
      </c>
      <c r="F1081" s="44" t="s">
        <v>7053</v>
      </c>
      <c r="G1081" s="2">
        <v>157</v>
      </c>
      <c r="H1081" s="2" t="s">
        <v>10575</v>
      </c>
      <c r="I1081" s="2">
        <f t="shared" ca="1" si="66"/>
        <v>7</v>
      </c>
      <c r="J1081" s="2">
        <f t="shared" ca="1" si="67"/>
        <v>910</v>
      </c>
    </row>
    <row r="1082" spans="1:10" ht="17.350000000000001" customHeight="1">
      <c r="A1082" s="2">
        <v>1081</v>
      </c>
      <c r="B1082" s="43" t="s">
        <v>7054</v>
      </c>
      <c r="C1082" s="2" t="s">
        <v>9733</v>
      </c>
      <c r="D1082" s="2" t="str">
        <f t="shared" si="64"/>
        <v>Trakya Üniversitesi Ayşekadın Yerleşkesi Merkez EDİRNE</v>
      </c>
      <c r="E1082" s="2" t="str">
        <f t="shared" si="65"/>
        <v>EDİRNE</v>
      </c>
      <c r="F1082" s="44" t="s">
        <v>7055</v>
      </c>
      <c r="G1082" s="2">
        <v>2697</v>
      </c>
      <c r="H1082" s="2" t="s">
        <v>10576</v>
      </c>
      <c r="I1082" s="2">
        <f t="shared" ca="1" si="66"/>
        <v>3</v>
      </c>
      <c r="J1082" s="2">
        <f t="shared" ca="1" si="67"/>
        <v>158</v>
      </c>
    </row>
    <row r="1083" spans="1:10" ht="17.350000000000001" customHeight="1">
      <c r="A1083" s="2">
        <v>1082</v>
      </c>
      <c r="B1083" s="43" t="s">
        <v>7056</v>
      </c>
      <c r="C1083" s="2" t="s">
        <v>9734</v>
      </c>
      <c r="D1083" s="2" t="str">
        <f t="shared" si="64"/>
        <v>Çaydaçıra Mah. Hacı Ömer Bilginoğlu Cad. Fırat TGB Ek Bina Elazığ</v>
      </c>
      <c r="E1083" s="2" t="str">
        <f t="shared" si="65"/>
        <v>Elazığ</v>
      </c>
      <c r="F1083" s="44" t="s">
        <v>7057</v>
      </c>
      <c r="G1083" s="2">
        <v>1097</v>
      </c>
      <c r="H1083" s="2" t="s">
        <v>10577</v>
      </c>
      <c r="I1083" s="2">
        <f t="shared" ca="1" si="66"/>
        <v>3</v>
      </c>
      <c r="J1083" s="2">
        <f t="shared" ca="1" si="67"/>
        <v>251</v>
      </c>
    </row>
    <row r="1084" spans="1:10" ht="17.350000000000001" customHeight="1">
      <c r="A1084" s="2">
        <v>1083</v>
      </c>
      <c r="B1084" s="43" t="s">
        <v>7058</v>
      </c>
      <c r="C1084" s="2" t="s">
        <v>9735</v>
      </c>
      <c r="D1084" s="2" t="str">
        <f t="shared" si="64"/>
        <v>211</v>
      </c>
      <c r="E1084" s="2" t="str">
        <f t="shared" si="65"/>
        <v>211</v>
      </c>
      <c r="F1084" s="44" t="s">
        <v>7059</v>
      </c>
      <c r="G1084" s="2">
        <v>2444</v>
      </c>
      <c r="H1084" s="2" t="s">
        <v>10578</v>
      </c>
      <c r="I1084" s="2">
        <f t="shared" ca="1" si="66"/>
        <v>4</v>
      </c>
      <c r="J1084" s="2">
        <f t="shared" ca="1" si="67"/>
        <v>552</v>
      </c>
    </row>
    <row r="1085" spans="1:10" ht="17.350000000000001" customHeight="1">
      <c r="A1085" s="2">
        <v>1084</v>
      </c>
      <c r="B1085" s="43" t="s">
        <v>7060</v>
      </c>
      <c r="C1085" s="2" t="s">
        <v>9736</v>
      </c>
      <c r="D1085" s="2" t="str">
        <f t="shared" si="64"/>
        <v>ANKARA</v>
      </c>
      <c r="E1085" s="2" t="str">
        <f t="shared" si="65"/>
        <v>ANKARA</v>
      </c>
      <c r="F1085" s="44" t="s">
        <v>7061</v>
      </c>
      <c r="G1085" s="2">
        <v>680</v>
      </c>
      <c r="H1085" s="2" t="s">
        <v>10579</v>
      </c>
      <c r="I1085" s="2">
        <f t="shared" ca="1" si="66"/>
        <v>7</v>
      </c>
      <c r="J1085" s="2">
        <f t="shared" ca="1" si="67"/>
        <v>262</v>
      </c>
    </row>
    <row r="1086" spans="1:10" ht="17.350000000000001" customHeight="1">
      <c r="A1086" s="2">
        <v>1085</v>
      </c>
      <c r="B1086" s="43" t="s">
        <v>7062</v>
      </c>
      <c r="C1086" s="2" t="s">
        <v>9737</v>
      </c>
      <c r="D1086" s="2" t="str">
        <f t="shared" si="64"/>
        <v>Sanayi Mh., Teknopark Bulvarı No:1, C Blok, Kulucka Merkezi</v>
      </c>
      <c r="E1086" s="2" t="str">
        <f t="shared" si="65"/>
        <v>Merkezi</v>
      </c>
      <c r="F1086" s="44" t="s">
        <v>7063</v>
      </c>
      <c r="G1086" s="2">
        <v>3013</v>
      </c>
      <c r="H1086" s="2" t="s">
        <v>10580</v>
      </c>
      <c r="I1086" s="2">
        <f t="shared" ca="1" si="66"/>
        <v>7</v>
      </c>
      <c r="J1086" s="2">
        <f t="shared" ca="1" si="67"/>
        <v>837</v>
      </c>
    </row>
    <row r="1087" spans="1:10" ht="17.350000000000001" customHeight="1">
      <c r="A1087" s="2">
        <v>1086</v>
      </c>
      <c r="B1087" s="43" t="s">
        <v>7064</v>
      </c>
      <c r="C1087" s="2" t="s">
        <v>9738</v>
      </c>
      <c r="D1087" s="2" t="str">
        <f t="shared" si="64"/>
        <v>Ankara</v>
      </c>
      <c r="E1087" s="2" t="str">
        <f t="shared" si="65"/>
        <v>Ankara</v>
      </c>
      <c r="F1087" s="44" t="s">
        <v>7065</v>
      </c>
      <c r="G1087" s="2">
        <v>3003</v>
      </c>
      <c r="H1087" s="2" t="s">
        <v>10581</v>
      </c>
      <c r="I1087" s="2">
        <f t="shared" ca="1" si="66"/>
        <v>1</v>
      </c>
      <c r="J1087" s="2">
        <f t="shared" ca="1" si="67"/>
        <v>205</v>
      </c>
    </row>
    <row r="1088" spans="1:10" ht="17.350000000000001" customHeight="1">
      <c r="A1088" s="2">
        <v>1087</v>
      </c>
      <c r="B1088" s="43" t="s">
        <v>7066</v>
      </c>
      <c r="C1088" s="2" t="s">
        <v>9739</v>
      </c>
      <c r="D1088" s="2" t="str">
        <f t="shared" si="64"/>
        <v>Sakarya Üniversitesi Teknoloji Geliştirme Bölgeleri D Blok 207</v>
      </c>
      <c r="E1088" s="2" t="str">
        <f t="shared" si="65"/>
        <v>207</v>
      </c>
      <c r="F1088" s="44" t="s">
        <v>7067</v>
      </c>
      <c r="G1088" s="2">
        <v>745</v>
      </c>
      <c r="H1088" s="2" t="s">
        <v>10582</v>
      </c>
      <c r="I1088" s="2">
        <f t="shared" ca="1" si="66"/>
        <v>1</v>
      </c>
      <c r="J1088" s="2">
        <f t="shared" ca="1" si="67"/>
        <v>673</v>
      </c>
    </row>
    <row r="1089" spans="1:10" ht="17.350000000000001" customHeight="1">
      <c r="A1089" s="2">
        <v>1088</v>
      </c>
      <c r="B1089" s="43" t="s">
        <v>7068</v>
      </c>
      <c r="C1089" s="2" t="s">
        <v>9740</v>
      </c>
      <c r="D1089" s="2" t="str">
        <f t="shared" si="64"/>
        <v>1 2 PK. 34320</v>
      </c>
      <c r="E1089" s="2" t="str">
        <f t="shared" si="65"/>
        <v>34320</v>
      </c>
      <c r="F1089" s="44" t="s">
        <v>7069</v>
      </c>
      <c r="G1089" s="2">
        <v>1490</v>
      </c>
      <c r="H1089" s="2" t="s">
        <v>10583</v>
      </c>
      <c r="I1089" s="2">
        <f t="shared" ca="1" si="66"/>
        <v>5</v>
      </c>
      <c r="J1089" s="2">
        <f t="shared" ca="1" si="67"/>
        <v>71</v>
      </c>
    </row>
    <row r="1090" spans="1:10" ht="17.350000000000001" customHeight="1">
      <c r="A1090" s="2">
        <v>1089</v>
      </c>
      <c r="B1090" s="43" t="s">
        <v>7070</v>
      </c>
      <c r="C1090" s="2" t="s">
        <v>9741</v>
      </c>
      <c r="D1090" s="2" t="str">
        <f t="shared" si="64"/>
        <v>B204 Sarıyer</v>
      </c>
      <c r="E1090" s="2" t="str">
        <f t="shared" si="65"/>
        <v>Sarıyer</v>
      </c>
      <c r="F1090" s="44" t="s">
        <v>7071</v>
      </c>
      <c r="G1090" s="2">
        <v>694</v>
      </c>
      <c r="H1090" s="2" t="s">
        <v>10584</v>
      </c>
      <c r="I1090" s="2">
        <f t="shared" ca="1" si="66"/>
        <v>1</v>
      </c>
      <c r="J1090" s="2">
        <f t="shared" ca="1" si="67"/>
        <v>581</v>
      </c>
    </row>
    <row r="1091" spans="1:10" ht="17.350000000000001" customHeight="1">
      <c r="A1091" s="2">
        <v>1090</v>
      </c>
      <c r="B1091" s="43" t="s">
        <v>7072</v>
      </c>
      <c r="C1091" s="2" t="s">
        <v>9742</v>
      </c>
      <c r="D1091" s="2" t="str">
        <f t="shared" ref="D1091:D1154" si="68">IFERROR(RIGHT(C1091,LEN(C1091)-FIND("$",SUBSTITUTE(C1091,"/","$",LEN(C1091)-LEN(SUBSTITUTE(C1091,"/",""))))),C1091)</f>
        <v>silvan yolu 6.km sur diyarbakır</v>
      </c>
      <c r="E1091" s="2" t="str">
        <f t="shared" ref="E1091:E1154" si="69">IFERROR(RIGHT(D1091,LEN(D1091)-FIND("$",SUBSTITUTE(D1091," ","$",LEN(D1091)-LEN(SUBSTITUTE(D1091," ",""))))),D1091)</f>
        <v>diyarbakır</v>
      </c>
      <c r="F1091" s="44" t="s">
        <v>7073</v>
      </c>
      <c r="G1091" s="2">
        <v>536</v>
      </c>
      <c r="H1091" s="2" t="s">
        <v>10585</v>
      </c>
      <c r="I1091" s="2">
        <f t="shared" ref="I1091:I1154" ca="1" si="70">RANDBETWEEN(1,8)</f>
        <v>2</v>
      </c>
      <c r="J1091" s="2">
        <f t="shared" ref="J1091:J1154" ca="1" si="71">RANDBETWEEN(1,1000)</f>
        <v>481</v>
      </c>
    </row>
    <row r="1092" spans="1:10" ht="17.350000000000001" customHeight="1">
      <c r="A1092" s="2">
        <v>1091</v>
      </c>
      <c r="B1092" s="43" t="s">
        <v>7074</v>
      </c>
      <c r="C1092" s="2" t="s">
        <v>9743</v>
      </c>
      <c r="D1092" s="2" t="str">
        <f t="shared" si="68"/>
        <v>YTB B BLOK 211</v>
      </c>
      <c r="E1092" s="2" t="str">
        <f t="shared" si="69"/>
        <v>211</v>
      </c>
      <c r="F1092" s="44" t="s">
        <v>7075</v>
      </c>
      <c r="G1092" s="2">
        <v>1401</v>
      </c>
      <c r="H1092" s="2" t="s">
        <v>10586</v>
      </c>
      <c r="I1092" s="2">
        <f t="shared" ca="1" si="70"/>
        <v>1</v>
      </c>
      <c r="J1092" s="2">
        <f t="shared" ca="1" si="71"/>
        <v>151</v>
      </c>
    </row>
    <row r="1093" spans="1:10" ht="17.350000000000001" customHeight="1">
      <c r="A1093" s="2">
        <v>1092</v>
      </c>
      <c r="B1093" s="43" t="s">
        <v>7076</v>
      </c>
      <c r="C1093" s="2" t="s">
        <v>9744</v>
      </c>
      <c r="D1093" s="2" t="str">
        <f t="shared" si="68"/>
        <v xml:space="preserve"> Adana</v>
      </c>
      <c r="E1093" s="2" t="str">
        <f t="shared" si="69"/>
        <v>Adana</v>
      </c>
      <c r="F1093" s="44" t="s">
        <v>7077</v>
      </c>
      <c r="G1093" s="2">
        <v>443</v>
      </c>
      <c r="H1093" s="2" t="s">
        <v>10587</v>
      </c>
      <c r="I1093" s="2">
        <f t="shared" ca="1" si="70"/>
        <v>6</v>
      </c>
      <c r="J1093" s="2">
        <f t="shared" ca="1" si="71"/>
        <v>950</v>
      </c>
    </row>
    <row r="1094" spans="1:10" ht="17.350000000000001" customHeight="1">
      <c r="A1094" s="2">
        <v>1093</v>
      </c>
      <c r="B1094" s="43" t="s">
        <v>7078</v>
      </c>
      <c r="C1094" s="2" t="s">
        <v>9745</v>
      </c>
      <c r="D1094" s="2" t="str">
        <f t="shared" si="68"/>
        <v xml:space="preserve"> ESKISEHIR</v>
      </c>
      <c r="E1094" s="2" t="str">
        <f t="shared" si="69"/>
        <v>ESKISEHIR</v>
      </c>
      <c r="F1094" s="44" t="s">
        <v>7079</v>
      </c>
      <c r="G1094" s="2">
        <v>1734</v>
      </c>
      <c r="H1094" s="2" t="s">
        <v>10588</v>
      </c>
      <c r="I1094" s="2">
        <f t="shared" ca="1" si="70"/>
        <v>3</v>
      </c>
      <c r="J1094" s="2">
        <f t="shared" ca="1" si="71"/>
        <v>649</v>
      </c>
    </row>
    <row r="1095" spans="1:10" ht="17.350000000000001" customHeight="1">
      <c r="A1095" s="2">
        <v>1094</v>
      </c>
      <c r="B1095" s="43" t="s">
        <v>7080</v>
      </c>
      <c r="C1095" s="2" t="s">
        <v>9746</v>
      </c>
      <c r="D1095" s="2" t="str">
        <f t="shared" si="68"/>
        <v xml:space="preserve"> ANTALYA</v>
      </c>
      <c r="E1095" s="2" t="str">
        <f t="shared" si="69"/>
        <v>ANTALYA</v>
      </c>
      <c r="F1095" s="44" t="s">
        <v>7081</v>
      </c>
      <c r="G1095" s="2">
        <v>645</v>
      </c>
      <c r="H1095" s="2" t="s">
        <v>10589</v>
      </c>
      <c r="I1095" s="2">
        <f t="shared" ca="1" si="70"/>
        <v>6</v>
      </c>
      <c r="J1095" s="2">
        <f t="shared" ca="1" si="71"/>
        <v>644</v>
      </c>
    </row>
    <row r="1096" spans="1:10" ht="17.350000000000001" customHeight="1">
      <c r="A1096" s="2">
        <v>1095</v>
      </c>
      <c r="B1096" s="43" t="s">
        <v>7082</v>
      </c>
      <c r="C1096" s="2" t="s">
        <v>9747</v>
      </c>
      <c r="D1096" s="2" t="str">
        <f t="shared" si="68"/>
        <v>Mehmet Akif Ersoy Üniversitesi, İstiklal Yerleşkesi, 15100-BURDUR</v>
      </c>
      <c r="E1096" s="2" t="str">
        <f t="shared" si="69"/>
        <v>15100-BURDUR</v>
      </c>
      <c r="F1096" s="44" t="s">
        <v>7083</v>
      </c>
      <c r="G1096" s="2">
        <v>1677</v>
      </c>
      <c r="H1096" s="2" t="s">
        <v>10590</v>
      </c>
      <c r="I1096" s="2">
        <f t="shared" ca="1" si="70"/>
        <v>6</v>
      </c>
      <c r="J1096" s="2">
        <f t="shared" ca="1" si="71"/>
        <v>627</v>
      </c>
    </row>
    <row r="1097" spans="1:10" ht="17.350000000000001" customHeight="1">
      <c r="A1097" s="2">
        <v>1096</v>
      </c>
      <c r="B1097" s="43" t="s">
        <v>7084</v>
      </c>
      <c r="C1097" s="2" t="s">
        <v>9748</v>
      </c>
      <c r="D1097" s="2" t="str">
        <f t="shared" si="68"/>
        <v xml:space="preserve"> MALATYA</v>
      </c>
      <c r="E1097" s="2" t="str">
        <f t="shared" si="69"/>
        <v>MALATYA</v>
      </c>
      <c r="F1097" s="44" t="s">
        <v>7085</v>
      </c>
      <c r="G1097" s="2">
        <v>2063</v>
      </c>
      <c r="H1097" s="2" t="s">
        <v>10591</v>
      </c>
      <c r="I1097" s="2">
        <f t="shared" ca="1" si="70"/>
        <v>5</v>
      </c>
      <c r="J1097" s="2">
        <f t="shared" ca="1" si="71"/>
        <v>146</v>
      </c>
    </row>
    <row r="1098" spans="1:10" ht="17.350000000000001" customHeight="1">
      <c r="A1098" s="2">
        <v>1097</v>
      </c>
      <c r="B1098" s="43" t="s">
        <v>7086</v>
      </c>
      <c r="C1098" s="2" t="s">
        <v>9749</v>
      </c>
      <c r="D1098" s="2" t="str">
        <f t="shared" si="68"/>
        <v>102 Sarıyer</v>
      </c>
      <c r="E1098" s="2" t="str">
        <f t="shared" si="69"/>
        <v>Sarıyer</v>
      </c>
      <c r="F1098" s="44" t="s">
        <v>7087</v>
      </c>
      <c r="G1098" s="2">
        <v>2435</v>
      </c>
      <c r="H1098" s="2" t="s">
        <v>10592</v>
      </c>
      <c r="I1098" s="2">
        <f t="shared" ca="1" si="70"/>
        <v>5</v>
      </c>
      <c r="J1098" s="2">
        <f t="shared" ca="1" si="71"/>
        <v>683</v>
      </c>
    </row>
    <row r="1099" spans="1:10" ht="17.350000000000001" customHeight="1">
      <c r="A1099" s="2">
        <v>1098</v>
      </c>
      <c r="B1099" s="43" t="s">
        <v>7088</v>
      </c>
      <c r="C1099" s="2" t="s">
        <v>9488</v>
      </c>
      <c r="D1099" s="2" t="str">
        <f t="shared" si="68"/>
        <v>MANİSA</v>
      </c>
      <c r="E1099" s="2" t="str">
        <f t="shared" si="69"/>
        <v>MANİSA</v>
      </c>
      <c r="F1099" s="44" t="s">
        <v>6541</v>
      </c>
      <c r="G1099" s="2">
        <v>104</v>
      </c>
      <c r="H1099" s="2" t="s">
        <v>10593</v>
      </c>
      <c r="I1099" s="2">
        <f t="shared" ca="1" si="70"/>
        <v>2</v>
      </c>
      <c r="J1099" s="2">
        <f t="shared" ca="1" si="71"/>
        <v>791</v>
      </c>
    </row>
    <row r="1100" spans="1:10" ht="17.350000000000001" customHeight="1">
      <c r="A1100" s="2">
        <v>1099</v>
      </c>
      <c r="B1100" s="43" t="s">
        <v>7089</v>
      </c>
      <c r="C1100" s="2" t="s">
        <v>9750</v>
      </c>
      <c r="D1100" s="2" t="str">
        <f t="shared" si="68"/>
        <v>3 Rumelihisarüstü</v>
      </c>
      <c r="E1100" s="2" t="str">
        <f t="shared" si="69"/>
        <v>Rumelihisarüstü</v>
      </c>
      <c r="F1100" s="44" t="s">
        <v>7090</v>
      </c>
      <c r="G1100" s="2">
        <v>2656</v>
      </c>
      <c r="H1100" s="2" t="s">
        <v>10594</v>
      </c>
      <c r="I1100" s="2">
        <f t="shared" ca="1" si="70"/>
        <v>5</v>
      </c>
      <c r="J1100" s="2">
        <f t="shared" ca="1" si="71"/>
        <v>497</v>
      </c>
    </row>
    <row r="1101" spans="1:10" ht="17.350000000000001" customHeight="1">
      <c r="A1101" s="2">
        <v>1100</v>
      </c>
      <c r="B1101" s="43" t="s">
        <v>7091</v>
      </c>
      <c r="C1101" s="2" t="s">
        <v>9751</v>
      </c>
      <c r="D1101" s="2" t="str">
        <f t="shared" si="68"/>
        <v>İzmir</v>
      </c>
      <c r="E1101" s="2" t="str">
        <f t="shared" si="69"/>
        <v>İzmir</v>
      </c>
      <c r="F1101" s="44" t="s">
        <v>7092</v>
      </c>
      <c r="G1101" s="2">
        <v>2755</v>
      </c>
      <c r="H1101" s="2" t="s">
        <v>10595</v>
      </c>
      <c r="I1101" s="2">
        <f t="shared" ca="1" si="70"/>
        <v>7</v>
      </c>
      <c r="J1101" s="2">
        <f t="shared" ca="1" si="71"/>
        <v>755</v>
      </c>
    </row>
    <row r="1102" spans="1:10" ht="17.350000000000001" customHeight="1">
      <c r="A1102" s="2">
        <v>1101</v>
      </c>
      <c r="B1102" s="43" t="s">
        <v>7093</v>
      </c>
      <c r="C1102" s="2" t="s">
        <v>9752</v>
      </c>
      <c r="D1102" s="2" t="str">
        <f t="shared" si="68"/>
        <v>ÇANAKKALE</v>
      </c>
      <c r="E1102" s="2" t="str">
        <f t="shared" si="69"/>
        <v>ÇANAKKALE</v>
      </c>
      <c r="F1102" s="44" t="s">
        <v>7094</v>
      </c>
      <c r="G1102" s="2">
        <v>2545</v>
      </c>
      <c r="H1102" s="2" t="s">
        <v>10596</v>
      </c>
      <c r="I1102" s="2">
        <f t="shared" ca="1" si="70"/>
        <v>6</v>
      </c>
      <c r="J1102" s="2">
        <f t="shared" ca="1" si="71"/>
        <v>617</v>
      </c>
    </row>
    <row r="1103" spans="1:10" ht="17.350000000000001" customHeight="1">
      <c r="A1103" s="2">
        <v>1102</v>
      </c>
      <c r="B1103" s="43" t="s">
        <v>7095</v>
      </c>
      <c r="C1103" s="2" t="s">
        <v>9753</v>
      </c>
      <c r="D1103" s="2" t="str">
        <f t="shared" si="68"/>
        <v>İstanbul</v>
      </c>
      <c r="E1103" s="2" t="str">
        <f t="shared" si="69"/>
        <v>İstanbul</v>
      </c>
      <c r="F1103" s="44" t="s">
        <v>7096</v>
      </c>
      <c r="G1103" s="2">
        <v>88</v>
      </c>
      <c r="H1103" s="2" t="s">
        <v>10597</v>
      </c>
      <c r="I1103" s="2">
        <f t="shared" ca="1" si="70"/>
        <v>7</v>
      </c>
      <c r="J1103" s="2">
        <f t="shared" ca="1" si="71"/>
        <v>563</v>
      </c>
    </row>
    <row r="1104" spans="1:10" ht="17.350000000000001" customHeight="1">
      <c r="A1104" s="2">
        <v>1103</v>
      </c>
      <c r="B1104" s="43" t="s">
        <v>7097</v>
      </c>
      <c r="C1104" s="2" t="s">
        <v>9754</v>
      </c>
      <c r="D1104" s="2" t="str">
        <f t="shared" si="68"/>
        <v>Kadıköy</v>
      </c>
      <c r="E1104" s="2" t="str">
        <f t="shared" si="69"/>
        <v>Kadıköy</v>
      </c>
      <c r="F1104" s="44" t="s">
        <v>7098</v>
      </c>
      <c r="G1104" s="2">
        <v>3019</v>
      </c>
      <c r="H1104" s="2" t="s">
        <v>10598</v>
      </c>
      <c r="I1104" s="2">
        <f t="shared" ca="1" si="70"/>
        <v>5</v>
      </c>
      <c r="J1104" s="2">
        <f t="shared" ca="1" si="71"/>
        <v>81</v>
      </c>
    </row>
    <row r="1105" spans="1:10" ht="17.350000000000001" customHeight="1">
      <c r="A1105" s="2">
        <v>1104</v>
      </c>
      <c r="B1105" s="43" t="s">
        <v>7099</v>
      </c>
      <c r="C1105" s="2" t="s">
        <v>9755</v>
      </c>
      <c r="D1105" s="2" t="str">
        <f t="shared" si="68"/>
        <v xml:space="preserve"> KOCAELİ</v>
      </c>
      <c r="E1105" s="2" t="str">
        <f t="shared" si="69"/>
        <v>KOCAELİ</v>
      </c>
      <c r="F1105" s="44" t="s">
        <v>7100</v>
      </c>
      <c r="G1105" s="2">
        <v>2334</v>
      </c>
      <c r="H1105" s="2" t="s">
        <v>10599</v>
      </c>
      <c r="I1105" s="2">
        <f t="shared" ca="1" si="70"/>
        <v>2</v>
      </c>
      <c r="J1105" s="2">
        <f t="shared" ca="1" si="71"/>
        <v>525</v>
      </c>
    </row>
    <row r="1106" spans="1:10" ht="17.350000000000001" customHeight="1">
      <c r="A1106" s="2">
        <v>1105</v>
      </c>
      <c r="B1106" s="43" t="s">
        <v>7101</v>
      </c>
      <c r="C1106" s="2" t="s">
        <v>9756</v>
      </c>
      <c r="D1106" s="2" t="str">
        <f t="shared" si="68"/>
        <v>Faks: 0 216 3367251 marmaratek@marmara.edu.tr Göztepe V.D. 612 064 2380</v>
      </c>
      <c r="E1106" s="2" t="str">
        <f t="shared" si="69"/>
        <v>2380</v>
      </c>
      <c r="F1106" s="44" t="s">
        <v>7102</v>
      </c>
      <c r="G1106" s="2">
        <v>1597</v>
      </c>
      <c r="H1106" s="2" t="s">
        <v>10600</v>
      </c>
      <c r="I1106" s="2">
        <f t="shared" ca="1" si="70"/>
        <v>6</v>
      </c>
      <c r="J1106" s="2">
        <f t="shared" ca="1" si="71"/>
        <v>209</v>
      </c>
    </row>
    <row r="1107" spans="1:10" ht="17.350000000000001" customHeight="1">
      <c r="A1107" s="2">
        <v>1106</v>
      </c>
      <c r="B1107" s="43" t="s">
        <v>7103</v>
      </c>
      <c r="C1107" s="2" t="s">
        <v>9757</v>
      </c>
      <c r="D1107" s="2" t="str">
        <f t="shared" si="68"/>
        <v>MANİSA</v>
      </c>
      <c r="E1107" s="2" t="str">
        <f t="shared" si="69"/>
        <v>MANİSA</v>
      </c>
      <c r="F1107" s="44" t="s">
        <v>7104</v>
      </c>
      <c r="G1107" s="2">
        <v>2381</v>
      </c>
      <c r="H1107" s="2" t="s">
        <v>10601</v>
      </c>
      <c r="I1107" s="2">
        <f t="shared" ca="1" si="70"/>
        <v>1</v>
      </c>
      <c r="J1107" s="2">
        <f t="shared" ca="1" si="71"/>
        <v>68</v>
      </c>
    </row>
    <row r="1108" spans="1:10" ht="17.350000000000001" customHeight="1">
      <c r="A1108" s="2">
        <v>1107</v>
      </c>
      <c r="B1108" s="43" t="s">
        <v>7105</v>
      </c>
      <c r="C1108" s="2" t="s">
        <v>9758</v>
      </c>
      <c r="D1108" s="2" t="str">
        <f t="shared" si="68"/>
        <v>1C - 105</v>
      </c>
      <c r="E1108" s="2" t="str">
        <f t="shared" si="69"/>
        <v>105</v>
      </c>
      <c r="F1108" s="44" t="s">
        <v>7106</v>
      </c>
      <c r="G1108" s="2">
        <v>528</v>
      </c>
      <c r="H1108" s="2" t="s">
        <v>10602</v>
      </c>
      <c r="I1108" s="2">
        <f t="shared" ca="1" si="70"/>
        <v>1</v>
      </c>
      <c r="J1108" s="2">
        <f t="shared" ca="1" si="71"/>
        <v>742</v>
      </c>
    </row>
    <row r="1109" spans="1:10" ht="17.350000000000001" customHeight="1">
      <c r="A1109" s="2">
        <v>1108</v>
      </c>
      <c r="B1109" s="43" t="s">
        <v>7107</v>
      </c>
      <c r="C1109" s="2" t="s">
        <v>9034</v>
      </c>
      <c r="D1109" s="2" t="str">
        <f t="shared" si="68"/>
        <v>Ankara</v>
      </c>
      <c r="E1109" s="2" t="str">
        <f t="shared" si="69"/>
        <v>Ankara</v>
      </c>
      <c r="F1109" s="44" t="s">
        <v>5614</v>
      </c>
      <c r="G1109" s="2">
        <v>111</v>
      </c>
      <c r="H1109" s="2" t="s">
        <v>10603</v>
      </c>
      <c r="I1109" s="2">
        <f t="shared" ca="1" si="70"/>
        <v>5</v>
      </c>
      <c r="J1109" s="2">
        <f t="shared" ca="1" si="71"/>
        <v>287</v>
      </c>
    </row>
    <row r="1110" spans="1:10" ht="17.350000000000001" customHeight="1">
      <c r="A1110" s="2">
        <v>1109</v>
      </c>
      <c r="B1110" s="43" t="s">
        <v>7108</v>
      </c>
      <c r="C1110" s="2" t="s">
        <v>9759</v>
      </c>
      <c r="D1110" s="2" t="str">
        <f t="shared" si="68"/>
        <v>ADANA</v>
      </c>
      <c r="E1110" s="2" t="str">
        <f t="shared" si="69"/>
        <v>ADANA</v>
      </c>
      <c r="F1110" s="44" t="s">
        <v>7109</v>
      </c>
      <c r="G1110" s="2">
        <v>1</v>
      </c>
      <c r="H1110" s="2" t="s">
        <v>10604</v>
      </c>
      <c r="I1110" s="2">
        <f t="shared" ca="1" si="70"/>
        <v>4</v>
      </c>
      <c r="J1110" s="2">
        <f t="shared" ca="1" si="71"/>
        <v>824</v>
      </c>
    </row>
    <row r="1111" spans="1:10" ht="17.350000000000001" customHeight="1">
      <c r="A1111" s="2">
        <v>1110</v>
      </c>
      <c r="B1111" s="43" t="s">
        <v>7110</v>
      </c>
      <c r="C1111" s="2" t="s">
        <v>9760</v>
      </c>
      <c r="D1111" s="2" t="str">
        <f t="shared" si="68"/>
        <v>A BODRUM KAT OFİS NO:B-35 ANTALYA</v>
      </c>
      <c r="E1111" s="2" t="str">
        <f t="shared" si="69"/>
        <v>ANTALYA</v>
      </c>
      <c r="F1111" s="44" t="s">
        <v>7111</v>
      </c>
      <c r="G1111" s="2">
        <v>1777</v>
      </c>
      <c r="H1111" s="2" t="s">
        <v>10605</v>
      </c>
      <c r="I1111" s="2">
        <f t="shared" ca="1" si="70"/>
        <v>1</v>
      </c>
      <c r="J1111" s="2">
        <f t="shared" ca="1" si="71"/>
        <v>851</v>
      </c>
    </row>
    <row r="1112" spans="1:10" ht="17.350000000000001" customHeight="1">
      <c r="A1112" s="2">
        <v>1111</v>
      </c>
      <c r="B1112" s="43" t="s">
        <v>7112</v>
      </c>
      <c r="C1112" s="2" t="s">
        <v>9761</v>
      </c>
      <c r="D1112" s="2" t="str">
        <f t="shared" si="68"/>
        <v>MALATYA</v>
      </c>
      <c r="E1112" s="2" t="str">
        <f t="shared" si="69"/>
        <v>MALATYA</v>
      </c>
      <c r="F1112" s="44" t="s">
        <v>7113</v>
      </c>
      <c r="G1112" s="2">
        <v>899</v>
      </c>
      <c r="H1112" s="2" t="s">
        <v>10606</v>
      </c>
      <c r="I1112" s="2">
        <f t="shared" ca="1" si="70"/>
        <v>2</v>
      </c>
      <c r="J1112" s="2">
        <f t="shared" ca="1" si="71"/>
        <v>65</v>
      </c>
    </row>
    <row r="1113" spans="1:10" ht="17.350000000000001" customHeight="1">
      <c r="A1113" s="2">
        <v>1112</v>
      </c>
      <c r="B1113" s="43" t="s">
        <v>7114</v>
      </c>
      <c r="C1113" s="2" t="s">
        <v>9762</v>
      </c>
      <c r="D1113" s="2" t="str">
        <f t="shared" si="68"/>
        <v>SİLVAN YOLU</v>
      </c>
      <c r="E1113" s="2" t="str">
        <f t="shared" si="69"/>
        <v>YOLU</v>
      </c>
      <c r="F1113" s="44" t="s">
        <v>7115</v>
      </c>
      <c r="G1113" s="2">
        <v>3173</v>
      </c>
      <c r="H1113" s="2" t="s">
        <v>10607</v>
      </c>
      <c r="I1113" s="2">
        <f t="shared" ca="1" si="70"/>
        <v>5</v>
      </c>
      <c r="J1113" s="2">
        <f t="shared" ca="1" si="71"/>
        <v>258</v>
      </c>
    </row>
    <row r="1114" spans="1:10" ht="17.350000000000001" customHeight="1">
      <c r="A1114" s="2">
        <v>1113</v>
      </c>
      <c r="B1114" s="43" t="s">
        <v>7116</v>
      </c>
      <c r="C1114" s="2" t="s">
        <v>9763</v>
      </c>
      <c r="D1114" s="2" t="str">
        <f t="shared" si="68"/>
        <v>1 K:2 NO:216</v>
      </c>
      <c r="E1114" s="2" t="str">
        <f t="shared" si="69"/>
        <v>NO:216</v>
      </c>
      <c r="F1114" s="44" t="s">
        <v>7117</v>
      </c>
      <c r="G1114" s="2">
        <v>3056</v>
      </c>
      <c r="H1114" s="2" t="s">
        <v>10608</v>
      </c>
      <c r="I1114" s="2">
        <f t="shared" ca="1" si="70"/>
        <v>6</v>
      </c>
      <c r="J1114" s="2">
        <f t="shared" ca="1" si="71"/>
        <v>215</v>
      </c>
    </row>
    <row r="1115" spans="1:10" ht="17.350000000000001" customHeight="1">
      <c r="A1115" s="2">
        <v>1114</v>
      </c>
      <c r="B1115" s="43" t="s">
        <v>7118</v>
      </c>
      <c r="C1115" s="2" t="s">
        <v>9764</v>
      </c>
      <c r="D1115" s="2" t="str">
        <f t="shared" si="68"/>
        <v>TRABZON</v>
      </c>
      <c r="E1115" s="2" t="str">
        <f t="shared" si="69"/>
        <v>TRABZON</v>
      </c>
      <c r="F1115" s="44" t="s">
        <v>7119</v>
      </c>
      <c r="G1115" s="2">
        <v>2692</v>
      </c>
      <c r="H1115" s="2" t="s">
        <v>10609</v>
      </c>
      <c r="I1115" s="2">
        <f t="shared" ca="1" si="70"/>
        <v>3</v>
      </c>
      <c r="J1115" s="2">
        <f t="shared" ca="1" si="71"/>
        <v>584</v>
      </c>
    </row>
    <row r="1116" spans="1:10" ht="17.350000000000001" customHeight="1">
      <c r="A1116" s="2">
        <v>1115</v>
      </c>
      <c r="B1116" s="43" t="s">
        <v>7120</v>
      </c>
      <c r="C1116" s="2" t="s">
        <v>9765</v>
      </c>
      <c r="D1116" s="2" t="str">
        <f t="shared" si="68"/>
        <v>ÇANAKKALE</v>
      </c>
      <c r="E1116" s="2" t="str">
        <f t="shared" si="69"/>
        <v>ÇANAKKALE</v>
      </c>
      <c r="F1116" s="44" t="s">
        <v>7121</v>
      </c>
      <c r="G1116" s="2">
        <v>2984</v>
      </c>
      <c r="H1116" s="2" t="s">
        <v>10610</v>
      </c>
      <c r="I1116" s="2">
        <f t="shared" ca="1" si="70"/>
        <v>4</v>
      </c>
      <c r="J1116" s="2">
        <f t="shared" ca="1" si="71"/>
        <v>348</v>
      </c>
    </row>
    <row r="1117" spans="1:10" ht="17.350000000000001" customHeight="1">
      <c r="A1117" s="2">
        <v>1116</v>
      </c>
      <c r="B1117" s="43" t="s">
        <v>7122</v>
      </c>
      <c r="C1117" s="2" t="s">
        <v>9766</v>
      </c>
      <c r="D1117" s="2" t="str">
        <f t="shared" si="68"/>
        <v xml:space="preserve"> 50 ESKİŞEHİR</v>
      </c>
      <c r="E1117" s="2" t="str">
        <f t="shared" si="69"/>
        <v>ESKİŞEHİR</v>
      </c>
      <c r="F1117" s="44" t="s">
        <v>7123</v>
      </c>
      <c r="G1117" s="2">
        <v>2958</v>
      </c>
      <c r="H1117" s="2" t="s">
        <v>10611</v>
      </c>
      <c r="I1117" s="2">
        <f t="shared" ca="1" si="70"/>
        <v>1</v>
      </c>
      <c r="J1117" s="2">
        <f t="shared" ca="1" si="71"/>
        <v>358</v>
      </c>
    </row>
    <row r="1118" spans="1:10" ht="17.350000000000001" customHeight="1">
      <c r="A1118" s="2">
        <v>1117</v>
      </c>
      <c r="B1118" s="43" t="s">
        <v>7124</v>
      </c>
      <c r="C1118" s="2" t="s">
        <v>9696</v>
      </c>
      <c r="D1118" s="2" t="str">
        <f t="shared" si="68"/>
        <v xml:space="preserve"> İSTANBUL</v>
      </c>
      <c r="E1118" s="2" t="str">
        <f t="shared" si="69"/>
        <v>İSTANBUL</v>
      </c>
      <c r="F1118" s="44" t="s">
        <v>6978</v>
      </c>
      <c r="G1118" s="2">
        <v>2496</v>
      </c>
      <c r="H1118" s="2" t="s">
        <v>10612</v>
      </c>
      <c r="I1118" s="2">
        <f t="shared" ca="1" si="70"/>
        <v>6</v>
      </c>
      <c r="J1118" s="2">
        <f t="shared" ca="1" si="71"/>
        <v>949</v>
      </c>
    </row>
    <row r="1119" spans="1:10" ht="17.350000000000001" customHeight="1">
      <c r="A1119" s="2">
        <v>1118</v>
      </c>
      <c r="B1119" s="43" t="s">
        <v>7125</v>
      </c>
      <c r="C1119" s="2" t="s">
        <v>9767</v>
      </c>
      <c r="D1119" s="2" t="str">
        <f t="shared" si="68"/>
        <v>İstanbul</v>
      </c>
      <c r="E1119" s="2" t="str">
        <f t="shared" si="69"/>
        <v>İstanbul</v>
      </c>
      <c r="F1119" s="44" t="s">
        <v>7126</v>
      </c>
      <c r="G1119" s="2">
        <v>2463</v>
      </c>
      <c r="H1119" s="2" t="s">
        <v>10613</v>
      </c>
      <c r="I1119" s="2">
        <f t="shared" ca="1" si="70"/>
        <v>8</v>
      </c>
      <c r="J1119" s="2">
        <f t="shared" ca="1" si="71"/>
        <v>635</v>
      </c>
    </row>
    <row r="1120" spans="1:10" ht="17.350000000000001" customHeight="1">
      <c r="A1120" s="2">
        <v>1119</v>
      </c>
      <c r="B1120" s="43" t="s">
        <v>7127</v>
      </c>
      <c r="C1120" s="2" t="s">
        <v>9768</v>
      </c>
      <c r="D1120" s="2" t="str">
        <f t="shared" si="68"/>
        <v>Gaziantep</v>
      </c>
      <c r="E1120" s="2" t="str">
        <f t="shared" si="69"/>
        <v>Gaziantep</v>
      </c>
      <c r="F1120" s="44" t="s">
        <v>7128</v>
      </c>
      <c r="G1120" s="2">
        <v>1016</v>
      </c>
      <c r="H1120" s="2" t="s">
        <v>10525</v>
      </c>
      <c r="I1120" s="2">
        <f t="shared" ca="1" si="70"/>
        <v>2</v>
      </c>
      <c r="J1120" s="2">
        <f t="shared" ca="1" si="71"/>
        <v>651</v>
      </c>
    </row>
    <row r="1121" spans="1:10" ht="17.350000000000001" customHeight="1">
      <c r="A1121" s="2">
        <v>1120</v>
      </c>
      <c r="B1121" s="43" t="s">
        <v>7129</v>
      </c>
      <c r="C1121" s="2" t="s">
        <v>9769</v>
      </c>
      <c r="D1121" s="2" t="str">
        <f t="shared" si="68"/>
        <v xml:space="preserve"> İstanbul</v>
      </c>
      <c r="E1121" s="2" t="str">
        <f t="shared" si="69"/>
        <v>İstanbul</v>
      </c>
      <c r="F1121" s="44" t="s">
        <v>7130</v>
      </c>
      <c r="G1121" s="2">
        <v>1239</v>
      </c>
      <c r="H1121" s="2" t="s">
        <v>10526</v>
      </c>
      <c r="I1121" s="2">
        <f t="shared" ca="1" si="70"/>
        <v>2</v>
      </c>
      <c r="J1121" s="2">
        <f t="shared" ca="1" si="71"/>
        <v>543</v>
      </c>
    </row>
    <row r="1122" spans="1:10" ht="17.350000000000001" customHeight="1">
      <c r="A1122" s="2">
        <v>1121</v>
      </c>
      <c r="B1122" s="43" t="s">
        <v>7131</v>
      </c>
      <c r="C1122" s="2" t="s">
        <v>9770</v>
      </c>
      <c r="D1122" s="2" t="str">
        <f t="shared" si="68"/>
        <v>19 Sarıyer - İstanbul</v>
      </c>
      <c r="E1122" s="2" t="str">
        <f t="shared" si="69"/>
        <v>İstanbul</v>
      </c>
      <c r="F1122" s="44" t="s">
        <v>7132</v>
      </c>
      <c r="G1122" s="2">
        <v>1606</v>
      </c>
      <c r="H1122" s="2" t="s">
        <v>10527</v>
      </c>
      <c r="I1122" s="2">
        <f t="shared" ca="1" si="70"/>
        <v>1</v>
      </c>
      <c r="J1122" s="2">
        <f t="shared" ca="1" si="71"/>
        <v>632</v>
      </c>
    </row>
    <row r="1123" spans="1:10" ht="17.350000000000001" customHeight="1">
      <c r="A1123" s="2">
        <v>1122</v>
      </c>
      <c r="B1123" s="43" t="s">
        <v>7133</v>
      </c>
      <c r="C1123" s="2" t="s">
        <v>9771</v>
      </c>
      <c r="D1123" s="2" t="str">
        <f t="shared" si="68"/>
        <v>İstanbul 34469</v>
      </c>
      <c r="E1123" s="2" t="str">
        <f t="shared" si="69"/>
        <v>34469</v>
      </c>
      <c r="F1123" s="44" t="s">
        <v>7134</v>
      </c>
      <c r="G1123" s="2">
        <v>666</v>
      </c>
      <c r="H1123" s="2" t="s">
        <v>10528</v>
      </c>
      <c r="I1123" s="2">
        <f t="shared" ca="1" si="70"/>
        <v>7</v>
      </c>
      <c r="J1123" s="2">
        <f t="shared" ca="1" si="71"/>
        <v>5</v>
      </c>
    </row>
    <row r="1124" spans="1:10" ht="17.350000000000001" customHeight="1">
      <c r="A1124" s="2">
        <v>1123</v>
      </c>
      <c r="B1124" s="43" t="s">
        <v>7135</v>
      </c>
      <c r="C1124" s="2" t="s">
        <v>9772</v>
      </c>
      <c r="D1124" s="2" t="str">
        <f t="shared" si="68"/>
        <v>Z1 Odunpazarı</v>
      </c>
      <c r="E1124" s="2" t="str">
        <f t="shared" si="69"/>
        <v>Odunpazarı</v>
      </c>
      <c r="F1124" s="44" t="s">
        <v>7136</v>
      </c>
      <c r="G1124" s="2">
        <v>2973</v>
      </c>
      <c r="H1124" s="2" t="s">
        <v>10529</v>
      </c>
      <c r="I1124" s="2">
        <f t="shared" ca="1" si="70"/>
        <v>6</v>
      </c>
      <c r="J1124" s="2">
        <f t="shared" ca="1" si="71"/>
        <v>417</v>
      </c>
    </row>
    <row r="1125" spans="1:10" ht="17.350000000000001" customHeight="1">
      <c r="A1125" s="2">
        <v>1124</v>
      </c>
      <c r="B1125" s="43" t="s">
        <v>7137</v>
      </c>
      <c r="C1125" s="2" t="s">
        <v>9773</v>
      </c>
      <c r="D1125" s="2" t="str">
        <f t="shared" si="68"/>
        <v xml:space="preserve"> B-10 KONYAALTI ANTALYA</v>
      </c>
      <c r="E1125" s="2" t="str">
        <f t="shared" si="69"/>
        <v>ANTALYA</v>
      </c>
      <c r="F1125" s="44" t="s">
        <v>7138</v>
      </c>
      <c r="G1125" s="2">
        <v>301</v>
      </c>
      <c r="H1125" s="2" t="s">
        <v>10530</v>
      </c>
      <c r="I1125" s="2">
        <f t="shared" ca="1" si="70"/>
        <v>6</v>
      </c>
      <c r="J1125" s="2">
        <f t="shared" ca="1" si="71"/>
        <v>411</v>
      </c>
    </row>
    <row r="1126" spans="1:10" ht="17.350000000000001" customHeight="1">
      <c r="A1126" s="2">
        <v>1125</v>
      </c>
      <c r="B1126" s="43" t="s">
        <v>7139</v>
      </c>
      <c r="C1126" s="2" t="s">
        <v>9774</v>
      </c>
      <c r="D1126" s="2" t="str">
        <f t="shared" si="68"/>
        <v>SAMSUN</v>
      </c>
      <c r="E1126" s="2" t="str">
        <f t="shared" si="69"/>
        <v>SAMSUN</v>
      </c>
      <c r="F1126" s="44" t="s">
        <v>7140</v>
      </c>
      <c r="G1126" s="2">
        <v>140</v>
      </c>
      <c r="H1126" s="2" t="s">
        <v>10531</v>
      </c>
      <c r="I1126" s="2">
        <f t="shared" ca="1" si="70"/>
        <v>6</v>
      </c>
      <c r="J1126" s="2">
        <f t="shared" ca="1" si="71"/>
        <v>848</v>
      </c>
    </row>
    <row r="1127" spans="1:10" ht="17.350000000000001" customHeight="1">
      <c r="A1127" s="2">
        <v>1126</v>
      </c>
      <c r="B1127" s="43" t="s">
        <v>7141</v>
      </c>
      <c r="C1127" s="2" t="s">
        <v>9775</v>
      </c>
      <c r="D1127" s="2" t="str">
        <f t="shared" si="68"/>
        <v>CUMHURİYET TEKNOKENT KULUÇKA MERKEZ VE İDARİ BİNASI YENİŞEHİR MAH. Kardeşler CAD. NO:5 SİVAS</v>
      </c>
      <c r="E1127" s="2" t="str">
        <f t="shared" si="69"/>
        <v>SİVAS</v>
      </c>
      <c r="F1127" s="44" t="s">
        <v>7142</v>
      </c>
      <c r="G1127" s="2">
        <v>129</v>
      </c>
      <c r="H1127" s="2" t="s">
        <v>10532</v>
      </c>
      <c r="I1127" s="2">
        <f t="shared" ca="1" si="70"/>
        <v>1</v>
      </c>
      <c r="J1127" s="2">
        <f t="shared" ca="1" si="71"/>
        <v>247</v>
      </c>
    </row>
    <row r="1128" spans="1:10" ht="17.350000000000001" customHeight="1">
      <c r="A1128" s="2">
        <v>1127</v>
      </c>
      <c r="B1128" s="43" t="s">
        <v>7143</v>
      </c>
      <c r="C1128" s="2" t="s">
        <v>9776</v>
      </c>
      <c r="D1128" s="2" t="str">
        <f t="shared" si="68"/>
        <v xml:space="preserve"> İstanbul</v>
      </c>
      <c r="E1128" s="2" t="str">
        <f t="shared" si="69"/>
        <v>İstanbul</v>
      </c>
      <c r="F1128" s="44" t="s">
        <v>7144</v>
      </c>
      <c r="G1128" s="2">
        <v>11</v>
      </c>
      <c r="H1128" s="2" t="s">
        <v>10533</v>
      </c>
      <c r="I1128" s="2">
        <f t="shared" ca="1" si="70"/>
        <v>2</v>
      </c>
      <c r="J1128" s="2">
        <f t="shared" ca="1" si="71"/>
        <v>399</v>
      </c>
    </row>
    <row r="1129" spans="1:10" ht="17.350000000000001" customHeight="1">
      <c r="A1129" s="2">
        <v>1128</v>
      </c>
      <c r="B1129" s="43" t="s">
        <v>7145</v>
      </c>
      <c r="C1129" s="2" t="s">
        <v>9777</v>
      </c>
      <c r="D1129" s="2" t="str">
        <f t="shared" si="68"/>
        <v>75.YIL OSB MAH. TEKNOLOJİ GELİŞTİRME BÖLGESİ ANADOLU CD. NO:2 ODUNPAZARI-ESKİŞEHİR</v>
      </c>
      <c r="E1129" s="2" t="str">
        <f t="shared" si="69"/>
        <v>ODUNPAZARI-ESKİŞEHİR</v>
      </c>
      <c r="F1129" s="44" t="s">
        <v>7146</v>
      </c>
      <c r="G1129" s="2">
        <v>3098</v>
      </c>
      <c r="H1129" s="2" t="s">
        <v>10534</v>
      </c>
      <c r="I1129" s="2">
        <f t="shared" ca="1" si="70"/>
        <v>3</v>
      </c>
      <c r="J1129" s="2">
        <f t="shared" ca="1" si="71"/>
        <v>112</v>
      </c>
    </row>
    <row r="1130" spans="1:10" ht="17.350000000000001" customHeight="1">
      <c r="A1130" s="2">
        <v>1129</v>
      </c>
      <c r="B1130" s="43" t="s">
        <v>7147</v>
      </c>
      <c r="C1130" s="2" t="s">
        <v>9778</v>
      </c>
      <c r="D1130" s="2" t="str">
        <f t="shared" si="68"/>
        <v>A</v>
      </c>
      <c r="E1130" s="2" t="str">
        <f t="shared" si="69"/>
        <v>A</v>
      </c>
      <c r="F1130" s="44" t="s">
        <v>7148</v>
      </c>
      <c r="G1130" s="2">
        <v>151</v>
      </c>
      <c r="H1130" s="2" t="s">
        <v>10535</v>
      </c>
      <c r="I1130" s="2">
        <f t="shared" ca="1" si="70"/>
        <v>5</v>
      </c>
      <c r="J1130" s="2">
        <f t="shared" ca="1" si="71"/>
        <v>530</v>
      </c>
    </row>
    <row r="1131" spans="1:10" ht="17.350000000000001" customHeight="1">
      <c r="A1131" s="2">
        <v>1130</v>
      </c>
      <c r="B1131" s="43" t="s">
        <v>7149</v>
      </c>
      <c r="C1131" s="2" t="s">
        <v>9779</v>
      </c>
      <c r="D1131" s="2" t="str">
        <f t="shared" si="68"/>
        <v xml:space="preserve"> ANTALYA</v>
      </c>
      <c r="E1131" s="2" t="str">
        <f t="shared" si="69"/>
        <v>ANTALYA</v>
      </c>
      <c r="F1131" s="44" t="s">
        <v>7150</v>
      </c>
      <c r="G1131" s="2">
        <v>1644</v>
      </c>
      <c r="H1131" s="2" t="s">
        <v>10536</v>
      </c>
      <c r="I1131" s="2">
        <f t="shared" ca="1" si="70"/>
        <v>3</v>
      </c>
      <c r="J1131" s="2">
        <f t="shared" ca="1" si="71"/>
        <v>14</v>
      </c>
    </row>
    <row r="1132" spans="1:10" ht="17.350000000000001" customHeight="1">
      <c r="A1132" s="2">
        <v>1131</v>
      </c>
      <c r="B1132" s="43" t="s">
        <v>7151</v>
      </c>
      <c r="C1132" s="2" t="s">
        <v>9780</v>
      </c>
      <c r="D1132" s="2" t="str">
        <f t="shared" si="68"/>
        <v>GEBZE</v>
      </c>
      <c r="E1132" s="2" t="str">
        <f t="shared" si="69"/>
        <v>GEBZE</v>
      </c>
      <c r="F1132" s="44" t="s">
        <v>7152</v>
      </c>
      <c r="G1132" s="2">
        <v>1631</v>
      </c>
      <c r="H1132" s="2" t="s">
        <v>10537</v>
      </c>
      <c r="I1132" s="2">
        <f t="shared" ca="1" si="70"/>
        <v>8</v>
      </c>
      <c r="J1132" s="2">
        <f t="shared" ca="1" si="71"/>
        <v>64</v>
      </c>
    </row>
    <row r="1133" spans="1:10" ht="17.350000000000001" customHeight="1">
      <c r="A1133" s="2">
        <v>1132</v>
      </c>
      <c r="B1133" s="43" t="s">
        <v>7153</v>
      </c>
      <c r="C1133" s="2" t="s">
        <v>9781</v>
      </c>
      <c r="D1133" s="2" t="str">
        <f t="shared" si="68"/>
        <v>Bulgurlu mah. kanyon cad. no:89 A205 BATTALGAZİ MALATYA</v>
      </c>
      <c r="E1133" s="2" t="str">
        <f t="shared" si="69"/>
        <v>MALATYA</v>
      </c>
      <c r="F1133" s="44" t="s">
        <v>7154</v>
      </c>
      <c r="G1133" s="2">
        <v>2777</v>
      </c>
      <c r="H1133" s="2" t="s">
        <v>10538</v>
      </c>
      <c r="I1133" s="2">
        <f t="shared" ca="1" si="70"/>
        <v>3</v>
      </c>
      <c r="J1133" s="2">
        <f t="shared" ca="1" si="71"/>
        <v>703</v>
      </c>
    </row>
    <row r="1134" spans="1:10" ht="17.350000000000001" customHeight="1">
      <c r="A1134" s="2">
        <v>1133</v>
      </c>
      <c r="B1134" s="43" t="s">
        <v>7155</v>
      </c>
      <c r="C1134" s="2" t="s">
        <v>9782</v>
      </c>
      <c r="D1134" s="2" t="str">
        <f t="shared" si="68"/>
        <v>Sivas</v>
      </c>
      <c r="E1134" s="2" t="str">
        <f t="shared" si="69"/>
        <v>Sivas</v>
      </c>
      <c r="F1134" s="44" t="s">
        <v>7156</v>
      </c>
      <c r="G1134" s="2">
        <v>540</v>
      </c>
      <c r="H1134" s="2" t="s">
        <v>10539</v>
      </c>
      <c r="I1134" s="2">
        <f t="shared" ca="1" si="70"/>
        <v>6</v>
      </c>
      <c r="J1134" s="2">
        <f t="shared" ca="1" si="71"/>
        <v>334</v>
      </c>
    </row>
    <row r="1135" spans="1:10" ht="17.350000000000001" customHeight="1">
      <c r="A1135" s="2">
        <v>1134</v>
      </c>
      <c r="B1135" s="43" t="s">
        <v>7157</v>
      </c>
      <c r="C1135" s="2" t="s">
        <v>9783</v>
      </c>
      <c r="D1135" s="2" t="str">
        <f t="shared" si="68"/>
        <v>Antalya</v>
      </c>
      <c r="E1135" s="2" t="str">
        <f t="shared" si="69"/>
        <v>Antalya</v>
      </c>
      <c r="F1135" s="44" t="s">
        <v>7158</v>
      </c>
      <c r="G1135" s="2">
        <v>2796</v>
      </c>
      <c r="H1135" s="2" t="s">
        <v>10540</v>
      </c>
      <c r="I1135" s="2">
        <f t="shared" ca="1" si="70"/>
        <v>1</v>
      </c>
      <c r="J1135" s="2">
        <f t="shared" ca="1" si="71"/>
        <v>520</v>
      </c>
    </row>
    <row r="1136" spans="1:10" ht="17.350000000000001" customHeight="1">
      <c r="A1136" s="2">
        <v>1135</v>
      </c>
      <c r="B1136" s="43" t="s">
        <v>7159</v>
      </c>
      <c r="C1136" s="2" t="s">
        <v>9784</v>
      </c>
      <c r="D1136" s="2" t="str">
        <f t="shared" si="68"/>
        <v>E2 Ostim Ankara</v>
      </c>
      <c r="E1136" s="2" t="str">
        <f t="shared" si="69"/>
        <v>Ankara</v>
      </c>
      <c r="F1136" s="44" t="s">
        <v>7160</v>
      </c>
      <c r="G1136" s="2">
        <v>997</v>
      </c>
      <c r="H1136" s="2" t="s">
        <v>10541</v>
      </c>
      <c r="I1136" s="2">
        <f t="shared" ca="1" si="70"/>
        <v>8</v>
      </c>
      <c r="J1136" s="2">
        <f t="shared" ca="1" si="71"/>
        <v>256</v>
      </c>
    </row>
    <row r="1137" spans="1:10" ht="17.350000000000001" customHeight="1">
      <c r="A1137" s="2">
        <v>1136</v>
      </c>
      <c r="B1137" s="43" t="s">
        <v>7161</v>
      </c>
      <c r="C1137" s="2" t="s">
        <v>9785</v>
      </c>
      <c r="D1137" s="2" t="str">
        <f t="shared" si="68"/>
        <v>14, Ofis No: 309 Erzene Mah., Ankara Cad. Ege Üniversitesi Kampüsü</v>
      </c>
      <c r="E1137" s="2" t="str">
        <f t="shared" si="69"/>
        <v>Kampüsü</v>
      </c>
      <c r="F1137" s="44" t="s">
        <v>7162</v>
      </c>
      <c r="G1137" s="2">
        <v>3126</v>
      </c>
      <c r="H1137" s="2" t="s">
        <v>10542</v>
      </c>
      <c r="I1137" s="2">
        <f t="shared" ca="1" si="70"/>
        <v>8</v>
      </c>
      <c r="J1137" s="2">
        <f t="shared" ca="1" si="71"/>
        <v>629</v>
      </c>
    </row>
    <row r="1138" spans="1:10" ht="17.350000000000001" customHeight="1">
      <c r="A1138" s="2">
        <v>1137</v>
      </c>
      <c r="B1138" s="43" t="s">
        <v>7163</v>
      </c>
      <c r="C1138" s="2" t="s">
        <v>9786</v>
      </c>
      <c r="D1138" s="2" t="str">
        <f t="shared" si="68"/>
        <v>Yıldız Teknopark 1B15</v>
      </c>
      <c r="E1138" s="2" t="str">
        <f t="shared" si="69"/>
        <v>1B15</v>
      </c>
      <c r="F1138" s="44" t="s">
        <v>7164</v>
      </c>
      <c r="G1138" s="2">
        <v>497</v>
      </c>
      <c r="H1138" s="2" t="s">
        <v>10543</v>
      </c>
      <c r="I1138" s="2">
        <f t="shared" ca="1" si="70"/>
        <v>2</v>
      </c>
      <c r="J1138" s="2">
        <f t="shared" ca="1" si="71"/>
        <v>502</v>
      </c>
    </row>
    <row r="1139" spans="1:10" ht="17.350000000000001" customHeight="1">
      <c r="A1139" s="2">
        <v>1138</v>
      </c>
      <c r="B1139" s="43" t="s">
        <v>7165</v>
      </c>
      <c r="C1139" s="2" t="s">
        <v>9787</v>
      </c>
      <c r="D1139" s="2" t="str">
        <f t="shared" si="68"/>
        <v xml:space="preserve"> ANKARA</v>
      </c>
      <c r="E1139" s="2" t="str">
        <f t="shared" si="69"/>
        <v>ANKARA</v>
      </c>
      <c r="F1139" s="44" t="s">
        <v>7166</v>
      </c>
      <c r="G1139" s="2">
        <v>713</v>
      </c>
      <c r="H1139" s="2" t="s">
        <v>10544</v>
      </c>
      <c r="I1139" s="2">
        <f t="shared" ca="1" si="70"/>
        <v>4</v>
      </c>
      <c r="J1139" s="2">
        <f t="shared" ca="1" si="71"/>
        <v>52</v>
      </c>
    </row>
    <row r="1140" spans="1:10" ht="17.350000000000001" customHeight="1">
      <c r="A1140" s="2">
        <v>1139</v>
      </c>
      <c r="B1140" s="43" t="s">
        <v>7167</v>
      </c>
      <c r="C1140" s="2" t="s">
        <v>9788</v>
      </c>
      <c r="D1140" s="2" t="str">
        <f t="shared" si="68"/>
        <v>205 Elazığ</v>
      </c>
      <c r="E1140" s="2" t="str">
        <f t="shared" si="69"/>
        <v>Elazığ</v>
      </c>
      <c r="F1140" s="44" t="s">
        <v>7168</v>
      </c>
      <c r="G1140" s="2">
        <v>2666</v>
      </c>
      <c r="H1140" s="2" t="s">
        <v>10545</v>
      </c>
      <c r="I1140" s="2">
        <f t="shared" ca="1" si="70"/>
        <v>2</v>
      </c>
      <c r="J1140" s="2">
        <f t="shared" ca="1" si="71"/>
        <v>679</v>
      </c>
    </row>
    <row r="1141" spans="1:10" ht="17.350000000000001" customHeight="1">
      <c r="A1141" s="2">
        <v>1140</v>
      </c>
      <c r="B1141" s="43" t="s">
        <v>7169</v>
      </c>
      <c r="C1141" s="2" t="s">
        <v>8764</v>
      </c>
      <c r="D1141" s="2" t="str">
        <f t="shared" si="68"/>
        <v xml:space="preserve"> İSTANBUL</v>
      </c>
      <c r="E1141" s="2" t="str">
        <f t="shared" si="69"/>
        <v>İSTANBUL</v>
      </c>
      <c r="F1141" s="44" t="s">
        <v>5068</v>
      </c>
      <c r="G1141" s="2">
        <v>1151</v>
      </c>
      <c r="H1141" s="2" t="s">
        <v>10546</v>
      </c>
      <c r="I1141" s="2">
        <f t="shared" ca="1" si="70"/>
        <v>7</v>
      </c>
      <c r="J1141" s="2">
        <f t="shared" ca="1" si="71"/>
        <v>87</v>
      </c>
    </row>
    <row r="1142" spans="1:10" ht="17.350000000000001" customHeight="1">
      <c r="A1142" s="2">
        <v>1141</v>
      </c>
      <c r="B1142" s="43" t="s">
        <v>7170</v>
      </c>
      <c r="C1142" s="2" t="s">
        <v>9789</v>
      </c>
      <c r="D1142" s="2" t="str">
        <f t="shared" si="68"/>
        <v>bgg</v>
      </c>
      <c r="E1142" s="2" t="str">
        <f t="shared" si="69"/>
        <v>bgg</v>
      </c>
      <c r="F1142" s="44" t="s">
        <v>7171</v>
      </c>
      <c r="G1142" s="2">
        <v>77</v>
      </c>
      <c r="H1142" s="2" t="s">
        <v>10547</v>
      </c>
      <c r="I1142" s="2">
        <f t="shared" ca="1" si="70"/>
        <v>8</v>
      </c>
      <c r="J1142" s="2">
        <f t="shared" ca="1" si="71"/>
        <v>742</v>
      </c>
    </row>
    <row r="1143" spans="1:10" ht="17.350000000000001" customHeight="1">
      <c r="A1143" s="2">
        <v>1142</v>
      </c>
      <c r="B1143" s="43" t="s">
        <v>7172</v>
      </c>
      <c r="C1143" s="2" t="s">
        <v>9790</v>
      </c>
      <c r="D1143" s="2" t="str">
        <f t="shared" si="68"/>
        <v>Trabzon Teknoloji Geliştirme Bölgesi Üniversite Mah. Hastane Cad No:33 İşlik A-301 TRABZON</v>
      </c>
      <c r="E1143" s="2" t="str">
        <f t="shared" si="69"/>
        <v>TRABZON</v>
      </c>
      <c r="F1143" s="44" t="s">
        <v>7173</v>
      </c>
      <c r="G1143" s="2">
        <v>2868</v>
      </c>
      <c r="H1143" s="2" t="s">
        <v>10548</v>
      </c>
      <c r="I1143" s="2">
        <f t="shared" ca="1" si="70"/>
        <v>5</v>
      </c>
      <c r="J1143" s="2">
        <f t="shared" ca="1" si="71"/>
        <v>33</v>
      </c>
    </row>
    <row r="1144" spans="1:10" ht="17.350000000000001" customHeight="1">
      <c r="A1144" s="2">
        <v>1143</v>
      </c>
      <c r="B1144" s="43" t="s">
        <v>7174</v>
      </c>
      <c r="C1144" s="2" t="s">
        <v>9791</v>
      </c>
      <c r="D1144" s="2" t="str">
        <f t="shared" si="68"/>
        <v>SAMSUN</v>
      </c>
      <c r="E1144" s="2" t="str">
        <f t="shared" si="69"/>
        <v>SAMSUN</v>
      </c>
      <c r="F1144" s="44" t="s">
        <v>7175</v>
      </c>
      <c r="G1144" s="2">
        <v>1570</v>
      </c>
      <c r="H1144" s="2" t="s">
        <v>10549</v>
      </c>
      <c r="I1144" s="2">
        <f t="shared" ca="1" si="70"/>
        <v>3</v>
      </c>
      <c r="J1144" s="2">
        <f t="shared" ca="1" si="71"/>
        <v>320</v>
      </c>
    </row>
    <row r="1145" spans="1:10" ht="17.350000000000001" customHeight="1">
      <c r="A1145" s="2">
        <v>1144</v>
      </c>
      <c r="B1145" s="43" t="s">
        <v>7176</v>
      </c>
      <c r="C1145" s="2" t="s">
        <v>9792</v>
      </c>
      <c r="D1145" s="2" t="str">
        <f t="shared" si="68"/>
        <v xml:space="preserve"> MANİSA</v>
      </c>
      <c r="E1145" s="2" t="str">
        <f t="shared" si="69"/>
        <v>MANİSA</v>
      </c>
      <c r="F1145" s="44" t="s">
        <v>7177</v>
      </c>
      <c r="G1145" s="2">
        <v>245</v>
      </c>
      <c r="H1145" s="2" t="s">
        <v>10550</v>
      </c>
      <c r="I1145" s="2">
        <f t="shared" ca="1" si="70"/>
        <v>7</v>
      </c>
      <c r="J1145" s="2">
        <f t="shared" ca="1" si="71"/>
        <v>682</v>
      </c>
    </row>
    <row r="1146" spans="1:10" ht="17.350000000000001" customHeight="1">
      <c r="A1146" s="2">
        <v>1145</v>
      </c>
      <c r="B1146" s="43" t="s">
        <v>7178</v>
      </c>
      <c r="C1146" s="2" t="s">
        <v>9793</v>
      </c>
      <c r="D1146" s="2" t="str">
        <f t="shared" si="68"/>
        <v>2-z6 battalgazi malatya</v>
      </c>
      <c r="E1146" s="2" t="str">
        <f t="shared" si="69"/>
        <v>malatya</v>
      </c>
      <c r="F1146" s="44" t="s">
        <v>7179</v>
      </c>
      <c r="G1146" s="2">
        <v>3162</v>
      </c>
      <c r="H1146" s="2" t="s">
        <v>10551</v>
      </c>
      <c r="I1146" s="2">
        <f t="shared" ca="1" si="70"/>
        <v>5</v>
      </c>
      <c r="J1146" s="2">
        <f t="shared" ca="1" si="71"/>
        <v>883</v>
      </c>
    </row>
    <row r="1147" spans="1:10" ht="17.350000000000001" customHeight="1">
      <c r="A1147" s="2">
        <v>1146</v>
      </c>
      <c r="B1147" s="43" t="s">
        <v>7180</v>
      </c>
      <c r="C1147" s="2" t="s">
        <v>9794</v>
      </c>
      <c r="D1147" s="2" t="str">
        <f t="shared" si="68"/>
        <v>Gaziantep</v>
      </c>
      <c r="E1147" s="2" t="str">
        <f t="shared" si="69"/>
        <v>Gaziantep</v>
      </c>
      <c r="F1147" s="44" t="s">
        <v>7181</v>
      </c>
      <c r="G1147" s="2">
        <v>239</v>
      </c>
      <c r="H1147" s="2" t="s">
        <v>10552</v>
      </c>
      <c r="I1147" s="2">
        <f t="shared" ca="1" si="70"/>
        <v>6</v>
      </c>
      <c r="J1147" s="2">
        <f t="shared" ca="1" si="71"/>
        <v>92</v>
      </c>
    </row>
    <row r="1148" spans="1:10" ht="17.350000000000001" customHeight="1">
      <c r="A1148" s="2">
        <v>1147</v>
      </c>
      <c r="B1148" s="43" t="s">
        <v>7182</v>
      </c>
      <c r="C1148" s="2" t="s">
        <v>9795</v>
      </c>
      <c r="D1148" s="2" t="str">
        <f t="shared" si="68"/>
        <v>Çamlıtepe Mah. Mahmut Tevfik Atay bulvarı 4 -A blok No:223</v>
      </c>
      <c r="E1148" s="2" t="str">
        <f t="shared" si="69"/>
        <v>No:223</v>
      </c>
      <c r="F1148" s="44" t="s">
        <v>7183</v>
      </c>
      <c r="G1148" s="2">
        <v>2518</v>
      </c>
      <c r="H1148" s="2" t="s">
        <v>10553</v>
      </c>
      <c r="I1148" s="2">
        <f t="shared" ca="1" si="70"/>
        <v>7</v>
      </c>
      <c r="J1148" s="2">
        <f t="shared" ca="1" si="71"/>
        <v>478</v>
      </c>
    </row>
    <row r="1149" spans="1:10" ht="17.350000000000001" customHeight="1">
      <c r="A1149" s="2">
        <v>1148</v>
      </c>
      <c r="B1149" s="43" t="s">
        <v>7184</v>
      </c>
      <c r="C1149" s="2" t="s">
        <v>9796</v>
      </c>
      <c r="D1149" s="2" t="str">
        <f t="shared" si="68"/>
        <v>ANTALYA</v>
      </c>
      <c r="E1149" s="2" t="str">
        <f t="shared" si="69"/>
        <v>ANTALYA</v>
      </c>
      <c r="F1149" s="44" t="s">
        <v>7185</v>
      </c>
      <c r="G1149" s="2">
        <v>2557</v>
      </c>
      <c r="H1149" s="2" t="s">
        <v>10554</v>
      </c>
      <c r="I1149" s="2">
        <f t="shared" ca="1" si="70"/>
        <v>7</v>
      </c>
      <c r="J1149" s="2">
        <f t="shared" ca="1" si="71"/>
        <v>627</v>
      </c>
    </row>
    <row r="1150" spans="1:10" ht="17.350000000000001" customHeight="1">
      <c r="A1150" s="2">
        <v>1149</v>
      </c>
      <c r="B1150" s="43" t="s">
        <v>7186</v>
      </c>
      <c r="C1150" s="2" t="s">
        <v>9797</v>
      </c>
      <c r="D1150" s="2" t="str">
        <f t="shared" si="68"/>
        <v xml:space="preserve"> Gaziantep</v>
      </c>
      <c r="E1150" s="2" t="str">
        <f t="shared" si="69"/>
        <v>Gaziantep</v>
      </c>
      <c r="F1150" s="44" t="s">
        <v>7187</v>
      </c>
      <c r="G1150" s="2">
        <v>2585</v>
      </c>
      <c r="H1150" s="2" t="s">
        <v>10555</v>
      </c>
      <c r="I1150" s="2">
        <f t="shared" ca="1" si="70"/>
        <v>2</v>
      </c>
      <c r="J1150" s="2">
        <f t="shared" ca="1" si="71"/>
        <v>342</v>
      </c>
    </row>
    <row r="1151" spans="1:10" ht="17.350000000000001" customHeight="1">
      <c r="A1151" s="2">
        <v>1150</v>
      </c>
      <c r="B1151" s="43" t="s">
        <v>7188</v>
      </c>
      <c r="C1151" s="2" t="s">
        <v>9798</v>
      </c>
      <c r="D1151" s="2" t="str">
        <f t="shared" si="68"/>
        <v>Bulgurlu Mah. Kanyon Çevreyolu Doğu Cad. No:89 Battalgazi Malatya</v>
      </c>
      <c r="E1151" s="2" t="str">
        <f t="shared" si="69"/>
        <v>Malatya</v>
      </c>
      <c r="F1151" s="44" t="s">
        <v>7189</v>
      </c>
      <c r="G1151" s="2">
        <v>532</v>
      </c>
      <c r="H1151" s="2" t="s">
        <v>10556</v>
      </c>
      <c r="I1151" s="2">
        <f t="shared" ca="1" si="70"/>
        <v>4</v>
      </c>
      <c r="J1151" s="2">
        <f t="shared" ca="1" si="71"/>
        <v>63</v>
      </c>
    </row>
    <row r="1152" spans="1:10" ht="17.350000000000001" customHeight="1">
      <c r="A1152" s="2">
        <v>1151</v>
      </c>
      <c r="B1152" s="43" t="s">
        <v>7190</v>
      </c>
      <c r="C1152" s="2" t="s">
        <v>9008</v>
      </c>
      <c r="D1152" s="2" t="str">
        <f t="shared" si="68"/>
        <v xml:space="preserve"> İSTANBUL</v>
      </c>
      <c r="E1152" s="2" t="str">
        <f t="shared" si="69"/>
        <v>İSTANBUL</v>
      </c>
      <c r="F1152" s="44" t="s">
        <v>5562</v>
      </c>
      <c r="G1152" s="2">
        <v>964</v>
      </c>
      <c r="H1152" s="2" t="s">
        <v>10557</v>
      </c>
      <c r="I1152" s="2">
        <f t="shared" ca="1" si="70"/>
        <v>1</v>
      </c>
      <c r="J1152" s="2">
        <f t="shared" ca="1" si="71"/>
        <v>27</v>
      </c>
    </row>
    <row r="1153" spans="1:10" ht="17.350000000000001" customHeight="1">
      <c r="A1153" s="2">
        <v>1152</v>
      </c>
      <c r="B1153" s="43" t="s">
        <v>7191</v>
      </c>
      <c r="C1153" s="2" t="s">
        <v>9799</v>
      </c>
      <c r="D1153" s="2" t="str">
        <f t="shared" si="68"/>
        <v xml:space="preserve"> İstanbul</v>
      </c>
      <c r="E1153" s="2" t="str">
        <f t="shared" si="69"/>
        <v>İstanbul</v>
      </c>
      <c r="F1153" s="44" t="s">
        <v>7192</v>
      </c>
      <c r="G1153" s="2">
        <v>2766</v>
      </c>
      <c r="H1153" s="2" t="s">
        <v>10558</v>
      </c>
      <c r="I1153" s="2">
        <f t="shared" ca="1" si="70"/>
        <v>5</v>
      </c>
      <c r="J1153" s="2">
        <f t="shared" ca="1" si="71"/>
        <v>509</v>
      </c>
    </row>
    <row r="1154" spans="1:10" ht="17.350000000000001" customHeight="1">
      <c r="A1154" s="2">
        <v>1153</v>
      </c>
      <c r="B1154" s="43" t="s">
        <v>7193</v>
      </c>
      <c r="C1154" s="2" t="s">
        <v>9800</v>
      </c>
      <c r="D1154" s="2" t="str">
        <f t="shared" si="68"/>
        <v>6 Bolu</v>
      </c>
      <c r="E1154" s="2" t="str">
        <f t="shared" si="69"/>
        <v>Bolu</v>
      </c>
      <c r="F1154" s="44" t="s">
        <v>7194</v>
      </c>
      <c r="G1154" s="2">
        <v>687</v>
      </c>
      <c r="H1154" s="2" t="s">
        <v>10559</v>
      </c>
      <c r="I1154" s="2">
        <f t="shared" ca="1" si="70"/>
        <v>6</v>
      </c>
      <c r="J1154" s="2">
        <f t="shared" ca="1" si="71"/>
        <v>133</v>
      </c>
    </row>
    <row r="1155" spans="1:10" ht="17.350000000000001" customHeight="1">
      <c r="A1155" s="2">
        <v>1154</v>
      </c>
      <c r="B1155" s="43" t="s">
        <v>7195</v>
      </c>
      <c r="C1155" s="2" t="s">
        <v>9801</v>
      </c>
      <c r="D1155" s="2" t="str">
        <f t="shared" ref="D1155:D1218" si="72">IFERROR(RIGHT(C1155,LEN(C1155)-FIND("$",SUBSTITUTE(C1155,"/","$",LEN(C1155)-LEN(SUBSTITUTE(C1155,"/",""))))),C1155)</f>
        <v xml:space="preserve"> İSTANBUL</v>
      </c>
      <c r="E1155" s="2" t="str">
        <f t="shared" ref="E1155:E1218" si="73">IFERROR(RIGHT(D1155,LEN(D1155)-FIND("$",SUBSTITUTE(D1155," ","$",LEN(D1155)-LEN(SUBSTITUTE(D1155," ",""))))),D1155)</f>
        <v>İSTANBUL</v>
      </c>
      <c r="F1155" s="44" t="s">
        <v>7196</v>
      </c>
      <c r="G1155" s="2">
        <v>3166</v>
      </c>
      <c r="H1155" s="2" t="s">
        <v>10560</v>
      </c>
      <c r="I1155" s="2">
        <f t="shared" ref="I1155:I1218" ca="1" si="74">RANDBETWEEN(1,8)</f>
        <v>5</v>
      </c>
      <c r="J1155" s="2">
        <f t="shared" ref="J1155:J1218" ca="1" si="75">RANDBETWEEN(1,1000)</f>
        <v>770</v>
      </c>
    </row>
    <row r="1156" spans="1:10" ht="17.350000000000001" customHeight="1">
      <c r="A1156" s="2">
        <v>1155</v>
      </c>
      <c r="B1156" s="43" t="s">
        <v>7197</v>
      </c>
      <c r="C1156" s="2" t="s">
        <v>9802</v>
      </c>
      <c r="D1156" s="2" t="str">
        <f t="shared" si="72"/>
        <v>Bulgurlu Mah. Kanyon Çevre Yolu Doğu Cad. No:89 , Malatya Teknokent C Blok Zemin Kat 5 Nolu Ofis</v>
      </c>
      <c r="E1156" s="2" t="str">
        <f t="shared" si="73"/>
        <v>Ofis</v>
      </c>
      <c r="F1156" s="44" t="s">
        <v>7198</v>
      </c>
      <c r="G1156" s="2">
        <v>2370</v>
      </c>
      <c r="H1156" s="2" t="s">
        <v>10561</v>
      </c>
      <c r="I1156" s="2">
        <f t="shared" ca="1" si="74"/>
        <v>2</v>
      </c>
      <c r="J1156" s="2">
        <f t="shared" ca="1" si="75"/>
        <v>835</v>
      </c>
    </row>
    <row r="1157" spans="1:10" ht="17.350000000000001" customHeight="1">
      <c r="A1157" s="2">
        <v>1156</v>
      </c>
      <c r="B1157" s="43" t="s">
        <v>7199</v>
      </c>
      <c r="C1157" s="2" t="s">
        <v>9803</v>
      </c>
      <c r="D1157" s="2" t="str">
        <f t="shared" si="72"/>
        <v>Sanayi Mah. Havaalanı İç Yolu Cad. Teknopark İstanbul Arge 2 Binası No:3 Mahal No:127-128 Kurtköy</v>
      </c>
      <c r="E1157" s="2" t="str">
        <f t="shared" si="73"/>
        <v>Kurtköy</v>
      </c>
      <c r="F1157" s="44" t="s">
        <v>7200</v>
      </c>
      <c r="G1157" s="2">
        <v>2599</v>
      </c>
      <c r="H1157" s="2" t="s">
        <v>10562</v>
      </c>
      <c r="I1157" s="2">
        <f t="shared" ca="1" si="74"/>
        <v>5</v>
      </c>
      <c r="J1157" s="2">
        <f t="shared" ca="1" si="75"/>
        <v>162</v>
      </c>
    </row>
    <row r="1158" spans="1:10" ht="17.350000000000001" customHeight="1">
      <c r="A1158" s="2">
        <v>1157</v>
      </c>
      <c r="B1158" s="43" t="s">
        <v>7201</v>
      </c>
      <c r="C1158" s="2" t="s">
        <v>9804</v>
      </c>
      <c r="D1158" s="2" t="str">
        <f t="shared" si="72"/>
        <v>Z-10 Selçuklu Konya</v>
      </c>
      <c r="E1158" s="2" t="str">
        <f t="shared" si="73"/>
        <v>Konya</v>
      </c>
      <c r="F1158" s="44" t="s">
        <v>7202</v>
      </c>
      <c r="G1158" s="2">
        <v>877</v>
      </c>
      <c r="H1158" s="2" t="s">
        <v>10563</v>
      </c>
      <c r="I1158" s="2">
        <f t="shared" ca="1" si="74"/>
        <v>3</v>
      </c>
      <c r="J1158" s="2">
        <f t="shared" ca="1" si="75"/>
        <v>238</v>
      </c>
    </row>
    <row r="1159" spans="1:10" ht="17.350000000000001" customHeight="1">
      <c r="A1159" s="2">
        <v>1158</v>
      </c>
      <c r="B1159" s="43" t="s">
        <v>7203</v>
      </c>
      <c r="C1159" s="2" t="s">
        <v>9805</v>
      </c>
      <c r="D1159" s="2" t="str">
        <f t="shared" si="72"/>
        <v>muratpaşa mahallesi saraybosna caddesi köşk sokak karakaş ofis plaza kat 3 daire 14</v>
      </c>
      <c r="E1159" s="2" t="str">
        <f t="shared" si="73"/>
        <v>14</v>
      </c>
      <c r="F1159" s="44" t="s">
        <v>7204</v>
      </c>
      <c r="G1159" s="2">
        <v>2616</v>
      </c>
      <c r="H1159" s="2" t="s">
        <v>10564</v>
      </c>
      <c r="I1159" s="2">
        <f t="shared" ca="1" si="74"/>
        <v>3</v>
      </c>
      <c r="J1159" s="2">
        <f t="shared" ca="1" si="75"/>
        <v>618</v>
      </c>
    </row>
    <row r="1160" spans="1:10" ht="17.350000000000001" customHeight="1">
      <c r="A1160" s="2">
        <v>1159</v>
      </c>
      <c r="B1160" s="43" t="s">
        <v>7205</v>
      </c>
      <c r="C1160" s="2" t="s">
        <v>9806</v>
      </c>
      <c r="D1160" s="2" t="str">
        <f t="shared" si="72"/>
        <v>19, 34469, Sarıyer, İstanbul</v>
      </c>
      <c r="E1160" s="2" t="str">
        <f t="shared" si="73"/>
        <v>İstanbul</v>
      </c>
      <c r="F1160" s="44" t="s">
        <v>7206</v>
      </c>
      <c r="G1160" s="2">
        <v>2922</v>
      </c>
      <c r="H1160" s="2" t="s">
        <v>10565</v>
      </c>
      <c r="I1160" s="2">
        <f t="shared" ca="1" si="74"/>
        <v>3</v>
      </c>
      <c r="J1160" s="2">
        <f t="shared" ca="1" si="75"/>
        <v>439</v>
      </c>
    </row>
    <row r="1161" spans="1:10" ht="17.350000000000001" customHeight="1">
      <c r="A1161" s="2">
        <v>1160</v>
      </c>
      <c r="B1161" s="43" t="s">
        <v>7207</v>
      </c>
      <c r="C1161" s="2" t="s">
        <v>9807</v>
      </c>
      <c r="D1161" s="2" t="str">
        <f t="shared" si="72"/>
        <v>Ankara</v>
      </c>
      <c r="E1161" s="2" t="str">
        <f t="shared" si="73"/>
        <v>Ankara</v>
      </c>
      <c r="F1161" s="44" t="s">
        <v>7208</v>
      </c>
      <c r="G1161" s="2">
        <v>2921</v>
      </c>
      <c r="H1161" s="2" t="s">
        <v>10566</v>
      </c>
      <c r="I1161" s="2">
        <f t="shared" ca="1" si="74"/>
        <v>4</v>
      </c>
      <c r="J1161" s="2">
        <f t="shared" ca="1" si="75"/>
        <v>247</v>
      </c>
    </row>
    <row r="1162" spans="1:10" ht="17.350000000000001" customHeight="1">
      <c r="A1162" s="2">
        <v>1161</v>
      </c>
      <c r="B1162" s="43" t="s">
        <v>7209</v>
      </c>
      <c r="C1162" s="2" t="s">
        <v>9808</v>
      </c>
      <c r="D1162" s="2" t="str">
        <f t="shared" si="72"/>
        <v>2 (A202)</v>
      </c>
      <c r="E1162" s="2" t="str">
        <f t="shared" si="73"/>
        <v>(A202)</v>
      </c>
      <c r="F1162" s="44" t="s">
        <v>7210</v>
      </c>
      <c r="G1162" s="2">
        <v>2744</v>
      </c>
      <c r="H1162" s="2" t="s">
        <v>10567</v>
      </c>
      <c r="I1162" s="2">
        <f t="shared" ca="1" si="74"/>
        <v>2</v>
      </c>
      <c r="J1162" s="2">
        <f t="shared" ca="1" si="75"/>
        <v>949</v>
      </c>
    </row>
    <row r="1163" spans="1:10" ht="17.350000000000001" customHeight="1">
      <c r="A1163" s="2">
        <v>1162</v>
      </c>
      <c r="B1163" s="43" t="s">
        <v>7211</v>
      </c>
      <c r="C1163" s="2" t="s">
        <v>9107</v>
      </c>
      <c r="D1163" s="2" t="str">
        <f t="shared" si="72"/>
        <v xml:space="preserve"> İSTANBUL</v>
      </c>
      <c r="E1163" s="2" t="str">
        <f t="shared" si="73"/>
        <v>İSTANBUL</v>
      </c>
      <c r="F1163" s="44" t="s">
        <v>5764</v>
      </c>
      <c r="G1163" s="2">
        <v>1627</v>
      </c>
      <c r="H1163" s="2" t="s">
        <v>10568</v>
      </c>
      <c r="I1163" s="2">
        <f t="shared" ca="1" si="74"/>
        <v>1</v>
      </c>
      <c r="J1163" s="2">
        <f t="shared" ca="1" si="75"/>
        <v>348</v>
      </c>
    </row>
    <row r="1164" spans="1:10" ht="17.350000000000001" customHeight="1">
      <c r="A1164" s="2">
        <v>1163</v>
      </c>
      <c r="B1164" s="43" t="s">
        <v>7212</v>
      </c>
      <c r="C1164" s="2" t="s">
        <v>9660</v>
      </c>
      <c r="D1164" s="2" t="str">
        <f t="shared" si="72"/>
        <v>TÜRKİYE</v>
      </c>
      <c r="E1164" s="2" t="str">
        <f t="shared" si="73"/>
        <v>TÜRKİYE</v>
      </c>
      <c r="F1164" s="44" t="s">
        <v>6904</v>
      </c>
      <c r="G1164" s="2">
        <v>1046</v>
      </c>
      <c r="H1164" s="2" t="s">
        <v>10569</v>
      </c>
      <c r="I1164" s="2">
        <f t="shared" ca="1" si="74"/>
        <v>2</v>
      </c>
      <c r="J1164" s="2">
        <f t="shared" ca="1" si="75"/>
        <v>942</v>
      </c>
    </row>
    <row r="1165" spans="1:10" ht="17.350000000000001" customHeight="1">
      <c r="A1165" s="2">
        <v>1164</v>
      </c>
      <c r="B1165" s="43" t="s">
        <v>7213</v>
      </c>
      <c r="C1165" s="2" t="s">
        <v>9809</v>
      </c>
      <c r="D1165" s="2" t="str">
        <f t="shared" si="72"/>
        <v>Malatya TGB</v>
      </c>
      <c r="E1165" s="2" t="str">
        <f t="shared" si="73"/>
        <v>TGB</v>
      </c>
      <c r="F1165" s="44" t="s">
        <v>7214</v>
      </c>
      <c r="G1165" s="2">
        <v>2823</v>
      </c>
      <c r="H1165" s="2" t="s">
        <v>10570</v>
      </c>
      <c r="I1165" s="2">
        <f t="shared" ca="1" si="74"/>
        <v>7</v>
      </c>
      <c r="J1165" s="2">
        <f t="shared" ca="1" si="75"/>
        <v>6</v>
      </c>
    </row>
    <row r="1166" spans="1:10" ht="17.350000000000001" customHeight="1">
      <c r="A1166" s="2">
        <v>1165</v>
      </c>
      <c r="B1166" s="43" t="s">
        <v>7215</v>
      </c>
      <c r="C1166" s="2" t="s">
        <v>9810</v>
      </c>
      <c r="D1166" s="2" t="str">
        <f t="shared" si="72"/>
        <v>1 Arge Hizmet Binası kat:2 No: 202</v>
      </c>
      <c r="E1166" s="2" t="str">
        <f t="shared" si="73"/>
        <v>202</v>
      </c>
      <c r="F1166" s="44" t="s">
        <v>7216</v>
      </c>
      <c r="G1166" s="2">
        <v>1602</v>
      </c>
      <c r="H1166" s="2" t="s">
        <v>10571</v>
      </c>
      <c r="I1166" s="2">
        <f t="shared" ca="1" si="74"/>
        <v>3</v>
      </c>
      <c r="J1166" s="2">
        <f t="shared" ca="1" si="75"/>
        <v>1000</v>
      </c>
    </row>
    <row r="1167" spans="1:10" ht="17.350000000000001" customHeight="1">
      <c r="A1167" s="2">
        <v>1166</v>
      </c>
      <c r="B1167" s="43" t="s">
        <v>7217</v>
      </c>
      <c r="C1167" s="2" t="s">
        <v>9811</v>
      </c>
      <c r="D1167" s="2" t="str">
        <f t="shared" si="72"/>
        <v>6</v>
      </c>
      <c r="E1167" s="2" t="str">
        <f t="shared" si="73"/>
        <v>6</v>
      </c>
      <c r="F1167" s="44" t="s">
        <v>7218</v>
      </c>
      <c r="G1167" s="2">
        <v>2289</v>
      </c>
      <c r="H1167" s="2" t="s">
        <v>10572</v>
      </c>
      <c r="I1167" s="2">
        <f t="shared" ca="1" si="74"/>
        <v>3</v>
      </c>
      <c r="J1167" s="2">
        <f t="shared" ca="1" si="75"/>
        <v>711</v>
      </c>
    </row>
    <row r="1168" spans="1:10" ht="17.350000000000001" customHeight="1">
      <c r="A1168" s="2">
        <v>1167</v>
      </c>
      <c r="B1168" s="43" t="s">
        <v>7219</v>
      </c>
      <c r="C1168" s="2" t="s">
        <v>9812</v>
      </c>
      <c r="D1168" s="2" t="str">
        <f t="shared" si="72"/>
        <v>Mersin</v>
      </c>
      <c r="E1168" s="2" t="str">
        <f t="shared" si="73"/>
        <v>Mersin</v>
      </c>
      <c r="F1168" s="44" t="s">
        <v>7220</v>
      </c>
      <c r="G1168" s="2">
        <v>1109</v>
      </c>
      <c r="H1168" s="2" t="s">
        <v>10573</v>
      </c>
      <c r="I1168" s="2">
        <f t="shared" ca="1" si="74"/>
        <v>8</v>
      </c>
      <c r="J1168" s="2">
        <f t="shared" ca="1" si="75"/>
        <v>373</v>
      </c>
    </row>
    <row r="1169" spans="1:10" ht="17.350000000000001" customHeight="1">
      <c r="A1169" s="2">
        <v>1168</v>
      </c>
      <c r="B1169" s="43" t="s">
        <v>7221</v>
      </c>
      <c r="C1169" s="2" t="s">
        <v>9813</v>
      </c>
      <c r="D1169" s="2" t="str">
        <f t="shared" si="72"/>
        <v xml:space="preserve"> Mersin</v>
      </c>
      <c r="E1169" s="2" t="str">
        <f t="shared" si="73"/>
        <v>Mersin</v>
      </c>
      <c r="F1169" s="44" t="s">
        <v>7222</v>
      </c>
      <c r="G1169" s="2">
        <v>1076</v>
      </c>
      <c r="H1169" s="2" t="s">
        <v>10574</v>
      </c>
      <c r="I1169" s="2">
        <f t="shared" ca="1" si="74"/>
        <v>7</v>
      </c>
      <c r="J1169" s="2">
        <f t="shared" ca="1" si="75"/>
        <v>229</v>
      </c>
    </row>
    <row r="1170" spans="1:10" ht="17.350000000000001" customHeight="1">
      <c r="A1170" s="2">
        <v>1169</v>
      </c>
      <c r="B1170" s="43" t="s">
        <v>7223</v>
      </c>
      <c r="C1170" s="2" t="s">
        <v>9814</v>
      </c>
      <c r="D1170" s="2" t="str">
        <f t="shared" si="72"/>
        <v>Mersin Üniversitesi Çiftlikköy Kampüsü MEİTAM Binası (Teknoloji Transfer Ofisi)</v>
      </c>
      <c r="E1170" s="2" t="str">
        <f t="shared" si="73"/>
        <v>Ofisi)</v>
      </c>
      <c r="F1170" s="44" t="s">
        <v>7224</v>
      </c>
      <c r="G1170" s="2">
        <v>157</v>
      </c>
      <c r="H1170" s="2" t="s">
        <v>10575</v>
      </c>
      <c r="I1170" s="2">
        <f t="shared" ca="1" si="74"/>
        <v>3</v>
      </c>
      <c r="J1170" s="2">
        <f t="shared" ca="1" si="75"/>
        <v>483</v>
      </c>
    </row>
    <row r="1171" spans="1:10" ht="17.350000000000001" customHeight="1">
      <c r="A1171" s="2">
        <v>1170</v>
      </c>
      <c r="B1171" s="43" t="s">
        <v>7225</v>
      </c>
      <c r="C1171" s="2" t="s">
        <v>9815</v>
      </c>
      <c r="D1171" s="2" t="str">
        <f t="shared" si="72"/>
        <v>AKSU MAH. OMÜ CAD. SAMSUN TEKNOPARK SİT. TEKNOPARK APT. NO:165 ATAKUM SAMSUN</v>
      </c>
      <c r="E1171" s="2" t="str">
        <f t="shared" si="73"/>
        <v>SAMSUN</v>
      </c>
      <c r="F1171" s="44" t="s">
        <v>7226</v>
      </c>
      <c r="G1171" s="2">
        <v>2697</v>
      </c>
      <c r="H1171" s="2" t="s">
        <v>10576</v>
      </c>
      <c r="I1171" s="2">
        <f t="shared" ca="1" si="74"/>
        <v>2</v>
      </c>
      <c r="J1171" s="2">
        <f t="shared" ca="1" si="75"/>
        <v>318</v>
      </c>
    </row>
    <row r="1172" spans="1:10" ht="17.350000000000001" customHeight="1">
      <c r="A1172" s="2">
        <v>1171</v>
      </c>
      <c r="B1172" s="43" t="s">
        <v>7227</v>
      </c>
      <c r="C1172" s="2" t="s">
        <v>8778</v>
      </c>
      <c r="D1172" s="2" t="str">
        <f t="shared" si="72"/>
        <v>19 SARIYER</v>
      </c>
      <c r="E1172" s="2" t="str">
        <f t="shared" si="73"/>
        <v>SARIYER</v>
      </c>
      <c r="F1172" s="44" t="s">
        <v>5094</v>
      </c>
      <c r="G1172" s="2">
        <v>1097</v>
      </c>
      <c r="H1172" s="2" t="s">
        <v>10577</v>
      </c>
      <c r="I1172" s="2">
        <f t="shared" ca="1" si="74"/>
        <v>2</v>
      </c>
      <c r="J1172" s="2">
        <f t="shared" ca="1" si="75"/>
        <v>975</v>
      </c>
    </row>
    <row r="1173" spans="1:10" ht="17.350000000000001" customHeight="1">
      <c r="A1173" s="2">
        <v>1172</v>
      </c>
      <c r="B1173" s="43" t="s">
        <v>7228</v>
      </c>
      <c r="C1173" s="2" t="s">
        <v>9816</v>
      </c>
      <c r="D1173" s="2" t="str">
        <f t="shared" si="72"/>
        <v>Sakarya Üniversitesi Teknoloji Geliştirme Bölgeleri B Blok B04</v>
      </c>
      <c r="E1173" s="2" t="str">
        <f t="shared" si="73"/>
        <v>B04</v>
      </c>
      <c r="F1173" s="44" t="s">
        <v>7229</v>
      </c>
      <c r="G1173" s="2">
        <v>2444</v>
      </c>
      <c r="H1173" s="2" t="s">
        <v>10578</v>
      </c>
      <c r="I1173" s="2">
        <f t="shared" ca="1" si="74"/>
        <v>8</v>
      </c>
      <c r="J1173" s="2">
        <f t="shared" ca="1" si="75"/>
        <v>61</v>
      </c>
    </row>
    <row r="1174" spans="1:10" ht="17.350000000000001" customHeight="1">
      <c r="A1174" s="2">
        <v>1173</v>
      </c>
      <c r="B1174" s="43" t="s">
        <v>7230</v>
      </c>
      <c r="C1174" s="2" t="s">
        <v>9817</v>
      </c>
      <c r="D1174" s="2" t="str">
        <f t="shared" si="72"/>
        <v>Ankara</v>
      </c>
      <c r="E1174" s="2" t="str">
        <f t="shared" si="73"/>
        <v>Ankara</v>
      </c>
      <c r="F1174" s="44" t="s">
        <v>7231</v>
      </c>
      <c r="G1174" s="2">
        <v>680</v>
      </c>
      <c r="H1174" s="2" t="s">
        <v>10579</v>
      </c>
      <c r="I1174" s="2">
        <f t="shared" ca="1" si="74"/>
        <v>6</v>
      </c>
      <c r="J1174" s="2">
        <f t="shared" ca="1" si="75"/>
        <v>685</v>
      </c>
    </row>
    <row r="1175" spans="1:10" ht="17.350000000000001" customHeight="1">
      <c r="A1175" s="2">
        <v>1174</v>
      </c>
      <c r="B1175" s="43" t="s">
        <v>7232</v>
      </c>
      <c r="C1175" s="2" t="s">
        <v>9818</v>
      </c>
      <c r="D1175" s="2" t="str">
        <f t="shared" si="72"/>
        <v>Ulubağ Mah. Recep T. Erdoğan Bulvarı No: 283</v>
      </c>
      <c r="E1175" s="2" t="str">
        <f t="shared" si="73"/>
        <v>283</v>
      </c>
      <c r="F1175" s="44" t="s">
        <v>7233</v>
      </c>
      <c r="G1175" s="2">
        <v>3013</v>
      </c>
      <c r="H1175" s="2" t="s">
        <v>10580</v>
      </c>
      <c r="I1175" s="2">
        <f t="shared" ca="1" si="74"/>
        <v>1</v>
      </c>
      <c r="J1175" s="2">
        <f t="shared" ca="1" si="75"/>
        <v>159</v>
      </c>
    </row>
    <row r="1176" spans="1:10" ht="17.350000000000001" customHeight="1">
      <c r="A1176" s="2">
        <v>1175</v>
      </c>
      <c r="B1176" s="43" t="s">
        <v>7234</v>
      </c>
      <c r="C1176" s="2" t="s">
        <v>9819</v>
      </c>
      <c r="D1176" s="2" t="str">
        <f t="shared" si="72"/>
        <v xml:space="preserve"> ISTANBUL</v>
      </c>
      <c r="E1176" s="2" t="str">
        <f t="shared" si="73"/>
        <v>ISTANBUL</v>
      </c>
      <c r="F1176" s="44" t="s">
        <v>7235</v>
      </c>
      <c r="G1176" s="2">
        <v>3003</v>
      </c>
      <c r="H1176" s="2" t="s">
        <v>10581</v>
      </c>
      <c r="I1176" s="2">
        <f t="shared" ca="1" si="74"/>
        <v>5</v>
      </c>
      <c r="J1176" s="2">
        <f t="shared" ca="1" si="75"/>
        <v>549</v>
      </c>
    </row>
    <row r="1177" spans="1:10" ht="17.350000000000001" customHeight="1">
      <c r="A1177" s="2">
        <v>1176</v>
      </c>
      <c r="B1177" s="43" t="s">
        <v>7236</v>
      </c>
      <c r="C1177" s="2" t="s">
        <v>9820</v>
      </c>
      <c r="D1177" s="2" t="str">
        <f t="shared" si="72"/>
        <v>Organize Sanayi Bölgesi Teknoloji Geliştirme Bölgesi Bilim Cd. No:7 Metasoft Binası Odunpazarı Eskişehir</v>
      </c>
      <c r="E1177" s="2" t="str">
        <f t="shared" si="73"/>
        <v>Eskişehir</v>
      </c>
      <c r="F1177" s="44" t="s">
        <v>7237</v>
      </c>
      <c r="G1177" s="2">
        <v>745</v>
      </c>
      <c r="H1177" s="2" t="s">
        <v>10582</v>
      </c>
      <c r="I1177" s="2">
        <f t="shared" ca="1" si="74"/>
        <v>2</v>
      </c>
      <c r="J1177" s="2">
        <f t="shared" ca="1" si="75"/>
        <v>537</v>
      </c>
    </row>
    <row r="1178" spans="1:10" ht="17.350000000000001" customHeight="1">
      <c r="A1178" s="2">
        <v>1177</v>
      </c>
      <c r="B1178" s="43" t="s">
        <v>7238</v>
      </c>
      <c r="C1178" s="2" t="s">
        <v>9821</v>
      </c>
      <c r="D1178" s="2" t="str">
        <f t="shared" si="72"/>
        <v>Ankara</v>
      </c>
      <c r="E1178" s="2" t="str">
        <f t="shared" si="73"/>
        <v>Ankara</v>
      </c>
      <c r="F1178" s="44" t="s">
        <v>7239</v>
      </c>
      <c r="G1178" s="2">
        <v>1490</v>
      </c>
      <c r="H1178" s="2" t="s">
        <v>10583</v>
      </c>
      <c r="I1178" s="2">
        <f t="shared" ca="1" si="74"/>
        <v>3</v>
      </c>
      <c r="J1178" s="2">
        <f t="shared" ca="1" si="75"/>
        <v>368</v>
      </c>
    </row>
    <row r="1179" spans="1:10" ht="17.350000000000001" customHeight="1">
      <c r="A1179" s="2">
        <v>1178</v>
      </c>
      <c r="B1179" s="43" t="s">
        <v>7240</v>
      </c>
      <c r="C1179" s="2" t="s">
        <v>9822</v>
      </c>
      <c r="D1179" s="2" t="str">
        <f t="shared" si="72"/>
        <v xml:space="preserve"> İSTANBUL</v>
      </c>
      <c r="E1179" s="2" t="str">
        <f t="shared" si="73"/>
        <v>İSTANBUL</v>
      </c>
      <c r="F1179" s="44" t="s">
        <v>7241</v>
      </c>
      <c r="G1179" s="2">
        <v>694</v>
      </c>
      <c r="H1179" s="2" t="s">
        <v>10584</v>
      </c>
      <c r="I1179" s="2">
        <f t="shared" ca="1" si="74"/>
        <v>5</v>
      </c>
      <c r="J1179" s="2">
        <f t="shared" ca="1" si="75"/>
        <v>174</v>
      </c>
    </row>
    <row r="1180" spans="1:10" ht="17.350000000000001" customHeight="1">
      <c r="A1180" s="2">
        <v>1179</v>
      </c>
      <c r="B1180" s="43" t="s">
        <v>7242</v>
      </c>
      <c r="C1180" s="2" t="s">
        <v>9823</v>
      </c>
      <c r="D1180" s="2" t="str">
        <f t="shared" si="72"/>
        <v>Fırat Üniversitesi Fırat Teknokent Ek Binası No:103 ELAZIĞ</v>
      </c>
      <c r="E1180" s="2" t="str">
        <f t="shared" si="73"/>
        <v>ELAZIĞ</v>
      </c>
      <c r="F1180" s="44" t="s">
        <v>7243</v>
      </c>
      <c r="G1180" s="2">
        <v>536</v>
      </c>
      <c r="H1180" s="2" t="s">
        <v>10585</v>
      </c>
      <c r="I1180" s="2">
        <f t="shared" ca="1" si="74"/>
        <v>3</v>
      </c>
      <c r="J1180" s="2">
        <f t="shared" ca="1" si="75"/>
        <v>485</v>
      </c>
    </row>
    <row r="1181" spans="1:10" ht="17.350000000000001" customHeight="1">
      <c r="A1181" s="2">
        <v>1180</v>
      </c>
      <c r="B1181" s="43" t="s">
        <v>7244</v>
      </c>
      <c r="C1181" s="2" t="s">
        <v>9824</v>
      </c>
      <c r="D1181" s="2" t="str">
        <f t="shared" si="72"/>
        <v>Teknopark</v>
      </c>
      <c r="E1181" s="2" t="str">
        <f t="shared" si="73"/>
        <v>Teknopark</v>
      </c>
      <c r="F1181" s="44" t="s">
        <v>7245</v>
      </c>
      <c r="G1181" s="2">
        <v>1401</v>
      </c>
      <c r="H1181" s="2" t="s">
        <v>10586</v>
      </c>
      <c r="I1181" s="2">
        <f t="shared" ca="1" si="74"/>
        <v>4</v>
      </c>
      <c r="J1181" s="2">
        <f t="shared" ca="1" si="75"/>
        <v>991</v>
      </c>
    </row>
    <row r="1182" spans="1:10" ht="17.350000000000001" customHeight="1">
      <c r="A1182" s="2">
        <v>1181</v>
      </c>
      <c r="B1182" s="43" t="s">
        <v>7246</v>
      </c>
      <c r="C1182" s="2" t="s">
        <v>9825</v>
      </c>
      <c r="D1182" s="2" t="str">
        <f t="shared" si="72"/>
        <v>2 Sivas Ofis No: Z19</v>
      </c>
      <c r="E1182" s="2" t="str">
        <f t="shared" si="73"/>
        <v>Z19</v>
      </c>
      <c r="F1182" s="44" t="s">
        <v>7247</v>
      </c>
      <c r="G1182" s="2">
        <v>443</v>
      </c>
      <c r="H1182" s="2" t="s">
        <v>10587</v>
      </c>
      <c r="I1182" s="2">
        <f t="shared" ca="1" si="74"/>
        <v>1</v>
      </c>
      <c r="J1182" s="2">
        <f t="shared" ca="1" si="75"/>
        <v>287</v>
      </c>
    </row>
    <row r="1183" spans="1:10" ht="17.350000000000001" customHeight="1">
      <c r="A1183" s="2">
        <v>1182</v>
      </c>
      <c r="B1183" s="43" t="s">
        <v>7248</v>
      </c>
      <c r="C1183" s="2" t="s">
        <v>9826</v>
      </c>
      <c r="D1183" s="2" t="str">
        <f t="shared" si="72"/>
        <v>İstanbul (B Blok No:15)</v>
      </c>
      <c r="E1183" s="2" t="str">
        <f t="shared" si="73"/>
        <v>No:15)</v>
      </c>
      <c r="F1183" s="44" t="s">
        <v>7249</v>
      </c>
      <c r="G1183" s="2">
        <v>1734</v>
      </c>
      <c r="H1183" s="2" t="s">
        <v>10588</v>
      </c>
      <c r="I1183" s="2">
        <f t="shared" ca="1" si="74"/>
        <v>2</v>
      </c>
      <c r="J1183" s="2">
        <f t="shared" ca="1" si="75"/>
        <v>252</v>
      </c>
    </row>
    <row r="1184" spans="1:10" ht="17.350000000000001" customHeight="1">
      <c r="A1184" s="2">
        <v>1183</v>
      </c>
      <c r="B1184" s="43" t="s">
        <v>7250</v>
      </c>
      <c r="C1184" s="2" t="s">
        <v>9827</v>
      </c>
      <c r="D1184" s="2" t="str">
        <f t="shared" si="72"/>
        <v>Gaziantep</v>
      </c>
      <c r="E1184" s="2" t="str">
        <f t="shared" si="73"/>
        <v>Gaziantep</v>
      </c>
      <c r="F1184" s="44" t="s">
        <v>7251</v>
      </c>
      <c r="G1184" s="2">
        <v>645</v>
      </c>
      <c r="H1184" s="2" t="s">
        <v>10589</v>
      </c>
      <c r="I1184" s="2">
        <f t="shared" ca="1" si="74"/>
        <v>5</v>
      </c>
      <c r="J1184" s="2">
        <f t="shared" ca="1" si="75"/>
        <v>216</v>
      </c>
    </row>
    <row r="1185" spans="1:10" ht="17.350000000000001" customHeight="1">
      <c r="A1185" s="2">
        <v>1184</v>
      </c>
      <c r="B1185" s="43" t="s">
        <v>7252</v>
      </c>
      <c r="C1185" s="2" t="s">
        <v>9828</v>
      </c>
      <c r="D1185" s="2" t="str">
        <f t="shared" si="72"/>
        <v>ESKİŞEHİR</v>
      </c>
      <c r="E1185" s="2" t="str">
        <f t="shared" si="73"/>
        <v>ESKİŞEHİR</v>
      </c>
      <c r="F1185" s="44" t="s">
        <v>7253</v>
      </c>
      <c r="G1185" s="2">
        <v>1677</v>
      </c>
      <c r="H1185" s="2" t="s">
        <v>10590</v>
      </c>
      <c r="I1185" s="2">
        <f t="shared" ca="1" si="74"/>
        <v>3</v>
      </c>
      <c r="J1185" s="2">
        <f t="shared" ca="1" si="75"/>
        <v>61</v>
      </c>
    </row>
    <row r="1186" spans="1:10" ht="17.350000000000001" customHeight="1">
      <c r="A1186" s="2">
        <v>1185</v>
      </c>
      <c r="B1186" s="43" t="s">
        <v>7254</v>
      </c>
      <c r="C1186" s="2" t="s">
        <v>9008</v>
      </c>
      <c r="D1186" s="2" t="str">
        <f t="shared" si="72"/>
        <v xml:space="preserve"> İSTANBUL</v>
      </c>
      <c r="E1186" s="2" t="str">
        <f t="shared" si="73"/>
        <v>İSTANBUL</v>
      </c>
      <c r="F1186" s="44" t="s">
        <v>5562</v>
      </c>
      <c r="G1186" s="2">
        <v>2063</v>
      </c>
      <c r="H1186" s="2" t="s">
        <v>10591</v>
      </c>
      <c r="I1186" s="2">
        <f t="shared" ca="1" si="74"/>
        <v>1</v>
      </c>
      <c r="J1186" s="2">
        <f t="shared" ca="1" si="75"/>
        <v>154</v>
      </c>
    </row>
    <row r="1187" spans="1:10" ht="17.350000000000001" customHeight="1">
      <c r="A1187" s="2">
        <v>1186</v>
      </c>
      <c r="B1187" s="43" t="s">
        <v>7255</v>
      </c>
      <c r="C1187" s="2" t="s">
        <v>9829</v>
      </c>
      <c r="D1187" s="2" t="str">
        <f t="shared" si="72"/>
        <v>305</v>
      </c>
      <c r="E1187" s="2" t="str">
        <f t="shared" si="73"/>
        <v>305</v>
      </c>
      <c r="F1187" s="44" t="s">
        <v>7256</v>
      </c>
      <c r="G1187" s="2">
        <v>2435</v>
      </c>
      <c r="H1187" s="2" t="s">
        <v>10592</v>
      </c>
      <c r="I1187" s="2">
        <f t="shared" ca="1" si="74"/>
        <v>3</v>
      </c>
      <c r="J1187" s="2">
        <f t="shared" ca="1" si="75"/>
        <v>979</v>
      </c>
    </row>
    <row r="1188" spans="1:10" ht="17.350000000000001" customHeight="1">
      <c r="A1188" s="2">
        <v>1187</v>
      </c>
      <c r="B1188" s="43" t="s">
        <v>7257</v>
      </c>
      <c r="C1188" s="2" t="s">
        <v>9830</v>
      </c>
      <c r="D1188" s="2" t="str">
        <f t="shared" si="72"/>
        <v>Gaziantep</v>
      </c>
      <c r="E1188" s="2" t="str">
        <f t="shared" si="73"/>
        <v>Gaziantep</v>
      </c>
      <c r="F1188" s="44" t="s">
        <v>7258</v>
      </c>
      <c r="G1188" s="2">
        <v>104</v>
      </c>
      <c r="H1188" s="2" t="s">
        <v>10593</v>
      </c>
      <c r="I1188" s="2">
        <f t="shared" ca="1" si="74"/>
        <v>6</v>
      </c>
      <c r="J1188" s="2">
        <f t="shared" ca="1" si="75"/>
        <v>28</v>
      </c>
    </row>
    <row r="1189" spans="1:10" ht="17.350000000000001" customHeight="1">
      <c r="A1189" s="2">
        <v>1188</v>
      </c>
      <c r="B1189" s="43" t="s">
        <v>7259</v>
      </c>
      <c r="C1189" s="2" t="s">
        <v>9831</v>
      </c>
      <c r="D1189" s="2" t="str">
        <f t="shared" si="72"/>
        <v>TÜBİTAK Gebze Yerleşkesi Teknoloji Serbest Bölgesi</v>
      </c>
      <c r="E1189" s="2" t="str">
        <f t="shared" si="73"/>
        <v>Bölgesi</v>
      </c>
      <c r="F1189" s="44" t="s">
        <v>7260</v>
      </c>
      <c r="G1189" s="2">
        <v>2656</v>
      </c>
      <c r="H1189" s="2" t="s">
        <v>10594</v>
      </c>
      <c r="I1189" s="2">
        <f t="shared" ca="1" si="74"/>
        <v>5</v>
      </c>
      <c r="J1189" s="2">
        <f t="shared" ca="1" si="75"/>
        <v>69</v>
      </c>
    </row>
    <row r="1190" spans="1:10" ht="17.350000000000001" customHeight="1">
      <c r="A1190" s="2">
        <v>1189</v>
      </c>
      <c r="B1190" s="43" t="s">
        <v>7261</v>
      </c>
      <c r="C1190" s="2" t="s">
        <v>9832</v>
      </c>
      <c r="D1190" s="2" t="str">
        <f t="shared" si="72"/>
        <v xml:space="preserve"> ANKARA</v>
      </c>
      <c r="E1190" s="2" t="str">
        <f t="shared" si="73"/>
        <v>ANKARA</v>
      </c>
      <c r="F1190" s="44" t="s">
        <v>7262</v>
      </c>
      <c r="G1190" s="2">
        <v>2755</v>
      </c>
      <c r="H1190" s="2" t="s">
        <v>10595</v>
      </c>
      <c r="I1190" s="2">
        <f t="shared" ca="1" si="74"/>
        <v>7</v>
      </c>
      <c r="J1190" s="2">
        <f t="shared" ca="1" si="75"/>
        <v>926</v>
      </c>
    </row>
    <row r="1191" spans="1:10" ht="17.350000000000001" customHeight="1">
      <c r="A1191" s="2">
        <v>1190</v>
      </c>
      <c r="B1191" s="43" t="s">
        <v>7263</v>
      </c>
      <c r="C1191" s="2" t="s">
        <v>9016</v>
      </c>
      <c r="D1191" s="2" t="str">
        <f t="shared" si="72"/>
        <v xml:space="preserve"> İSTANBUL</v>
      </c>
      <c r="E1191" s="2" t="str">
        <f t="shared" si="73"/>
        <v>İSTANBUL</v>
      </c>
      <c r="F1191" s="44" t="s">
        <v>5578</v>
      </c>
      <c r="G1191" s="2">
        <v>2545</v>
      </c>
      <c r="H1191" s="2" t="s">
        <v>10596</v>
      </c>
      <c r="I1191" s="2">
        <f t="shared" ca="1" si="74"/>
        <v>7</v>
      </c>
      <c r="J1191" s="2">
        <f t="shared" ca="1" si="75"/>
        <v>590</v>
      </c>
    </row>
    <row r="1192" spans="1:10" ht="17.350000000000001" customHeight="1">
      <c r="A1192" s="2">
        <v>1191</v>
      </c>
      <c r="B1192" s="43" t="s">
        <v>7264</v>
      </c>
      <c r="C1192" s="2" t="s">
        <v>9833</v>
      </c>
      <c r="D1192" s="2" t="str">
        <f t="shared" si="72"/>
        <v xml:space="preserve"> İSTANBUL</v>
      </c>
      <c r="E1192" s="2" t="str">
        <f t="shared" si="73"/>
        <v>İSTANBUL</v>
      </c>
      <c r="F1192" s="44" t="s">
        <v>7265</v>
      </c>
      <c r="G1192" s="2">
        <v>88</v>
      </c>
      <c r="H1192" s="2" t="s">
        <v>10597</v>
      </c>
      <c r="I1192" s="2">
        <f t="shared" ca="1" si="74"/>
        <v>1</v>
      </c>
      <c r="J1192" s="2">
        <f t="shared" ca="1" si="75"/>
        <v>197</v>
      </c>
    </row>
    <row r="1193" spans="1:10" ht="17.350000000000001" customHeight="1">
      <c r="A1193" s="2">
        <v>1192</v>
      </c>
      <c r="B1193" s="43" t="s">
        <v>7266</v>
      </c>
      <c r="C1193" s="2" t="s">
        <v>9834</v>
      </c>
      <c r="D1193" s="2" t="str">
        <f t="shared" si="72"/>
        <v>Trakya Üniversitesi</v>
      </c>
      <c r="E1193" s="2" t="str">
        <f t="shared" si="73"/>
        <v>Üniversitesi</v>
      </c>
      <c r="F1193" s="44" t="s">
        <v>7267</v>
      </c>
      <c r="G1193" s="2">
        <v>3019</v>
      </c>
      <c r="H1193" s="2" t="s">
        <v>10598</v>
      </c>
      <c r="I1193" s="2">
        <f t="shared" ca="1" si="74"/>
        <v>4</v>
      </c>
      <c r="J1193" s="2">
        <f t="shared" ca="1" si="75"/>
        <v>527</v>
      </c>
    </row>
    <row r="1194" spans="1:10" ht="17.350000000000001" customHeight="1">
      <c r="A1194" s="2">
        <v>1193</v>
      </c>
      <c r="B1194" s="43" t="s">
        <v>7268</v>
      </c>
      <c r="C1194" s="2" t="s">
        <v>9835</v>
      </c>
      <c r="D1194" s="2" t="str">
        <f t="shared" si="72"/>
        <v>105</v>
      </c>
      <c r="E1194" s="2" t="str">
        <f t="shared" si="73"/>
        <v>105</v>
      </c>
      <c r="F1194" s="44" t="s">
        <v>7269</v>
      </c>
      <c r="G1194" s="2">
        <v>2334</v>
      </c>
      <c r="H1194" s="2" t="s">
        <v>10599</v>
      </c>
      <c r="I1194" s="2">
        <f t="shared" ca="1" si="74"/>
        <v>8</v>
      </c>
      <c r="J1194" s="2">
        <f t="shared" ca="1" si="75"/>
        <v>22</v>
      </c>
    </row>
    <row r="1195" spans="1:10" ht="17.350000000000001" customHeight="1">
      <c r="A1195" s="2">
        <v>1194</v>
      </c>
      <c r="B1195" s="43" t="s">
        <v>7270</v>
      </c>
      <c r="C1195" s="2" t="s">
        <v>9836</v>
      </c>
      <c r="D1195" s="2" t="str">
        <f t="shared" si="72"/>
        <v xml:space="preserve"> KAHRAMANMARAŞ</v>
      </c>
      <c r="E1195" s="2" t="str">
        <f t="shared" si="73"/>
        <v>KAHRAMANMARAŞ</v>
      </c>
      <c r="F1195" s="44" t="s">
        <v>7271</v>
      </c>
      <c r="G1195" s="2">
        <v>1597</v>
      </c>
      <c r="H1195" s="2" t="s">
        <v>10600</v>
      </c>
      <c r="I1195" s="2">
        <f t="shared" ca="1" si="74"/>
        <v>2</v>
      </c>
      <c r="J1195" s="2">
        <f t="shared" ca="1" si="75"/>
        <v>638</v>
      </c>
    </row>
    <row r="1196" spans="1:10" ht="17.350000000000001" customHeight="1">
      <c r="A1196" s="2">
        <v>1195</v>
      </c>
      <c r="B1196" s="43" t="s">
        <v>7272</v>
      </c>
      <c r="C1196" s="2" t="s">
        <v>9053</v>
      </c>
      <c r="D1196" s="2" t="str">
        <f t="shared" si="72"/>
        <v xml:space="preserve"> İSTANBUL</v>
      </c>
      <c r="E1196" s="2" t="str">
        <f t="shared" si="73"/>
        <v>İSTANBUL</v>
      </c>
      <c r="F1196" s="44" t="s">
        <v>5654</v>
      </c>
      <c r="G1196" s="2">
        <v>2381</v>
      </c>
      <c r="H1196" s="2" t="s">
        <v>10601</v>
      </c>
      <c r="I1196" s="2">
        <f t="shared" ca="1" si="74"/>
        <v>5</v>
      </c>
      <c r="J1196" s="2">
        <f t="shared" ca="1" si="75"/>
        <v>965</v>
      </c>
    </row>
    <row r="1197" spans="1:10" ht="17.350000000000001" customHeight="1">
      <c r="A1197" s="2">
        <v>1196</v>
      </c>
      <c r="B1197" s="43" t="s">
        <v>7273</v>
      </c>
      <c r="C1197" s="2" t="s">
        <v>9837</v>
      </c>
      <c r="D1197" s="2" t="str">
        <f t="shared" si="72"/>
        <v>Ankara</v>
      </c>
      <c r="E1197" s="2" t="str">
        <f t="shared" si="73"/>
        <v>Ankara</v>
      </c>
      <c r="F1197" s="44" t="s">
        <v>7274</v>
      </c>
      <c r="G1197" s="2">
        <v>528</v>
      </c>
      <c r="H1197" s="2" t="s">
        <v>10602</v>
      </c>
      <c r="I1197" s="2">
        <f t="shared" ca="1" si="74"/>
        <v>4</v>
      </c>
      <c r="J1197" s="2">
        <f t="shared" ca="1" si="75"/>
        <v>607</v>
      </c>
    </row>
    <row r="1198" spans="1:10" ht="17.350000000000001" customHeight="1">
      <c r="A1198" s="2">
        <v>1197</v>
      </c>
      <c r="B1198" s="43" t="s">
        <v>7275</v>
      </c>
      <c r="C1198" s="2" t="s">
        <v>9838</v>
      </c>
      <c r="D1198" s="2" t="str">
        <f t="shared" si="72"/>
        <v>Ankara</v>
      </c>
      <c r="E1198" s="2" t="str">
        <f t="shared" si="73"/>
        <v>Ankara</v>
      </c>
      <c r="F1198" s="44" t="s">
        <v>7276</v>
      </c>
      <c r="G1198" s="2">
        <v>111</v>
      </c>
      <c r="H1198" s="2" t="s">
        <v>10603</v>
      </c>
      <c r="I1198" s="2">
        <f t="shared" ca="1" si="74"/>
        <v>8</v>
      </c>
      <c r="J1198" s="2">
        <f t="shared" ca="1" si="75"/>
        <v>774</v>
      </c>
    </row>
    <row r="1199" spans="1:10" ht="17.350000000000001" customHeight="1">
      <c r="A1199" s="2">
        <v>1198</v>
      </c>
      <c r="B1199" s="43" t="s">
        <v>7277</v>
      </c>
      <c r="C1199" s="2" t="s">
        <v>9839</v>
      </c>
      <c r="D1199" s="2" t="str">
        <f t="shared" si="72"/>
        <v>Sanayi Mahallesi Teknopark Bulvarı</v>
      </c>
      <c r="E1199" s="2" t="str">
        <f t="shared" si="73"/>
        <v>Bulvarı</v>
      </c>
      <c r="F1199" s="44" t="s">
        <v>7278</v>
      </c>
      <c r="G1199" s="2">
        <v>1</v>
      </c>
      <c r="H1199" s="2" t="s">
        <v>10604</v>
      </c>
      <c r="I1199" s="2">
        <f t="shared" ca="1" si="74"/>
        <v>8</v>
      </c>
      <c r="J1199" s="2">
        <f t="shared" ca="1" si="75"/>
        <v>474</v>
      </c>
    </row>
    <row r="1200" spans="1:10" ht="17.350000000000001" customHeight="1">
      <c r="A1200" s="2">
        <v>1199</v>
      </c>
      <c r="B1200" s="43" t="s">
        <v>7279</v>
      </c>
      <c r="C1200" s="2" t="s">
        <v>9840</v>
      </c>
      <c r="D1200" s="2" t="str">
        <f t="shared" si="72"/>
        <v>Boğaziçi Üniversitesi Kuzey Kampus BÜN Teknopark, Kat :2 No:304 B Bebek Beşiktaş - İstanbul</v>
      </c>
      <c r="E1200" s="2" t="str">
        <f t="shared" si="73"/>
        <v>İstanbul</v>
      </c>
      <c r="F1200" s="44" t="s">
        <v>7280</v>
      </c>
      <c r="G1200" s="2">
        <v>1777</v>
      </c>
      <c r="H1200" s="2" t="s">
        <v>10605</v>
      </c>
      <c r="I1200" s="2">
        <f t="shared" ca="1" si="74"/>
        <v>7</v>
      </c>
      <c r="J1200" s="2">
        <f t="shared" ca="1" si="75"/>
        <v>651</v>
      </c>
    </row>
    <row r="1201" spans="1:10" ht="17.350000000000001" customHeight="1">
      <c r="A1201" s="2">
        <v>1200</v>
      </c>
      <c r="B1201" s="43" t="s">
        <v>7281</v>
      </c>
      <c r="C1201" s="2" t="s">
        <v>9841</v>
      </c>
      <c r="D1201" s="2" t="str">
        <f t="shared" si="72"/>
        <v>15 ÇANKAYA</v>
      </c>
      <c r="E1201" s="2" t="str">
        <f t="shared" si="73"/>
        <v>ÇANKAYA</v>
      </c>
      <c r="F1201" s="44" t="s">
        <v>7282</v>
      </c>
      <c r="G1201" s="2">
        <v>899</v>
      </c>
      <c r="H1201" s="2" t="s">
        <v>10606</v>
      </c>
      <c r="I1201" s="2">
        <f t="shared" ca="1" si="74"/>
        <v>3</v>
      </c>
      <c r="J1201" s="2">
        <f t="shared" ca="1" si="75"/>
        <v>772</v>
      </c>
    </row>
    <row r="1202" spans="1:10" ht="17.350000000000001" customHeight="1">
      <c r="A1202" s="2">
        <v>1201</v>
      </c>
      <c r="B1202" s="43" t="s">
        <v>7283</v>
      </c>
      <c r="C1202" s="2" t="s">
        <v>9842</v>
      </c>
      <c r="D1202" s="2" t="str">
        <f t="shared" si="72"/>
        <v xml:space="preserve"> ANTALYA</v>
      </c>
      <c r="E1202" s="2" t="str">
        <f t="shared" si="73"/>
        <v>ANTALYA</v>
      </c>
      <c r="F1202" s="44" t="s">
        <v>7284</v>
      </c>
      <c r="G1202" s="2">
        <v>3173</v>
      </c>
      <c r="H1202" s="2" t="s">
        <v>10607</v>
      </c>
      <c r="I1202" s="2">
        <f t="shared" ca="1" si="74"/>
        <v>1</v>
      </c>
      <c r="J1202" s="2">
        <f t="shared" ca="1" si="75"/>
        <v>333</v>
      </c>
    </row>
    <row r="1203" spans="1:10" ht="17.350000000000001" customHeight="1">
      <c r="A1203" s="2">
        <v>1202</v>
      </c>
      <c r="B1203" s="43" t="s">
        <v>7285</v>
      </c>
      <c r="C1203" s="2" t="s">
        <v>9843</v>
      </c>
      <c r="D1203" s="2" t="str">
        <f t="shared" si="72"/>
        <v>Yeşiltepe Mah. İsmet İnönü 2 Cad. No: 2-57</v>
      </c>
      <c r="E1203" s="2" t="str">
        <f t="shared" si="73"/>
        <v>2-57</v>
      </c>
      <c r="F1203" s="44" t="s">
        <v>7286</v>
      </c>
      <c r="G1203" s="2">
        <v>3056</v>
      </c>
      <c r="H1203" s="2" t="s">
        <v>10608</v>
      </c>
      <c r="I1203" s="2">
        <f t="shared" ca="1" si="74"/>
        <v>7</v>
      </c>
      <c r="J1203" s="2">
        <f t="shared" ca="1" si="75"/>
        <v>336</v>
      </c>
    </row>
    <row r="1204" spans="1:10" ht="17.350000000000001" customHeight="1">
      <c r="A1204" s="2">
        <v>1203</v>
      </c>
      <c r="B1204" s="43" t="s">
        <v>7287</v>
      </c>
      <c r="C1204" s="2" t="s">
        <v>9844</v>
      </c>
      <c r="D1204" s="2" t="str">
        <f t="shared" si="72"/>
        <v>216 Selçuklu,Konya</v>
      </c>
      <c r="E1204" s="2" t="str">
        <f t="shared" si="73"/>
        <v>Selçuklu,Konya</v>
      </c>
      <c r="F1204" s="44" t="s">
        <v>7288</v>
      </c>
      <c r="G1204" s="2">
        <v>2692</v>
      </c>
      <c r="H1204" s="2" t="s">
        <v>10609</v>
      </c>
      <c r="I1204" s="2">
        <f t="shared" ca="1" si="74"/>
        <v>1</v>
      </c>
      <c r="J1204" s="2">
        <f t="shared" ca="1" si="75"/>
        <v>935</v>
      </c>
    </row>
    <row r="1205" spans="1:10" ht="17.350000000000001" customHeight="1">
      <c r="A1205" s="2">
        <v>1204</v>
      </c>
      <c r="B1205" s="43" t="s">
        <v>7289</v>
      </c>
      <c r="C1205" s="2" t="s">
        <v>9845</v>
      </c>
      <c r="D1205" s="2" t="str">
        <f t="shared" si="72"/>
        <v>İstanbul</v>
      </c>
      <c r="E1205" s="2" t="str">
        <f t="shared" si="73"/>
        <v>İstanbul</v>
      </c>
      <c r="F1205" s="44" t="s">
        <v>7290</v>
      </c>
      <c r="G1205" s="2">
        <v>2984</v>
      </c>
      <c r="H1205" s="2" t="s">
        <v>10610</v>
      </c>
      <c r="I1205" s="2">
        <f t="shared" ca="1" si="74"/>
        <v>8</v>
      </c>
      <c r="J1205" s="2">
        <f t="shared" ca="1" si="75"/>
        <v>52</v>
      </c>
    </row>
    <row r="1206" spans="1:10" ht="17.350000000000001" customHeight="1">
      <c r="A1206" s="2">
        <v>1205</v>
      </c>
      <c r="B1206" s="43" t="s">
        <v>7291</v>
      </c>
      <c r="C1206" s="2" t="s">
        <v>8764</v>
      </c>
      <c r="D1206" s="2" t="str">
        <f t="shared" si="72"/>
        <v xml:space="preserve"> İSTANBUL</v>
      </c>
      <c r="E1206" s="2" t="str">
        <f t="shared" si="73"/>
        <v>İSTANBUL</v>
      </c>
      <c r="F1206" s="44" t="s">
        <v>5068</v>
      </c>
      <c r="G1206" s="2">
        <v>2958</v>
      </c>
      <c r="H1206" s="2" t="s">
        <v>10611</v>
      </c>
      <c r="I1206" s="2">
        <f t="shared" ca="1" si="74"/>
        <v>3</v>
      </c>
      <c r="J1206" s="2">
        <f t="shared" ca="1" si="75"/>
        <v>190</v>
      </c>
    </row>
    <row r="1207" spans="1:10" ht="17.350000000000001" customHeight="1">
      <c r="A1207" s="2">
        <v>1206</v>
      </c>
      <c r="B1207" s="43" t="s">
        <v>7292</v>
      </c>
      <c r="C1207" s="2" t="s">
        <v>9846</v>
      </c>
      <c r="D1207" s="2" t="str">
        <f t="shared" si="72"/>
        <v xml:space="preserve"> İSTANBUL</v>
      </c>
      <c r="E1207" s="2" t="str">
        <f t="shared" si="73"/>
        <v>İSTANBUL</v>
      </c>
      <c r="F1207" s="44" t="s">
        <v>7293</v>
      </c>
      <c r="G1207" s="2">
        <v>2496</v>
      </c>
      <c r="H1207" s="2" t="s">
        <v>10612</v>
      </c>
      <c r="I1207" s="2">
        <f t="shared" ca="1" si="74"/>
        <v>4</v>
      </c>
      <c r="J1207" s="2">
        <f t="shared" ca="1" si="75"/>
        <v>465</v>
      </c>
    </row>
    <row r="1208" spans="1:10" ht="17.350000000000001" customHeight="1">
      <c r="A1208" s="2">
        <v>1207</v>
      </c>
      <c r="B1208" s="43" t="s">
        <v>7294</v>
      </c>
      <c r="C1208" s="2" t="s">
        <v>9847</v>
      </c>
      <c r="D1208" s="2" t="str">
        <f t="shared" si="72"/>
        <v>Sakarya Üniversitesi Teknoloji Geliştirme Bölgeleri A.Ş.</v>
      </c>
      <c r="E1208" s="2" t="str">
        <f t="shared" si="73"/>
        <v>A.Ş.</v>
      </c>
      <c r="F1208" s="44" t="s">
        <v>7295</v>
      </c>
      <c r="G1208" s="2">
        <v>2463</v>
      </c>
      <c r="H1208" s="2" t="s">
        <v>10613</v>
      </c>
      <c r="I1208" s="2">
        <f t="shared" ca="1" si="74"/>
        <v>3</v>
      </c>
      <c r="J1208" s="2">
        <f t="shared" ca="1" si="75"/>
        <v>297</v>
      </c>
    </row>
    <row r="1209" spans="1:10" ht="17.350000000000001" customHeight="1">
      <c r="A1209" s="2">
        <v>1208</v>
      </c>
      <c r="B1209" s="43" t="s">
        <v>7296</v>
      </c>
      <c r="C1209" s="2" t="s">
        <v>9107</v>
      </c>
      <c r="D1209" s="2" t="str">
        <f t="shared" si="72"/>
        <v xml:space="preserve"> İSTANBUL</v>
      </c>
      <c r="E1209" s="2" t="str">
        <f t="shared" si="73"/>
        <v>İSTANBUL</v>
      </c>
      <c r="F1209" s="44" t="s">
        <v>5764</v>
      </c>
      <c r="G1209" s="2">
        <v>1016</v>
      </c>
      <c r="H1209" s="2" t="s">
        <v>10525</v>
      </c>
      <c r="I1209" s="2">
        <f t="shared" ca="1" si="74"/>
        <v>5</v>
      </c>
      <c r="J1209" s="2">
        <f t="shared" ca="1" si="75"/>
        <v>58</v>
      </c>
    </row>
    <row r="1210" spans="1:10" ht="17.350000000000001" customHeight="1">
      <c r="A1210" s="2">
        <v>1209</v>
      </c>
      <c r="B1210" s="43" t="s">
        <v>7297</v>
      </c>
      <c r="C1210" s="2" t="s">
        <v>9848</v>
      </c>
      <c r="D1210" s="2" t="str">
        <f t="shared" si="72"/>
        <v>Gazi Üni. Gölbaşı Yerleşkesi Teknoplaza Binası B119</v>
      </c>
      <c r="E1210" s="2" t="str">
        <f t="shared" si="73"/>
        <v>B119</v>
      </c>
      <c r="F1210" s="44" t="s">
        <v>7298</v>
      </c>
      <c r="G1210" s="2">
        <v>1239</v>
      </c>
      <c r="H1210" s="2" t="s">
        <v>10526</v>
      </c>
      <c r="I1210" s="2">
        <f t="shared" ca="1" si="74"/>
        <v>8</v>
      </c>
      <c r="J1210" s="2">
        <f t="shared" ca="1" si="75"/>
        <v>397</v>
      </c>
    </row>
    <row r="1211" spans="1:10" ht="17.350000000000001" customHeight="1">
      <c r="A1211" s="2">
        <v>1210</v>
      </c>
      <c r="B1211" s="43" t="s">
        <v>7299</v>
      </c>
      <c r="C1211" s="2" t="s">
        <v>9849</v>
      </c>
      <c r="D1211" s="2" t="str">
        <f t="shared" si="72"/>
        <v xml:space="preserve"> İSTANBUL</v>
      </c>
      <c r="E1211" s="2" t="str">
        <f t="shared" si="73"/>
        <v>İSTANBUL</v>
      </c>
      <c r="F1211" s="44" t="s">
        <v>7300</v>
      </c>
      <c r="G1211" s="2">
        <v>1606</v>
      </c>
      <c r="H1211" s="2" t="s">
        <v>10527</v>
      </c>
      <c r="I1211" s="2">
        <f t="shared" ca="1" si="74"/>
        <v>1</v>
      </c>
      <c r="J1211" s="2">
        <f t="shared" ca="1" si="75"/>
        <v>795</v>
      </c>
    </row>
    <row r="1212" spans="1:10" ht="17.350000000000001" customHeight="1">
      <c r="A1212" s="2">
        <v>1211</v>
      </c>
      <c r="B1212" s="43" t="s">
        <v>7301</v>
      </c>
      <c r="C1212" s="2" t="s">
        <v>9531</v>
      </c>
      <c r="D1212" s="2" t="str">
        <f t="shared" si="72"/>
        <v>İstanbul Üniversitesi Avcılar Yerleşkesi ARGEM Binası Kuluçka Merkezi</v>
      </c>
      <c r="E1212" s="2" t="str">
        <f t="shared" si="73"/>
        <v>Merkezi</v>
      </c>
      <c r="F1212" s="44" t="s">
        <v>6632</v>
      </c>
      <c r="G1212" s="2">
        <v>666</v>
      </c>
      <c r="H1212" s="2" t="s">
        <v>10528</v>
      </c>
      <c r="I1212" s="2">
        <f t="shared" ca="1" si="74"/>
        <v>6</v>
      </c>
      <c r="J1212" s="2">
        <f t="shared" ca="1" si="75"/>
        <v>432</v>
      </c>
    </row>
    <row r="1213" spans="1:10" ht="17.350000000000001" customHeight="1">
      <c r="A1213" s="2">
        <v>1212</v>
      </c>
      <c r="B1213" s="43" t="s">
        <v>7302</v>
      </c>
      <c r="C1213" s="2" t="s">
        <v>9850</v>
      </c>
      <c r="D1213" s="2" t="str">
        <f t="shared" si="72"/>
        <v>A Blok No:103 Şahinbey Gaziantep</v>
      </c>
      <c r="E1213" s="2" t="str">
        <f t="shared" si="73"/>
        <v>Gaziantep</v>
      </c>
      <c r="F1213" s="44" t="s">
        <v>7303</v>
      </c>
      <c r="G1213" s="2">
        <v>2973</v>
      </c>
      <c r="H1213" s="2" t="s">
        <v>10529</v>
      </c>
      <c r="I1213" s="2">
        <f t="shared" ca="1" si="74"/>
        <v>3</v>
      </c>
      <c r="J1213" s="2">
        <f t="shared" ca="1" si="75"/>
        <v>361</v>
      </c>
    </row>
    <row r="1214" spans="1:10" ht="17.350000000000001" customHeight="1">
      <c r="A1214" s="2">
        <v>1213</v>
      </c>
      <c r="B1214" s="43" t="s">
        <v>7304</v>
      </c>
      <c r="C1214" s="2" t="s">
        <v>9851</v>
      </c>
      <c r="D1214" s="2" t="str">
        <f t="shared" si="72"/>
        <v>Merkez Mah. Vatan Cad. No:83 C-26 Yeniköy</v>
      </c>
      <c r="E1214" s="2" t="str">
        <f t="shared" si="73"/>
        <v>Yeniköy</v>
      </c>
      <c r="F1214" s="44" t="s">
        <v>7305</v>
      </c>
      <c r="G1214" s="2">
        <v>301</v>
      </c>
      <c r="H1214" s="2" t="s">
        <v>10530</v>
      </c>
      <c r="I1214" s="2">
        <f t="shared" ca="1" si="74"/>
        <v>7</v>
      </c>
      <c r="J1214" s="2">
        <f t="shared" ca="1" si="75"/>
        <v>639</v>
      </c>
    </row>
    <row r="1215" spans="1:10" ht="17.350000000000001" customHeight="1">
      <c r="A1215" s="2">
        <v>1214</v>
      </c>
      <c r="B1215" s="43" t="s">
        <v>7306</v>
      </c>
      <c r="C1215" s="2" t="s">
        <v>9852</v>
      </c>
      <c r="D1215" s="2" t="str">
        <f t="shared" si="72"/>
        <v>59 Z12 Osmangazi Üniversitesi Meşelik Kampüsü ETGB Teknopark Binası</v>
      </c>
      <c r="E1215" s="2" t="str">
        <f t="shared" si="73"/>
        <v>Binası</v>
      </c>
      <c r="F1215" s="44" t="s">
        <v>7307</v>
      </c>
      <c r="G1215" s="2">
        <v>140</v>
      </c>
      <c r="H1215" s="2" t="s">
        <v>10531</v>
      </c>
      <c r="I1215" s="2">
        <f t="shared" ca="1" si="74"/>
        <v>2</v>
      </c>
      <c r="J1215" s="2">
        <f t="shared" ca="1" si="75"/>
        <v>314</v>
      </c>
    </row>
    <row r="1216" spans="1:10" ht="17.350000000000001" customHeight="1">
      <c r="A1216" s="2">
        <v>1215</v>
      </c>
      <c r="B1216" s="43" t="s">
        <v>7308</v>
      </c>
      <c r="C1216" s="2" t="s">
        <v>9853</v>
      </c>
      <c r="D1216" s="2" t="str">
        <f t="shared" si="72"/>
        <v>Üniversiteler Mah. İhsan Doğramacı Blv. ODTÜ TEKNOKENT ARGE ve Eğitim Merkezi, No: 13 Çankaya, Ankara 06800</v>
      </c>
      <c r="E1216" s="2" t="str">
        <f t="shared" si="73"/>
        <v>06800</v>
      </c>
      <c r="F1216" s="44" t="s">
        <v>7309</v>
      </c>
      <c r="G1216" s="2">
        <v>129</v>
      </c>
      <c r="H1216" s="2" t="s">
        <v>10532</v>
      </c>
      <c r="I1216" s="2">
        <f t="shared" ca="1" si="74"/>
        <v>4</v>
      </c>
      <c r="J1216" s="2">
        <f t="shared" ca="1" si="75"/>
        <v>209</v>
      </c>
    </row>
    <row r="1217" spans="1:10" ht="17.350000000000001" customHeight="1">
      <c r="A1217" s="2">
        <v>1216</v>
      </c>
      <c r="B1217" s="43" t="s">
        <v>7310</v>
      </c>
      <c r="C1217" s="2" t="s">
        <v>9854</v>
      </c>
      <c r="D1217" s="2" t="str">
        <f t="shared" si="72"/>
        <v xml:space="preserve"> 1303-1304 TRABZON</v>
      </c>
      <c r="E1217" s="2" t="str">
        <f t="shared" si="73"/>
        <v>TRABZON</v>
      </c>
      <c r="F1217" s="44" t="s">
        <v>7311</v>
      </c>
      <c r="G1217" s="2">
        <v>11</v>
      </c>
      <c r="H1217" s="2" t="s">
        <v>10533</v>
      </c>
      <c r="I1217" s="2">
        <f t="shared" ca="1" si="74"/>
        <v>3</v>
      </c>
      <c r="J1217" s="2">
        <f t="shared" ca="1" si="75"/>
        <v>175</v>
      </c>
    </row>
    <row r="1218" spans="1:10" ht="17.350000000000001" customHeight="1">
      <c r="A1218" s="2">
        <v>1217</v>
      </c>
      <c r="B1218" s="43" t="s">
        <v>7312</v>
      </c>
      <c r="C1218" s="2" t="s">
        <v>9855</v>
      </c>
      <c r="D1218" s="2" t="str">
        <f t="shared" si="72"/>
        <v>14</v>
      </c>
      <c r="E1218" s="2" t="str">
        <f t="shared" si="73"/>
        <v>14</v>
      </c>
      <c r="F1218" s="44" t="s">
        <v>7313</v>
      </c>
      <c r="G1218" s="2">
        <v>3098</v>
      </c>
      <c r="H1218" s="2" t="s">
        <v>10534</v>
      </c>
      <c r="I1218" s="2">
        <f t="shared" ca="1" si="74"/>
        <v>2</v>
      </c>
      <c r="J1218" s="2">
        <f t="shared" ca="1" si="75"/>
        <v>456</v>
      </c>
    </row>
    <row r="1219" spans="1:10" ht="17.350000000000001" customHeight="1">
      <c r="A1219" s="2">
        <v>1218</v>
      </c>
      <c r="B1219" s="43" t="s">
        <v>7314</v>
      </c>
      <c r="C1219" s="2" t="s">
        <v>9856</v>
      </c>
      <c r="D1219" s="2" t="str">
        <f t="shared" ref="D1219:D1282" si="76">IFERROR(RIGHT(C1219,LEN(C1219)-FIND("$",SUBSTITUTE(C1219,"/","$",LEN(C1219)-LEN(SUBSTITUTE(C1219,"/",""))))),C1219)</f>
        <v xml:space="preserve"> -27 Tepebaşı ESKİŞEHİR</v>
      </c>
      <c r="E1219" s="2" t="str">
        <f t="shared" ref="E1219:E1282" si="77">IFERROR(RIGHT(D1219,LEN(D1219)-FIND("$",SUBSTITUTE(D1219," ","$",LEN(D1219)-LEN(SUBSTITUTE(D1219," ",""))))),D1219)</f>
        <v>ESKİŞEHİR</v>
      </c>
      <c r="F1219" s="44" t="s">
        <v>7315</v>
      </c>
      <c r="G1219" s="2">
        <v>151</v>
      </c>
      <c r="H1219" s="2" t="s">
        <v>10535</v>
      </c>
      <c r="I1219" s="2">
        <f t="shared" ref="I1219:I1282" ca="1" si="78">RANDBETWEEN(1,8)</f>
        <v>8</v>
      </c>
      <c r="J1219" s="2">
        <f t="shared" ref="J1219:J1282" ca="1" si="79">RANDBETWEEN(1,1000)</f>
        <v>800</v>
      </c>
    </row>
    <row r="1220" spans="1:10" ht="17.350000000000001" customHeight="1">
      <c r="A1220" s="2">
        <v>1219</v>
      </c>
      <c r="B1220" s="43" t="s">
        <v>7316</v>
      </c>
      <c r="C1220" s="2" t="s">
        <v>8790</v>
      </c>
      <c r="D1220" s="2" t="str">
        <f t="shared" si="76"/>
        <v>1, 35471, Menderes, İzmir, Türkiye</v>
      </c>
      <c r="E1220" s="2" t="str">
        <f t="shared" si="77"/>
        <v>Türkiye</v>
      </c>
      <c r="F1220" s="44" t="s">
        <v>5117</v>
      </c>
      <c r="G1220" s="2">
        <v>1644</v>
      </c>
      <c r="H1220" s="2" t="s">
        <v>10536</v>
      </c>
      <c r="I1220" s="2">
        <f t="shared" ca="1" si="78"/>
        <v>2</v>
      </c>
      <c r="J1220" s="2">
        <f t="shared" ca="1" si="79"/>
        <v>844</v>
      </c>
    </row>
    <row r="1221" spans="1:10" ht="17.350000000000001" customHeight="1">
      <c r="A1221" s="2">
        <v>1220</v>
      </c>
      <c r="B1221" s="43" t="s">
        <v>7317</v>
      </c>
      <c r="C1221" s="2" t="s">
        <v>9857</v>
      </c>
      <c r="D1221" s="2" t="str">
        <f t="shared" si="76"/>
        <v>ANKARA</v>
      </c>
      <c r="E1221" s="2" t="str">
        <f t="shared" si="77"/>
        <v>ANKARA</v>
      </c>
      <c r="F1221" s="44" t="s">
        <v>7318</v>
      </c>
      <c r="G1221" s="2">
        <v>1631</v>
      </c>
      <c r="H1221" s="2" t="s">
        <v>10537</v>
      </c>
      <c r="I1221" s="2">
        <f t="shared" ca="1" si="78"/>
        <v>5</v>
      </c>
      <c r="J1221" s="2">
        <f t="shared" ca="1" si="79"/>
        <v>333</v>
      </c>
    </row>
    <row r="1222" spans="1:10" ht="17.350000000000001" customHeight="1">
      <c r="A1222" s="2">
        <v>1221</v>
      </c>
      <c r="B1222" s="43" t="s">
        <v>7319</v>
      </c>
      <c r="C1222" s="2" t="s">
        <v>9858</v>
      </c>
      <c r="D1222" s="2" t="str">
        <f t="shared" si="76"/>
        <v>ÇANAKKALE</v>
      </c>
      <c r="E1222" s="2" t="str">
        <f t="shared" si="77"/>
        <v>ÇANAKKALE</v>
      </c>
      <c r="F1222" s="44" t="s">
        <v>7320</v>
      </c>
      <c r="G1222" s="2">
        <v>2777</v>
      </c>
      <c r="H1222" s="2" t="s">
        <v>10538</v>
      </c>
      <c r="I1222" s="2">
        <f t="shared" ca="1" si="78"/>
        <v>6</v>
      </c>
      <c r="J1222" s="2">
        <f t="shared" ca="1" si="79"/>
        <v>282</v>
      </c>
    </row>
    <row r="1223" spans="1:10" ht="17.350000000000001" customHeight="1">
      <c r="A1223" s="2">
        <v>1222</v>
      </c>
      <c r="B1223" s="43" t="s">
        <v>7321</v>
      </c>
      <c r="C1223" s="2" t="s">
        <v>9859</v>
      </c>
      <c r="D1223" s="2" t="str">
        <f t="shared" si="76"/>
        <v>Ankara</v>
      </c>
      <c r="E1223" s="2" t="str">
        <f t="shared" si="77"/>
        <v>Ankara</v>
      </c>
      <c r="F1223" s="44" t="s">
        <v>7322</v>
      </c>
      <c r="G1223" s="2">
        <v>540</v>
      </c>
      <c r="H1223" s="2" t="s">
        <v>10539</v>
      </c>
      <c r="I1223" s="2">
        <f t="shared" ca="1" si="78"/>
        <v>3</v>
      </c>
      <c r="J1223" s="2">
        <f t="shared" ca="1" si="79"/>
        <v>158</v>
      </c>
    </row>
    <row r="1224" spans="1:10" ht="17.350000000000001" customHeight="1">
      <c r="A1224" s="2">
        <v>1223</v>
      </c>
      <c r="B1224" s="43" t="s">
        <v>7323</v>
      </c>
      <c r="C1224" s="2" t="s">
        <v>9860</v>
      </c>
      <c r="D1224" s="2" t="str">
        <f t="shared" si="76"/>
        <v xml:space="preserve"> ANTALYA</v>
      </c>
      <c r="E1224" s="2" t="str">
        <f t="shared" si="77"/>
        <v>ANTALYA</v>
      </c>
      <c r="F1224" s="44" t="s">
        <v>7324</v>
      </c>
      <c r="G1224" s="2">
        <v>2796</v>
      </c>
      <c r="H1224" s="2" t="s">
        <v>10540</v>
      </c>
      <c r="I1224" s="2">
        <f t="shared" ca="1" si="78"/>
        <v>7</v>
      </c>
      <c r="J1224" s="2">
        <f t="shared" ca="1" si="79"/>
        <v>23</v>
      </c>
    </row>
    <row r="1225" spans="1:10" ht="17.350000000000001" customHeight="1">
      <c r="A1225" s="2">
        <v>1224</v>
      </c>
      <c r="B1225" s="43" t="s">
        <v>7325</v>
      </c>
      <c r="C1225" s="2" t="s">
        <v>9861</v>
      </c>
      <c r="D1225" s="2" t="str">
        <f t="shared" si="76"/>
        <v>YTÜ TeknoPark B1 Blok Kat 2 No:8 Davutpaşa Esenler İstanbul</v>
      </c>
      <c r="E1225" s="2" t="str">
        <f t="shared" si="77"/>
        <v>İstanbul</v>
      </c>
      <c r="F1225" s="44" t="s">
        <v>7326</v>
      </c>
      <c r="G1225" s="2">
        <v>997</v>
      </c>
      <c r="H1225" s="2" t="s">
        <v>10541</v>
      </c>
      <c r="I1225" s="2">
        <f t="shared" ca="1" si="78"/>
        <v>3</v>
      </c>
      <c r="J1225" s="2">
        <f t="shared" ca="1" si="79"/>
        <v>404</v>
      </c>
    </row>
    <row r="1226" spans="1:10" ht="17.350000000000001" customHeight="1">
      <c r="A1226" s="2">
        <v>1225</v>
      </c>
      <c r="B1226" s="43" t="s">
        <v>7327</v>
      </c>
      <c r="C1226" s="2" t="s">
        <v>9862</v>
      </c>
      <c r="D1226" s="2" t="str">
        <f t="shared" si="76"/>
        <v>Reşitpaşa Mah. Katar Cad. ARI 2 Binası</v>
      </c>
      <c r="E1226" s="2" t="str">
        <f t="shared" si="77"/>
        <v>Binası</v>
      </c>
      <c r="F1226" s="44" t="s">
        <v>7328</v>
      </c>
      <c r="G1226" s="2">
        <v>3126</v>
      </c>
      <c r="H1226" s="2" t="s">
        <v>10542</v>
      </c>
      <c r="I1226" s="2">
        <f t="shared" ca="1" si="78"/>
        <v>3</v>
      </c>
      <c r="J1226" s="2">
        <f t="shared" ca="1" si="79"/>
        <v>461</v>
      </c>
    </row>
    <row r="1227" spans="1:10" ht="17.350000000000001" customHeight="1">
      <c r="A1227" s="2">
        <v>1226</v>
      </c>
      <c r="B1227" s="43" t="s">
        <v>7329</v>
      </c>
      <c r="C1227" s="2" t="s">
        <v>9863</v>
      </c>
      <c r="D1227" s="2" t="str">
        <f t="shared" si="76"/>
        <v>Sivas</v>
      </c>
      <c r="E1227" s="2" t="str">
        <f t="shared" si="77"/>
        <v>Sivas</v>
      </c>
      <c r="F1227" s="44" t="s">
        <v>7330</v>
      </c>
      <c r="G1227" s="2">
        <v>497</v>
      </c>
      <c r="H1227" s="2" t="s">
        <v>10543</v>
      </c>
      <c r="I1227" s="2">
        <f t="shared" ca="1" si="78"/>
        <v>3</v>
      </c>
      <c r="J1227" s="2">
        <f t="shared" ca="1" si="79"/>
        <v>793</v>
      </c>
    </row>
    <row r="1228" spans="1:10" ht="17.350000000000001" customHeight="1">
      <c r="A1228" s="2">
        <v>1227</v>
      </c>
      <c r="B1228" s="43" t="s">
        <v>7331</v>
      </c>
      <c r="C1228" s="2" t="s">
        <v>9864</v>
      </c>
      <c r="D1228" s="2" t="str">
        <f t="shared" si="76"/>
        <v>208 26110 ESKİŞEHİR</v>
      </c>
      <c r="E1228" s="2" t="str">
        <f t="shared" si="77"/>
        <v>ESKİŞEHİR</v>
      </c>
      <c r="F1228" s="44" t="s">
        <v>7332</v>
      </c>
      <c r="G1228" s="2">
        <v>713</v>
      </c>
      <c r="H1228" s="2" t="s">
        <v>10544</v>
      </c>
      <c r="I1228" s="2">
        <f t="shared" ca="1" si="78"/>
        <v>8</v>
      </c>
      <c r="J1228" s="2">
        <f t="shared" ca="1" si="79"/>
        <v>393</v>
      </c>
    </row>
    <row r="1229" spans="1:10" ht="17.350000000000001" customHeight="1">
      <c r="A1229" s="2">
        <v>1228</v>
      </c>
      <c r="B1229" s="43" t="s">
        <v>7333</v>
      </c>
      <c r="C1229" s="2" t="s">
        <v>9865</v>
      </c>
      <c r="D1229" s="2" t="str">
        <f t="shared" si="76"/>
        <v>İVEDİK OSB MAH.2224.CAD.NO1</v>
      </c>
      <c r="E1229" s="2" t="str">
        <f t="shared" si="77"/>
        <v>MAH.2224.CAD.NO1</v>
      </c>
      <c r="F1229" s="44" t="s">
        <v>7334</v>
      </c>
      <c r="G1229" s="2">
        <v>2666</v>
      </c>
      <c r="H1229" s="2" t="s">
        <v>10545</v>
      </c>
      <c r="I1229" s="2">
        <f t="shared" ca="1" si="78"/>
        <v>1</v>
      </c>
      <c r="J1229" s="2">
        <f t="shared" ca="1" si="79"/>
        <v>202</v>
      </c>
    </row>
    <row r="1230" spans="1:10" ht="17.350000000000001" customHeight="1">
      <c r="A1230" s="2">
        <v>1229</v>
      </c>
      <c r="B1230" s="43" t="s">
        <v>7335</v>
      </c>
      <c r="C1230" s="2" t="s">
        <v>9866</v>
      </c>
      <c r="D1230" s="2" t="str">
        <f t="shared" si="76"/>
        <v>Mongeri Binası 19 Mayıs Mahallesi 34360 Şişli – İstanbul</v>
      </c>
      <c r="E1230" s="2" t="str">
        <f t="shared" si="77"/>
        <v>İstanbul</v>
      </c>
      <c r="F1230" s="44" t="s">
        <v>7336</v>
      </c>
      <c r="G1230" s="2">
        <v>1151</v>
      </c>
      <c r="H1230" s="2" t="s">
        <v>10546</v>
      </c>
      <c r="I1230" s="2">
        <f t="shared" ca="1" si="78"/>
        <v>2</v>
      </c>
      <c r="J1230" s="2">
        <f t="shared" ca="1" si="79"/>
        <v>546</v>
      </c>
    </row>
    <row r="1231" spans="1:10" ht="17.350000000000001" customHeight="1">
      <c r="A1231" s="2">
        <v>1230</v>
      </c>
      <c r="B1231" s="43" t="s">
        <v>7337</v>
      </c>
      <c r="C1231" s="2" t="s">
        <v>9867</v>
      </c>
      <c r="D1231" s="2" t="str">
        <f t="shared" si="76"/>
        <v>BUN TEKNOPARK No 206</v>
      </c>
      <c r="E1231" s="2" t="str">
        <f t="shared" si="77"/>
        <v>206</v>
      </c>
      <c r="F1231" s="44" t="s">
        <v>7338</v>
      </c>
      <c r="G1231" s="2">
        <v>77</v>
      </c>
      <c r="H1231" s="2" t="s">
        <v>10547</v>
      </c>
      <c r="I1231" s="2">
        <f t="shared" ca="1" si="78"/>
        <v>1</v>
      </c>
      <c r="J1231" s="2">
        <f t="shared" ca="1" si="79"/>
        <v>859</v>
      </c>
    </row>
    <row r="1232" spans="1:10" ht="17.350000000000001" customHeight="1">
      <c r="A1232" s="2">
        <v>1231</v>
      </c>
      <c r="B1232" s="43" t="s">
        <v>7339</v>
      </c>
      <c r="C1232" s="2" t="s">
        <v>9868</v>
      </c>
      <c r="D1232" s="2" t="str">
        <f t="shared" si="76"/>
        <v>İstanbul</v>
      </c>
      <c r="E1232" s="2" t="str">
        <f t="shared" si="77"/>
        <v>İstanbul</v>
      </c>
      <c r="F1232" s="44" t="s">
        <v>7340</v>
      </c>
      <c r="G1232" s="2">
        <v>2868</v>
      </c>
      <c r="H1232" s="2" t="s">
        <v>10548</v>
      </c>
      <c r="I1232" s="2">
        <f t="shared" ca="1" si="78"/>
        <v>8</v>
      </c>
      <c r="J1232" s="2">
        <f t="shared" ca="1" si="79"/>
        <v>875</v>
      </c>
    </row>
    <row r="1233" spans="1:10" ht="17.350000000000001" customHeight="1">
      <c r="A1233" s="2">
        <v>1232</v>
      </c>
      <c r="B1233" s="43" t="s">
        <v>7341</v>
      </c>
      <c r="C1233" s="2" t="s">
        <v>9869</v>
      </c>
      <c r="D1233" s="2" t="str">
        <f t="shared" si="76"/>
        <v>2 ofis no:205 Sivas</v>
      </c>
      <c r="E1233" s="2" t="str">
        <f t="shared" si="77"/>
        <v>Sivas</v>
      </c>
      <c r="F1233" s="44" t="s">
        <v>7342</v>
      </c>
      <c r="G1233" s="2">
        <v>1570</v>
      </c>
      <c r="H1233" s="2" t="s">
        <v>10549</v>
      </c>
      <c r="I1233" s="2">
        <f t="shared" ca="1" si="78"/>
        <v>7</v>
      </c>
      <c r="J1233" s="2">
        <f t="shared" ca="1" si="79"/>
        <v>334</v>
      </c>
    </row>
    <row r="1234" spans="1:10" ht="17.350000000000001" customHeight="1">
      <c r="A1234" s="2">
        <v>1233</v>
      </c>
      <c r="B1234" s="43" t="s">
        <v>7343</v>
      </c>
      <c r="C1234" s="2" t="s">
        <v>9870</v>
      </c>
      <c r="D1234" s="2" t="str">
        <f t="shared" si="76"/>
        <v>ESKİŞEHİR</v>
      </c>
      <c r="E1234" s="2" t="str">
        <f t="shared" si="77"/>
        <v>ESKİŞEHİR</v>
      </c>
      <c r="F1234" s="44" t="s">
        <v>7344</v>
      </c>
      <c r="G1234" s="2">
        <v>245</v>
      </c>
      <c r="H1234" s="2" t="s">
        <v>10550</v>
      </c>
      <c r="I1234" s="2">
        <f t="shared" ca="1" si="78"/>
        <v>3</v>
      </c>
      <c r="J1234" s="2">
        <f t="shared" ca="1" si="79"/>
        <v>514</v>
      </c>
    </row>
    <row r="1235" spans="1:10" ht="17.350000000000001" customHeight="1">
      <c r="A1235" s="2">
        <v>1234</v>
      </c>
      <c r="B1235" s="43" t="s">
        <v>7345</v>
      </c>
      <c r="C1235" s="2" t="s">
        <v>9871</v>
      </c>
      <c r="D1235" s="2" t="str">
        <f t="shared" si="76"/>
        <v>Ankara</v>
      </c>
      <c r="E1235" s="2" t="str">
        <f t="shared" si="77"/>
        <v>Ankara</v>
      </c>
      <c r="F1235" s="44" t="s">
        <v>7346</v>
      </c>
      <c r="G1235" s="2">
        <v>3162</v>
      </c>
      <c r="H1235" s="2" t="s">
        <v>10551</v>
      </c>
      <c r="I1235" s="2">
        <f t="shared" ca="1" si="78"/>
        <v>3</v>
      </c>
      <c r="J1235" s="2">
        <f t="shared" ca="1" si="79"/>
        <v>387</v>
      </c>
    </row>
    <row r="1236" spans="1:10" ht="17.350000000000001" customHeight="1">
      <c r="A1236" s="2">
        <v>1235</v>
      </c>
      <c r="B1236" s="43" t="s">
        <v>7347</v>
      </c>
      <c r="C1236" s="2" t="s">
        <v>9872</v>
      </c>
      <c r="D1236" s="2" t="str">
        <f t="shared" si="76"/>
        <v>Ankara</v>
      </c>
      <c r="E1236" s="2" t="str">
        <f t="shared" si="77"/>
        <v>Ankara</v>
      </c>
      <c r="F1236" s="44" t="s">
        <v>7348</v>
      </c>
      <c r="G1236" s="2">
        <v>239</v>
      </c>
      <c r="H1236" s="2" t="s">
        <v>10552</v>
      </c>
      <c r="I1236" s="2">
        <f t="shared" ca="1" si="78"/>
        <v>8</v>
      </c>
      <c r="J1236" s="2">
        <f t="shared" ca="1" si="79"/>
        <v>975</v>
      </c>
    </row>
    <row r="1237" spans="1:10" ht="17.350000000000001" customHeight="1">
      <c r="A1237" s="2">
        <v>1236</v>
      </c>
      <c r="B1237" s="43" t="s">
        <v>7349</v>
      </c>
      <c r="C1237" s="2" t="s">
        <v>9873</v>
      </c>
      <c r="D1237" s="2" t="str">
        <f t="shared" si="76"/>
        <v>108</v>
      </c>
      <c r="E1237" s="2" t="str">
        <f t="shared" si="77"/>
        <v>108</v>
      </c>
      <c r="F1237" s="44" t="s">
        <v>7350</v>
      </c>
      <c r="G1237" s="2">
        <v>2518</v>
      </c>
      <c r="H1237" s="2" t="s">
        <v>10553</v>
      </c>
      <c r="I1237" s="2">
        <f t="shared" ca="1" si="78"/>
        <v>7</v>
      </c>
      <c r="J1237" s="2">
        <f t="shared" ca="1" si="79"/>
        <v>809</v>
      </c>
    </row>
    <row r="1238" spans="1:10" ht="17.350000000000001" customHeight="1">
      <c r="A1238" s="2">
        <v>1237</v>
      </c>
      <c r="B1238" s="43" t="s">
        <v>7351</v>
      </c>
      <c r="C1238" s="2" t="s">
        <v>9874</v>
      </c>
      <c r="D1238" s="2" t="str">
        <f t="shared" si="76"/>
        <v>207 Yazılımkule OdunpazarıESKİŞEHİR</v>
      </c>
      <c r="E1238" s="2" t="str">
        <f t="shared" si="77"/>
        <v>OdunpazarıESKİŞEHİR</v>
      </c>
      <c r="F1238" s="44" t="s">
        <v>7352</v>
      </c>
      <c r="G1238" s="2">
        <v>2557</v>
      </c>
      <c r="H1238" s="2" t="s">
        <v>10554</v>
      </c>
      <c r="I1238" s="2">
        <f t="shared" ca="1" si="78"/>
        <v>2</v>
      </c>
      <c r="J1238" s="2">
        <f t="shared" ca="1" si="79"/>
        <v>588</v>
      </c>
    </row>
    <row r="1239" spans="1:10" ht="17.350000000000001" customHeight="1">
      <c r="A1239" s="2">
        <v>1238</v>
      </c>
      <c r="B1239" s="43" t="s">
        <v>7353</v>
      </c>
      <c r="C1239" s="2" t="s">
        <v>9034</v>
      </c>
      <c r="D1239" s="2" t="str">
        <f t="shared" si="76"/>
        <v>Ankara</v>
      </c>
      <c r="E1239" s="2" t="str">
        <f t="shared" si="77"/>
        <v>Ankara</v>
      </c>
      <c r="F1239" s="44" t="s">
        <v>5614</v>
      </c>
      <c r="G1239" s="2">
        <v>2585</v>
      </c>
      <c r="H1239" s="2" t="s">
        <v>10555</v>
      </c>
      <c r="I1239" s="2">
        <f t="shared" ca="1" si="78"/>
        <v>8</v>
      </c>
      <c r="J1239" s="2">
        <f t="shared" ca="1" si="79"/>
        <v>748</v>
      </c>
    </row>
    <row r="1240" spans="1:10" ht="17.350000000000001" customHeight="1">
      <c r="A1240" s="2">
        <v>1239</v>
      </c>
      <c r="B1240" s="43" t="s">
        <v>7354</v>
      </c>
      <c r="C1240" s="2" t="s">
        <v>9875</v>
      </c>
      <c r="D1240" s="2" t="str">
        <f t="shared" si="76"/>
        <v>Ankara</v>
      </c>
      <c r="E1240" s="2" t="str">
        <f t="shared" si="77"/>
        <v>Ankara</v>
      </c>
      <c r="F1240" s="44" t="s">
        <v>7355</v>
      </c>
      <c r="G1240" s="2">
        <v>532</v>
      </c>
      <c r="H1240" s="2" t="s">
        <v>10556</v>
      </c>
      <c r="I1240" s="2">
        <f t="shared" ca="1" si="78"/>
        <v>2</v>
      </c>
      <c r="J1240" s="2">
        <f t="shared" ca="1" si="79"/>
        <v>659</v>
      </c>
    </row>
    <row r="1241" spans="1:10" ht="17.350000000000001" customHeight="1">
      <c r="A1241" s="2">
        <v>1240</v>
      </c>
      <c r="B1241" s="43" t="s">
        <v>7356</v>
      </c>
      <c r="C1241" s="2" t="s">
        <v>9876</v>
      </c>
      <c r="D1241" s="2" t="str">
        <f t="shared" si="76"/>
        <v>İzmir Bilimpark TGB İTOB OSB Mah 10032 Sok. No:2 (A007) Menderes-İZMİR</v>
      </c>
      <c r="E1241" s="2" t="str">
        <f t="shared" si="77"/>
        <v>Menderes-İZMİR</v>
      </c>
      <c r="F1241" s="44" t="s">
        <v>7357</v>
      </c>
      <c r="G1241" s="2">
        <v>964</v>
      </c>
      <c r="H1241" s="2" t="s">
        <v>10557</v>
      </c>
      <c r="I1241" s="2">
        <f t="shared" ca="1" si="78"/>
        <v>8</v>
      </c>
      <c r="J1241" s="2">
        <f t="shared" ca="1" si="79"/>
        <v>940</v>
      </c>
    </row>
    <row r="1242" spans="1:10" ht="17.350000000000001" customHeight="1">
      <c r="A1242" s="2">
        <v>1241</v>
      </c>
      <c r="B1242" s="43" t="s">
        <v>7358</v>
      </c>
      <c r="C1242" s="2" t="s">
        <v>9877</v>
      </c>
      <c r="D1242" s="2" t="str">
        <f t="shared" si="76"/>
        <v>1c İç Kapı No:1b20</v>
      </c>
      <c r="E1242" s="2" t="str">
        <f t="shared" si="77"/>
        <v>No:1b20</v>
      </c>
      <c r="F1242" s="44" t="s">
        <v>7359</v>
      </c>
      <c r="G1242" s="2">
        <v>2766</v>
      </c>
      <c r="H1242" s="2" t="s">
        <v>10558</v>
      </c>
      <c r="I1242" s="2">
        <f t="shared" ca="1" si="78"/>
        <v>1</v>
      </c>
      <c r="J1242" s="2">
        <f t="shared" ca="1" si="79"/>
        <v>5</v>
      </c>
    </row>
    <row r="1243" spans="1:10" ht="17.350000000000001" customHeight="1">
      <c r="A1243" s="2">
        <v>1242</v>
      </c>
      <c r="B1243" s="43" t="s">
        <v>7360</v>
      </c>
      <c r="C1243" s="2" t="s">
        <v>9878</v>
      </c>
      <c r="D1243" s="2" t="str">
        <f t="shared" si="76"/>
        <v>204</v>
      </c>
      <c r="E1243" s="2" t="str">
        <f t="shared" si="77"/>
        <v>204</v>
      </c>
      <c r="F1243" s="44" t="s">
        <v>7361</v>
      </c>
      <c r="G1243" s="2">
        <v>687</v>
      </c>
      <c r="H1243" s="2" t="s">
        <v>10559</v>
      </c>
      <c r="I1243" s="2">
        <f t="shared" ca="1" si="78"/>
        <v>1</v>
      </c>
      <c r="J1243" s="2">
        <f t="shared" ca="1" si="79"/>
        <v>341</v>
      </c>
    </row>
    <row r="1244" spans="1:10" ht="17.350000000000001" customHeight="1">
      <c r="A1244" s="2">
        <v>1243</v>
      </c>
      <c r="B1244" s="43" t="s">
        <v>7362</v>
      </c>
      <c r="C1244" s="2" t="s">
        <v>9879</v>
      </c>
      <c r="D1244" s="2" t="str">
        <f t="shared" si="76"/>
        <v xml:space="preserve"> KOCAELİ</v>
      </c>
      <c r="E1244" s="2" t="str">
        <f t="shared" si="77"/>
        <v>KOCAELİ</v>
      </c>
      <c r="F1244" s="44" t="s">
        <v>7363</v>
      </c>
      <c r="G1244" s="2">
        <v>3166</v>
      </c>
      <c r="H1244" s="2" t="s">
        <v>10560</v>
      </c>
      <c r="I1244" s="2">
        <f t="shared" ca="1" si="78"/>
        <v>2</v>
      </c>
      <c r="J1244" s="2">
        <f t="shared" ca="1" si="79"/>
        <v>937</v>
      </c>
    </row>
    <row r="1245" spans="1:10" ht="17.350000000000001" customHeight="1">
      <c r="A1245" s="2">
        <v>1244</v>
      </c>
      <c r="B1245" s="43" t="s">
        <v>7364</v>
      </c>
      <c r="C1245" s="2" t="s">
        <v>9880</v>
      </c>
      <c r="D1245" s="2" t="str">
        <f t="shared" si="76"/>
        <v>Kötekli Mahallesi 43 Sokak Muğla Sıtkı Koçman Üniversitesi Kötekli Kampüsü Araştırma Laboratuvarları Merkezi Üniversite Sanayi İşbirliği Koordinatörlüğü No: 231A 1-07 48000 Menteşe- MUĞLA</v>
      </c>
      <c r="E1245" s="2" t="str">
        <f t="shared" si="77"/>
        <v>MUĞLA</v>
      </c>
      <c r="F1245" s="44" t="s">
        <v>7365</v>
      </c>
      <c r="G1245" s="2">
        <v>2370</v>
      </c>
      <c r="H1245" s="2" t="s">
        <v>10561</v>
      </c>
      <c r="I1245" s="2">
        <f t="shared" ca="1" si="78"/>
        <v>8</v>
      </c>
      <c r="J1245" s="2">
        <f t="shared" ca="1" si="79"/>
        <v>219</v>
      </c>
    </row>
    <row r="1246" spans="1:10" ht="17.350000000000001" customHeight="1">
      <c r="A1246" s="2">
        <v>1245</v>
      </c>
      <c r="B1246" s="43" t="s">
        <v>7366</v>
      </c>
      <c r="C1246" s="2" t="s">
        <v>9881</v>
      </c>
      <c r="D1246" s="2" t="str">
        <f t="shared" si="76"/>
        <v>Samsun</v>
      </c>
      <c r="E1246" s="2" t="str">
        <f t="shared" si="77"/>
        <v>Samsun</v>
      </c>
      <c r="F1246" s="44" t="s">
        <v>7367</v>
      </c>
      <c r="G1246" s="2">
        <v>2599</v>
      </c>
      <c r="H1246" s="2" t="s">
        <v>10562</v>
      </c>
      <c r="I1246" s="2">
        <f t="shared" ca="1" si="78"/>
        <v>6</v>
      </c>
      <c r="J1246" s="2">
        <f t="shared" ca="1" si="79"/>
        <v>336</v>
      </c>
    </row>
    <row r="1247" spans="1:10" ht="17.350000000000001" customHeight="1">
      <c r="A1247" s="2">
        <v>1246</v>
      </c>
      <c r="B1247" s="43" t="s">
        <v>7368</v>
      </c>
      <c r="C1247" s="2" t="s">
        <v>9882</v>
      </c>
      <c r="D1247" s="2" t="str">
        <f t="shared" si="76"/>
        <v>ANTALYA</v>
      </c>
      <c r="E1247" s="2" t="str">
        <f t="shared" si="77"/>
        <v>ANTALYA</v>
      </c>
      <c r="F1247" s="44" t="s">
        <v>7369</v>
      </c>
      <c r="G1247" s="2">
        <v>877</v>
      </c>
      <c r="H1247" s="2" t="s">
        <v>10563</v>
      </c>
      <c r="I1247" s="2">
        <f t="shared" ca="1" si="78"/>
        <v>7</v>
      </c>
      <c r="J1247" s="2">
        <f t="shared" ca="1" si="79"/>
        <v>100</v>
      </c>
    </row>
    <row r="1248" spans="1:10" ht="17.350000000000001" customHeight="1">
      <c r="A1248" s="2">
        <v>1247</v>
      </c>
      <c r="B1248" s="43" t="s">
        <v>7370</v>
      </c>
      <c r="C1248" s="2" t="s">
        <v>9883</v>
      </c>
      <c r="D1248" s="2" t="str">
        <f t="shared" si="76"/>
        <v>İzmir</v>
      </c>
      <c r="E1248" s="2" t="str">
        <f t="shared" si="77"/>
        <v>İzmir</v>
      </c>
      <c r="F1248" s="44" t="s">
        <v>7371</v>
      </c>
      <c r="G1248" s="2">
        <v>2616</v>
      </c>
      <c r="H1248" s="2" t="s">
        <v>10564</v>
      </c>
      <c r="I1248" s="2">
        <f t="shared" ca="1" si="78"/>
        <v>4</v>
      </c>
      <c r="J1248" s="2">
        <f t="shared" ca="1" si="79"/>
        <v>911</v>
      </c>
    </row>
    <row r="1249" spans="1:10" ht="17.350000000000001" customHeight="1">
      <c r="A1249" s="2">
        <v>1248</v>
      </c>
      <c r="B1249" s="43" t="s">
        <v>7372</v>
      </c>
      <c r="C1249" s="2" t="s">
        <v>9884</v>
      </c>
      <c r="D1249" s="2" t="str">
        <f t="shared" si="76"/>
        <v xml:space="preserve"> İstanbul</v>
      </c>
      <c r="E1249" s="2" t="str">
        <f t="shared" si="77"/>
        <v>İstanbul</v>
      </c>
      <c r="F1249" s="44" t="s">
        <v>7373</v>
      </c>
      <c r="G1249" s="2">
        <v>2922</v>
      </c>
      <c r="H1249" s="2" t="s">
        <v>10565</v>
      </c>
      <c r="I1249" s="2">
        <f t="shared" ca="1" si="78"/>
        <v>7</v>
      </c>
      <c r="J1249" s="2">
        <f t="shared" ca="1" si="79"/>
        <v>118</v>
      </c>
    </row>
    <row r="1250" spans="1:10" ht="17.350000000000001" customHeight="1">
      <c r="A1250" s="2">
        <v>1249</v>
      </c>
      <c r="B1250" s="43" t="s">
        <v>7374</v>
      </c>
      <c r="C1250" s="2" t="s">
        <v>9885</v>
      </c>
      <c r="D1250" s="2" t="str">
        <f t="shared" si="76"/>
        <v>Ankara</v>
      </c>
      <c r="E1250" s="2" t="str">
        <f t="shared" si="77"/>
        <v>Ankara</v>
      </c>
      <c r="F1250" s="44" t="s">
        <v>7375</v>
      </c>
      <c r="G1250" s="2">
        <v>2921</v>
      </c>
      <c r="H1250" s="2" t="s">
        <v>10566</v>
      </c>
      <c r="I1250" s="2">
        <f t="shared" ca="1" si="78"/>
        <v>5</v>
      </c>
      <c r="J1250" s="2">
        <f t="shared" ca="1" si="79"/>
        <v>420</v>
      </c>
    </row>
    <row r="1251" spans="1:10" ht="17.350000000000001" customHeight="1">
      <c r="A1251" s="2">
        <v>1250</v>
      </c>
      <c r="B1251" s="43" t="s">
        <v>7376</v>
      </c>
      <c r="C1251" s="2" t="s">
        <v>9886</v>
      </c>
      <c r="D1251" s="2" t="str">
        <f t="shared" si="76"/>
        <v>11</v>
      </c>
      <c r="E1251" s="2" t="str">
        <f t="shared" si="77"/>
        <v>11</v>
      </c>
      <c r="F1251" s="44" t="s">
        <v>7377</v>
      </c>
      <c r="G1251" s="2">
        <v>2744</v>
      </c>
      <c r="H1251" s="2" t="s">
        <v>10567</v>
      </c>
      <c r="I1251" s="2">
        <f t="shared" ca="1" si="78"/>
        <v>2</v>
      </c>
      <c r="J1251" s="2">
        <f t="shared" ca="1" si="79"/>
        <v>973</v>
      </c>
    </row>
    <row r="1252" spans="1:10" ht="17.350000000000001" customHeight="1">
      <c r="A1252" s="2">
        <v>1251</v>
      </c>
      <c r="B1252" s="43" t="s">
        <v>7378</v>
      </c>
      <c r="C1252" s="2" t="s">
        <v>9887</v>
      </c>
      <c r="D1252" s="2" t="str">
        <f t="shared" si="76"/>
        <v>Kütahya Tasarım Teknokent A.Ş. 2.Organize Sanayi Bölgesi Kütahya Eskişehir Karayolu 5.Km Merkez KÜTAHYA</v>
      </c>
      <c r="E1252" s="2" t="str">
        <f t="shared" si="77"/>
        <v>KÜTAHYA</v>
      </c>
      <c r="F1252" s="44" t="s">
        <v>7379</v>
      </c>
      <c r="G1252" s="2">
        <v>1627</v>
      </c>
      <c r="H1252" s="2" t="s">
        <v>10568</v>
      </c>
      <c r="I1252" s="2">
        <f t="shared" ca="1" si="78"/>
        <v>3</v>
      </c>
      <c r="J1252" s="2">
        <f t="shared" ca="1" si="79"/>
        <v>841</v>
      </c>
    </row>
    <row r="1253" spans="1:10" ht="17.350000000000001" customHeight="1">
      <c r="A1253" s="2">
        <v>1252</v>
      </c>
      <c r="B1253" s="43" t="s">
        <v>7380</v>
      </c>
      <c r="C1253" s="2" t="s">
        <v>9888</v>
      </c>
      <c r="D1253" s="2" t="str">
        <f t="shared" si="76"/>
        <v>6 MERKEZ ÇORUM</v>
      </c>
      <c r="E1253" s="2" t="str">
        <f t="shared" si="77"/>
        <v>ÇORUM</v>
      </c>
      <c r="F1253" s="44" t="s">
        <v>7381</v>
      </c>
      <c r="G1253" s="2">
        <v>1046</v>
      </c>
      <c r="H1253" s="2" t="s">
        <v>10569</v>
      </c>
      <c r="I1253" s="2">
        <f t="shared" ca="1" si="78"/>
        <v>3</v>
      </c>
      <c r="J1253" s="2">
        <f t="shared" ca="1" si="79"/>
        <v>594</v>
      </c>
    </row>
    <row r="1254" spans="1:10" ht="17.350000000000001" customHeight="1">
      <c r="A1254" s="2">
        <v>1253</v>
      </c>
      <c r="B1254" s="43" t="s">
        <v>7382</v>
      </c>
      <c r="C1254" s="2" t="s">
        <v>9889</v>
      </c>
      <c r="D1254" s="2" t="str">
        <f t="shared" si="76"/>
        <v>Gaziosmanpaşa üniversitesi Tokat Teknoloji Geliştirme Bölgesi Tokat Teknopark Kat:1 TOKAT</v>
      </c>
      <c r="E1254" s="2" t="str">
        <f t="shared" si="77"/>
        <v>TOKAT</v>
      </c>
      <c r="F1254" s="44" t="s">
        <v>7383</v>
      </c>
      <c r="G1254" s="2">
        <v>2823</v>
      </c>
      <c r="H1254" s="2" t="s">
        <v>10570</v>
      </c>
      <c r="I1254" s="2">
        <f t="shared" ca="1" si="78"/>
        <v>6</v>
      </c>
      <c r="J1254" s="2">
        <f t="shared" ca="1" si="79"/>
        <v>315</v>
      </c>
    </row>
    <row r="1255" spans="1:10" ht="17.350000000000001" customHeight="1">
      <c r="A1255" s="2">
        <v>1254</v>
      </c>
      <c r="B1255" s="43" t="s">
        <v>7384</v>
      </c>
      <c r="C1255" s="2" t="s">
        <v>9890</v>
      </c>
      <c r="D1255" s="2" t="str">
        <f t="shared" si="76"/>
        <v>203</v>
      </c>
      <c r="E1255" s="2" t="str">
        <f t="shared" si="77"/>
        <v>203</v>
      </c>
      <c r="F1255" s="44" t="s">
        <v>7385</v>
      </c>
      <c r="G1255" s="2">
        <v>1602</v>
      </c>
      <c r="H1255" s="2" t="s">
        <v>10571</v>
      </c>
      <c r="I1255" s="2">
        <f t="shared" ca="1" si="78"/>
        <v>2</v>
      </c>
      <c r="J1255" s="2">
        <f t="shared" ca="1" si="79"/>
        <v>821</v>
      </c>
    </row>
    <row r="1256" spans="1:10" ht="17.350000000000001" customHeight="1">
      <c r="A1256" s="2">
        <v>1255</v>
      </c>
      <c r="B1256" s="43" t="s">
        <v>7386</v>
      </c>
      <c r="C1256" s="2" t="s">
        <v>9891</v>
      </c>
      <c r="D1256" s="2" t="str">
        <f t="shared" si="76"/>
        <v>Anadolu Üni. Yunusemre Kampüsü Teknopark No:211</v>
      </c>
      <c r="E1256" s="2" t="str">
        <f t="shared" si="77"/>
        <v>No:211</v>
      </c>
      <c r="F1256" s="44" t="s">
        <v>7387</v>
      </c>
      <c r="G1256" s="2">
        <v>2289</v>
      </c>
      <c r="H1256" s="2" t="s">
        <v>10572</v>
      </c>
      <c r="I1256" s="2">
        <f t="shared" ca="1" si="78"/>
        <v>3</v>
      </c>
      <c r="J1256" s="2">
        <f t="shared" ca="1" si="79"/>
        <v>785</v>
      </c>
    </row>
    <row r="1257" spans="1:10" ht="17.350000000000001" customHeight="1">
      <c r="A1257" s="2">
        <v>1256</v>
      </c>
      <c r="B1257" s="43" t="s">
        <v>7388</v>
      </c>
      <c r="C1257" s="2" t="s">
        <v>9892</v>
      </c>
      <c r="D1257" s="2" t="str">
        <f t="shared" si="76"/>
        <v>Boğaziçi Üniversitesi Kuzey Kampüs Bün Teknopark Kat:1 no:203 Bebek Beşiktaş İstanbul</v>
      </c>
      <c r="E1257" s="2" t="str">
        <f t="shared" si="77"/>
        <v>İstanbul</v>
      </c>
      <c r="F1257" s="44" t="s">
        <v>7389</v>
      </c>
      <c r="G1257" s="2">
        <v>1109</v>
      </c>
      <c r="H1257" s="2" t="s">
        <v>10573</v>
      </c>
      <c r="I1257" s="2">
        <f t="shared" ca="1" si="78"/>
        <v>2</v>
      </c>
      <c r="J1257" s="2">
        <f t="shared" ca="1" si="79"/>
        <v>271</v>
      </c>
    </row>
    <row r="1258" spans="1:10" ht="17.350000000000001" customHeight="1">
      <c r="A1258" s="2">
        <v>1257</v>
      </c>
      <c r="B1258" s="43" t="s">
        <v>7390</v>
      </c>
      <c r="C1258" s="2" t="s">
        <v>9893</v>
      </c>
      <c r="D1258" s="2" t="str">
        <f t="shared" si="76"/>
        <v>Çifte Havuzlar Mh. Eski Londra Asfaltı Cd. YTÜ Davutpaşa Kampüsü Yıldız Teknopark D2 Blok Kapı No: Z05 Esenler</v>
      </c>
      <c r="E1258" s="2" t="str">
        <f t="shared" si="77"/>
        <v>Esenler</v>
      </c>
      <c r="F1258" s="44" t="s">
        <v>7391</v>
      </c>
      <c r="G1258" s="2">
        <v>1076</v>
      </c>
      <c r="H1258" s="2" t="s">
        <v>10574</v>
      </c>
      <c r="I1258" s="2">
        <f t="shared" ca="1" si="78"/>
        <v>3</v>
      </c>
      <c r="J1258" s="2">
        <f t="shared" ca="1" si="79"/>
        <v>800</v>
      </c>
    </row>
    <row r="1259" spans="1:10" ht="17.350000000000001" customHeight="1">
      <c r="A1259" s="2">
        <v>1258</v>
      </c>
      <c r="B1259" s="43" t="s">
        <v>7392</v>
      </c>
      <c r="C1259" s="2" t="s">
        <v>9894</v>
      </c>
      <c r="D1259" s="2" t="str">
        <f t="shared" si="76"/>
        <v>KAHRAMANMARAŞ</v>
      </c>
      <c r="E1259" s="2" t="str">
        <f t="shared" si="77"/>
        <v>KAHRAMANMARAŞ</v>
      </c>
      <c r="F1259" s="44" t="s">
        <v>7393</v>
      </c>
      <c r="G1259" s="2">
        <v>157</v>
      </c>
      <c r="H1259" s="2" t="s">
        <v>10575</v>
      </c>
      <c r="I1259" s="2">
        <f t="shared" ca="1" si="78"/>
        <v>7</v>
      </c>
      <c r="J1259" s="2">
        <f t="shared" ca="1" si="79"/>
        <v>516</v>
      </c>
    </row>
    <row r="1260" spans="1:10" ht="17.350000000000001" customHeight="1">
      <c r="A1260" s="2">
        <v>1259</v>
      </c>
      <c r="B1260" s="43" t="s">
        <v>7394</v>
      </c>
      <c r="C1260" s="2" t="s">
        <v>9895</v>
      </c>
      <c r="D1260" s="2" t="str">
        <f t="shared" si="76"/>
        <v>2 Z17 Sivas</v>
      </c>
      <c r="E1260" s="2" t="str">
        <f t="shared" si="77"/>
        <v>Sivas</v>
      </c>
      <c r="F1260" s="44" t="s">
        <v>7395</v>
      </c>
      <c r="G1260" s="2">
        <v>2697</v>
      </c>
      <c r="H1260" s="2" t="s">
        <v>10576</v>
      </c>
      <c r="I1260" s="2">
        <f t="shared" ca="1" si="78"/>
        <v>4</v>
      </c>
      <c r="J1260" s="2">
        <f t="shared" ca="1" si="79"/>
        <v>668</v>
      </c>
    </row>
    <row r="1261" spans="1:10" ht="17.350000000000001" customHeight="1">
      <c r="A1261" s="2">
        <v>1260</v>
      </c>
      <c r="B1261" s="43" t="s">
        <v>7396</v>
      </c>
      <c r="C1261" s="2" t="s">
        <v>9896</v>
      </c>
      <c r="D1261" s="2" t="str">
        <f t="shared" si="76"/>
        <v>1, 35471, Tekeli, Menderes, İzmir, Türkiye</v>
      </c>
      <c r="E1261" s="2" t="str">
        <f t="shared" si="77"/>
        <v>Türkiye</v>
      </c>
      <c r="F1261" s="44" t="s">
        <v>7397</v>
      </c>
      <c r="G1261" s="2">
        <v>1097</v>
      </c>
      <c r="H1261" s="2" t="s">
        <v>10577</v>
      </c>
      <c r="I1261" s="2">
        <f t="shared" ca="1" si="78"/>
        <v>5</v>
      </c>
      <c r="J1261" s="2">
        <f t="shared" ca="1" si="79"/>
        <v>693</v>
      </c>
    </row>
    <row r="1262" spans="1:10" ht="17.350000000000001" customHeight="1">
      <c r="A1262" s="2">
        <v>1261</v>
      </c>
      <c r="B1262" s="43" t="s">
        <v>7398</v>
      </c>
      <c r="C1262" s="2" t="s">
        <v>8864</v>
      </c>
      <c r="D1262" s="2" t="str">
        <f t="shared" si="76"/>
        <v>ULUTEK TEKNOLOJİ GELİŞTİRME BÖLGESİ YÖNETİCİ A.Ş. ULUDAĞ ÜNİVERSİTESİ GÖRÜKLE NİLÜFER BURSA</v>
      </c>
      <c r="E1262" s="2" t="str">
        <f t="shared" si="77"/>
        <v>BURSA</v>
      </c>
      <c r="F1262" s="44" t="s">
        <v>5270</v>
      </c>
      <c r="G1262" s="2">
        <v>2444</v>
      </c>
      <c r="H1262" s="2" t="s">
        <v>10578</v>
      </c>
      <c r="I1262" s="2">
        <f t="shared" ca="1" si="78"/>
        <v>4</v>
      </c>
      <c r="J1262" s="2">
        <f t="shared" ca="1" si="79"/>
        <v>589</v>
      </c>
    </row>
    <row r="1263" spans="1:10" ht="17.350000000000001" customHeight="1">
      <c r="A1263" s="2">
        <v>1262</v>
      </c>
      <c r="B1263" s="43" t="s">
        <v>7399</v>
      </c>
      <c r="C1263" s="2" t="s">
        <v>9897</v>
      </c>
      <c r="D1263" s="2" t="str">
        <f t="shared" si="76"/>
        <v xml:space="preserve"> ANTALYA</v>
      </c>
      <c r="E1263" s="2" t="str">
        <f t="shared" si="77"/>
        <v>ANTALYA</v>
      </c>
      <c r="F1263" s="44" t="s">
        <v>7400</v>
      </c>
      <c r="G1263" s="2">
        <v>680</v>
      </c>
      <c r="H1263" s="2" t="s">
        <v>10579</v>
      </c>
      <c r="I1263" s="2">
        <f t="shared" ca="1" si="78"/>
        <v>4</v>
      </c>
      <c r="J1263" s="2">
        <f t="shared" ca="1" si="79"/>
        <v>617</v>
      </c>
    </row>
    <row r="1264" spans="1:10" ht="17.350000000000001" customHeight="1">
      <c r="A1264" s="2">
        <v>1263</v>
      </c>
      <c r="B1264" s="43" t="s">
        <v>7401</v>
      </c>
      <c r="C1264" s="2" t="s">
        <v>9898</v>
      </c>
      <c r="D1264" s="2" t="str">
        <f t="shared" si="76"/>
        <v>EBİLTEM Binası</v>
      </c>
      <c r="E1264" s="2" t="str">
        <f t="shared" si="77"/>
        <v>Binası</v>
      </c>
      <c r="F1264" s="44" t="s">
        <v>7402</v>
      </c>
      <c r="G1264" s="2">
        <v>3013</v>
      </c>
      <c r="H1264" s="2" t="s">
        <v>10580</v>
      </c>
      <c r="I1264" s="2">
        <f t="shared" ca="1" si="78"/>
        <v>8</v>
      </c>
      <c r="J1264" s="2">
        <f t="shared" ca="1" si="79"/>
        <v>174</v>
      </c>
    </row>
    <row r="1265" spans="1:10" ht="17.350000000000001" customHeight="1">
      <c r="A1265" s="2">
        <v>1264</v>
      </c>
      <c r="B1265" s="43" t="s">
        <v>7403</v>
      </c>
      <c r="C1265" s="2" t="s">
        <v>9660</v>
      </c>
      <c r="D1265" s="2" t="str">
        <f t="shared" si="76"/>
        <v>TÜRKİYE</v>
      </c>
      <c r="E1265" s="2" t="str">
        <f t="shared" si="77"/>
        <v>TÜRKİYE</v>
      </c>
      <c r="F1265" s="44" t="s">
        <v>6904</v>
      </c>
      <c r="G1265" s="2">
        <v>3003</v>
      </c>
      <c r="H1265" s="2" t="s">
        <v>10581</v>
      </c>
      <c r="I1265" s="2">
        <f t="shared" ca="1" si="78"/>
        <v>6</v>
      </c>
      <c r="J1265" s="2">
        <f t="shared" ca="1" si="79"/>
        <v>242</v>
      </c>
    </row>
    <row r="1266" spans="1:10" ht="17.350000000000001" customHeight="1">
      <c r="A1266" s="2">
        <v>1265</v>
      </c>
      <c r="B1266" s="43" t="s">
        <v>7404</v>
      </c>
      <c r="C1266" s="2" t="s">
        <v>9899</v>
      </c>
      <c r="D1266" s="2" t="str">
        <f t="shared" si="76"/>
        <v>ANKARA</v>
      </c>
      <c r="E1266" s="2" t="str">
        <f t="shared" si="77"/>
        <v>ANKARA</v>
      </c>
      <c r="F1266" s="44" t="s">
        <v>7405</v>
      </c>
      <c r="G1266" s="2">
        <v>745</v>
      </c>
      <c r="H1266" s="2" t="s">
        <v>10582</v>
      </c>
      <c r="I1266" s="2">
        <f t="shared" ca="1" si="78"/>
        <v>7</v>
      </c>
      <c r="J1266" s="2">
        <f t="shared" ca="1" si="79"/>
        <v>300</v>
      </c>
    </row>
    <row r="1267" spans="1:10" ht="17.350000000000001" customHeight="1">
      <c r="A1267" s="2">
        <v>1266</v>
      </c>
      <c r="B1267" s="43" t="s">
        <v>7406</v>
      </c>
      <c r="C1267" s="2" t="s">
        <v>9900</v>
      </c>
      <c r="D1267" s="2" t="str">
        <f t="shared" si="76"/>
        <v>Ankara</v>
      </c>
      <c r="E1267" s="2" t="str">
        <f t="shared" si="77"/>
        <v>Ankara</v>
      </c>
      <c r="F1267" s="44" t="s">
        <v>7407</v>
      </c>
      <c r="G1267" s="2">
        <v>1490</v>
      </c>
      <c r="H1267" s="2" t="s">
        <v>10583</v>
      </c>
      <c r="I1267" s="2">
        <f t="shared" ca="1" si="78"/>
        <v>6</v>
      </c>
      <c r="J1267" s="2">
        <f t="shared" ca="1" si="79"/>
        <v>119</v>
      </c>
    </row>
    <row r="1268" spans="1:10" ht="17.350000000000001" customHeight="1">
      <c r="A1268" s="2">
        <v>1267</v>
      </c>
      <c r="B1268" s="43" t="s">
        <v>7408</v>
      </c>
      <c r="C1268" s="2" t="s">
        <v>9901</v>
      </c>
      <c r="D1268" s="2" t="str">
        <f t="shared" si="76"/>
        <v xml:space="preserve"> B-66 KONYAALTI ANTALYA</v>
      </c>
      <c r="E1268" s="2" t="str">
        <f t="shared" si="77"/>
        <v>ANTALYA</v>
      </c>
      <c r="F1268" s="44" t="s">
        <v>7409</v>
      </c>
      <c r="G1268" s="2">
        <v>694</v>
      </c>
      <c r="H1268" s="2" t="s">
        <v>10584</v>
      </c>
      <c r="I1268" s="2">
        <f t="shared" ca="1" si="78"/>
        <v>8</v>
      </c>
      <c r="J1268" s="2">
        <f t="shared" ca="1" si="79"/>
        <v>214</v>
      </c>
    </row>
    <row r="1269" spans="1:10" ht="17.350000000000001" customHeight="1">
      <c r="A1269" s="2">
        <v>1268</v>
      </c>
      <c r="B1269" s="43" t="s">
        <v>7410</v>
      </c>
      <c r="C1269" s="2" t="s">
        <v>9902</v>
      </c>
      <c r="D1269" s="2" t="str">
        <f t="shared" si="76"/>
        <v>Ankara Teknopark TGB Yerleşkesi 2224.cad.no:1 G Blok No:G-006</v>
      </c>
      <c r="E1269" s="2" t="str">
        <f t="shared" si="77"/>
        <v>No:G-006</v>
      </c>
      <c r="F1269" s="44" t="s">
        <v>7411</v>
      </c>
      <c r="G1269" s="2">
        <v>536</v>
      </c>
      <c r="H1269" s="2" t="s">
        <v>10585</v>
      </c>
      <c r="I1269" s="2">
        <f t="shared" ca="1" si="78"/>
        <v>6</v>
      </c>
      <c r="J1269" s="2">
        <f t="shared" ca="1" si="79"/>
        <v>861</v>
      </c>
    </row>
    <row r="1270" spans="1:10" ht="17.350000000000001" customHeight="1">
      <c r="A1270" s="2">
        <v>1269</v>
      </c>
      <c r="B1270" s="43" t="s">
        <v>7412</v>
      </c>
      <c r="C1270" s="2" t="s">
        <v>9903</v>
      </c>
      <c r="D1270" s="2" t="str">
        <f t="shared" si="76"/>
        <v>ODTÜ MET YERLEŞKESİ MUSTAFA KEMAL MAH. DUMLUPINAR BULVARI NO:280 B BLOK NO:31 ÇANKAYA ANKARA</v>
      </c>
      <c r="E1270" s="2" t="str">
        <f t="shared" si="77"/>
        <v>ANKARA</v>
      </c>
      <c r="F1270" s="44" t="s">
        <v>7413</v>
      </c>
      <c r="G1270" s="2">
        <v>1401</v>
      </c>
      <c r="H1270" s="2" t="s">
        <v>10586</v>
      </c>
      <c r="I1270" s="2">
        <f t="shared" ca="1" si="78"/>
        <v>5</v>
      </c>
      <c r="J1270" s="2">
        <f t="shared" ca="1" si="79"/>
        <v>620</v>
      </c>
    </row>
    <row r="1271" spans="1:10" ht="17.350000000000001" customHeight="1">
      <c r="A1271" s="2">
        <v>1270</v>
      </c>
      <c r="B1271" s="43" t="s">
        <v>7414</v>
      </c>
      <c r="C1271" s="2" t="s">
        <v>9904</v>
      </c>
      <c r="D1271" s="2" t="str">
        <f t="shared" si="76"/>
        <v>Çayda Çıra Mah. Hacı Ömer Bilginoğlu Cad. Fırat Teknokent TGB No 61 Elazığ</v>
      </c>
      <c r="E1271" s="2" t="str">
        <f t="shared" si="77"/>
        <v>Elazığ</v>
      </c>
      <c r="F1271" s="44" t="s">
        <v>7415</v>
      </c>
      <c r="G1271" s="2">
        <v>443</v>
      </c>
      <c r="H1271" s="2" t="s">
        <v>10587</v>
      </c>
      <c r="I1271" s="2">
        <f t="shared" ca="1" si="78"/>
        <v>1</v>
      </c>
      <c r="J1271" s="2">
        <f t="shared" ca="1" si="79"/>
        <v>368</v>
      </c>
    </row>
    <row r="1272" spans="1:10" ht="17.350000000000001" customHeight="1">
      <c r="A1272" s="2">
        <v>1271</v>
      </c>
      <c r="B1272" s="43" t="s">
        <v>7416</v>
      </c>
      <c r="C1272" s="2" t="s">
        <v>9905</v>
      </c>
      <c r="D1272" s="2" t="str">
        <f t="shared" si="76"/>
        <v>3-4-5-6 Bronz Bina Ostim - Yenimahalle - Ankara</v>
      </c>
      <c r="E1272" s="2" t="str">
        <f t="shared" si="77"/>
        <v>Ankara</v>
      </c>
      <c r="F1272" s="44" t="s">
        <v>7417</v>
      </c>
      <c r="G1272" s="2">
        <v>1734</v>
      </c>
      <c r="H1272" s="2" t="s">
        <v>10588</v>
      </c>
      <c r="I1272" s="2">
        <f t="shared" ca="1" si="78"/>
        <v>3</v>
      </c>
      <c r="J1272" s="2">
        <f t="shared" ca="1" si="79"/>
        <v>830</v>
      </c>
    </row>
    <row r="1273" spans="1:10" ht="17.350000000000001" customHeight="1">
      <c r="A1273" s="2">
        <v>1272</v>
      </c>
      <c r="B1273" s="43" t="s">
        <v>7418</v>
      </c>
      <c r="C1273" s="2" t="s">
        <v>9107</v>
      </c>
      <c r="D1273" s="2" t="str">
        <f t="shared" si="76"/>
        <v xml:space="preserve"> İSTANBUL</v>
      </c>
      <c r="E1273" s="2" t="str">
        <f t="shared" si="77"/>
        <v>İSTANBUL</v>
      </c>
      <c r="F1273" s="44" t="s">
        <v>5764</v>
      </c>
      <c r="G1273" s="2">
        <v>645</v>
      </c>
      <c r="H1273" s="2" t="s">
        <v>10589</v>
      </c>
      <c r="I1273" s="2">
        <f t="shared" ca="1" si="78"/>
        <v>5</v>
      </c>
      <c r="J1273" s="2">
        <f t="shared" ca="1" si="79"/>
        <v>33</v>
      </c>
    </row>
    <row r="1274" spans="1:10" ht="17.350000000000001" customHeight="1">
      <c r="A1274" s="2">
        <v>1273</v>
      </c>
      <c r="B1274" s="43" t="s">
        <v>7419</v>
      </c>
      <c r="C1274" s="2" t="s">
        <v>9906</v>
      </c>
      <c r="D1274" s="2" t="str">
        <f t="shared" si="76"/>
        <v>ITOB OSB MAH: 10032 SK. 2 (B209) Menderes - İZMİR</v>
      </c>
      <c r="E1274" s="2" t="str">
        <f t="shared" si="77"/>
        <v>İZMİR</v>
      </c>
      <c r="F1274" s="44" t="s">
        <v>7420</v>
      </c>
      <c r="G1274" s="2">
        <v>1677</v>
      </c>
      <c r="H1274" s="2" t="s">
        <v>10590</v>
      </c>
      <c r="I1274" s="2">
        <f t="shared" ca="1" si="78"/>
        <v>1</v>
      </c>
      <c r="J1274" s="2">
        <f t="shared" ca="1" si="79"/>
        <v>585</v>
      </c>
    </row>
    <row r="1275" spans="1:10" ht="17.350000000000001" customHeight="1">
      <c r="A1275" s="2">
        <v>1274</v>
      </c>
      <c r="B1275" s="43" t="s">
        <v>7421</v>
      </c>
      <c r="C1275" s="2" t="s">
        <v>9614</v>
      </c>
      <c r="D1275" s="2" t="str">
        <f t="shared" si="76"/>
        <v>1 C-BLOK PK.34320</v>
      </c>
      <c r="E1275" s="2" t="str">
        <f t="shared" si="77"/>
        <v>PK.34320</v>
      </c>
      <c r="F1275" s="44" t="s">
        <v>6805</v>
      </c>
      <c r="G1275" s="2">
        <v>2063</v>
      </c>
      <c r="H1275" s="2" t="s">
        <v>10591</v>
      </c>
      <c r="I1275" s="2">
        <f t="shared" ca="1" si="78"/>
        <v>6</v>
      </c>
      <c r="J1275" s="2">
        <f t="shared" ca="1" si="79"/>
        <v>597</v>
      </c>
    </row>
    <row r="1276" spans="1:10" ht="17.350000000000001" customHeight="1">
      <c r="A1276" s="2">
        <v>1275</v>
      </c>
      <c r="B1276" s="43" t="s">
        <v>7422</v>
      </c>
      <c r="C1276" s="2" t="s">
        <v>9016</v>
      </c>
      <c r="D1276" s="2" t="str">
        <f t="shared" si="76"/>
        <v xml:space="preserve"> İSTANBUL</v>
      </c>
      <c r="E1276" s="2" t="str">
        <f t="shared" si="77"/>
        <v>İSTANBUL</v>
      </c>
      <c r="F1276" s="44" t="s">
        <v>5578</v>
      </c>
      <c r="G1276" s="2">
        <v>2435</v>
      </c>
      <c r="H1276" s="2" t="s">
        <v>10592</v>
      </c>
      <c r="I1276" s="2">
        <f t="shared" ca="1" si="78"/>
        <v>8</v>
      </c>
      <c r="J1276" s="2">
        <f t="shared" ca="1" si="79"/>
        <v>910</v>
      </c>
    </row>
    <row r="1277" spans="1:10" ht="17.350000000000001" customHeight="1">
      <c r="A1277" s="2">
        <v>1276</v>
      </c>
      <c r="B1277" s="43" t="s">
        <v>7423</v>
      </c>
      <c r="C1277" s="2" t="s">
        <v>9907</v>
      </c>
      <c r="D1277" s="2" t="str">
        <f t="shared" si="76"/>
        <v>A 06510 Çankaya, Ankara</v>
      </c>
      <c r="E1277" s="2" t="str">
        <f t="shared" si="77"/>
        <v>Ankara</v>
      </c>
      <c r="F1277" s="44" t="s">
        <v>7424</v>
      </c>
      <c r="G1277" s="2">
        <v>104</v>
      </c>
      <c r="H1277" s="2" t="s">
        <v>10593</v>
      </c>
      <c r="I1277" s="2">
        <f t="shared" ca="1" si="78"/>
        <v>5</v>
      </c>
      <c r="J1277" s="2">
        <f t="shared" ca="1" si="79"/>
        <v>455</v>
      </c>
    </row>
    <row r="1278" spans="1:10" ht="17.350000000000001" customHeight="1">
      <c r="A1278" s="2">
        <v>1277</v>
      </c>
      <c r="B1278" s="43" t="s">
        <v>7425</v>
      </c>
      <c r="C1278" s="2" t="s">
        <v>9908</v>
      </c>
      <c r="D1278" s="2" t="str">
        <f t="shared" si="76"/>
        <v xml:space="preserve"> Düzce</v>
      </c>
      <c r="E1278" s="2" t="str">
        <f t="shared" si="77"/>
        <v>Düzce</v>
      </c>
      <c r="F1278" s="44" t="s">
        <v>7426</v>
      </c>
      <c r="G1278" s="2">
        <v>2656</v>
      </c>
      <c r="H1278" s="2" t="s">
        <v>10594</v>
      </c>
      <c r="I1278" s="2">
        <f t="shared" ca="1" si="78"/>
        <v>6</v>
      </c>
      <c r="J1278" s="2">
        <f t="shared" ca="1" si="79"/>
        <v>588</v>
      </c>
    </row>
    <row r="1279" spans="1:10" ht="17.350000000000001" customHeight="1">
      <c r="A1279" s="2">
        <v>1278</v>
      </c>
      <c r="B1279" s="43" t="s">
        <v>7427</v>
      </c>
      <c r="C1279" s="2" t="s">
        <v>9909</v>
      </c>
      <c r="D1279" s="2" t="str">
        <f t="shared" si="76"/>
        <v>GAZİANTEP</v>
      </c>
      <c r="E1279" s="2" t="str">
        <f t="shared" si="77"/>
        <v>GAZİANTEP</v>
      </c>
      <c r="F1279" s="44" t="s">
        <v>7428</v>
      </c>
      <c r="G1279" s="2">
        <v>2755</v>
      </c>
      <c r="H1279" s="2" t="s">
        <v>10595</v>
      </c>
      <c r="I1279" s="2">
        <f t="shared" ca="1" si="78"/>
        <v>4</v>
      </c>
      <c r="J1279" s="2">
        <f t="shared" ca="1" si="79"/>
        <v>989</v>
      </c>
    </row>
    <row r="1280" spans="1:10" ht="17.350000000000001" customHeight="1">
      <c r="A1280" s="2">
        <v>1279</v>
      </c>
      <c r="B1280" s="43" t="s">
        <v>7429</v>
      </c>
      <c r="C1280" s="2" t="s">
        <v>9910</v>
      </c>
      <c r="D1280" s="2" t="str">
        <f t="shared" si="76"/>
        <v>A ISPARTA</v>
      </c>
      <c r="E1280" s="2" t="str">
        <f t="shared" si="77"/>
        <v>ISPARTA</v>
      </c>
      <c r="F1280" s="44" t="s">
        <v>7430</v>
      </c>
      <c r="G1280" s="2">
        <v>2545</v>
      </c>
      <c r="H1280" s="2" t="s">
        <v>10596</v>
      </c>
      <c r="I1280" s="2">
        <f t="shared" ca="1" si="78"/>
        <v>2</v>
      </c>
      <c r="J1280" s="2">
        <f t="shared" ca="1" si="79"/>
        <v>316</v>
      </c>
    </row>
    <row r="1281" spans="1:10" ht="17.350000000000001" customHeight="1">
      <c r="A1281" s="2">
        <v>1280</v>
      </c>
      <c r="B1281" s="43" t="s">
        <v>7431</v>
      </c>
      <c r="C1281" s="2" t="s">
        <v>9911</v>
      </c>
      <c r="D1281" s="2" t="str">
        <f t="shared" si="76"/>
        <v>İTÜ Ayazağa Yerleşkesi Koru Yolu Arı 3 Bin</v>
      </c>
      <c r="E1281" s="2" t="str">
        <f t="shared" si="77"/>
        <v>Bin</v>
      </c>
      <c r="F1281" s="44" t="s">
        <v>7432</v>
      </c>
      <c r="G1281" s="2">
        <v>88</v>
      </c>
      <c r="H1281" s="2" t="s">
        <v>10597</v>
      </c>
      <c r="I1281" s="2">
        <f t="shared" ca="1" si="78"/>
        <v>8</v>
      </c>
      <c r="J1281" s="2">
        <f t="shared" ca="1" si="79"/>
        <v>842</v>
      </c>
    </row>
    <row r="1282" spans="1:10" ht="17.350000000000001" customHeight="1">
      <c r="A1282" s="2">
        <v>1281</v>
      </c>
      <c r="B1282" s="43" t="s">
        <v>7433</v>
      </c>
      <c r="C1282" s="2" t="s">
        <v>9912</v>
      </c>
      <c r="D1282" s="2" t="str">
        <f t="shared" si="76"/>
        <v>Teknopark İstanbul Teknoloji Geliştirme Bölgesi Sanayi Mah. havaalanı İç Yolu Cad. Kapı No:3 2nci Blok 1nci Bodrum kat</v>
      </c>
      <c r="E1282" s="2" t="str">
        <f t="shared" si="77"/>
        <v>kat</v>
      </c>
      <c r="F1282" s="44" t="s">
        <v>7434</v>
      </c>
      <c r="G1282" s="2">
        <v>3019</v>
      </c>
      <c r="H1282" s="2" t="s">
        <v>10598</v>
      </c>
      <c r="I1282" s="2">
        <f t="shared" ca="1" si="78"/>
        <v>8</v>
      </c>
      <c r="J1282" s="2">
        <f t="shared" ca="1" si="79"/>
        <v>804</v>
      </c>
    </row>
    <row r="1283" spans="1:10" ht="17.350000000000001" customHeight="1">
      <c r="A1283" s="2">
        <v>1282</v>
      </c>
      <c r="B1283" s="43" t="s">
        <v>7435</v>
      </c>
      <c r="C1283" s="2" t="s">
        <v>9913</v>
      </c>
      <c r="D1283" s="2" t="str">
        <f t="shared" ref="D1283:D1346" si="80">IFERROR(RIGHT(C1283,LEN(C1283)-FIND("$",SUBSTITUTE(C1283,"/","$",LEN(C1283)-LEN(SUBSTITUTE(C1283,"/",""))))),C1283)</f>
        <v>A BODRUM KAT OFİS NO:B-32 KONYAALTI</v>
      </c>
      <c r="E1283" s="2" t="str">
        <f t="shared" ref="E1283:E1346" si="81">IFERROR(RIGHT(D1283,LEN(D1283)-FIND("$",SUBSTITUTE(D1283," ","$",LEN(D1283)-LEN(SUBSTITUTE(D1283," ",""))))),D1283)</f>
        <v>KONYAALTI</v>
      </c>
      <c r="F1283" s="44" t="s">
        <v>7436</v>
      </c>
      <c r="G1283" s="2">
        <v>2334</v>
      </c>
      <c r="H1283" s="2" t="s">
        <v>10599</v>
      </c>
      <c r="I1283" s="2">
        <f t="shared" ref="I1283:I1346" ca="1" si="82">RANDBETWEEN(1,8)</f>
        <v>2</v>
      </c>
      <c r="J1283" s="2">
        <f t="shared" ref="J1283:J1346" ca="1" si="83">RANDBETWEEN(1,1000)</f>
        <v>228</v>
      </c>
    </row>
    <row r="1284" spans="1:10" ht="17.350000000000001" customHeight="1">
      <c r="A1284" s="2">
        <v>1283</v>
      </c>
      <c r="B1284" s="43" t="s">
        <v>7437</v>
      </c>
      <c r="C1284" s="2" t="s">
        <v>9914</v>
      </c>
      <c r="D1284" s="2" t="str">
        <f t="shared" si="80"/>
        <v>Gaziantep</v>
      </c>
      <c r="E1284" s="2" t="str">
        <f t="shared" si="81"/>
        <v>Gaziantep</v>
      </c>
      <c r="F1284" s="44" t="s">
        <v>7438</v>
      </c>
      <c r="G1284" s="2">
        <v>1597</v>
      </c>
      <c r="H1284" s="2" t="s">
        <v>10600</v>
      </c>
      <c r="I1284" s="2">
        <f t="shared" ca="1" si="82"/>
        <v>6</v>
      </c>
      <c r="J1284" s="2">
        <f t="shared" ca="1" si="83"/>
        <v>962</v>
      </c>
    </row>
    <row r="1285" spans="1:10" ht="17.350000000000001" customHeight="1">
      <c r="A1285" s="2">
        <v>1284</v>
      </c>
      <c r="B1285" s="43" t="s">
        <v>7439</v>
      </c>
      <c r="C1285" s="2" t="s">
        <v>9915</v>
      </c>
      <c r="D1285" s="2" t="str">
        <f t="shared" si="80"/>
        <v xml:space="preserve"> ANTALYA</v>
      </c>
      <c r="E1285" s="2" t="str">
        <f t="shared" si="81"/>
        <v>ANTALYA</v>
      </c>
      <c r="F1285" s="44" t="s">
        <v>7440</v>
      </c>
      <c r="G1285" s="2">
        <v>2381</v>
      </c>
      <c r="H1285" s="2" t="s">
        <v>10601</v>
      </c>
      <c r="I1285" s="2">
        <f t="shared" ca="1" si="82"/>
        <v>1</v>
      </c>
      <c r="J1285" s="2">
        <f t="shared" ca="1" si="83"/>
        <v>170</v>
      </c>
    </row>
    <row r="1286" spans="1:10" ht="17.350000000000001" customHeight="1">
      <c r="A1286" s="2">
        <v>1285</v>
      </c>
      <c r="B1286" s="43" t="s">
        <v>7441</v>
      </c>
      <c r="C1286" s="2" t="s">
        <v>9916</v>
      </c>
      <c r="D1286" s="2" t="str">
        <f t="shared" si="80"/>
        <v>GAZİANTEP</v>
      </c>
      <c r="E1286" s="2" t="str">
        <f t="shared" si="81"/>
        <v>GAZİANTEP</v>
      </c>
      <c r="F1286" s="44" t="s">
        <v>7442</v>
      </c>
      <c r="G1286" s="2">
        <v>528</v>
      </c>
      <c r="H1286" s="2" t="s">
        <v>10602</v>
      </c>
      <c r="I1286" s="2">
        <f t="shared" ca="1" si="82"/>
        <v>5</v>
      </c>
      <c r="J1286" s="2">
        <f t="shared" ca="1" si="83"/>
        <v>168</v>
      </c>
    </row>
    <row r="1287" spans="1:10" ht="17.350000000000001" customHeight="1">
      <c r="A1287" s="2">
        <v>1286</v>
      </c>
      <c r="B1287" s="43" t="s">
        <v>7443</v>
      </c>
      <c r="C1287" s="2" t="s">
        <v>9917</v>
      </c>
      <c r="D1287" s="2" t="str">
        <f t="shared" si="80"/>
        <v>ANKARA</v>
      </c>
      <c r="E1287" s="2" t="str">
        <f t="shared" si="81"/>
        <v>ANKARA</v>
      </c>
      <c r="F1287" s="44" t="s">
        <v>7444</v>
      </c>
      <c r="G1287" s="2">
        <v>111</v>
      </c>
      <c r="H1287" s="2" t="s">
        <v>10603</v>
      </c>
      <c r="I1287" s="2">
        <f t="shared" ca="1" si="82"/>
        <v>1</v>
      </c>
      <c r="J1287" s="2">
        <f t="shared" ca="1" si="83"/>
        <v>879</v>
      </c>
    </row>
    <row r="1288" spans="1:10" ht="17.350000000000001" customHeight="1">
      <c r="A1288" s="2">
        <v>1287</v>
      </c>
      <c r="B1288" s="43" t="s">
        <v>7445</v>
      </c>
      <c r="C1288" s="2" t="s">
        <v>9918</v>
      </c>
      <c r="D1288" s="2" t="str">
        <f t="shared" si="80"/>
        <v>NEXT LEVEL, Kızılırmak Mah. Dumlupınar Blv. Next Level A Blok. Kat. 16 No.81, Çankaya - ANKARA</v>
      </c>
      <c r="E1288" s="2" t="str">
        <f t="shared" si="81"/>
        <v>ANKARA</v>
      </c>
      <c r="F1288" s="44" t="s">
        <v>7446</v>
      </c>
      <c r="G1288" s="2">
        <v>1</v>
      </c>
      <c r="H1288" s="2" t="s">
        <v>10604</v>
      </c>
      <c r="I1288" s="2">
        <f t="shared" ca="1" si="82"/>
        <v>3</v>
      </c>
      <c r="J1288" s="2">
        <f t="shared" ca="1" si="83"/>
        <v>674</v>
      </c>
    </row>
    <row r="1289" spans="1:10" ht="17.350000000000001" customHeight="1">
      <c r="A1289" s="2">
        <v>1288</v>
      </c>
      <c r="B1289" s="43" t="s">
        <v>7447</v>
      </c>
      <c r="C1289" s="2" t="s">
        <v>9919</v>
      </c>
      <c r="D1289" s="2" t="str">
        <f t="shared" si="80"/>
        <v>12 Bolu</v>
      </c>
      <c r="E1289" s="2" t="str">
        <f t="shared" si="81"/>
        <v>Bolu</v>
      </c>
      <c r="F1289" s="44" t="s">
        <v>7448</v>
      </c>
      <c r="G1289" s="2">
        <v>1777</v>
      </c>
      <c r="H1289" s="2" t="s">
        <v>10605</v>
      </c>
      <c r="I1289" s="2">
        <f t="shared" ca="1" si="82"/>
        <v>7</v>
      </c>
      <c r="J1289" s="2">
        <f t="shared" ca="1" si="83"/>
        <v>43</v>
      </c>
    </row>
    <row r="1290" spans="1:10" ht="17.350000000000001" customHeight="1">
      <c r="A1290" s="2">
        <v>1289</v>
      </c>
      <c r="B1290" s="43" t="s">
        <v>7449</v>
      </c>
      <c r="C1290" s="2" t="s">
        <v>9920</v>
      </c>
      <c r="D1290" s="2" t="str">
        <f t="shared" si="80"/>
        <v>3 Ofis No:48</v>
      </c>
      <c r="E1290" s="2" t="str">
        <f t="shared" si="81"/>
        <v>No:48</v>
      </c>
      <c r="F1290" s="44" t="s">
        <v>7450</v>
      </c>
      <c r="G1290" s="2">
        <v>899</v>
      </c>
      <c r="H1290" s="2" t="s">
        <v>10606</v>
      </c>
      <c r="I1290" s="2">
        <f t="shared" ca="1" si="82"/>
        <v>2</v>
      </c>
      <c r="J1290" s="2">
        <f t="shared" ca="1" si="83"/>
        <v>604</v>
      </c>
    </row>
    <row r="1291" spans="1:10" ht="17.350000000000001" customHeight="1">
      <c r="A1291" s="2">
        <v>1290</v>
      </c>
      <c r="B1291" s="43" t="s">
        <v>7451</v>
      </c>
      <c r="C1291" s="2" t="s">
        <v>9921</v>
      </c>
      <c r="D1291" s="2" t="str">
        <f t="shared" si="80"/>
        <v>Ege Üniversitesi Kampüsü</v>
      </c>
      <c r="E1291" s="2" t="str">
        <f t="shared" si="81"/>
        <v>Kampüsü</v>
      </c>
      <c r="F1291" s="44" t="s">
        <v>7452</v>
      </c>
      <c r="G1291" s="2">
        <v>3173</v>
      </c>
      <c r="H1291" s="2" t="s">
        <v>10607</v>
      </c>
      <c r="I1291" s="2">
        <f t="shared" ca="1" si="82"/>
        <v>3</v>
      </c>
      <c r="J1291" s="2">
        <f t="shared" ca="1" si="83"/>
        <v>788</v>
      </c>
    </row>
    <row r="1292" spans="1:10" ht="17.350000000000001" customHeight="1">
      <c r="A1292" s="2">
        <v>1291</v>
      </c>
      <c r="B1292" s="43" t="s">
        <v>7453</v>
      </c>
      <c r="C1292" s="2" t="s">
        <v>9922</v>
      </c>
      <c r="D1292" s="2" t="str">
        <f t="shared" si="80"/>
        <v xml:space="preserve"> İSTANBUL</v>
      </c>
      <c r="E1292" s="2" t="str">
        <f t="shared" si="81"/>
        <v>İSTANBUL</v>
      </c>
      <c r="F1292" s="44" t="s">
        <v>7454</v>
      </c>
      <c r="G1292" s="2">
        <v>3056</v>
      </c>
      <c r="H1292" s="2" t="s">
        <v>10608</v>
      </c>
      <c r="I1292" s="2">
        <f t="shared" ca="1" si="82"/>
        <v>1</v>
      </c>
      <c r="J1292" s="2">
        <f t="shared" ca="1" si="83"/>
        <v>885</v>
      </c>
    </row>
    <row r="1293" spans="1:10" ht="17.350000000000001" customHeight="1">
      <c r="A1293" s="2">
        <v>1292</v>
      </c>
      <c r="B1293" s="43" t="s">
        <v>7455</v>
      </c>
      <c r="C1293" s="2" t="s">
        <v>9923</v>
      </c>
      <c r="D1293" s="2" t="str">
        <f t="shared" si="80"/>
        <v>YTÜ TEKNOLOJİ GELİŞTİRME BÖLGESİ İKİTELLİ ORGANİZE SANAYİ MAH. YTÜ İKİTELLİ TEKNOPARK SOK.DIŞ KAPI NO:1 OFİS NO.1B08-1B10</v>
      </c>
      <c r="E1293" s="2" t="str">
        <f t="shared" si="81"/>
        <v>NO.1B08-1B10</v>
      </c>
      <c r="F1293" s="44" t="s">
        <v>7456</v>
      </c>
      <c r="G1293" s="2">
        <v>2692</v>
      </c>
      <c r="H1293" s="2" t="s">
        <v>10609</v>
      </c>
      <c r="I1293" s="2">
        <f t="shared" ca="1" si="82"/>
        <v>2</v>
      </c>
      <c r="J1293" s="2">
        <f t="shared" ca="1" si="83"/>
        <v>691</v>
      </c>
    </row>
    <row r="1294" spans="1:10" ht="17.350000000000001" customHeight="1">
      <c r="A1294" s="2">
        <v>1293</v>
      </c>
      <c r="B1294" s="43" t="s">
        <v>7457</v>
      </c>
      <c r="C1294" s="2" t="s">
        <v>9924</v>
      </c>
      <c r="D1294" s="2" t="str">
        <f t="shared" si="80"/>
        <v>ANKARA</v>
      </c>
      <c r="E1294" s="2" t="str">
        <f t="shared" si="81"/>
        <v>ANKARA</v>
      </c>
      <c r="F1294" s="44" t="s">
        <v>7458</v>
      </c>
      <c r="G1294" s="2">
        <v>2984</v>
      </c>
      <c r="H1294" s="2" t="s">
        <v>10610</v>
      </c>
      <c r="I1294" s="2">
        <f t="shared" ca="1" si="82"/>
        <v>1</v>
      </c>
      <c r="J1294" s="2">
        <f t="shared" ca="1" si="83"/>
        <v>949</v>
      </c>
    </row>
    <row r="1295" spans="1:10" ht="17.350000000000001" customHeight="1">
      <c r="A1295" s="2">
        <v>1294</v>
      </c>
      <c r="B1295" s="43" t="s">
        <v>7459</v>
      </c>
      <c r="C1295" s="2" t="s">
        <v>9925</v>
      </c>
      <c r="D1295" s="2" t="str">
        <f t="shared" si="80"/>
        <v>TRABZON</v>
      </c>
      <c r="E1295" s="2" t="str">
        <f t="shared" si="81"/>
        <v>TRABZON</v>
      </c>
      <c r="F1295" s="44" t="s">
        <v>7460</v>
      </c>
      <c r="G1295" s="2">
        <v>680</v>
      </c>
      <c r="H1295" s="2" t="s">
        <v>10579</v>
      </c>
      <c r="I1295" s="2">
        <f t="shared" ca="1" si="82"/>
        <v>7</v>
      </c>
      <c r="J1295" s="2">
        <f t="shared" ca="1" si="83"/>
        <v>392</v>
      </c>
    </row>
    <row r="1296" spans="1:10" ht="17.350000000000001" customHeight="1">
      <c r="A1296" s="2">
        <v>1295</v>
      </c>
      <c r="B1296" s="43" t="s">
        <v>7461</v>
      </c>
      <c r="C1296" s="2" t="s">
        <v>9926</v>
      </c>
      <c r="D1296" s="2" t="str">
        <f t="shared" si="80"/>
        <v>217 ELAZIĞ</v>
      </c>
      <c r="E1296" s="2" t="str">
        <f t="shared" si="81"/>
        <v>ELAZIĞ</v>
      </c>
      <c r="F1296" s="44" t="s">
        <v>7462</v>
      </c>
      <c r="G1296" s="2">
        <v>3013</v>
      </c>
      <c r="H1296" s="2" t="s">
        <v>10580</v>
      </c>
      <c r="I1296" s="2">
        <f t="shared" ca="1" si="82"/>
        <v>5</v>
      </c>
      <c r="J1296" s="2">
        <f t="shared" ca="1" si="83"/>
        <v>445</v>
      </c>
    </row>
    <row r="1297" spans="1:10" ht="17.350000000000001" customHeight="1">
      <c r="A1297" s="2">
        <v>1296</v>
      </c>
      <c r="B1297" s="43" t="s">
        <v>7463</v>
      </c>
      <c r="C1297" s="2" t="s">
        <v>9927</v>
      </c>
      <c r="D1297" s="2" t="str">
        <f t="shared" si="80"/>
        <v>2 Kapı: Z34 Sivas</v>
      </c>
      <c r="E1297" s="2" t="str">
        <f t="shared" si="81"/>
        <v>Sivas</v>
      </c>
      <c r="F1297" s="44" t="s">
        <v>7464</v>
      </c>
      <c r="G1297" s="2">
        <v>3003</v>
      </c>
      <c r="H1297" s="2" t="s">
        <v>10581</v>
      </c>
      <c r="I1297" s="2">
        <f t="shared" ca="1" si="82"/>
        <v>5</v>
      </c>
      <c r="J1297" s="2">
        <f t="shared" ca="1" si="83"/>
        <v>859</v>
      </c>
    </row>
    <row r="1298" spans="1:10" ht="17.350000000000001" customHeight="1">
      <c r="A1298" s="2">
        <v>1297</v>
      </c>
      <c r="B1298" s="43" t="s">
        <v>7465</v>
      </c>
      <c r="C1298" s="2" t="s">
        <v>9928</v>
      </c>
      <c r="D1298" s="2" t="str">
        <f t="shared" si="80"/>
        <v>Z03</v>
      </c>
      <c r="E1298" s="2" t="str">
        <f t="shared" si="81"/>
        <v>Z03</v>
      </c>
      <c r="F1298" s="44" t="s">
        <v>7466</v>
      </c>
      <c r="G1298" s="2">
        <v>745</v>
      </c>
      <c r="H1298" s="2" t="s">
        <v>10582</v>
      </c>
      <c r="I1298" s="2">
        <f t="shared" ca="1" si="82"/>
        <v>6</v>
      </c>
      <c r="J1298" s="2">
        <f t="shared" ca="1" si="83"/>
        <v>61</v>
      </c>
    </row>
    <row r="1299" spans="1:10" ht="17.350000000000001" customHeight="1">
      <c r="A1299" s="2">
        <v>1298</v>
      </c>
      <c r="B1299" s="43" t="s">
        <v>7467</v>
      </c>
      <c r="C1299" s="2" t="s">
        <v>9929</v>
      </c>
      <c r="D1299" s="2" t="str">
        <f t="shared" si="80"/>
        <v>İstanbul</v>
      </c>
      <c r="E1299" s="2" t="str">
        <f t="shared" si="81"/>
        <v>İstanbul</v>
      </c>
      <c r="F1299" s="44" t="s">
        <v>7468</v>
      </c>
      <c r="G1299" s="2">
        <v>1490</v>
      </c>
      <c r="H1299" s="2" t="s">
        <v>10583</v>
      </c>
      <c r="I1299" s="2">
        <f t="shared" ca="1" si="82"/>
        <v>6</v>
      </c>
      <c r="J1299" s="2">
        <f t="shared" ca="1" si="83"/>
        <v>126</v>
      </c>
    </row>
    <row r="1300" spans="1:10" ht="17.350000000000001" customHeight="1">
      <c r="A1300" s="2">
        <v>1299</v>
      </c>
      <c r="B1300" s="43" t="s">
        <v>7469</v>
      </c>
      <c r="C1300" s="2" t="s">
        <v>9930</v>
      </c>
      <c r="D1300" s="2" t="str">
        <f t="shared" si="80"/>
        <v>İstanbul</v>
      </c>
      <c r="E1300" s="2" t="str">
        <f t="shared" si="81"/>
        <v>İstanbul</v>
      </c>
      <c r="F1300" s="44" t="s">
        <v>7470</v>
      </c>
      <c r="G1300" s="2">
        <v>694</v>
      </c>
      <c r="H1300" s="2" t="s">
        <v>10584</v>
      </c>
      <c r="I1300" s="2">
        <f t="shared" ca="1" si="82"/>
        <v>8</v>
      </c>
      <c r="J1300" s="2">
        <f t="shared" ca="1" si="83"/>
        <v>633</v>
      </c>
    </row>
    <row r="1301" spans="1:10" ht="17.350000000000001" customHeight="1">
      <c r="A1301" s="2">
        <v>1300</v>
      </c>
      <c r="B1301" s="43" t="s">
        <v>7471</v>
      </c>
      <c r="C1301" s="2" t="s">
        <v>9931</v>
      </c>
      <c r="D1301" s="2" t="str">
        <f t="shared" si="80"/>
        <v>ERCİYES ÜNİVERSİTESİ TEKNOLOJİ GELİŞTİRME BÖLGESİ-1 YILDIRIM BEYAZIT MAHALLESİ AŞIK VEYSEL BULVARI TGB İDARİ BİNA VE İNKÜBATÖR MERKEZİ -3 NO:67 BODRUM 1</v>
      </c>
      <c r="E1301" s="2" t="str">
        <f t="shared" si="81"/>
        <v>1</v>
      </c>
      <c r="F1301" s="44" t="s">
        <v>7472</v>
      </c>
      <c r="G1301" s="2">
        <v>536</v>
      </c>
      <c r="H1301" s="2" t="s">
        <v>10585</v>
      </c>
      <c r="I1301" s="2">
        <f t="shared" ca="1" si="82"/>
        <v>4</v>
      </c>
      <c r="J1301" s="2">
        <f t="shared" ca="1" si="83"/>
        <v>424</v>
      </c>
    </row>
    <row r="1302" spans="1:10" ht="17.350000000000001" customHeight="1">
      <c r="A1302" s="2">
        <v>1301</v>
      </c>
      <c r="B1302" s="43" t="s">
        <v>7473</v>
      </c>
      <c r="C1302" s="2" t="s">
        <v>9932</v>
      </c>
      <c r="D1302" s="2" t="str">
        <f t="shared" si="80"/>
        <v>SİVAS</v>
      </c>
      <c r="E1302" s="2" t="str">
        <f t="shared" si="81"/>
        <v>SİVAS</v>
      </c>
      <c r="F1302" s="44" t="s">
        <v>7474</v>
      </c>
      <c r="G1302" s="2">
        <v>1401</v>
      </c>
      <c r="H1302" s="2" t="s">
        <v>10586</v>
      </c>
      <c r="I1302" s="2">
        <f t="shared" ca="1" si="82"/>
        <v>6</v>
      </c>
      <c r="J1302" s="2">
        <f t="shared" ca="1" si="83"/>
        <v>279</v>
      </c>
    </row>
    <row r="1303" spans="1:10" ht="17.350000000000001" customHeight="1">
      <c r="A1303" s="2">
        <v>1302</v>
      </c>
      <c r="B1303" s="43" t="s">
        <v>7475</v>
      </c>
      <c r="C1303" s="2" t="s">
        <v>9933</v>
      </c>
      <c r="D1303" s="2" t="str">
        <f t="shared" si="80"/>
        <v>Büyükdere Mah. Gençlik Bulvarı No:4 Osmangazi teknopark Binası No:44 305 Odunpazarı Eskişehir</v>
      </c>
      <c r="E1303" s="2" t="str">
        <f t="shared" si="81"/>
        <v>Eskişehir</v>
      </c>
      <c r="F1303" s="44" t="s">
        <v>7476</v>
      </c>
      <c r="G1303" s="2">
        <v>443</v>
      </c>
      <c r="H1303" s="2" t="s">
        <v>10587</v>
      </c>
      <c r="I1303" s="2">
        <f t="shared" ca="1" si="82"/>
        <v>6</v>
      </c>
      <c r="J1303" s="2">
        <f t="shared" ca="1" si="83"/>
        <v>757</v>
      </c>
    </row>
    <row r="1304" spans="1:10" ht="17.350000000000001" customHeight="1">
      <c r="A1304" s="2">
        <v>1303</v>
      </c>
      <c r="B1304" s="43" t="s">
        <v>7477</v>
      </c>
      <c r="C1304" s="2" t="s">
        <v>9934</v>
      </c>
      <c r="D1304" s="2" t="str">
        <f t="shared" si="80"/>
        <v>İSTANBUL ÜNİVERSİTESİ AVCILAR YERLEŞKESİ TEKNOKENT BİNASI 1. KAT NO:101</v>
      </c>
      <c r="E1304" s="2" t="str">
        <f t="shared" si="81"/>
        <v>NO:101</v>
      </c>
      <c r="F1304" s="44" t="s">
        <v>7478</v>
      </c>
      <c r="G1304" s="2">
        <v>1734</v>
      </c>
      <c r="H1304" s="2" t="s">
        <v>10588</v>
      </c>
      <c r="I1304" s="2">
        <f t="shared" ca="1" si="82"/>
        <v>7</v>
      </c>
      <c r="J1304" s="2">
        <f t="shared" ca="1" si="83"/>
        <v>15</v>
      </c>
    </row>
    <row r="1305" spans="1:10" ht="17.350000000000001" customHeight="1">
      <c r="A1305" s="2">
        <v>1304</v>
      </c>
      <c r="B1305" s="43" t="s">
        <v>7479</v>
      </c>
      <c r="C1305" s="2" t="s">
        <v>9935</v>
      </c>
      <c r="D1305" s="2" t="str">
        <f t="shared" si="80"/>
        <v>19</v>
      </c>
      <c r="E1305" s="2" t="str">
        <f t="shared" si="81"/>
        <v>19</v>
      </c>
      <c r="F1305" s="44" t="s">
        <v>7480</v>
      </c>
      <c r="G1305" s="2">
        <v>645</v>
      </c>
      <c r="H1305" s="2" t="s">
        <v>10589</v>
      </c>
      <c r="I1305" s="2">
        <f t="shared" ca="1" si="82"/>
        <v>3</v>
      </c>
      <c r="J1305" s="2">
        <f t="shared" ca="1" si="83"/>
        <v>338</v>
      </c>
    </row>
    <row r="1306" spans="1:10" ht="17.350000000000001" customHeight="1">
      <c r="A1306" s="2">
        <v>1305</v>
      </c>
      <c r="B1306" s="43" t="s">
        <v>7481</v>
      </c>
      <c r="C1306" s="2" t="s">
        <v>9936</v>
      </c>
      <c r="D1306" s="2" t="str">
        <f t="shared" si="80"/>
        <v>Samsun</v>
      </c>
      <c r="E1306" s="2" t="str">
        <f t="shared" si="81"/>
        <v>Samsun</v>
      </c>
      <c r="F1306" s="44" t="s">
        <v>7482</v>
      </c>
      <c r="G1306" s="2">
        <v>1677</v>
      </c>
      <c r="H1306" s="2" t="s">
        <v>10590</v>
      </c>
      <c r="I1306" s="2">
        <f t="shared" ca="1" si="82"/>
        <v>2</v>
      </c>
      <c r="J1306" s="2">
        <f t="shared" ca="1" si="83"/>
        <v>541</v>
      </c>
    </row>
    <row r="1307" spans="1:10" ht="17.350000000000001" customHeight="1">
      <c r="A1307" s="2">
        <v>1306</v>
      </c>
      <c r="B1307" s="43" t="s">
        <v>7483</v>
      </c>
      <c r="C1307" s="2" t="s">
        <v>9937</v>
      </c>
      <c r="D1307" s="2" t="str">
        <f t="shared" si="80"/>
        <v>Üniversite Mahallesi Hastane Caddesi No: 33 İşlik:1306 TRABZON</v>
      </c>
      <c r="E1307" s="2" t="str">
        <f t="shared" si="81"/>
        <v>TRABZON</v>
      </c>
      <c r="F1307" s="44" t="s">
        <v>7484</v>
      </c>
      <c r="G1307" s="2">
        <v>2063</v>
      </c>
      <c r="H1307" s="2" t="s">
        <v>10591</v>
      </c>
      <c r="I1307" s="2">
        <f t="shared" ca="1" si="82"/>
        <v>3</v>
      </c>
      <c r="J1307" s="2">
        <f t="shared" ca="1" si="83"/>
        <v>222</v>
      </c>
    </row>
    <row r="1308" spans="1:10" ht="17.350000000000001" customHeight="1">
      <c r="A1308" s="2">
        <v>1307</v>
      </c>
      <c r="B1308" s="43" t="s">
        <v>7485</v>
      </c>
      <c r="C1308" s="2" t="s">
        <v>8778</v>
      </c>
      <c r="D1308" s="2" t="str">
        <f t="shared" si="80"/>
        <v>19 SARIYER</v>
      </c>
      <c r="E1308" s="2" t="str">
        <f t="shared" si="81"/>
        <v>SARIYER</v>
      </c>
      <c r="F1308" s="44" t="s">
        <v>5094</v>
      </c>
      <c r="G1308" s="2">
        <v>2435</v>
      </c>
      <c r="H1308" s="2" t="s">
        <v>10592</v>
      </c>
      <c r="I1308" s="2">
        <f t="shared" ca="1" si="82"/>
        <v>8</v>
      </c>
      <c r="J1308" s="2">
        <f t="shared" ca="1" si="83"/>
        <v>801</v>
      </c>
    </row>
    <row r="1309" spans="1:10" ht="17.350000000000001" customHeight="1">
      <c r="A1309" s="2">
        <v>1308</v>
      </c>
      <c r="B1309" s="43" t="s">
        <v>7486</v>
      </c>
      <c r="C1309" s="2" t="s">
        <v>9938</v>
      </c>
      <c r="D1309" s="2" t="str">
        <f t="shared" si="80"/>
        <v>Niğde Ömer Halisdemir Üniversitesi Teknopark A.Ş. Merkez Yerleşke, Bor Yolu Üzeri</v>
      </c>
      <c r="E1309" s="2" t="str">
        <f t="shared" si="81"/>
        <v>Üzeri</v>
      </c>
      <c r="F1309" s="44" t="s">
        <v>7487</v>
      </c>
      <c r="G1309" s="2">
        <v>104</v>
      </c>
      <c r="H1309" s="2" t="s">
        <v>10593</v>
      </c>
      <c r="I1309" s="2">
        <f t="shared" ca="1" si="82"/>
        <v>5</v>
      </c>
      <c r="J1309" s="2">
        <f t="shared" ca="1" si="83"/>
        <v>215</v>
      </c>
    </row>
    <row r="1310" spans="1:10" ht="17.350000000000001" customHeight="1">
      <c r="A1310" s="2">
        <v>1309</v>
      </c>
      <c r="B1310" s="43" t="s">
        <v>7488</v>
      </c>
      <c r="C1310" s="2" t="s">
        <v>9939</v>
      </c>
      <c r="D1310" s="2" t="str">
        <f t="shared" si="80"/>
        <v>ÇANAKKALE</v>
      </c>
      <c r="E1310" s="2" t="str">
        <f t="shared" si="81"/>
        <v>ÇANAKKALE</v>
      </c>
      <c r="F1310" s="44" t="s">
        <v>7489</v>
      </c>
      <c r="G1310" s="2">
        <v>2656</v>
      </c>
      <c r="H1310" s="2" t="s">
        <v>10594</v>
      </c>
      <c r="I1310" s="2">
        <f t="shared" ca="1" si="82"/>
        <v>1</v>
      </c>
      <c r="J1310" s="2">
        <f t="shared" ca="1" si="83"/>
        <v>47</v>
      </c>
    </row>
    <row r="1311" spans="1:10" ht="17.350000000000001" customHeight="1">
      <c r="A1311" s="2">
        <v>1310</v>
      </c>
      <c r="B1311" s="43" t="s">
        <v>7488</v>
      </c>
      <c r="C1311" s="2" t="s">
        <v>9939</v>
      </c>
      <c r="D1311" s="2" t="str">
        <f t="shared" si="80"/>
        <v>ÇANAKKALE</v>
      </c>
      <c r="E1311" s="2" t="str">
        <f t="shared" si="81"/>
        <v>ÇANAKKALE</v>
      </c>
      <c r="F1311" s="44" t="s">
        <v>7489</v>
      </c>
      <c r="G1311" s="2">
        <v>2755</v>
      </c>
      <c r="H1311" s="2" t="s">
        <v>10595</v>
      </c>
      <c r="I1311" s="2">
        <f t="shared" ca="1" si="82"/>
        <v>8</v>
      </c>
      <c r="J1311" s="2">
        <f t="shared" ca="1" si="83"/>
        <v>26</v>
      </c>
    </row>
    <row r="1312" spans="1:10" ht="17.350000000000001" customHeight="1">
      <c r="A1312" s="2">
        <v>1311</v>
      </c>
      <c r="B1312" s="43" t="s">
        <v>7490</v>
      </c>
      <c r="C1312" s="2" t="s">
        <v>9940</v>
      </c>
      <c r="D1312" s="2" t="str">
        <f t="shared" si="80"/>
        <v>108 SARIYER İSTANBUL</v>
      </c>
      <c r="E1312" s="2" t="str">
        <f t="shared" si="81"/>
        <v>İSTANBUL</v>
      </c>
      <c r="F1312" s="44" t="s">
        <v>7491</v>
      </c>
      <c r="G1312" s="2">
        <v>2545</v>
      </c>
      <c r="H1312" s="2" t="s">
        <v>10596</v>
      </c>
      <c r="I1312" s="2">
        <f t="shared" ca="1" si="82"/>
        <v>5</v>
      </c>
      <c r="J1312" s="2">
        <f t="shared" ca="1" si="83"/>
        <v>301</v>
      </c>
    </row>
    <row r="1313" spans="1:10" ht="17.350000000000001" customHeight="1">
      <c r="A1313" s="2">
        <v>1312</v>
      </c>
      <c r="B1313" s="43" t="s">
        <v>7492</v>
      </c>
      <c r="C1313" s="2" t="s">
        <v>9941</v>
      </c>
      <c r="D1313" s="2" t="str">
        <f t="shared" si="80"/>
        <v>VAN</v>
      </c>
      <c r="E1313" s="2" t="str">
        <f t="shared" si="81"/>
        <v>VAN</v>
      </c>
      <c r="F1313" s="44" t="s">
        <v>7493</v>
      </c>
      <c r="G1313" s="2">
        <v>88</v>
      </c>
      <c r="H1313" s="2" t="s">
        <v>10597</v>
      </c>
      <c r="I1313" s="2">
        <f t="shared" ca="1" si="82"/>
        <v>6</v>
      </c>
      <c r="J1313" s="2">
        <f t="shared" ca="1" si="83"/>
        <v>139</v>
      </c>
    </row>
    <row r="1314" spans="1:10" ht="17.350000000000001" customHeight="1">
      <c r="A1314" s="2">
        <v>1313</v>
      </c>
      <c r="B1314" s="43" t="s">
        <v>7494</v>
      </c>
      <c r="C1314" s="2" t="s">
        <v>9942</v>
      </c>
      <c r="D1314" s="2" t="str">
        <f t="shared" si="80"/>
        <v>A BODRUM KAT OFİS NO:B-48 KONYAALTI</v>
      </c>
      <c r="E1314" s="2" t="str">
        <f t="shared" si="81"/>
        <v>KONYAALTI</v>
      </c>
      <c r="F1314" s="44" t="s">
        <v>7495</v>
      </c>
      <c r="G1314" s="2">
        <v>3019</v>
      </c>
      <c r="H1314" s="2" t="s">
        <v>10598</v>
      </c>
      <c r="I1314" s="2">
        <f t="shared" ca="1" si="82"/>
        <v>4</v>
      </c>
      <c r="J1314" s="2">
        <f t="shared" ca="1" si="83"/>
        <v>728</v>
      </c>
    </row>
    <row r="1315" spans="1:10" ht="17.350000000000001" customHeight="1">
      <c r="A1315" s="2">
        <v>1314</v>
      </c>
      <c r="B1315" s="43" t="s">
        <v>7496</v>
      </c>
      <c r="C1315" s="2" t="s">
        <v>9943</v>
      </c>
      <c r="D1315" s="2" t="str">
        <f t="shared" si="80"/>
        <v>Ankara</v>
      </c>
      <c r="E1315" s="2" t="str">
        <f t="shared" si="81"/>
        <v>Ankara</v>
      </c>
      <c r="F1315" s="44" t="s">
        <v>7497</v>
      </c>
      <c r="G1315" s="2">
        <v>2334</v>
      </c>
      <c r="H1315" s="2" t="s">
        <v>10599</v>
      </c>
      <c r="I1315" s="2">
        <f t="shared" ca="1" si="82"/>
        <v>6</v>
      </c>
      <c r="J1315" s="2">
        <f t="shared" ca="1" si="83"/>
        <v>131</v>
      </c>
    </row>
    <row r="1316" spans="1:10" ht="17.350000000000001" customHeight="1">
      <c r="A1316" s="2">
        <v>1315</v>
      </c>
      <c r="B1316" s="43" t="s">
        <v>7498</v>
      </c>
      <c r="C1316" s="2" t="s">
        <v>9944</v>
      </c>
      <c r="D1316" s="2" t="str">
        <f t="shared" si="80"/>
        <v>NAMIK KEMAL ÜNİVERSİTESİ REKTÖRLÜĞÜ NAMIK KEMAL MAH. KAMPÜS CAD. NO:1 Adres kodu:2635323997</v>
      </c>
      <c r="E1316" s="2" t="str">
        <f t="shared" si="81"/>
        <v>kodu:2635323997</v>
      </c>
      <c r="F1316" s="44" t="s">
        <v>7499</v>
      </c>
      <c r="G1316" s="2">
        <v>1597</v>
      </c>
      <c r="H1316" s="2" t="s">
        <v>10600</v>
      </c>
      <c r="I1316" s="2">
        <f t="shared" ca="1" si="82"/>
        <v>6</v>
      </c>
      <c r="J1316" s="2">
        <f t="shared" ca="1" si="83"/>
        <v>904</v>
      </c>
    </row>
    <row r="1317" spans="1:10" ht="17.350000000000001" customHeight="1">
      <c r="A1317" s="2">
        <v>1316</v>
      </c>
      <c r="B1317" s="43" t="s">
        <v>7500</v>
      </c>
      <c r="C1317" s="2" t="s">
        <v>9945</v>
      </c>
      <c r="D1317" s="2" t="str">
        <f t="shared" si="80"/>
        <v>MANİSA</v>
      </c>
      <c r="E1317" s="2" t="str">
        <f t="shared" si="81"/>
        <v>MANİSA</v>
      </c>
      <c r="F1317" s="44" t="s">
        <v>7501</v>
      </c>
      <c r="G1317" s="2">
        <v>2381</v>
      </c>
      <c r="H1317" s="2" t="s">
        <v>10601</v>
      </c>
      <c r="I1317" s="2">
        <f t="shared" ca="1" si="82"/>
        <v>5</v>
      </c>
      <c r="J1317" s="2">
        <f t="shared" ca="1" si="83"/>
        <v>482</v>
      </c>
    </row>
    <row r="1318" spans="1:10" ht="17.350000000000001" customHeight="1">
      <c r="A1318" s="2">
        <v>1317</v>
      </c>
      <c r="B1318" s="43" t="s">
        <v>7502</v>
      </c>
      <c r="C1318" s="2" t="s">
        <v>9946</v>
      </c>
      <c r="D1318" s="2" t="str">
        <f t="shared" si="80"/>
        <v>Aksu Mah. Omü Cad. No:165</v>
      </c>
      <c r="E1318" s="2" t="str">
        <f t="shared" si="81"/>
        <v>No:165</v>
      </c>
      <c r="F1318" s="44" t="s">
        <v>7503</v>
      </c>
      <c r="G1318" s="2">
        <v>528</v>
      </c>
      <c r="H1318" s="2" t="s">
        <v>10602</v>
      </c>
      <c r="I1318" s="2">
        <f t="shared" ca="1" si="82"/>
        <v>4</v>
      </c>
      <c r="J1318" s="2">
        <f t="shared" ca="1" si="83"/>
        <v>418</v>
      </c>
    </row>
    <row r="1319" spans="1:10" ht="17.350000000000001" customHeight="1">
      <c r="A1319" s="2">
        <v>1318</v>
      </c>
      <c r="B1319" s="43" t="s">
        <v>7504</v>
      </c>
      <c r="C1319" s="2" t="s">
        <v>9947</v>
      </c>
      <c r="D1319" s="2" t="str">
        <f t="shared" si="80"/>
        <v xml:space="preserve"> İSTANBUL</v>
      </c>
      <c r="E1319" s="2" t="str">
        <f t="shared" si="81"/>
        <v>İSTANBUL</v>
      </c>
      <c r="F1319" s="44" t="s">
        <v>7505</v>
      </c>
      <c r="G1319" s="2">
        <v>111</v>
      </c>
      <c r="H1319" s="2" t="s">
        <v>10603</v>
      </c>
      <c r="I1319" s="2">
        <f t="shared" ca="1" si="82"/>
        <v>7</v>
      </c>
      <c r="J1319" s="2">
        <f t="shared" ca="1" si="83"/>
        <v>954</v>
      </c>
    </row>
    <row r="1320" spans="1:10" ht="17.350000000000001" customHeight="1">
      <c r="A1320" s="2">
        <v>1319</v>
      </c>
      <c r="B1320" s="43" t="s">
        <v>7506</v>
      </c>
      <c r="C1320" s="2" t="s">
        <v>9948</v>
      </c>
      <c r="D1320" s="2" t="str">
        <f t="shared" si="80"/>
        <v>21 KÜTAHYA</v>
      </c>
      <c r="E1320" s="2" t="str">
        <f t="shared" si="81"/>
        <v>KÜTAHYA</v>
      </c>
      <c r="F1320" s="44" t="s">
        <v>7507</v>
      </c>
      <c r="G1320" s="2">
        <v>1</v>
      </c>
      <c r="H1320" s="2" t="s">
        <v>10604</v>
      </c>
      <c r="I1320" s="2">
        <f t="shared" ca="1" si="82"/>
        <v>8</v>
      </c>
      <c r="J1320" s="2">
        <f t="shared" ca="1" si="83"/>
        <v>206</v>
      </c>
    </row>
    <row r="1321" spans="1:10" ht="17.350000000000001" customHeight="1">
      <c r="A1321" s="2">
        <v>1320</v>
      </c>
      <c r="B1321" s="43" t="s">
        <v>7508</v>
      </c>
      <c r="C1321" s="2" t="s">
        <v>9949</v>
      </c>
      <c r="D1321" s="2" t="str">
        <f t="shared" si="80"/>
        <v>14 Bolu</v>
      </c>
      <c r="E1321" s="2" t="str">
        <f t="shared" si="81"/>
        <v>Bolu</v>
      </c>
      <c r="F1321" s="44" t="s">
        <v>7509</v>
      </c>
      <c r="G1321" s="2">
        <v>1777</v>
      </c>
      <c r="H1321" s="2" t="s">
        <v>10605</v>
      </c>
      <c r="I1321" s="2">
        <f t="shared" ca="1" si="82"/>
        <v>1</v>
      </c>
      <c r="J1321" s="2">
        <f t="shared" ca="1" si="83"/>
        <v>33</v>
      </c>
    </row>
    <row r="1322" spans="1:10" ht="17.350000000000001" customHeight="1">
      <c r="A1322" s="2">
        <v>1321</v>
      </c>
      <c r="B1322" s="43" t="s">
        <v>7510</v>
      </c>
      <c r="C1322" s="2" t="s">
        <v>9950</v>
      </c>
      <c r="D1322" s="2" t="str">
        <f t="shared" si="80"/>
        <v>1202</v>
      </c>
      <c r="E1322" s="2" t="str">
        <f t="shared" si="81"/>
        <v>1202</v>
      </c>
      <c r="F1322" s="44" t="s">
        <v>7511</v>
      </c>
      <c r="G1322" s="2">
        <v>899</v>
      </c>
      <c r="H1322" s="2" t="s">
        <v>10606</v>
      </c>
      <c r="I1322" s="2">
        <f t="shared" ca="1" si="82"/>
        <v>8</v>
      </c>
      <c r="J1322" s="2">
        <f t="shared" ca="1" si="83"/>
        <v>48</v>
      </c>
    </row>
    <row r="1323" spans="1:10" ht="17.350000000000001" customHeight="1">
      <c r="A1323" s="2">
        <v>1322</v>
      </c>
      <c r="B1323" s="43" t="s">
        <v>7512</v>
      </c>
      <c r="C1323" s="2" t="s">
        <v>9951</v>
      </c>
      <c r="D1323" s="2" t="str">
        <f t="shared" si="80"/>
        <v>206 Elazığ</v>
      </c>
      <c r="E1323" s="2" t="str">
        <f t="shared" si="81"/>
        <v>Elazığ</v>
      </c>
      <c r="F1323" s="44" t="s">
        <v>7513</v>
      </c>
      <c r="G1323" s="2">
        <v>3173</v>
      </c>
      <c r="H1323" s="2" t="s">
        <v>10607</v>
      </c>
      <c r="I1323" s="2">
        <f t="shared" ca="1" si="82"/>
        <v>8</v>
      </c>
      <c r="J1323" s="2">
        <f t="shared" ca="1" si="83"/>
        <v>382</v>
      </c>
    </row>
    <row r="1324" spans="1:10" ht="17.350000000000001" customHeight="1">
      <c r="A1324" s="2">
        <v>1323</v>
      </c>
      <c r="B1324" s="43" t="s">
        <v>7514</v>
      </c>
      <c r="C1324" s="2" t="s">
        <v>9952</v>
      </c>
      <c r="D1324" s="2" t="str">
        <f t="shared" si="80"/>
        <v>Orhangazi Mah. Teknopark Cad. No:1</v>
      </c>
      <c r="E1324" s="2" t="str">
        <f t="shared" si="81"/>
        <v>No:1</v>
      </c>
      <c r="F1324" s="44" t="s">
        <v>7515</v>
      </c>
      <c r="G1324" s="2">
        <v>3056</v>
      </c>
      <c r="H1324" s="2" t="s">
        <v>10608</v>
      </c>
      <c r="I1324" s="2">
        <f t="shared" ca="1" si="82"/>
        <v>6</v>
      </c>
      <c r="J1324" s="2">
        <f t="shared" ca="1" si="83"/>
        <v>940</v>
      </c>
    </row>
    <row r="1325" spans="1:10" ht="17.350000000000001" customHeight="1">
      <c r="A1325" s="2">
        <v>1324</v>
      </c>
      <c r="B1325" s="43" t="s">
        <v>7516</v>
      </c>
      <c r="C1325" s="2" t="s">
        <v>9953</v>
      </c>
      <c r="D1325" s="2" t="str">
        <f t="shared" si="80"/>
        <v>ADANA</v>
      </c>
      <c r="E1325" s="2" t="str">
        <f t="shared" si="81"/>
        <v>ADANA</v>
      </c>
      <c r="F1325" s="44" t="s">
        <v>7517</v>
      </c>
      <c r="G1325" s="2">
        <v>2692</v>
      </c>
      <c r="H1325" s="2" t="s">
        <v>10609</v>
      </c>
      <c r="I1325" s="2">
        <f t="shared" ca="1" si="82"/>
        <v>7</v>
      </c>
      <c r="J1325" s="2">
        <f t="shared" ca="1" si="83"/>
        <v>98</v>
      </c>
    </row>
    <row r="1326" spans="1:10" ht="17.350000000000001" customHeight="1">
      <c r="A1326" s="2">
        <v>1325</v>
      </c>
      <c r="B1326" s="43" t="s">
        <v>7518</v>
      </c>
      <c r="C1326" s="2" t="s">
        <v>9954</v>
      </c>
      <c r="D1326" s="2" t="str">
        <f t="shared" si="80"/>
        <v>TRABZON</v>
      </c>
      <c r="E1326" s="2" t="str">
        <f t="shared" si="81"/>
        <v>TRABZON</v>
      </c>
      <c r="F1326" s="44" t="s">
        <v>7519</v>
      </c>
      <c r="G1326" s="2">
        <v>2984</v>
      </c>
      <c r="H1326" s="2" t="s">
        <v>10610</v>
      </c>
      <c r="I1326" s="2">
        <f t="shared" ca="1" si="82"/>
        <v>7</v>
      </c>
      <c r="J1326" s="2">
        <f t="shared" ca="1" si="83"/>
        <v>162</v>
      </c>
    </row>
    <row r="1327" spans="1:10" ht="17.350000000000001" customHeight="1">
      <c r="A1327" s="2">
        <v>1326</v>
      </c>
      <c r="B1327" s="43" t="s">
        <v>7520</v>
      </c>
      <c r="C1327" s="2" t="s">
        <v>9955</v>
      </c>
      <c r="D1327" s="2" t="str">
        <f t="shared" si="80"/>
        <v>BÜN Teknopark, No:107 BÜ Kuzey Kampus, Rumelihisarüstü-İstanbul</v>
      </c>
      <c r="E1327" s="2" t="str">
        <f t="shared" si="81"/>
        <v>Rumelihisarüstü-İstanbul</v>
      </c>
      <c r="F1327" s="44" t="s">
        <v>7521</v>
      </c>
      <c r="G1327" s="2">
        <v>2958</v>
      </c>
      <c r="H1327" s="2" t="s">
        <v>10611</v>
      </c>
      <c r="I1327" s="2">
        <f t="shared" ca="1" si="82"/>
        <v>4</v>
      </c>
      <c r="J1327" s="2">
        <f t="shared" ca="1" si="83"/>
        <v>956</v>
      </c>
    </row>
    <row r="1328" spans="1:10" ht="17.350000000000001" customHeight="1">
      <c r="A1328" s="2">
        <v>1327</v>
      </c>
      <c r="B1328" s="43" t="s">
        <v>7522</v>
      </c>
      <c r="C1328" s="2" t="s">
        <v>9956</v>
      </c>
      <c r="D1328" s="2" t="str">
        <f t="shared" si="80"/>
        <v>B02</v>
      </c>
      <c r="E1328" s="2" t="str">
        <f t="shared" si="81"/>
        <v>B02</v>
      </c>
      <c r="F1328" s="44" t="s">
        <v>7523</v>
      </c>
      <c r="G1328" s="2">
        <v>2496</v>
      </c>
      <c r="H1328" s="2" t="s">
        <v>10612</v>
      </c>
      <c r="I1328" s="2">
        <f t="shared" ca="1" si="82"/>
        <v>7</v>
      </c>
      <c r="J1328" s="2">
        <f t="shared" ca="1" si="83"/>
        <v>162</v>
      </c>
    </row>
    <row r="1329" spans="1:10" ht="17.350000000000001" customHeight="1">
      <c r="A1329" s="2">
        <v>1328</v>
      </c>
      <c r="B1329" s="43" t="s">
        <v>7524</v>
      </c>
      <c r="C1329" s="2" t="s">
        <v>9957</v>
      </c>
      <c r="D1329" s="2" t="str">
        <f t="shared" si="80"/>
        <v>ÇİFTEHAVUZLAR MAHALLESİ YILDIZ TEKNİK ÜNİVERSİTESİ TEKNOLOJİ GELİŞTİRME BÖLGESİ ARGE-2 DAVUTPAŞA</v>
      </c>
      <c r="E1329" s="2" t="str">
        <f t="shared" si="81"/>
        <v>DAVUTPAŞA</v>
      </c>
      <c r="F1329" s="44" t="s">
        <v>7525</v>
      </c>
      <c r="G1329" s="2">
        <v>2463</v>
      </c>
      <c r="H1329" s="2" t="s">
        <v>10613</v>
      </c>
      <c r="I1329" s="2">
        <f t="shared" ca="1" si="82"/>
        <v>8</v>
      </c>
      <c r="J1329" s="2">
        <f t="shared" ca="1" si="83"/>
        <v>245</v>
      </c>
    </row>
    <row r="1330" spans="1:10" ht="17.350000000000001" customHeight="1">
      <c r="A1330" s="2">
        <v>1329</v>
      </c>
      <c r="B1330" s="43" t="s">
        <v>7526</v>
      </c>
      <c r="C1330" s="2" t="s">
        <v>9958</v>
      </c>
      <c r="D1330" s="2" t="str">
        <f t="shared" si="80"/>
        <v>DÜZCE</v>
      </c>
      <c r="E1330" s="2" t="str">
        <f t="shared" si="81"/>
        <v>DÜZCE</v>
      </c>
      <c r="F1330" s="44" t="s">
        <v>7527</v>
      </c>
      <c r="G1330" s="2">
        <v>1016</v>
      </c>
      <c r="H1330" s="2" t="s">
        <v>10525</v>
      </c>
      <c r="I1330" s="2">
        <f t="shared" ca="1" si="82"/>
        <v>3</v>
      </c>
      <c r="J1330" s="2">
        <f t="shared" ca="1" si="83"/>
        <v>479</v>
      </c>
    </row>
    <row r="1331" spans="1:10" ht="17.350000000000001" customHeight="1">
      <c r="A1331" s="2">
        <v>1330</v>
      </c>
      <c r="B1331" s="43" t="s">
        <v>7528</v>
      </c>
      <c r="C1331" s="2" t="s">
        <v>9959</v>
      </c>
      <c r="D1331" s="2" t="str">
        <f t="shared" si="80"/>
        <v>19 Tuşba Van</v>
      </c>
      <c r="E1331" s="2" t="str">
        <f t="shared" si="81"/>
        <v>Van</v>
      </c>
      <c r="F1331" s="44" t="s">
        <v>7529</v>
      </c>
      <c r="G1331" s="2">
        <v>1239</v>
      </c>
      <c r="H1331" s="2" t="s">
        <v>10526</v>
      </c>
      <c r="I1331" s="2">
        <f t="shared" ca="1" si="82"/>
        <v>5</v>
      </c>
      <c r="J1331" s="2">
        <f t="shared" ca="1" si="83"/>
        <v>720</v>
      </c>
    </row>
    <row r="1332" spans="1:10" ht="17.350000000000001" customHeight="1">
      <c r="A1332" s="2">
        <v>1331</v>
      </c>
      <c r="B1332" s="43" t="s">
        <v>7530</v>
      </c>
      <c r="C1332" s="2" t="s">
        <v>9960</v>
      </c>
      <c r="D1332" s="2" t="str">
        <f t="shared" si="80"/>
        <v>VAN</v>
      </c>
      <c r="E1332" s="2" t="str">
        <f t="shared" si="81"/>
        <v>VAN</v>
      </c>
      <c r="F1332" s="44" t="s">
        <v>7531</v>
      </c>
      <c r="G1332" s="2">
        <v>1606</v>
      </c>
      <c r="H1332" s="2" t="s">
        <v>10527</v>
      </c>
      <c r="I1332" s="2">
        <f t="shared" ca="1" si="82"/>
        <v>2</v>
      </c>
      <c r="J1332" s="2">
        <f t="shared" ca="1" si="83"/>
        <v>26</v>
      </c>
    </row>
    <row r="1333" spans="1:10" ht="17.350000000000001" customHeight="1">
      <c r="A1333" s="2">
        <v>1332</v>
      </c>
      <c r="B1333" s="43" t="s">
        <v>7532</v>
      </c>
      <c r="C1333" s="2" t="s">
        <v>9961</v>
      </c>
      <c r="D1333" s="2" t="str">
        <f t="shared" si="80"/>
        <v xml:space="preserve"> ANKARA</v>
      </c>
      <c r="E1333" s="2" t="str">
        <f t="shared" si="81"/>
        <v>ANKARA</v>
      </c>
      <c r="F1333" s="44" t="s">
        <v>7533</v>
      </c>
      <c r="G1333" s="2">
        <v>666</v>
      </c>
      <c r="H1333" s="2" t="s">
        <v>10528</v>
      </c>
      <c r="I1333" s="2">
        <f t="shared" ca="1" si="82"/>
        <v>3</v>
      </c>
      <c r="J1333" s="2">
        <f t="shared" ca="1" si="83"/>
        <v>222</v>
      </c>
    </row>
    <row r="1334" spans="1:10" ht="17.350000000000001" customHeight="1">
      <c r="A1334" s="2">
        <v>1333</v>
      </c>
      <c r="B1334" s="43" t="s">
        <v>7534</v>
      </c>
      <c r="C1334" s="2" t="s">
        <v>9962</v>
      </c>
      <c r="D1334" s="2" t="str">
        <f t="shared" si="80"/>
        <v>Palladium Ofis ve Residans Binası Barbaros Mah. Halk Cad. Kat: 2 No:8A Ofis# 215J Ataşehir 34746 - Istanbul</v>
      </c>
      <c r="E1334" s="2" t="str">
        <f t="shared" si="81"/>
        <v>Istanbul</v>
      </c>
      <c r="F1334" s="44" t="s">
        <v>7535</v>
      </c>
      <c r="G1334" s="2">
        <v>2973</v>
      </c>
      <c r="H1334" s="2" t="s">
        <v>10529</v>
      </c>
      <c r="I1334" s="2">
        <f t="shared" ca="1" si="82"/>
        <v>4</v>
      </c>
      <c r="J1334" s="2">
        <f t="shared" ca="1" si="83"/>
        <v>668</v>
      </c>
    </row>
    <row r="1335" spans="1:10" ht="17.350000000000001" customHeight="1">
      <c r="A1335" s="2">
        <v>1334</v>
      </c>
      <c r="B1335" s="43" t="s">
        <v>7536</v>
      </c>
      <c r="C1335" s="2" t="s">
        <v>9963</v>
      </c>
      <c r="D1335" s="2" t="str">
        <f t="shared" si="80"/>
        <v>KONYA</v>
      </c>
      <c r="E1335" s="2" t="str">
        <f t="shared" si="81"/>
        <v>KONYA</v>
      </c>
      <c r="F1335" s="44" t="s">
        <v>7537</v>
      </c>
      <c r="G1335" s="2">
        <v>301</v>
      </c>
      <c r="H1335" s="2" t="s">
        <v>10530</v>
      </c>
      <c r="I1335" s="2">
        <f t="shared" ca="1" si="82"/>
        <v>5</v>
      </c>
      <c r="J1335" s="2">
        <f t="shared" ca="1" si="83"/>
        <v>772</v>
      </c>
    </row>
    <row r="1336" spans="1:10" ht="17.350000000000001" customHeight="1">
      <c r="A1336" s="2">
        <v>1335</v>
      </c>
      <c r="B1336" s="43" t="s">
        <v>7538</v>
      </c>
      <c r="C1336" s="2" t="s">
        <v>9964</v>
      </c>
      <c r="D1336" s="2" t="str">
        <f t="shared" si="80"/>
        <v>Fertek mah. Ömer Halisdemir üni. kamp. Teknopark kat 1 OBCTEK Eğitim, Yazılım, Danışmanlık. San. Tic. LTD.ŞTİ</v>
      </c>
      <c r="E1336" s="2" t="str">
        <f t="shared" si="81"/>
        <v>LTD.ŞTİ</v>
      </c>
      <c r="F1336" s="44" t="s">
        <v>7539</v>
      </c>
      <c r="G1336" s="2">
        <v>140</v>
      </c>
      <c r="H1336" s="2" t="s">
        <v>10531</v>
      </c>
      <c r="I1336" s="2">
        <f t="shared" ca="1" si="82"/>
        <v>5</v>
      </c>
      <c r="J1336" s="2">
        <f t="shared" ca="1" si="83"/>
        <v>635</v>
      </c>
    </row>
    <row r="1337" spans="1:10" ht="17.350000000000001" customHeight="1">
      <c r="A1337" s="2">
        <v>1336</v>
      </c>
      <c r="B1337" s="43" t="s">
        <v>7540</v>
      </c>
      <c r="C1337" s="2" t="s">
        <v>9965</v>
      </c>
      <c r="D1337" s="2" t="str">
        <f t="shared" si="80"/>
        <v>9 BOLU</v>
      </c>
      <c r="E1337" s="2" t="str">
        <f t="shared" si="81"/>
        <v>BOLU</v>
      </c>
      <c r="F1337" s="44" t="s">
        <v>7541</v>
      </c>
      <c r="G1337" s="2">
        <v>129</v>
      </c>
      <c r="H1337" s="2" t="s">
        <v>10532</v>
      </c>
      <c r="I1337" s="2">
        <f t="shared" ca="1" si="82"/>
        <v>3</v>
      </c>
      <c r="J1337" s="2">
        <f t="shared" ca="1" si="83"/>
        <v>438</v>
      </c>
    </row>
    <row r="1338" spans="1:10" ht="17.350000000000001" customHeight="1">
      <c r="A1338" s="2">
        <v>1337</v>
      </c>
      <c r="B1338" s="43" t="s">
        <v>7542</v>
      </c>
      <c r="C1338" s="2" t="s">
        <v>9966</v>
      </c>
      <c r="D1338" s="2" t="str">
        <f t="shared" si="80"/>
        <v>Ankara</v>
      </c>
      <c r="E1338" s="2" t="str">
        <f t="shared" si="81"/>
        <v>Ankara</v>
      </c>
      <c r="F1338" s="44" t="s">
        <v>7543</v>
      </c>
      <c r="G1338" s="2">
        <v>11</v>
      </c>
      <c r="H1338" s="2" t="s">
        <v>10533</v>
      </c>
      <c r="I1338" s="2">
        <f t="shared" ca="1" si="82"/>
        <v>1</v>
      </c>
      <c r="J1338" s="2">
        <f t="shared" ca="1" si="83"/>
        <v>501</v>
      </c>
    </row>
    <row r="1339" spans="1:10" ht="17.350000000000001" customHeight="1">
      <c r="A1339" s="2">
        <v>1338</v>
      </c>
      <c r="B1339" s="43" t="s">
        <v>7544</v>
      </c>
      <c r="C1339" s="2" t="s">
        <v>8796</v>
      </c>
      <c r="D1339" s="2" t="str">
        <f t="shared" si="80"/>
        <v xml:space="preserve"> Ankara</v>
      </c>
      <c r="E1339" s="2" t="str">
        <f t="shared" si="81"/>
        <v>Ankara</v>
      </c>
      <c r="F1339" s="44" t="s">
        <v>5129</v>
      </c>
      <c r="G1339" s="2">
        <v>3098</v>
      </c>
      <c r="H1339" s="2" t="s">
        <v>10534</v>
      </c>
      <c r="I1339" s="2">
        <f t="shared" ca="1" si="82"/>
        <v>8</v>
      </c>
      <c r="J1339" s="2">
        <f t="shared" ca="1" si="83"/>
        <v>933</v>
      </c>
    </row>
    <row r="1340" spans="1:10" ht="17.350000000000001" customHeight="1">
      <c r="A1340" s="2">
        <v>1339</v>
      </c>
      <c r="B1340" s="43" t="s">
        <v>7545</v>
      </c>
      <c r="C1340" s="2" t="s">
        <v>8734</v>
      </c>
      <c r="D1340" s="2" t="str">
        <f t="shared" si="80"/>
        <v>MANİSA</v>
      </c>
      <c r="E1340" s="2" t="str">
        <f t="shared" si="81"/>
        <v>MANİSA</v>
      </c>
      <c r="F1340" s="44" t="s">
        <v>5009</v>
      </c>
      <c r="G1340" s="2">
        <v>2656</v>
      </c>
      <c r="H1340" s="2" t="s">
        <v>10594</v>
      </c>
      <c r="I1340" s="2">
        <f t="shared" ca="1" si="82"/>
        <v>4</v>
      </c>
      <c r="J1340" s="2">
        <f t="shared" ca="1" si="83"/>
        <v>607</v>
      </c>
    </row>
    <row r="1341" spans="1:10" ht="17.350000000000001" customHeight="1">
      <c r="A1341" s="2">
        <v>1340</v>
      </c>
      <c r="B1341" s="43" t="s">
        <v>7546</v>
      </c>
      <c r="C1341" s="2" t="s">
        <v>9967</v>
      </c>
      <c r="D1341" s="2" t="str">
        <f t="shared" si="80"/>
        <v>Gaziantep</v>
      </c>
      <c r="E1341" s="2" t="str">
        <f t="shared" si="81"/>
        <v>Gaziantep</v>
      </c>
      <c r="F1341" s="44" t="s">
        <v>7547</v>
      </c>
      <c r="G1341" s="2">
        <v>2755</v>
      </c>
      <c r="H1341" s="2" t="s">
        <v>10595</v>
      </c>
      <c r="I1341" s="2">
        <f t="shared" ca="1" si="82"/>
        <v>3</v>
      </c>
      <c r="J1341" s="2">
        <f t="shared" ca="1" si="83"/>
        <v>783</v>
      </c>
    </row>
    <row r="1342" spans="1:10" ht="17.350000000000001" customHeight="1">
      <c r="A1342" s="2">
        <v>1341</v>
      </c>
      <c r="B1342" s="43" t="s">
        <v>7548</v>
      </c>
      <c r="C1342" s="2" t="s">
        <v>9968</v>
      </c>
      <c r="D1342" s="2" t="str">
        <f t="shared" si="80"/>
        <v>AYDIN</v>
      </c>
      <c r="E1342" s="2" t="str">
        <f t="shared" si="81"/>
        <v>AYDIN</v>
      </c>
      <c r="F1342" s="44" t="s">
        <v>7549</v>
      </c>
      <c r="G1342" s="2">
        <v>2545</v>
      </c>
      <c r="H1342" s="2" t="s">
        <v>10596</v>
      </c>
      <c r="I1342" s="2">
        <f t="shared" ca="1" si="82"/>
        <v>5</v>
      </c>
      <c r="J1342" s="2">
        <f t="shared" ca="1" si="83"/>
        <v>455</v>
      </c>
    </row>
    <row r="1343" spans="1:10" ht="17.350000000000001" customHeight="1">
      <c r="A1343" s="2">
        <v>1342</v>
      </c>
      <c r="B1343" s="43" t="s">
        <v>7550</v>
      </c>
      <c r="C1343" s="2" t="s">
        <v>9969</v>
      </c>
      <c r="D1343" s="2" t="str">
        <f t="shared" si="80"/>
        <v>ANKARA</v>
      </c>
      <c r="E1343" s="2" t="str">
        <f t="shared" si="81"/>
        <v>ANKARA</v>
      </c>
      <c r="F1343" s="44" t="s">
        <v>7551</v>
      </c>
      <c r="G1343" s="2">
        <v>88</v>
      </c>
      <c r="H1343" s="2" t="s">
        <v>10597</v>
      </c>
      <c r="I1343" s="2">
        <f t="shared" ca="1" si="82"/>
        <v>8</v>
      </c>
      <c r="J1343" s="2">
        <f t="shared" ca="1" si="83"/>
        <v>492</v>
      </c>
    </row>
    <row r="1344" spans="1:10" ht="17.350000000000001" customHeight="1">
      <c r="A1344" s="2">
        <v>1343</v>
      </c>
      <c r="B1344" s="43" t="s">
        <v>7552</v>
      </c>
      <c r="C1344" s="2" t="s">
        <v>14</v>
      </c>
      <c r="D1344" s="2" t="str">
        <f t="shared" si="80"/>
        <v>Antalya</v>
      </c>
      <c r="E1344" s="2" t="str">
        <f t="shared" si="81"/>
        <v>Antalya</v>
      </c>
      <c r="F1344" s="44" t="s">
        <v>7553</v>
      </c>
      <c r="G1344" s="2">
        <v>3019</v>
      </c>
      <c r="H1344" s="2" t="s">
        <v>10598</v>
      </c>
      <c r="I1344" s="2">
        <f t="shared" ca="1" si="82"/>
        <v>7</v>
      </c>
      <c r="J1344" s="2">
        <f t="shared" ca="1" si="83"/>
        <v>665</v>
      </c>
    </row>
    <row r="1345" spans="1:10" ht="17.350000000000001" customHeight="1">
      <c r="A1345" s="2">
        <v>1344</v>
      </c>
      <c r="B1345" s="43" t="s">
        <v>7554</v>
      </c>
      <c r="C1345" s="2" t="s">
        <v>9970</v>
      </c>
      <c r="D1345" s="2" t="str">
        <f t="shared" si="80"/>
        <v xml:space="preserve"> İSTANBUL</v>
      </c>
      <c r="E1345" s="2" t="str">
        <f t="shared" si="81"/>
        <v>İSTANBUL</v>
      </c>
      <c r="F1345" s="44" t="s">
        <v>7555</v>
      </c>
      <c r="G1345" s="2">
        <v>2334</v>
      </c>
      <c r="H1345" s="2" t="s">
        <v>10599</v>
      </c>
      <c r="I1345" s="2">
        <f t="shared" ca="1" si="82"/>
        <v>8</v>
      </c>
      <c r="J1345" s="2">
        <f t="shared" ca="1" si="83"/>
        <v>961</v>
      </c>
    </row>
    <row r="1346" spans="1:10" ht="17.350000000000001" customHeight="1">
      <c r="A1346" s="2">
        <v>1345</v>
      </c>
      <c r="B1346" s="43" t="s">
        <v>7556</v>
      </c>
      <c r="C1346" s="2" t="s">
        <v>9971</v>
      </c>
      <c r="D1346" s="2" t="str">
        <f t="shared" si="80"/>
        <v>2 Sivas ofis no :220</v>
      </c>
      <c r="E1346" s="2" t="str">
        <f t="shared" si="81"/>
        <v>:220</v>
      </c>
      <c r="F1346" s="44" t="s">
        <v>7557</v>
      </c>
      <c r="G1346" s="2">
        <v>1597</v>
      </c>
      <c r="H1346" s="2" t="s">
        <v>10600</v>
      </c>
      <c r="I1346" s="2">
        <f t="shared" ca="1" si="82"/>
        <v>6</v>
      </c>
      <c r="J1346" s="2">
        <f t="shared" ca="1" si="83"/>
        <v>461</v>
      </c>
    </row>
    <row r="1347" spans="1:10" ht="17.350000000000001" customHeight="1">
      <c r="A1347" s="2">
        <v>1346</v>
      </c>
      <c r="B1347" s="43" t="s">
        <v>7558</v>
      </c>
      <c r="C1347" s="2" t="s">
        <v>9972</v>
      </c>
      <c r="D1347" s="2" t="str">
        <f t="shared" ref="D1347:D1410" si="84">IFERROR(RIGHT(C1347,LEN(C1347)-FIND("$",SUBSTITUTE(C1347,"/","$",LEN(C1347)-LEN(SUBSTITUTE(C1347,"/",""))))),C1347)</f>
        <v>ODTÜ Teknokent İkizler Binası B Blok No: ZK-01 ODTÜ Yerleşkesi Çankaya- ANKARA</v>
      </c>
      <c r="E1347" s="2" t="str">
        <f t="shared" ref="E1347:E1410" si="85">IFERROR(RIGHT(D1347,LEN(D1347)-FIND("$",SUBSTITUTE(D1347," ","$",LEN(D1347)-LEN(SUBSTITUTE(D1347," ",""))))),D1347)</f>
        <v>ANKARA</v>
      </c>
      <c r="F1347" s="44" t="s">
        <v>7559</v>
      </c>
      <c r="G1347" s="2">
        <v>2381</v>
      </c>
      <c r="H1347" s="2" t="s">
        <v>10601</v>
      </c>
      <c r="I1347" s="2">
        <f t="shared" ref="I1347:I1410" ca="1" si="86">RANDBETWEEN(1,8)</f>
        <v>4</v>
      </c>
      <c r="J1347" s="2">
        <f t="shared" ref="J1347:J1410" ca="1" si="87">RANDBETWEEN(1,1000)</f>
        <v>827</v>
      </c>
    </row>
    <row r="1348" spans="1:10" ht="17.350000000000001" customHeight="1">
      <c r="A1348" s="2">
        <v>1347</v>
      </c>
      <c r="B1348" s="43" t="s">
        <v>7560</v>
      </c>
      <c r="C1348" s="2" t="s">
        <v>9973</v>
      </c>
      <c r="D1348" s="2" t="str">
        <f t="shared" si="84"/>
        <v>20</v>
      </c>
      <c r="E1348" s="2" t="str">
        <f t="shared" si="85"/>
        <v>20</v>
      </c>
      <c r="F1348" s="44" t="s">
        <v>7561</v>
      </c>
      <c r="G1348" s="2">
        <v>528</v>
      </c>
      <c r="H1348" s="2" t="s">
        <v>10602</v>
      </c>
      <c r="I1348" s="2">
        <f t="shared" ca="1" si="86"/>
        <v>2</v>
      </c>
      <c r="J1348" s="2">
        <f t="shared" ca="1" si="87"/>
        <v>674</v>
      </c>
    </row>
    <row r="1349" spans="1:10" ht="17.350000000000001" customHeight="1">
      <c r="A1349" s="2">
        <v>1348</v>
      </c>
      <c r="B1349" s="43" t="s">
        <v>7562</v>
      </c>
      <c r="C1349" s="2" t="s">
        <v>9974</v>
      </c>
      <c r="D1349" s="2" t="str">
        <f t="shared" si="84"/>
        <v>0</v>
      </c>
      <c r="E1349" s="2" t="str">
        <f t="shared" si="85"/>
        <v>0</v>
      </c>
      <c r="F1349" s="44" t="s">
        <v>7563</v>
      </c>
      <c r="G1349" s="2">
        <v>111</v>
      </c>
      <c r="H1349" s="2" t="s">
        <v>10603</v>
      </c>
      <c r="I1349" s="2">
        <f t="shared" ca="1" si="86"/>
        <v>8</v>
      </c>
      <c r="J1349" s="2">
        <f t="shared" ca="1" si="87"/>
        <v>460</v>
      </c>
    </row>
    <row r="1350" spans="1:10" ht="17.350000000000001" customHeight="1">
      <c r="A1350" s="2">
        <v>1349</v>
      </c>
      <c r="B1350" s="43" t="s">
        <v>7564</v>
      </c>
      <c r="C1350" s="2" t="s">
        <v>14</v>
      </c>
      <c r="D1350" s="2" t="str">
        <f t="shared" si="84"/>
        <v>Antalya</v>
      </c>
      <c r="E1350" s="2" t="str">
        <f t="shared" si="85"/>
        <v>Antalya</v>
      </c>
      <c r="F1350" s="44" t="s">
        <v>7553</v>
      </c>
      <c r="G1350" s="2">
        <v>1</v>
      </c>
      <c r="H1350" s="2" t="s">
        <v>10604</v>
      </c>
      <c r="I1350" s="2">
        <f t="shared" ca="1" si="86"/>
        <v>8</v>
      </c>
      <c r="J1350" s="2">
        <f t="shared" ca="1" si="87"/>
        <v>217</v>
      </c>
    </row>
    <row r="1351" spans="1:10" ht="17.350000000000001" customHeight="1">
      <c r="A1351" s="2">
        <v>1350</v>
      </c>
      <c r="B1351" s="43" t="s">
        <v>7565</v>
      </c>
      <c r="C1351" s="2" t="s">
        <v>9975</v>
      </c>
      <c r="D1351" s="2" t="str">
        <f t="shared" si="84"/>
        <v>ANKARA ÜNİVERSİTESİ TEKNOKENT BAHÇELİEVLER MH. 319. CADDE E BLOK ZEMİN KAT NO:19-20-21 GÖLBAŞI ANKARA</v>
      </c>
      <c r="E1351" s="2" t="str">
        <f t="shared" si="85"/>
        <v>ANKARA</v>
      </c>
      <c r="F1351" s="44" t="s">
        <v>7566</v>
      </c>
      <c r="G1351" s="2">
        <v>1777</v>
      </c>
      <c r="H1351" s="2" t="s">
        <v>10605</v>
      </c>
      <c r="I1351" s="2">
        <f t="shared" ca="1" si="86"/>
        <v>6</v>
      </c>
      <c r="J1351" s="2">
        <f t="shared" ca="1" si="87"/>
        <v>820</v>
      </c>
    </row>
    <row r="1352" spans="1:10" ht="17.350000000000001" customHeight="1">
      <c r="A1352" s="2">
        <v>1351</v>
      </c>
      <c r="B1352" s="43" t="s">
        <v>7567</v>
      </c>
      <c r="C1352" s="2" t="s">
        <v>9976</v>
      </c>
      <c r="D1352" s="2" t="str">
        <f t="shared" si="84"/>
        <v xml:space="preserve"> MANİSA</v>
      </c>
      <c r="E1352" s="2" t="str">
        <f t="shared" si="85"/>
        <v>MANİSA</v>
      </c>
      <c r="F1352" s="44" t="s">
        <v>7568</v>
      </c>
      <c r="G1352" s="2">
        <v>899</v>
      </c>
      <c r="H1352" s="2" t="s">
        <v>10606</v>
      </c>
      <c r="I1352" s="2">
        <f t="shared" ca="1" si="86"/>
        <v>3</v>
      </c>
      <c r="J1352" s="2">
        <f t="shared" ca="1" si="87"/>
        <v>941</v>
      </c>
    </row>
    <row r="1353" spans="1:10" ht="17.350000000000001" customHeight="1">
      <c r="A1353" s="2">
        <v>1352</v>
      </c>
      <c r="B1353" s="43" t="s">
        <v>7569</v>
      </c>
      <c r="C1353" s="2" t="s">
        <v>9977</v>
      </c>
      <c r="D1353" s="2" t="str">
        <f t="shared" si="84"/>
        <v>Tubitak Gebze Yerleskesi - TEKGEB C Blok No:25 Gebze Kocaeli Turkey</v>
      </c>
      <c r="E1353" s="2" t="str">
        <f t="shared" si="85"/>
        <v>Turkey</v>
      </c>
      <c r="F1353" s="44" t="s">
        <v>7570</v>
      </c>
      <c r="G1353" s="2">
        <v>3173</v>
      </c>
      <c r="H1353" s="2" t="s">
        <v>10607</v>
      </c>
      <c r="I1353" s="2">
        <f t="shared" ca="1" si="86"/>
        <v>2</v>
      </c>
      <c r="J1353" s="2">
        <f t="shared" ca="1" si="87"/>
        <v>184</v>
      </c>
    </row>
    <row r="1354" spans="1:10" ht="17.350000000000001" customHeight="1">
      <c r="A1354" s="2">
        <v>1353</v>
      </c>
      <c r="B1354" s="43" t="s">
        <v>7571</v>
      </c>
      <c r="C1354" s="2" t="s">
        <v>9978</v>
      </c>
      <c r="D1354" s="2" t="str">
        <f t="shared" si="84"/>
        <v xml:space="preserve"> İSTANBUL</v>
      </c>
      <c r="E1354" s="2" t="str">
        <f t="shared" si="85"/>
        <v>İSTANBUL</v>
      </c>
      <c r="F1354" s="44" t="s">
        <v>7572</v>
      </c>
      <c r="G1354" s="2">
        <v>3056</v>
      </c>
      <c r="H1354" s="2" t="s">
        <v>10608</v>
      </c>
      <c r="I1354" s="2">
        <f t="shared" ca="1" si="86"/>
        <v>2</v>
      </c>
      <c r="J1354" s="2">
        <f t="shared" ca="1" si="87"/>
        <v>959</v>
      </c>
    </row>
    <row r="1355" spans="1:10" ht="17.350000000000001" customHeight="1">
      <c r="A1355" s="2">
        <v>1354</v>
      </c>
      <c r="B1355" s="43" t="s">
        <v>7573</v>
      </c>
      <c r="C1355" s="2" t="s">
        <v>9979</v>
      </c>
      <c r="D1355" s="2" t="str">
        <f t="shared" si="84"/>
        <v>TRABZON</v>
      </c>
      <c r="E1355" s="2" t="str">
        <f t="shared" si="85"/>
        <v>TRABZON</v>
      </c>
      <c r="F1355" s="44" t="s">
        <v>7574</v>
      </c>
      <c r="G1355" s="2">
        <v>2692</v>
      </c>
      <c r="H1355" s="2" t="s">
        <v>10609</v>
      </c>
      <c r="I1355" s="2">
        <f t="shared" ca="1" si="86"/>
        <v>4</v>
      </c>
      <c r="J1355" s="2">
        <f t="shared" ca="1" si="87"/>
        <v>634</v>
      </c>
    </row>
    <row r="1356" spans="1:10" ht="17.350000000000001" customHeight="1">
      <c r="A1356" s="2">
        <v>1355</v>
      </c>
      <c r="B1356" s="43" t="s">
        <v>7575</v>
      </c>
      <c r="C1356" s="2" t="s">
        <v>9980</v>
      </c>
      <c r="D1356" s="2" t="str">
        <f t="shared" si="84"/>
        <v>Ankara</v>
      </c>
      <c r="E1356" s="2" t="str">
        <f t="shared" si="85"/>
        <v>Ankara</v>
      </c>
      <c r="F1356" s="44" t="s">
        <v>7576</v>
      </c>
      <c r="G1356" s="2">
        <v>2984</v>
      </c>
      <c r="H1356" s="2" t="s">
        <v>10610</v>
      </c>
      <c r="I1356" s="2">
        <f t="shared" ca="1" si="86"/>
        <v>8</v>
      </c>
      <c r="J1356" s="2">
        <f t="shared" ca="1" si="87"/>
        <v>955</v>
      </c>
    </row>
    <row r="1357" spans="1:10" ht="17.350000000000001" customHeight="1">
      <c r="A1357" s="2">
        <v>1356</v>
      </c>
      <c r="B1357" s="43" t="s">
        <v>7577</v>
      </c>
      <c r="C1357" s="2" t="s">
        <v>9981</v>
      </c>
      <c r="D1357" s="2" t="str">
        <f t="shared" si="84"/>
        <v>Antalya</v>
      </c>
      <c r="E1357" s="2" t="str">
        <f t="shared" si="85"/>
        <v>Antalya</v>
      </c>
      <c r="F1357" s="44" t="s">
        <v>7578</v>
      </c>
      <c r="G1357" s="2">
        <v>680</v>
      </c>
      <c r="H1357" s="2" t="s">
        <v>10579</v>
      </c>
      <c r="I1357" s="2">
        <f t="shared" ca="1" si="86"/>
        <v>3</v>
      </c>
      <c r="J1357" s="2">
        <f t="shared" ca="1" si="87"/>
        <v>992</v>
      </c>
    </row>
    <row r="1358" spans="1:10" ht="17.350000000000001" customHeight="1">
      <c r="A1358" s="2">
        <v>1357</v>
      </c>
      <c r="B1358" s="43" t="s">
        <v>7579</v>
      </c>
      <c r="C1358" s="2" t="s">
        <v>9982</v>
      </c>
      <c r="D1358" s="2" t="str">
        <f t="shared" si="84"/>
        <v xml:space="preserve"> İSTANBUL</v>
      </c>
      <c r="E1358" s="2" t="str">
        <f t="shared" si="85"/>
        <v>İSTANBUL</v>
      </c>
      <c r="F1358" s="44" t="s">
        <v>7580</v>
      </c>
      <c r="G1358" s="2">
        <v>3013</v>
      </c>
      <c r="H1358" s="2" t="s">
        <v>10580</v>
      </c>
      <c r="I1358" s="2">
        <f t="shared" ca="1" si="86"/>
        <v>2</v>
      </c>
      <c r="J1358" s="2">
        <f t="shared" ca="1" si="87"/>
        <v>285</v>
      </c>
    </row>
    <row r="1359" spans="1:10" ht="17.350000000000001" customHeight="1">
      <c r="A1359" s="2">
        <v>1358</v>
      </c>
      <c r="B1359" s="43" t="s">
        <v>7581</v>
      </c>
      <c r="C1359" s="2" t="s">
        <v>9983</v>
      </c>
      <c r="D1359" s="2" t="str">
        <f t="shared" si="84"/>
        <v>D Blok Kat:1 No:3</v>
      </c>
      <c r="E1359" s="2" t="str">
        <f t="shared" si="85"/>
        <v>No:3</v>
      </c>
      <c r="F1359" s="44" t="s">
        <v>7582</v>
      </c>
      <c r="G1359" s="2">
        <v>3003</v>
      </c>
      <c r="H1359" s="2" t="s">
        <v>10581</v>
      </c>
      <c r="I1359" s="2">
        <f t="shared" ca="1" si="86"/>
        <v>6</v>
      </c>
      <c r="J1359" s="2">
        <f t="shared" ca="1" si="87"/>
        <v>828</v>
      </c>
    </row>
    <row r="1360" spans="1:10" ht="17.350000000000001" customHeight="1">
      <c r="A1360" s="2">
        <v>1359</v>
      </c>
      <c r="B1360" s="43" t="s">
        <v>7583</v>
      </c>
      <c r="C1360" s="2" t="s">
        <v>9984</v>
      </c>
      <c r="D1360" s="2" t="str">
        <f t="shared" si="84"/>
        <v>Ankara</v>
      </c>
      <c r="E1360" s="2" t="str">
        <f t="shared" si="85"/>
        <v>Ankara</v>
      </c>
      <c r="F1360" s="44" t="s">
        <v>7584</v>
      </c>
      <c r="G1360" s="2">
        <v>745</v>
      </c>
      <c r="H1360" s="2" t="s">
        <v>10582</v>
      </c>
      <c r="I1360" s="2">
        <f t="shared" ca="1" si="86"/>
        <v>6</v>
      </c>
      <c r="J1360" s="2">
        <f t="shared" ca="1" si="87"/>
        <v>482</v>
      </c>
    </row>
    <row r="1361" spans="1:10" ht="17.350000000000001" customHeight="1">
      <c r="A1361" s="2">
        <v>1360</v>
      </c>
      <c r="B1361" s="43" t="s">
        <v>7585</v>
      </c>
      <c r="C1361" s="2" t="s">
        <v>9985</v>
      </c>
      <c r="D1361" s="2" t="str">
        <f t="shared" si="84"/>
        <v>Ankara</v>
      </c>
      <c r="E1361" s="2" t="str">
        <f t="shared" si="85"/>
        <v>Ankara</v>
      </c>
      <c r="F1361" s="44" t="s">
        <v>7586</v>
      </c>
      <c r="G1361" s="2">
        <v>1490</v>
      </c>
      <c r="H1361" s="2" t="s">
        <v>10583</v>
      </c>
      <c r="I1361" s="2">
        <f t="shared" ca="1" si="86"/>
        <v>8</v>
      </c>
      <c r="J1361" s="2">
        <f t="shared" ca="1" si="87"/>
        <v>877</v>
      </c>
    </row>
    <row r="1362" spans="1:10" ht="17.350000000000001" customHeight="1">
      <c r="A1362" s="2">
        <v>1361</v>
      </c>
      <c r="B1362" s="43" t="s">
        <v>7587</v>
      </c>
      <c r="C1362" s="2" t="s">
        <v>9986</v>
      </c>
      <c r="D1362" s="2" t="str">
        <f t="shared" si="84"/>
        <v>1C 1B11</v>
      </c>
      <c r="E1362" s="2" t="str">
        <f t="shared" si="85"/>
        <v>1B11</v>
      </c>
      <c r="F1362" s="44" t="s">
        <v>7588</v>
      </c>
      <c r="G1362" s="2">
        <v>694</v>
      </c>
      <c r="H1362" s="2" t="s">
        <v>10584</v>
      </c>
      <c r="I1362" s="2">
        <f t="shared" ca="1" si="86"/>
        <v>3</v>
      </c>
      <c r="J1362" s="2">
        <f t="shared" ca="1" si="87"/>
        <v>965</v>
      </c>
    </row>
    <row r="1363" spans="1:10" ht="17.350000000000001" customHeight="1">
      <c r="A1363" s="2">
        <v>1362</v>
      </c>
      <c r="B1363" s="43" t="s">
        <v>7589</v>
      </c>
      <c r="C1363" s="2" t="s">
        <v>9987</v>
      </c>
      <c r="D1363" s="2" t="str">
        <f t="shared" si="84"/>
        <v>VAN</v>
      </c>
      <c r="E1363" s="2" t="str">
        <f t="shared" si="85"/>
        <v>VAN</v>
      </c>
      <c r="F1363" s="44" t="s">
        <v>7590</v>
      </c>
      <c r="G1363" s="2">
        <v>536</v>
      </c>
      <c r="H1363" s="2" t="s">
        <v>10585</v>
      </c>
      <c r="I1363" s="2">
        <f t="shared" ca="1" si="86"/>
        <v>8</v>
      </c>
      <c r="J1363" s="2">
        <f t="shared" ca="1" si="87"/>
        <v>357</v>
      </c>
    </row>
    <row r="1364" spans="1:10" ht="17.350000000000001" customHeight="1">
      <c r="A1364" s="2">
        <v>1363</v>
      </c>
      <c r="B1364" s="43" t="s">
        <v>7591</v>
      </c>
      <c r="C1364" s="2" t="s">
        <v>9988</v>
      </c>
      <c r="D1364" s="2" t="str">
        <f t="shared" si="84"/>
        <v>Ankara</v>
      </c>
      <c r="E1364" s="2" t="str">
        <f t="shared" si="85"/>
        <v>Ankara</v>
      </c>
      <c r="F1364" s="44" t="s">
        <v>7592</v>
      </c>
      <c r="G1364" s="2">
        <v>1401</v>
      </c>
      <c r="H1364" s="2" t="s">
        <v>10586</v>
      </c>
      <c r="I1364" s="2">
        <f t="shared" ca="1" si="86"/>
        <v>8</v>
      </c>
      <c r="J1364" s="2">
        <f t="shared" ca="1" si="87"/>
        <v>897</v>
      </c>
    </row>
    <row r="1365" spans="1:10" ht="17.350000000000001" customHeight="1">
      <c r="A1365" s="2">
        <v>1364</v>
      </c>
      <c r="B1365" s="43" t="s">
        <v>7593</v>
      </c>
      <c r="C1365" s="2" t="s">
        <v>9989</v>
      </c>
      <c r="D1365" s="2" t="str">
        <f t="shared" si="84"/>
        <v>Trabzon Teknoloji Geliştirme Bölgesi Üniversite Mah. Hastane Cad. No:33 A-108 B TRABZON</v>
      </c>
      <c r="E1365" s="2" t="str">
        <f t="shared" si="85"/>
        <v>TRABZON</v>
      </c>
      <c r="F1365" s="44" t="s">
        <v>7594</v>
      </c>
      <c r="G1365" s="2">
        <v>443</v>
      </c>
      <c r="H1365" s="2" t="s">
        <v>10587</v>
      </c>
      <c r="I1365" s="2">
        <f t="shared" ca="1" si="86"/>
        <v>2</v>
      </c>
      <c r="J1365" s="2">
        <f t="shared" ca="1" si="87"/>
        <v>448</v>
      </c>
    </row>
    <row r="1366" spans="1:10" ht="17.350000000000001" customHeight="1">
      <c r="A1366" s="2">
        <v>1365</v>
      </c>
      <c r="B1366" s="43" t="s">
        <v>7595</v>
      </c>
      <c r="C1366" s="2" t="s">
        <v>9990</v>
      </c>
      <c r="D1366" s="2" t="str">
        <f t="shared" si="84"/>
        <v>LEVENT MAH. ORTANCA SOK. NO4 LEVENT - BEŞİKTAŞ 34330 İSTANBUL</v>
      </c>
      <c r="E1366" s="2" t="str">
        <f t="shared" si="85"/>
        <v>İSTANBUL</v>
      </c>
      <c r="F1366" s="44" t="s">
        <v>7596</v>
      </c>
      <c r="G1366" s="2">
        <v>1734</v>
      </c>
      <c r="H1366" s="2" t="s">
        <v>10588</v>
      </c>
      <c r="I1366" s="2">
        <f t="shared" ca="1" si="86"/>
        <v>8</v>
      </c>
      <c r="J1366" s="2">
        <f t="shared" ca="1" si="87"/>
        <v>809</v>
      </c>
    </row>
    <row r="1367" spans="1:10" ht="17.350000000000001" customHeight="1">
      <c r="A1367" s="2">
        <v>1366</v>
      </c>
      <c r="B1367" s="43" t="s">
        <v>7597</v>
      </c>
      <c r="C1367" s="2" t="s">
        <v>9991</v>
      </c>
      <c r="D1367" s="2" t="str">
        <f t="shared" si="84"/>
        <v xml:space="preserve"> İSTANBUL</v>
      </c>
      <c r="E1367" s="2" t="str">
        <f t="shared" si="85"/>
        <v>İSTANBUL</v>
      </c>
      <c r="F1367" s="44" t="s">
        <v>7598</v>
      </c>
      <c r="G1367" s="2">
        <v>645</v>
      </c>
      <c r="H1367" s="2" t="s">
        <v>10589</v>
      </c>
      <c r="I1367" s="2">
        <f t="shared" ca="1" si="86"/>
        <v>5</v>
      </c>
      <c r="J1367" s="2">
        <f t="shared" ca="1" si="87"/>
        <v>307</v>
      </c>
    </row>
    <row r="1368" spans="1:10" ht="17.350000000000001" customHeight="1">
      <c r="A1368" s="2">
        <v>1367</v>
      </c>
      <c r="B1368" s="43" t="s">
        <v>7599</v>
      </c>
      <c r="C1368" s="2" t="s">
        <v>9992</v>
      </c>
      <c r="D1368" s="2" t="str">
        <f t="shared" si="84"/>
        <v>ANKARA</v>
      </c>
      <c r="E1368" s="2" t="str">
        <f t="shared" si="85"/>
        <v>ANKARA</v>
      </c>
      <c r="F1368" s="44" t="s">
        <v>7600</v>
      </c>
      <c r="G1368" s="2">
        <v>1677</v>
      </c>
      <c r="H1368" s="2" t="s">
        <v>10590</v>
      </c>
      <c r="I1368" s="2">
        <f t="shared" ca="1" si="86"/>
        <v>1</v>
      </c>
      <c r="J1368" s="2">
        <f t="shared" ca="1" si="87"/>
        <v>747</v>
      </c>
    </row>
    <row r="1369" spans="1:10" ht="17.350000000000001" customHeight="1">
      <c r="A1369" s="2">
        <v>1368</v>
      </c>
      <c r="B1369" s="43" t="s">
        <v>7601</v>
      </c>
      <c r="C1369" s="2" t="s">
        <v>9993</v>
      </c>
      <c r="D1369" s="2" t="str">
        <f t="shared" si="84"/>
        <v>Ankara</v>
      </c>
      <c r="E1369" s="2" t="str">
        <f t="shared" si="85"/>
        <v>Ankara</v>
      </c>
      <c r="F1369" s="44" t="s">
        <v>7602</v>
      </c>
      <c r="G1369" s="2">
        <v>2063</v>
      </c>
      <c r="H1369" s="2" t="s">
        <v>10591</v>
      </c>
      <c r="I1369" s="2">
        <f t="shared" ca="1" si="86"/>
        <v>8</v>
      </c>
      <c r="J1369" s="2">
        <f t="shared" ca="1" si="87"/>
        <v>123</v>
      </c>
    </row>
    <row r="1370" spans="1:10" ht="17.350000000000001" customHeight="1">
      <c r="A1370" s="2">
        <v>1369</v>
      </c>
      <c r="B1370" s="43" t="s">
        <v>7603</v>
      </c>
      <c r="C1370" s="2" t="s">
        <v>9994</v>
      </c>
      <c r="D1370" s="2" t="str">
        <f t="shared" si="84"/>
        <v>Manisa</v>
      </c>
      <c r="E1370" s="2" t="str">
        <f t="shared" si="85"/>
        <v>Manisa</v>
      </c>
      <c r="F1370" s="44" t="s">
        <v>7604</v>
      </c>
      <c r="G1370" s="2">
        <v>2435</v>
      </c>
      <c r="H1370" s="2" t="s">
        <v>10592</v>
      </c>
      <c r="I1370" s="2">
        <f t="shared" ca="1" si="86"/>
        <v>8</v>
      </c>
      <c r="J1370" s="2">
        <f t="shared" ca="1" si="87"/>
        <v>737</v>
      </c>
    </row>
    <row r="1371" spans="1:10" ht="17.350000000000001" customHeight="1">
      <c r="A1371" s="2">
        <v>1370</v>
      </c>
      <c r="B1371" s="43" t="s">
        <v>7605</v>
      </c>
      <c r="C1371" s="2" t="s">
        <v>9995</v>
      </c>
      <c r="D1371" s="2" t="str">
        <f t="shared" si="84"/>
        <v>ÇUKUROVA ÜNİ BALCALI KAMPÜSÜ TEKNOKENT BİNASI A BLOK 1. KAT 109-B NOLU OFİS SARIÇAM ADANA</v>
      </c>
      <c r="E1371" s="2" t="str">
        <f t="shared" si="85"/>
        <v>ADANA</v>
      </c>
      <c r="F1371" s="44" t="s">
        <v>7606</v>
      </c>
      <c r="G1371" s="2">
        <v>104</v>
      </c>
      <c r="H1371" s="2" t="s">
        <v>10593</v>
      </c>
      <c r="I1371" s="2">
        <f t="shared" ca="1" si="86"/>
        <v>7</v>
      </c>
      <c r="J1371" s="2">
        <f t="shared" ca="1" si="87"/>
        <v>589</v>
      </c>
    </row>
    <row r="1372" spans="1:10" ht="17.350000000000001" customHeight="1">
      <c r="A1372" s="2">
        <v>1371</v>
      </c>
      <c r="B1372" s="43" t="s">
        <v>7607</v>
      </c>
      <c r="C1372" s="2" t="s">
        <v>9996</v>
      </c>
      <c r="D1372" s="2" t="str">
        <f t="shared" si="84"/>
        <v xml:space="preserve"> Ankara</v>
      </c>
      <c r="E1372" s="2" t="str">
        <f t="shared" si="85"/>
        <v>Ankara</v>
      </c>
      <c r="F1372" s="44" t="s">
        <v>7608</v>
      </c>
      <c r="G1372" s="2">
        <v>2656</v>
      </c>
      <c r="H1372" s="2" t="s">
        <v>10594</v>
      </c>
      <c r="I1372" s="2">
        <f t="shared" ca="1" si="86"/>
        <v>1</v>
      </c>
      <c r="J1372" s="2">
        <f t="shared" ca="1" si="87"/>
        <v>115</v>
      </c>
    </row>
    <row r="1373" spans="1:10" ht="17.350000000000001" customHeight="1">
      <c r="A1373" s="2">
        <v>1372</v>
      </c>
      <c r="B1373" s="43" t="s">
        <v>7609</v>
      </c>
      <c r="C1373" s="2" t="s">
        <v>9997</v>
      </c>
      <c r="D1373" s="2" t="str">
        <f t="shared" si="84"/>
        <v>a</v>
      </c>
      <c r="E1373" s="2" t="str">
        <f t="shared" si="85"/>
        <v>a</v>
      </c>
      <c r="F1373" s="44" t="s">
        <v>7610</v>
      </c>
      <c r="G1373" s="2">
        <v>2755</v>
      </c>
      <c r="H1373" s="2" t="s">
        <v>10595</v>
      </c>
      <c r="I1373" s="2">
        <f t="shared" ca="1" si="86"/>
        <v>1</v>
      </c>
      <c r="J1373" s="2">
        <f t="shared" ca="1" si="87"/>
        <v>960</v>
      </c>
    </row>
    <row r="1374" spans="1:10" ht="17.350000000000001" customHeight="1">
      <c r="A1374" s="2">
        <v>1373</v>
      </c>
      <c r="B1374" s="43" t="s">
        <v>7611</v>
      </c>
      <c r="C1374" s="2" t="s">
        <v>9301</v>
      </c>
      <c r="D1374" s="2" t="str">
        <f t="shared" si="84"/>
        <v>TEKNOLOJİ GELİŞTİRME BÖLGESİ KULUÇKA MERKEZİ</v>
      </c>
      <c r="E1374" s="2" t="str">
        <f t="shared" si="85"/>
        <v>MERKEZİ</v>
      </c>
      <c r="F1374" s="44" t="s">
        <v>6159</v>
      </c>
      <c r="G1374" s="2">
        <v>2545</v>
      </c>
      <c r="H1374" s="2" t="s">
        <v>10596</v>
      </c>
      <c r="I1374" s="2">
        <f t="shared" ca="1" si="86"/>
        <v>4</v>
      </c>
      <c r="J1374" s="2">
        <f t="shared" ca="1" si="87"/>
        <v>150</v>
      </c>
    </row>
    <row r="1375" spans="1:10" ht="17.350000000000001" customHeight="1">
      <c r="A1375" s="2">
        <v>1374</v>
      </c>
      <c r="B1375" s="43" t="s">
        <v>7612</v>
      </c>
      <c r="C1375" s="2" t="s">
        <v>9998</v>
      </c>
      <c r="D1375" s="2" t="str">
        <f t="shared" si="84"/>
        <v>1C (C1 BLOK) NO.C207</v>
      </c>
      <c r="E1375" s="2" t="str">
        <f t="shared" si="85"/>
        <v>NO.C207</v>
      </c>
      <c r="F1375" s="44" t="s">
        <v>7613</v>
      </c>
      <c r="G1375" s="2">
        <v>88</v>
      </c>
      <c r="H1375" s="2" t="s">
        <v>10597</v>
      </c>
      <c r="I1375" s="2">
        <f t="shared" ca="1" si="86"/>
        <v>6</v>
      </c>
      <c r="J1375" s="2">
        <f t="shared" ca="1" si="87"/>
        <v>220</v>
      </c>
    </row>
    <row r="1376" spans="1:10" ht="17.350000000000001" customHeight="1">
      <c r="A1376" s="2">
        <v>1375</v>
      </c>
      <c r="B1376" s="43" t="s">
        <v>7614</v>
      </c>
      <c r="C1376" s="2" t="s">
        <v>9999</v>
      </c>
      <c r="D1376" s="2" t="str">
        <f t="shared" si="84"/>
        <v>Silahtarağa mh. Üniversite 1. sk. No:13-1</v>
      </c>
      <c r="E1376" s="2" t="str">
        <f t="shared" si="85"/>
        <v>No:13-1</v>
      </c>
      <c r="F1376" s="44" t="s">
        <v>7615</v>
      </c>
      <c r="G1376" s="2">
        <v>3019</v>
      </c>
      <c r="H1376" s="2" t="s">
        <v>10598</v>
      </c>
      <c r="I1376" s="2">
        <f t="shared" ca="1" si="86"/>
        <v>5</v>
      </c>
      <c r="J1376" s="2">
        <f t="shared" ca="1" si="87"/>
        <v>330</v>
      </c>
    </row>
    <row r="1377" spans="1:10" ht="17.350000000000001" customHeight="1">
      <c r="A1377" s="2">
        <v>1376</v>
      </c>
      <c r="B1377" s="43" t="s">
        <v>7616</v>
      </c>
      <c r="C1377" s="2" t="s">
        <v>10000</v>
      </c>
      <c r="D1377" s="2" t="str">
        <f t="shared" si="84"/>
        <v>İTOB OSB Mah. 10032 Sk. No:2 (B205) Menderes İzmir</v>
      </c>
      <c r="E1377" s="2" t="str">
        <f t="shared" si="85"/>
        <v>İzmir</v>
      </c>
      <c r="F1377" s="44" t="s">
        <v>7617</v>
      </c>
      <c r="G1377" s="2">
        <v>2334</v>
      </c>
      <c r="H1377" s="2" t="s">
        <v>10599</v>
      </c>
      <c r="I1377" s="2">
        <f t="shared" ca="1" si="86"/>
        <v>8</v>
      </c>
      <c r="J1377" s="2">
        <f t="shared" ca="1" si="87"/>
        <v>144</v>
      </c>
    </row>
    <row r="1378" spans="1:10" ht="17.350000000000001" customHeight="1">
      <c r="A1378" s="2">
        <v>1377</v>
      </c>
      <c r="B1378" s="43" t="s">
        <v>7618</v>
      </c>
      <c r="C1378" s="2" t="s">
        <v>10001</v>
      </c>
      <c r="D1378" s="2" t="str">
        <f t="shared" si="84"/>
        <v>6</v>
      </c>
      <c r="E1378" s="2" t="str">
        <f t="shared" si="85"/>
        <v>6</v>
      </c>
      <c r="F1378" s="44" t="s">
        <v>7619</v>
      </c>
      <c r="G1378" s="2">
        <v>1597</v>
      </c>
      <c r="H1378" s="2" t="s">
        <v>10600</v>
      </c>
      <c r="I1378" s="2">
        <f t="shared" ca="1" si="86"/>
        <v>5</v>
      </c>
      <c r="J1378" s="2">
        <f t="shared" ca="1" si="87"/>
        <v>13</v>
      </c>
    </row>
    <row r="1379" spans="1:10" ht="17.350000000000001" customHeight="1">
      <c r="A1379" s="2">
        <v>1378</v>
      </c>
      <c r="B1379" s="43" t="s">
        <v>7620</v>
      </c>
      <c r="C1379" s="2" t="s">
        <v>10002</v>
      </c>
      <c r="D1379" s="2" t="str">
        <f t="shared" si="84"/>
        <v>İstanbul Teknoloji Geliştirme Bölgesi Sanayi Mah. Teknopark Bulvarı No: 1 Blok:4</v>
      </c>
      <c r="E1379" s="2" t="str">
        <f t="shared" si="85"/>
        <v>Blok:4</v>
      </c>
      <c r="F1379" s="44" t="s">
        <v>7621</v>
      </c>
      <c r="G1379" s="2">
        <v>2381</v>
      </c>
      <c r="H1379" s="2" t="s">
        <v>10601</v>
      </c>
      <c r="I1379" s="2">
        <f t="shared" ca="1" si="86"/>
        <v>2</v>
      </c>
      <c r="J1379" s="2">
        <f t="shared" ca="1" si="87"/>
        <v>239</v>
      </c>
    </row>
    <row r="1380" spans="1:10" ht="17.350000000000001" customHeight="1">
      <c r="A1380" s="2">
        <v>1379</v>
      </c>
      <c r="B1380" s="43" t="s">
        <v>7622</v>
      </c>
      <c r="C1380" s="2" t="s">
        <v>10003</v>
      </c>
      <c r="D1380" s="2" t="str">
        <f t="shared" si="84"/>
        <v>İSTANBUL</v>
      </c>
      <c r="E1380" s="2" t="str">
        <f t="shared" si="85"/>
        <v>İSTANBUL</v>
      </c>
      <c r="F1380" s="44" t="s">
        <v>7623</v>
      </c>
      <c r="G1380" s="2">
        <v>528</v>
      </c>
      <c r="H1380" s="2" t="s">
        <v>10602</v>
      </c>
      <c r="I1380" s="2">
        <f t="shared" ca="1" si="86"/>
        <v>4</v>
      </c>
      <c r="J1380" s="2">
        <f t="shared" ca="1" si="87"/>
        <v>967</v>
      </c>
    </row>
    <row r="1381" spans="1:10" ht="17.350000000000001" customHeight="1">
      <c r="A1381" s="2">
        <v>1380</v>
      </c>
      <c r="B1381" s="43" t="s">
        <v>7624</v>
      </c>
      <c r="C1381" s="2" t="s">
        <v>10004</v>
      </c>
      <c r="D1381" s="2" t="str">
        <f t="shared" si="84"/>
        <v>Z 24 Odunpazarı Eskişehir</v>
      </c>
      <c r="E1381" s="2" t="str">
        <f t="shared" si="85"/>
        <v>Eskişehir</v>
      </c>
      <c r="F1381" s="44" t="s">
        <v>7625</v>
      </c>
      <c r="G1381" s="2">
        <v>111</v>
      </c>
      <c r="H1381" s="2" t="s">
        <v>10603</v>
      </c>
      <c r="I1381" s="2">
        <f t="shared" ca="1" si="86"/>
        <v>2</v>
      </c>
      <c r="J1381" s="2">
        <f t="shared" ca="1" si="87"/>
        <v>781</v>
      </c>
    </row>
    <row r="1382" spans="1:10" ht="17.350000000000001" customHeight="1">
      <c r="A1382" s="2">
        <v>1381</v>
      </c>
      <c r="B1382" s="43" t="s">
        <v>7626</v>
      </c>
      <c r="C1382" s="2" t="s">
        <v>10005</v>
      </c>
      <c r="D1382" s="2" t="str">
        <f t="shared" si="84"/>
        <v>ESKİŞEHİR</v>
      </c>
      <c r="E1382" s="2" t="str">
        <f t="shared" si="85"/>
        <v>ESKİŞEHİR</v>
      </c>
      <c r="F1382" s="44" t="s">
        <v>7627</v>
      </c>
      <c r="G1382" s="2">
        <v>1</v>
      </c>
      <c r="H1382" s="2" t="s">
        <v>10604</v>
      </c>
      <c r="I1382" s="2">
        <f t="shared" ca="1" si="86"/>
        <v>7</v>
      </c>
      <c r="J1382" s="2">
        <f t="shared" ca="1" si="87"/>
        <v>623</v>
      </c>
    </row>
    <row r="1383" spans="1:10" ht="17.350000000000001" customHeight="1">
      <c r="A1383" s="2">
        <v>1382</v>
      </c>
      <c r="B1383" s="43" t="s">
        <v>7628</v>
      </c>
      <c r="C1383" s="2" t="s">
        <v>10006</v>
      </c>
      <c r="D1383" s="2" t="str">
        <f t="shared" si="84"/>
        <v xml:space="preserve"> Van</v>
      </c>
      <c r="E1383" s="2" t="str">
        <f t="shared" si="85"/>
        <v>Van</v>
      </c>
      <c r="F1383" s="44" t="s">
        <v>7629</v>
      </c>
      <c r="G1383" s="2">
        <v>1777</v>
      </c>
      <c r="H1383" s="2" t="s">
        <v>10605</v>
      </c>
      <c r="I1383" s="2">
        <f t="shared" ca="1" si="86"/>
        <v>5</v>
      </c>
      <c r="J1383" s="2">
        <f t="shared" ca="1" si="87"/>
        <v>414</v>
      </c>
    </row>
    <row r="1384" spans="1:10" ht="17.350000000000001" customHeight="1">
      <c r="A1384" s="2">
        <v>1383</v>
      </c>
      <c r="B1384" s="43" t="s">
        <v>7630</v>
      </c>
      <c r="C1384" s="2" t="s">
        <v>10007</v>
      </c>
      <c r="D1384" s="2" t="str">
        <f t="shared" si="84"/>
        <v>b 204</v>
      </c>
      <c r="E1384" s="2" t="str">
        <f t="shared" si="85"/>
        <v>204</v>
      </c>
      <c r="F1384" s="44" t="s">
        <v>7631</v>
      </c>
      <c r="G1384" s="2">
        <v>899</v>
      </c>
      <c r="H1384" s="2" t="s">
        <v>10606</v>
      </c>
      <c r="I1384" s="2">
        <f t="shared" ca="1" si="86"/>
        <v>3</v>
      </c>
      <c r="J1384" s="2">
        <f t="shared" ca="1" si="87"/>
        <v>700</v>
      </c>
    </row>
    <row r="1385" spans="1:10" ht="17.350000000000001" customHeight="1">
      <c r="A1385" s="2">
        <v>1384</v>
      </c>
      <c r="B1385" s="43" t="s">
        <v>7632</v>
      </c>
      <c r="C1385" s="2" t="s">
        <v>10008</v>
      </c>
      <c r="D1385" s="2" t="str">
        <f t="shared" si="84"/>
        <v>Büyüktüysüz Mh. Fatih Tosyalı Caddesi No: 3 Toprakkale Osmaniye</v>
      </c>
      <c r="E1385" s="2" t="str">
        <f t="shared" si="85"/>
        <v>Osmaniye</v>
      </c>
      <c r="F1385" s="44" t="s">
        <v>7633</v>
      </c>
      <c r="G1385" s="2">
        <v>3173</v>
      </c>
      <c r="H1385" s="2" t="s">
        <v>10607</v>
      </c>
      <c r="I1385" s="2">
        <f t="shared" ca="1" si="86"/>
        <v>5</v>
      </c>
      <c r="J1385" s="2">
        <f t="shared" ca="1" si="87"/>
        <v>221</v>
      </c>
    </row>
    <row r="1386" spans="1:10" ht="17.350000000000001" customHeight="1">
      <c r="A1386" s="2">
        <v>1385</v>
      </c>
      <c r="B1386" s="43" t="s">
        <v>7634</v>
      </c>
      <c r="C1386" s="2" t="s">
        <v>10009</v>
      </c>
      <c r="D1386" s="2" t="str">
        <f t="shared" si="84"/>
        <v xml:space="preserve"> İSTANBUL</v>
      </c>
      <c r="E1386" s="2" t="str">
        <f t="shared" si="85"/>
        <v>İSTANBUL</v>
      </c>
      <c r="F1386" s="44" t="s">
        <v>7635</v>
      </c>
      <c r="G1386" s="2">
        <v>3056</v>
      </c>
      <c r="H1386" s="2" t="s">
        <v>10608</v>
      </c>
      <c r="I1386" s="2">
        <f t="shared" ca="1" si="86"/>
        <v>3</v>
      </c>
      <c r="J1386" s="2">
        <f t="shared" ca="1" si="87"/>
        <v>568</v>
      </c>
    </row>
    <row r="1387" spans="1:10" ht="17.350000000000001" customHeight="1">
      <c r="A1387" s="2">
        <v>1386</v>
      </c>
      <c r="B1387" s="43" t="s">
        <v>7636</v>
      </c>
      <c r="C1387" s="2" t="s">
        <v>10010</v>
      </c>
      <c r="D1387" s="2" t="str">
        <f t="shared" si="84"/>
        <v>Ankara</v>
      </c>
      <c r="E1387" s="2" t="str">
        <f t="shared" si="85"/>
        <v>Ankara</v>
      </c>
      <c r="F1387" s="44" t="s">
        <v>7637</v>
      </c>
      <c r="G1387" s="2">
        <v>2692</v>
      </c>
      <c r="H1387" s="2" t="s">
        <v>10609</v>
      </c>
      <c r="I1387" s="2">
        <f t="shared" ca="1" si="86"/>
        <v>6</v>
      </c>
      <c r="J1387" s="2">
        <f t="shared" ca="1" si="87"/>
        <v>186</v>
      </c>
    </row>
    <row r="1388" spans="1:10" ht="17.350000000000001" customHeight="1">
      <c r="A1388" s="2">
        <v>1387</v>
      </c>
      <c r="B1388" s="43" t="s">
        <v>7638</v>
      </c>
      <c r="C1388" s="2" t="s">
        <v>10011</v>
      </c>
      <c r="D1388" s="2" t="str">
        <f t="shared" si="84"/>
        <v xml:space="preserve"> İSTANBUL</v>
      </c>
      <c r="E1388" s="2" t="str">
        <f t="shared" si="85"/>
        <v>İSTANBUL</v>
      </c>
      <c r="F1388" s="44" t="s">
        <v>7639</v>
      </c>
      <c r="G1388" s="2">
        <v>2984</v>
      </c>
      <c r="H1388" s="2" t="s">
        <v>10610</v>
      </c>
      <c r="I1388" s="2">
        <f t="shared" ca="1" si="86"/>
        <v>3</v>
      </c>
      <c r="J1388" s="2">
        <f t="shared" ca="1" si="87"/>
        <v>658</v>
      </c>
    </row>
    <row r="1389" spans="1:10" ht="17.350000000000001" customHeight="1">
      <c r="A1389" s="2">
        <v>1388</v>
      </c>
      <c r="B1389" s="43" t="s">
        <v>7640</v>
      </c>
      <c r="C1389" s="2" t="s">
        <v>10012</v>
      </c>
      <c r="D1389" s="2" t="str">
        <f t="shared" si="84"/>
        <v>ESKİŞEHİR</v>
      </c>
      <c r="E1389" s="2" t="str">
        <f t="shared" si="85"/>
        <v>ESKİŞEHİR</v>
      </c>
      <c r="F1389" s="44" t="s">
        <v>7641</v>
      </c>
      <c r="G1389" s="2">
        <v>2958</v>
      </c>
      <c r="H1389" s="2" t="s">
        <v>10611</v>
      </c>
      <c r="I1389" s="2">
        <f t="shared" ca="1" si="86"/>
        <v>3</v>
      </c>
      <c r="J1389" s="2">
        <f t="shared" ca="1" si="87"/>
        <v>334</v>
      </c>
    </row>
    <row r="1390" spans="1:10" ht="17.350000000000001" customHeight="1">
      <c r="A1390" s="2">
        <v>1389</v>
      </c>
      <c r="B1390" s="43" t="s">
        <v>7642</v>
      </c>
      <c r="C1390" s="2" t="s">
        <v>10013</v>
      </c>
      <c r="D1390" s="2" t="str">
        <f t="shared" si="84"/>
        <v>Ankara</v>
      </c>
      <c r="E1390" s="2" t="str">
        <f t="shared" si="85"/>
        <v>Ankara</v>
      </c>
      <c r="F1390" s="44" t="s">
        <v>7643</v>
      </c>
      <c r="G1390" s="2">
        <v>2496</v>
      </c>
      <c r="H1390" s="2" t="s">
        <v>10612</v>
      </c>
      <c r="I1390" s="2">
        <f t="shared" ca="1" si="86"/>
        <v>6</v>
      </c>
      <c r="J1390" s="2">
        <f t="shared" ca="1" si="87"/>
        <v>441</v>
      </c>
    </row>
    <row r="1391" spans="1:10" ht="17.350000000000001" customHeight="1">
      <c r="A1391" s="2">
        <v>1390</v>
      </c>
      <c r="B1391" s="43" t="s">
        <v>7644</v>
      </c>
      <c r="C1391" s="2" t="s">
        <v>10014</v>
      </c>
      <c r="D1391" s="2" t="str">
        <f t="shared" si="84"/>
        <v>ANKARA</v>
      </c>
      <c r="E1391" s="2" t="str">
        <f t="shared" si="85"/>
        <v>ANKARA</v>
      </c>
      <c r="F1391" s="44" t="s">
        <v>7645</v>
      </c>
      <c r="G1391" s="2">
        <v>2463</v>
      </c>
      <c r="H1391" s="2" t="s">
        <v>10613</v>
      </c>
      <c r="I1391" s="2">
        <f t="shared" ca="1" si="86"/>
        <v>8</v>
      </c>
      <c r="J1391" s="2">
        <f t="shared" ca="1" si="87"/>
        <v>853</v>
      </c>
    </row>
    <row r="1392" spans="1:10" ht="17.350000000000001" customHeight="1">
      <c r="A1392" s="2">
        <v>1391</v>
      </c>
      <c r="B1392" s="43" t="s">
        <v>7646</v>
      </c>
      <c r="C1392" s="2" t="s">
        <v>10015</v>
      </c>
      <c r="D1392" s="2" t="str">
        <f t="shared" si="84"/>
        <v xml:space="preserve"> ESKİŞEHİR</v>
      </c>
      <c r="E1392" s="2" t="str">
        <f t="shared" si="85"/>
        <v>ESKİŞEHİR</v>
      </c>
      <c r="F1392" s="44" t="s">
        <v>7647</v>
      </c>
      <c r="G1392" s="2">
        <v>1016</v>
      </c>
      <c r="H1392" s="2" t="s">
        <v>10525</v>
      </c>
      <c r="I1392" s="2">
        <f t="shared" ca="1" si="86"/>
        <v>6</v>
      </c>
      <c r="J1392" s="2">
        <f t="shared" ca="1" si="87"/>
        <v>425</v>
      </c>
    </row>
    <row r="1393" spans="1:10" ht="17.350000000000001" customHeight="1">
      <c r="A1393" s="2">
        <v>1392</v>
      </c>
      <c r="B1393" s="43" t="s">
        <v>7648</v>
      </c>
      <c r="C1393" s="2" t="s">
        <v>10016</v>
      </c>
      <c r="D1393" s="2" t="str">
        <f t="shared" si="84"/>
        <v>MANİSA</v>
      </c>
      <c r="E1393" s="2" t="str">
        <f t="shared" si="85"/>
        <v>MANİSA</v>
      </c>
      <c r="F1393" s="44" t="s">
        <v>7649</v>
      </c>
      <c r="G1393" s="2">
        <v>1239</v>
      </c>
      <c r="H1393" s="2" t="s">
        <v>10526</v>
      </c>
      <c r="I1393" s="2">
        <f t="shared" ca="1" si="86"/>
        <v>3</v>
      </c>
      <c r="J1393" s="2">
        <f t="shared" ca="1" si="87"/>
        <v>138</v>
      </c>
    </row>
    <row r="1394" spans="1:10" ht="17.350000000000001" customHeight="1">
      <c r="A1394" s="2">
        <v>1393</v>
      </c>
      <c r="B1394" s="43" t="s">
        <v>7650</v>
      </c>
      <c r="C1394" s="2" t="s">
        <v>10017</v>
      </c>
      <c r="D1394" s="2" t="str">
        <f t="shared" si="84"/>
        <v>Malatya</v>
      </c>
      <c r="E1394" s="2" t="str">
        <f t="shared" si="85"/>
        <v>Malatya</v>
      </c>
      <c r="F1394" s="44" t="s">
        <v>7651</v>
      </c>
      <c r="G1394" s="2">
        <v>1606</v>
      </c>
      <c r="H1394" s="2" t="s">
        <v>10527</v>
      </c>
      <c r="I1394" s="2">
        <f t="shared" ca="1" si="86"/>
        <v>1</v>
      </c>
      <c r="J1394" s="2">
        <f t="shared" ca="1" si="87"/>
        <v>890</v>
      </c>
    </row>
    <row r="1395" spans="1:10" ht="17.350000000000001" customHeight="1">
      <c r="A1395" s="2">
        <v>1394</v>
      </c>
      <c r="B1395" s="43" t="s">
        <v>7652</v>
      </c>
      <c r="C1395" s="2" t="s">
        <v>10018</v>
      </c>
      <c r="D1395" s="2" t="str">
        <f t="shared" si="84"/>
        <v>AYDIN</v>
      </c>
      <c r="E1395" s="2" t="str">
        <f t="shared" si="85"/>
        <v>AYDIN</v>
      </c>
      <c r="F1395" s="44" t="s">
        <v>7653</v>
      </c>
      <c r="G1395" s="2">
        <v>666</v>
      </c>
      <c r="H1395" s="2" t="s">
        <v>10528</v>
      </c>
      <c r="I1395" s="2">
        <f t="shared" ca="1" si="86"/>
        <v>6</v>
      </c>
      <c r="J1395" s="2">
        <f t="shared" ca="1" si="87"/>
        <v>883</v>
      </c>
    </row>
    <row r="1396" spans="1:10" ht="17.350000000000001" customHeight="1">
      <c r="A1396" s="2">
        <v>1395</v>
      </c>
      <c r="B1396" s="43" t="s">
        <v>7654</v>
      </c>
      <c r="C1396" s="2" t="s">
        <v>9053</v>
      </c>
      <c r="D1396" s="2" t="str">
        <f t="shared" si="84"/>
        <v xml:space="preserve"> İSTANBUL</v>
      </c>
      <c r="E1396" s="2" t="str">
        <f t="shared" si="85"/>
        <v>İSTANBUL</v>
      </c>
      <c r="F1396" s="44" t="s">
        <v>5654</v>
      </c>
      <c r="G1396" s="2">
        <v>2973</v>
      </c>
      <c r="H1396" s="2" t="s">
        <v>10529</v>
      </c>
      <c r="I1396" s="2">
        <f t="shared" ca="1" si="86"/>
        <v>1</v>
      </c>
      <c r="J1396" s="2">
        <f t="shared" ca="1" si="87"/>
        <v>187</v>
      </c>
    </row>
    <row r="1397" spans="1:10" ht="17.350000000000001" customHeight="1">
      <c r="A1397" s="2">
        <v>1396</v>
      </c>
      <c r="B1397" s="43" t="s">
        <v>7655</v>
      </c>
      <c r="C1397" s="2" t="s">
        <v>10019</v>
      </c>
      <c r="D1397" s="2" t="str">
        <f t="shared" si="84"/>
        <v>30-31-32-33-37 Atakum SAMSUN</v>
      </c>
      <c r="E1397" s="2" t="str">
        <f t="shared" si="85"/>
        <v>SAMSUN</v>
      </c>
      <c r="F1397" s="44" t="s">
        <v>7656</v>
      </c>
      <c r="G1397" s="2">
        <v>301</v>
      </c>
      <c r="H1397" s="2" t="s">
        <v>10530</v>
      </c>
      <c r="I1397" s="2">
        <f t="shared" ca="1" si="86"/>
        <v>5</v>
      </c>
      <c r="J1397" s="2">
        <f t="shared" ca="1" si="87"/>
        <v>446</v>
      </c>
    </row>
    <row r="1398" spans="1:10" ht="17.350000000000001" customHeight="1">
      <c r="A1398" s="2">
        <v>1397</v>
      </c>
      <c r="B1398" s="43" t="s">
        <v>7657</v>
      </c>
      <c r="C1398" s="2" t="s">
        <v>10020</v>
      </c>
      <c r="D1398" s="2" t="str">
        <f t="shared" si="84"/>
        <v xml:space="preserve"> Antalya</v>
      </c>
      <c r="E1398" s="2" t="str">
        <f t="shared" si="85"/>
        <v>Antalya</v>
      </c>
      <c r="F1398" s="44" t="s">
        <v>7658</v>
      </c>
      <c r="G1398" s="2">
        <v>140</v>
      </c>
      <c r="H1398" s="2" t="s">
        <v>10531</v>
      </c>
      <c r="I1398" s="2">
        <f t="shared" ca="1" si="86"/>
        <v>8</v>
      </c>
      <c r="J1398" s="2">
        <f t="shared" ca="1" si="87"/>
        <v>409</v>
      </c>
    </row>
    <row r="1399" spans="1:10" ht="17.350000000000001" customHeight="1">
      <c r="A1399" s="2">
        <v>1398</v>
      </c>
      <c r="B1399" s="43" t="s">
        <v>7659</v>
      </c>
      <c r="C1399" s="2" t="s">
        <v>10021</v>
      </c>
      <c r="D1399" s="2" t="str">
        <f t="shared" si="84"/>
        <v>İSTANBUL</v>
      </c>
      <c r="E1399" s="2" t="str">
        <f t="shared" si="85"/>
        <v>İSTANBUL</v>
      </c>
      <c r="F1399" s="44" t="s">
        <v>7660</v>
      </c>
      <c r="G1399" s="2">
        <v>129</v>
      </c>
      <c r="H1399" s="2" t="s">
        <v>10532</v>
      </c>
      <c r="I1399" s="2">
        <f t="shared" ca="1" si="86"/>
        <v>8</v>
      </c>
      <c r="J1399" s="2">
        <f t="shared" ca="1" si="87"/>
        <v>344</v>
      </c>
    </row>
    <row r="1400" spans="1:10" ht="17.350000000000001" customHeight="1">
      <c r="A1400" s="2">
        <v>1399</v>
      </c>
      <c r="B1400" s="43" t="s">
        <v>7661</v>
      </c>
      <c r="C1400" s="2" t="s">
        <v>10022</v>
      </c>
      <c r="D1400" s="2" t="str">
        <f t="shared" si="84"/>
        <v>İSTANBUL TEKNOKENTİ İ.Ü. AVCILAR YERLEŞKESİ ARGEM BİNASI NO:223-224 34320 AVCILAR İSTANBUL</v>
      </c>
      <c r="E1400" s="2" t="str">
        <f t="shared" si="85"/>
        <v>İSTANBUL</v>
      </c>
      <c r="F1400" s="44" t="s">
        <v>7662</v>
      </c>
      <c r="G1400" s="2">
        <v>11</v>
      </c>
      <c r="H1400" s="2" t="s">
        <v>10533</v>
      </c>
      <c r="I1400" s="2">
        <f t="shared" ca="1" si="86"/>
        <v>1</v>
      </c>
      <c r="J1400" s="2">
        <f t="shared" ca="1" si="87"/>
        <v>211</v>
      </c>
    </row>
    <row r="1401" spans="1:10" ht="17.350000000000001" customHeight="1">
      <c r="A1401" s="2">
        <v>1400</v>
      </c>
      <c r="B1401" s="43" t="s">
        <v>7663</v>
      </c>
      <c r="C1401" s="2" t="s">
        <v>10023</v>
      </c>
      <c r="D1401" s="2" t="str">
        <f t="shared" si="84"/>
        <v>Atatürk Üniversitesi Yerleşkesi Teknoloji Geliştirme Bölgesi B Blok Pk. 25240 Zemin Kat Yakutiye ERZURUM</v>
      </c>
      <c r="E1401" s="2" t="str">
        <f t="shared" si="85"/>
        <v>ERZURUM</v>
      </c>
      <c r="F1401" s="44" t="s">
        <v>7664</v>
      </c>
      <c r="G1401" s="2">
        <v>3098</v>
      </c>
      <c r="H1401" s="2" t="s">
        <v>10534</v>
      </c>
      <c r="I1401" s="2">
        <f t="shared" ca="1" si="86"/>
        <v>6</v>
      </c>
      <c r="J1401" s="2">
        <f t="shared" ca="1" si="87"/>
        <v>783</v>
      </c>
    </row>
    <row r="1402" spans="1:10" ht="17.350000000000001" customHeight="1">
      <c r="A1402" s="2">
        <v>1401</v>
      </c>
      <c r="B1402" s="43" t="s">
        <v>7665</v>
      </c>
      <c r="C1402" s="2" t="s">
        <v>10024</v>
      </c>
      <c r="D1402" s="2" t="str">
        <f t="shared" si="84"/>
        <v>Çamlaraltı Mahç. Hüseyin Yılmaz Cad. No: 67 Pamukkale Teknokent C Blok DENİZLİ</v>
      </c>
      <c r="E1402" s="2" t="str">
        <f t="shared" si="85"/>
        <v>DENİZLİ</v>
      </c>
      <c r="F1402" s="44" t="s">
        <v>7666</v>
      </c>
      <c r="G1402" s="2">
        <v>2656</v>
      </c>
      <c r="H1402" s="2" t="s">
        <v>10594</v>
      </c>
      <c r="I1402" s="2">
        <f t="shared" ca="1" si="86"/>
        <v>6</v>
      </c>
      <c r="J1402" s="2">
        <f t="shared" ca="1" si="87"/>
        <v>646</v>
      </c>
    </row>
    <row r="1403" spans="1:10" ht="17.350000000000001" customHeight="1">
      <c r="A1403" s="2">
        <v>1402</v>
      </c>
      <c r="B1403" s="43" t="s">
        <v>7667</v>
      </c>
      <c r="C1403" s="2" t="s">
        <v>10025</v>
      </c>
      <c r="D1403" s="2" t="str">
        <f t="shared" si="84"/>
        <v>ÇAMLARALTI MAHALLESİ HÜSEYİN YILMAZ CADDESİ NO:67 PAMUKKALE TEKNOKENT C BLOK</v>
      </c>
      <c r="E1403" s="2" t="str">
        <f t="shared" si="85"/>
        <v>BLOK</v>
      </c>
      <c r="F1403" s="44" t="s">
        <v>7668</v>
      </c>
      <c r="G1403" s="2">
        <v>2755</v>
      </c>
      <c r="H1403" s="2" t="s">
        <v>10595</v>
      </c>
      <c r="I1403" s="2">
        <f t="shared" ca="1" si="86"/>
        <v>7</v>
      </c>
      <c r="J1403" s="2">
        <f t="shared" ca="1" si="87"/>
        <v>179</v>
      </c>
    </row>
    <row r="1404" spans="1:10" ht="17.350000000000001" customHeight="1">
      <c r="A1404" s="2">
        <v>1403</v>
      </c>
      <c r="B1404" s="43" t="s">
        <v>7669</v>
      </c>
      <c r="C1404" s="2" t="s">
        <v>10026</v>
      </c>
      <c r="D1404" s="2" t="str">
        <f t="shared" si="84"/>
        <v>Ankara</v>
      </c>
      <c r="E1404" s="2" t="str">
        <f t="shared" si="85"/>
        <v>Ankara</v>
      </c>
      <c r="F1404" s="44" t="s">
        <v>7670</v>
      </c>
      <c r="G1404" s="2">
        <v>2545</v>
      </c>
      <c r="H1404" s="2" t="s">
        <v>10596</v>
      </c>
      <c r="I1404" s="2">
        <f t="shared" ca="1" si="86"/>
        <v>3</v>
      </c>
      <c r="J1404" s="2">
        <f t="shared" ca="1" si="87"/>
        <v>816</v>
      </c>
    </row>
    <row r="1405" spans="1:10" ht="17.350000000000001" customHeight="1">
      <c r="A1405" s="2">
        <v>1404</v>
      </c>
      <c r="B1405" s="43" t="s">
        <v>7671</v>
      </c>
      <c r="C1405" s="2" t="s">
        <v>10027</v>
      </c>
      <c r="D1405" s="2" t="str">
        <f t="shared" si="84"/>
        <v>Çayda Çıra Mah. Hacı Ömer Bilginoğlu Cad. Fırat Teknokent TGB Ek Bina No 63</v>
      </c>
      <c r="E1405" s="2" t="str">
        <f t="shared" si="85"/>
        <v>63</v>
      </c>
      <c r="F1405" s="44" t="s">
        <v>7672</v>
      </c>
      <c r="G1405" s="2">
        <v>88</v>
      </c>
      <c r="H1405" s="2" t="s">
        <v>10597</v>
      </c>
      <c r="I1405" s="2">
        <f t="shared" ca="1" si="86"/>
        <v>4</v>
      </c>
      <c r="J1405" s="2">
        <f t="shared" ca="1" si="87"/>
        <v>882</v>
      </c>
    </row>
    <row r="1406" spans="1:10" ht="17.350000000000001" customHeight="1">
      <c r="A1406" s="2">
        <v>1405</v>
      </c>
      <c r="B1406" s="43" t="s">
        <v>7673</v>
      </c>
      <c r="C1406" s="2" t="s">
        <v>10028</v>
      </c>
      <c r="D1406" s="2" t="str">
        <f t="shared" si="84"/>
        <v xml:space="preserve"> İstanbul</v>
      </c>
      <c r="E1406" s="2" t="str">
        <f t="shared" si="85"/>
        <v>İstanbul</v>
      </c>
      <c r="F1406" s="44" t="s">
        <v>7674</v>
      </c>
      <c r="G1406" s="2">
        <v>3019</v>
      </c>
      <c r="H1406" s="2" t="s">
        <v>10598</v>
      </c>
      <c r="I1406" s="2">
        <f t="shared" ca="1" si="86"/>
        <v>4</v>
      </c>
      <c r="J1406" s="2">
        <f t="shared" ca="1" si="87"/>
        <v>655</v>
      </c>
    </row>
    <row r="1407" spans="1:10" ht="17.350000000000001" customHeight="1">
      <c r="A1407" s="2">
        <v>1406</v>
      </c>
      <c r="B1407" s="43" t="s">
        <v>7675</v>
      </c>
      <c r="C1407" s="2" t="s">
        <v>9818</v>
      </c>
      <c r="D1407" s="2" t="str">
        <f t="shared" si="84"/>
        <v>Ulubağ Mah. Recep T. Erdoğan Bulvarı No: 283</v>
      </c>
      <c r="E1407" s="2" t="str">
        <f t="shared" si="85"/>
        <v>283</v>
      </c>
      <c r="F1407" s="44" t="s">
        <v>7233</v>
      </c>
      <c r="G1407" s="2">
        <v>2334</v>
      </c>
      <c r="H1407" s="2" t="s">
        <v>10599</v>
      </c>
      <c r="I1407" s="2">
        <f t="shared" ca="1" si="86"/>
        <v>2</v>
      </c>
      <c r="J1407" s="2">
        <f t="shared" ca="1" si="87"/>
        <v>472</v>
      </c>
    </row>
    <row r="1408" spans="1:10" ht="17.350000000000001" customHeight="1">
      <c r="A1408" s="2">
        <v>1407</v>
      </c>
      <c r="B1408" s="43" t="s">
        <v>7676</v>
      </c>
      <c r="C1408" s="2" t="s">
        <v>10029</v>
      </c>
      <c r="D1408" s="2" t="str">
        <f t="shared" si="84"/>
        <v>1B20</v>
      </c>
      <c r="E1408" s="2" t="str">
        <f t="shared" si="85"/>
        <v>1B20</v>
      </c>
      <c r="F1408" s="44" t="s">
        <v>7677</v>
      </c>
      <c r="G1408" s="2">
        <v>1597</v>
      </c>
      <c r="H1408" s="2" t="s">
        <v>10600</v>
      </c>
      <c r="I1408" s="2">
        <f t="shared" ca="1" si="86"/>
        <v>4</v>
      </c>
      <c r="J1408" s="2">
        <f t="shared" ca="1" si="87"/>
        <v>211</v>
      </c>
    </row>
    <row r="1409" spans="1:10" ht="17.350000000000001" customHeight="1">
      <c r="A1409" s="2">
        <v>1408</v>
      </c>
      <c r="B1409" s="43" t="s">
        <v>7678</v>
      </c>
      <c r="C1409" s="2" t="s">
        <v>10030</v>
      </c>
      <c r="D1409" s="2" t="str">
        <f t="shared" si="84"/>
        <v>Trakya Üniversitesi Edirne Teknoloji Geliştirme Bölgesi İdari Bina ve KUluçka Merkezi Nı:45-EDİRNE</v>
      </c>
      <c r="E1409" s="2" t="str">
        <f t="shared" si="85"/>
        <v>Nı:45-EDİRNE</v>
      </c>
      <c r="F1409" s="44" t="s">
        <v>7679</v>
      </c>
      <c r="G1409" s="2">
        <v>2381</v>
      </c>
      <c r="H1409" s="2" t="s">
        <v>10601</v>
      </c>
      <c r="I1409" s="2">
        <f t="shared" ca="1" si="86"/>
        <v>8</v>
      </c>
      <c r="J1409" s="2">
        <f t="shared" ca="1" si="87"/>
        <v>226</v>
      </c>
    </row>
    <row r="1410" spans="1:10" ht="17.350000000000001" customHeight="1">
      <c r="A1410" s="2">
        <v>1409</v>
      </c>
      <c r="B1410" s="43" t="s">
        <v>7680</v>
      </c>
      <c r="C1410" s="2" t="s">
        <v>10031</v>
      </c>
      <c r="D1410" s="2" t="str">
        <f t="shared" si="84"/>
        <v>MANİSA</v>
      </c>
      <c r="E1410" s="2" t="str">
        <f t="shared" si="85"/>
        <v>MANİSA</v>
      </c>
      <c r="F1410" s="44" t="s">
        <v>7681</v>
      </c>
      <c r="G1410" s="2">
        <v>528</v>
      </c>
      <c r="H1410" s="2" t="s">
        <v>10602</v>
      </c>
      <c r="I1410" s="2">
        <f t="shared" ca="1" si="86"/>
        <v>2</v>
      </c>
      <c r="J1410" s="2">
        <f t="shared" ca="1" si="87"/>
        <v>118</v>
      </c>
    </row>
    <row r="1411" spans="1:10" ht="17.350000000000001" customHeight="1">
      <c r="A1411" s="2">
        <v>1410</v>
      </c>
      <c r="B1411" s="43" t="s">
        <v>7682</v>
      </c>
      <c r="C1411" s="2" t="s">
        <v>10032</v>
      </c>
      <c r="D1411" s="2" t="str">
        <f t="shared" ref="D1411:D1474" si="88">IFERROR(RIGHT(C1411,LEN(C1411)-FIND("$",SUBSTITUTE(C1411,"/","$",LEN(C1411)-LEN(SUBSTITUTE(C1411,"/",""))))),C1411)</f>
        <v>107</v>
      </c>
      <c r="E1411" s="2" t="str">
        <f t="shared" ref="E1411:E1474" si="89">IFERROR(RIGHT(D1411,LEN(D1411)-FIND("$",SUBSTITUTE(D1411," ","$",LEN(D1411)-LEN(SUBSTITUTE(D1411," ",""))))),D1411)</f>
        <v>107</v>
      </c>
      <c r="F1411" s="44" t="s">
        <v>7683</v>
      </c>
      <c r="G1411" s="2">
        <v>111</v>
      </c>
      <c r="H1411" s="2" t="s">
        <v>10603</v>
      </c>
      <c r="I1411" s="2">
        <f t="shared" ref="I1411:I1474" ca="1" si="90">RANDBETWEEN(1,8)</f>
        <v>1</v>
      </c>
      <c r="J1411" s="2">
        <f t="shared" ref="J1411:J1474" ca="1" si="91">RANDBETWEEN(1,1000)</f>
        <v>868</v>
      </c>
    </row>
    <row r="1412" spans="1:10" ht="17.350000000000001" customHeight="1">
      <c r="A1412" s="2">
        <v>1411</v>
      </c>
      <c r="B1412" s="43" t="s">
        <v>7684</v>
      </c>
      <c r="C1412" s="2" t="s">
        <v>10033</v>
      </c>
      <c r="D1412" s="2" t="str">
        <f t="shared" si="88"/>
        <v>ANKARA</v>
      </c>
      <c r="E1412" s="2" t="str">
        <f t="shared" si="89"/>
        <v>ANKARA</v>
      </c>
      <c r="F1412" s="44" t="s">
        <v>7685</v>
      </c>
      <c r="G1412" s="2">
        <v>1</v>
      </c>
      <c r="H1412" s="2" t="s">
        <v>10604</v>
      </c>
      <c r="I1412" s="2">
        <f t="shared" ca="1" si="90"/>
        <v>2</v>
      </c>
      <c r="J1412" s="2">
        <f t="shared" ca="1" si="91"/>
        <v>575</v>
      </c>
    </row>
    <row r="1413" spans="1:10" ht="17.350000000000001" customHeight="1">
      <c r="A1413" s="2">
        <v>1412</v>
      </c>
      <c r="B1413" s="43" t="s">
        <v>7686</v>
      </c>
      <c r="C1413" s="2" t="s">
        <v>10034</v>
      </c>
      <c r="D1413" s="2" t="str">
        <f t="shared" si="88"/>
        <v>Yıldız Teknik Üniversitesi Davutpaşa Kampüsü TGB B2 Blok No:301</v>
      </c>
      <c r="E1413" s="2" t="str">
        <f t="shared" si="89"/>
        <v>No:301</v>
      </c>
      <c r="F1413" s="44" t="s">
        <v>7687</v>
      </c>
      <c r="G1413" s="2">
        <v>1777</v>
      </c>
      <c r="H1413" s="2" t="s">
        <v>10605</v>
      </c>
      <c r="I1413" s="2">
        <f t="shared" ca="1" si="90"/>
        <v>7</v>
      </c>
      <c r="J1413" s="2">
        <f t="shared" ca="1" si="91"/>
        <v>774</v>
      </c>
    </row>
    <row r="1414" spans="1:10" ht="17.350000000000001" customHeight="1">
      <c r="A1414" s="2">
        <v>1413</v>
      </c>
      <c r="B1414" s="43" t="s">
        <v>7688</v>
      </c>
      <c r="C1414" s="2" t="s">
        <v>10035</v>
      </c>
      <c r="D1414" s="2" t="str">
        <f t="shared" si="88"/>
        <v xml:space="preserve"> ANTALYA</v>
      </c>
      <c r="E1414" s="2" t="str">
        <f t="shared" si="89"/>
        <v>ANTALYA</v>
      </c>
      <c r="F1414" s="44" t="s">
        <v>7689</v>
      </c>
      <c r="G1414" s="2">
        <v>899</v>
      </c>
      <c r="H1414" s="2" t="s">
        <v>10606</v>
      </c>
      <c r="I1414" s="2">
        <f t="shared" ca="1" si="90"/>
        <v>7</v>
      </c>
      <c r="J1414" s="2">
        <f t="shared" ca="1" si="91"/>
        <v>375</v>
      </c>
    </row>
    <row r="1415" spans="1:10" ht="17.350000000000001" customHeight="1">
      <c r="A1415" s="2">
        <v>1414</v>
      </c>
      <c r="B1415" s="43" t="s">
        <v>7690</v>
      </c>
      <c r="C1415" s="2" t="s">
        <v>8790</v>
      </c>
      <c r="D1415" s="2" t="str">
        <f t="shared" si="88"/>
        <v>1, 35471, Menderes, İzmir, Türkiye</v>
      </c>
      <c r="E1415" s="2" t="str">
        <f t="shared" si="89"/>
        <v>Türkiye</v>
      </c>
      <c r="F1415" s="44" t="s">
        <v>5117</v>
      </c>
      <c r="G1415" s="2">
        <v>3173</v>
      </c>
      <c r="H1415" s="2" t="s">
        <v>10607</v>
      </c>
      <c r="I1415" s="2">
        <f t="shared" ca="1" si="90"/>
        <v>5</v>
      </c>
      <c r="J1415" s="2">
        <f t="shared" ca="1" si="91"/>
        <v>758</v>
      </c>
    </row>
    <row r="1416" spans="1:10" ht="17.350000000000001" customHeight="1">
      <c r="A1416" s="2">
        <v>1415</v>
      </c>
      <c r="B1416" s="43" t="s">
        <v>7691</v>
      </c>
      <c r="C1416" s="2" t="s">
        <v>10036</v>
      </c>
      <c r="D1416" s="2" t="str">
        <f t="shared" si="88"/>
        <v>Ankara Teknopark TGB Yerleşkesi 2224.cad.no:1 B-Blok 1.Kat.Kapı No:B-129</v>
      </c>
      <c r="E1416" s="2" t="str">
        <f t="shared" si="89"/>
        <v>No:B-129</v>
      </c>
      <c r="F1416" s="44" t="s">
        <v>7692</v>
      </c>
      <c r="G1416" s="2">
        <v>3056</v>
      </c>
      <c r="H1416" s="2" t="s">
        <v>10608</v>
      </c>
      <c r="I1416" s="2">
        <f t="shared" ca="1" si="90"/>
        <v>1</v>
      </c>
      <c r="J1416" s="2">
        <f t="shared" ca="1" si="91"/>
        <v>284</v>
      </c>
    </row>
    <row r="1417" spans="1:10" ht="17.350000000000001" customHeight="1">
      <c r="A1417" s="2">
        <v>1416</v>
      </c>
      <c r="B1417" s="43" t="s">
        <v>7693</v>
      </c>
      <c r="C1417" s="2" t="s">
        <v>10037</v>
      </c>
      <c r="D1417" s="2" t="str">
        <f t="shared" si="88"/>
        <v>İSTANBUL ÜNV.AVCILAR YER.ARGEM BİN.OFİS NO:Z 17</v>
      </c>
      <c r="E1417" s="2" t="str">
        <f t="shared" si="89"/>
        <v>17</v>
      </c>
      <c r="F1417" s="44" t="s">
        <v>7694</v>
      </c>
      <c r="G1417" s="2">
        <v>2692</v>
      </c>
      <c r="H1417" s="2" t="s">
        <v>10609</v>
      </c>
      <c r="I1417" s="2">
        <f t="shared" ca="1" si="90"/>
        <v>2</v>
      </c>
      <c r="J1417" s="2">
        <f t="shared" ca="1" si="91"/>
        <v>592</v>
      </c>
    </row>
    <row r="1418" spans="1:10" ht="17.350000000000001" customHeight="1">
      <c r="A1418" s="2">
        <v>1417</v>
      </c>
      <c r="B1418" s="43" t="s">
        <v>7695</v>
      </c>
      <c r="C1418" s="2" t="s">
        <v>10038</v>
      </c>
      <c r="D1418" s="2" t="str">
        <f t="shared" si="88"/>
        <v>YTÜ TEKNOLOJİ GELİŞTİRME BÖLGESİ İKİTELLİ ORGANİZE SANAYİ MAH. YTÜ İKİTELLİ TEKNOPARK SOK.DIŞ KAPI NO:1 OFİS NO.1B05</v>
      </c>
      <c r="E1418" s="2" t="str">
        <f t="shared" si="89"/>
        <v>NO.1B05</v>
      </c>
      <c r="F1418" s="44" t="s">
        <v>7696</v>
      </c>
      <c r="G1418" s="2">
        <v>2984</v>
      </c>
      <c r="H1418" s="2" t="s">
        <v>10610</v>
      </c>
      <c r="I1418" s="2">
        <f t="shared" ca="1" si="90"/>
        <v>4</v>
      </c>
      <c r="J1418" s="2">
        <f t="shared" ca="1" si="91"/>
        <v>376</v>
      </c>
    </row>
    <row r="1419" spans="1:10" ht="17.350000000000001" customHeight="1">
      <c r="A1419" s="2">
        <v>1418</v>
      </c>
      <c r="B1419" s="43" t="s">
        <v>7697</v>
      </c>
      <c r="C1419" s="2" t="s">
        <v>10039</v>
      </c>
      <c r="D1419" s="2" t="str">
        <f t="shared" si="88"/>
        <v xml:space="preserve"> Gaziantep</v>
      </c>
      <c r="E1419" s="2" t="str">
        <f t="shared" si="89"/>
        <v>Gaziantep</v>
      </c>
      <c r="F1419" s="44" t="s">
        <v>7698</v>
      </c>
      <c r="G1419" s="2">
        <v>680</v>
      </c>
      <c r="H1419" s="2" t="s">
        <v>10579</v>
      </c>
      <c r="I1419" s="2">
        <f t="shared" ca="1" si="90"/>
        <v>2</v>
      </c>
      <c r="J1419" s="2">
        <f t="shared" ca="1" si="91"/>
        <v>702</v>
      </c>
    </row>
    <row r="1420" spans="1:10" ht="17.350000000000001" customHeight="1">
      <c r="A1420" s="2">
        <v>1419</v>
      </c>
      <c r="B1420" s="43" t="s">
        <v>7699</v>
      </c>
      <c r="C1420" s="2" t="s">
        <v>10040</v>
      </c>
      <c r="D1420" s="2" t="str">
        <f t="shared" si="88"/>
        <v>14</v>
      </c>
      <c r="E1420" s="2" t="str">
        <f t="shared" si="89"/>
        <v>14</v>
      </c>
      <c r="F1420" s="44" t="s">
        <v>7700</v>
      </c>
      <c r="G1420" s="2">
        <v>3013</v>
      </c>
      <c r="H1420" s="2" t="s">
        <v>10580</v>
      </c>
      <c r="I1420" s="2">
        <f t="shared" ca="1" si="90"/>
        <v>7</v>
      </c>
      <c r="J1420" s="2">
        <f t="shared" ca="1" si="91"/>
        <v>351</v>
      </c>
    </row>
    <row r="1421" spans="1:10" ht="17.350000000000001" customHeight="1">
      <c r="A1421" s="2">
        <v>1420</v>
      </c>
      <c r="B1421" s="43" t="s">
        <v>7701</v>
      </c>
      <c r="C1421" s="2" t="s">
        <v>10041</v>
      </c>
      <c r="D1421" s="2" t="str">
        <f t="shared" si="88"/>
        <v>205 ANTALYA</v>
      </c>
      <c r="E1421" s="2" t="str">
        <f t="shared" si="89"/>
        <v>ANTALYA</v>
      </c>
      <c r="F1421" s="44" t="s">
        <v>7702</v>
      </c>
      <c r="G1421" s="2">
        <v>3003</v>
      </c>
      <c r="H1421" s="2" t="s">
        <v>10581</v>
      </c>
      <c r="I1421" s="2">
        <f t="shared" ca="1" si="90"/>
        <v>6</v>
      </c>
      <c r="J1421" s="2">
        <f t="shared" ca="1" si="91"/>
        <v>655</v>
      </c>
    </row>
    <row r="1422" spans="1:10" ht="17.350000000000001" customHeight="1">
      <c r="A1422" s="2">
        <v>1421</v>
      </c>
      <c r="B1422" s="43" t="s">
        <v>7703</v>
      </c>
      <c r="C1422" s="2" t="s">
        <v>10042</v>
      </c>
      <c r="D1422" s="2" t="str">
        <f t="shared" si="88"/>
        <v>Palladium Tower Barbaros M. Kardelen S.N.:2 K.:10</v>
      </c>
      <c r="E1422" s="2" t="str">
        <f t="shared" si="89"/>
        <v>K.:10</v>
      </c>
      <c r="F1422" s="44" t="s">
        <v>7704</v>
      </c>
      <c r="G1422" s="2">
        <v>745</v>
      </c>
      <c r="H1422" s="2" t="s">
        <v>10582</v>
      </c>
      <c r="I1422" s="2">
        <f t="shared" ca="1" si="90"/>
        <v>5</v>
      </c>
      <c r="J1422" s="2">
        <f t="shared" ca="1" si="91"/>
        <v>905</v>
      </c>
    </row>
    <row r="1423" spans="1:10" ht="17.350000000000001" customHeight="1">
      <c r="A1423" s="2">
        <v>1422</v>
      </c>
      <c r="B1423" s="43" t="s">
        <v>7705</v>
      </c>
      <c r="C1423" s="2" t="s">
        <v>10043</v>
      </c>
      <c r="D1423" s="2" t="str">
        <f t="shared" si="88"/>
        <v>TEKNOLOJİ GELİŞTİRME BÖLGESİ TÜBİTAK MAM KAMPÜSÜ GEBZE YERLEŞKESİ</v>
      </c>
      <c r="E1423" s="2" t="str">
        <f t="shared" si="89"/>
        <v>YERLEŞKESİ</v>
      </c>
      <c r="F1423" s="44" t="s">
        <v>7706</v>
      </c>
      <c r="G1423" s="2">
        <v>1490</v>
      </c>
      <c r="H1423" s="2" t="s">
        <v>10583</v>
      </c>
      <c r="I1423" s="2">
        <f t="shared" ca="1" si="90"/>
        <v>1</v>
      </c>
      <c r="J1423" s="2">
        <f t="shared" ca="1" si="91"/>
        <v>66</v>
      </c>
    </row>
    <row r="1424" spans="1:10" ht="17.350000000000001" customHeight="1">
      <c r="A1424" s="2">
        <v>1423</v>
      </c>
      <c r="B1424" s="43" t="s">
        <v>7707</v>
      </c>
      <c r="C1424" s="2" t="s">
        <v>10044</v>
      </c>
      <c r="D1424" s="2" t="str">
        <f t="shared" si="88"/>
        <v>TRABZON</v>
      </c>
      <c r="E1424" s="2" t="str">
        <f t="shared" si="89"/>
        <v>TRABZON</v>
      </c>
      <c r="F1424" s="44" t="s">
        <v>7708</v>
      </c>
      <c r="G1424" s="2">
        <v>694</v>
      </c>
      <c r="H1424" s="2" t="s">
        <v>10584</v>
      </c>
      <c r="I1424" s="2">
        <f t="shared" ca="1" si="90"/>
        <v>3</v>
      </c>
      <c r="J1424" s="2">
        <f t="shared" ca="1" si="91"/>
        <v>893</v>
      </c>
    </row>
    <row r="1425" spans="1:10" ht="17.350000000000001" customHeight="1">
      <c r="A1425" s="2">
        <v>1424</v>
      </c>
      <c r="B1425" s="43" t="s">
        <v>7709</v>
      </c>
      <c r="C1425" s="2" t="s">
        <v>10045</v>
      </c>
      <c r="D1425" s="2" t="str">
        <f t="shared" si="88"/>
        <v>boğaziçi ünv.</v>
      </c>
      <c r="E1425" s="2" t="str">
        <f t="shared" si="89"/>
        <v>ünv.</v>
      </c>
      <c r="F1425" s="44" t="s">
        <v>7710</v>
      </c>
      <c r="G1425" s="2">
        <v>536</v>
      </c>
      <c r="H1425" s="2" t="s">
        <v>10585</v>
      </c>
      <c r="I1425" s="2">
        <f t="shared" ca="1" si="90"/>
        <v>3</v>
      </c>
      <c r="J1425" s="2">
        <f t="shared" ca="1" si="91"/>
        <v>641</v>
      </c>
    </row>
    <row r="1426" spans="1:10" ht="17.350000000000001" customHeight="1">
      <c r="A1426" s="2">
        <v>1425</v>
      </c>
      <c r="B1426" s="43" t="s">
        <v>7711</v>
      </c>
      <c r="C1426" s="2" t="s">
        <v>10046</v>
      </c>
      <c r="D1426" s="2" t="str">
        <f t="shared" si="88"/>
        <v>İstanbul</v>
      </c>
      <c r="E1426" s="2" t="str">
        <f t="shared" si="89"/>
        <v>İstanbul</v>
      </c>
      <c r="F1426" s="44" t="s">
        <v>7712</v>
      </c>
      <c r="G1426" s="2">
        <v>1401</v>
      </c>
      <c r="H1426" s="2" t="s">
        <v>10586</v>
      </c>
      <c r="I1426" s="2">
        <f t="shared" ca="1" si="90"/>
        <v>3</v>
      </c>
      <c r="J1426" s="2">
        <f t="shared" ca="1" si="91"/>
        <v>940</v>
      </c>
    </row>
    <row r="1427" spans="1:10" ht="17.350000000000001" customHeight="1">
      <c r="A1427" s="2">
        <v>1426</v>
      </c>
      <c r="B1427" s="43" t="s">
        <v>7713</v>
      </c>
      <c r="C1427" s="2" t="s">
        <v>10047</v>
      </c>
      <c r="D1427" s="2" t="str">
        <f t="shared" si="88"/>
        <v>1, B209, 35471, Tekeli, Menderes, İzmir, Türkiye</v>
      </c>
      <c r="E1427" s="2" t="str">
        <f t="shared" si="89"/>
        <v>Türkiye</v>
      </c>
      <c r="F1427" s="44" t="s">
        <v>7714</v>
      </c>
      <c r="G1427" s="2">
        <v>443</v>
      </c>
      <c r="H1427" s="2" t="s">
        <v>10587</v>
      </c>
      <c r="I1427" s="2">
        <f t="shared" ca="1" si="90"/>
        <v>4</v>
      </c>
      <c r="J1427" s="2">
        <f t="shared" ca="1" si="91"/>
        <v>250</v>
      </c>
    </row>
    <row r="1428" spans="1:10" ht="17.350000000000001" customHeight="1">
      <c r="A1428" s="2">
        <v>1427</v>
      </c>
      <c r="B1428" s="43" t="s">
        <v>7715</v>
      </c>
      <c r="C1428" s="2" t="s">
        <v>10048</v>
      </c>
      <c r="D1428" s="2" t="str">
        <f t="shared" si="88"/>
        <v>Ankara D BLOK ZEMİN KAT İÇ KAPI NO: 03</v>
      </c>
      <c r="E1428" s="2" t="str">
        <f t="shared" si="89"/>
        <v>03</v>
      </c>
      <c r="F1428" s="44" t="s">
        <v>7716</v>
      </c>
      <c r="G1428" s="2">
        <v>1734</v>
      </c>
      <c r="H1428" s="2" t="s">
        <v>10588</v>
      </c>
      <c r="I1428" s="2">
        <f t="shared" ca="1" si="90"/>
        <v>8</v>
      </c>
      <c r="J1428" s="2">
        <f t="shared" ca="1" si="91"/>
        <v>754</v>
      </c>
    </row>
    <row r="1429" spans="1:10" ht="17.350000000000001" customHeight="1">
      <c r="A1429" s="2">
        <v>1428</v>
      </c>
      <c r="B1429" s="43" t="s">
        <v>7717</v>
      </c>
      <c r="C1429" s="2" t="s">
        <v>10049</v>
      </c>
      <c r="D1429" s="2" t="str">
        <f t="shared" si="88"/>
        <v>1B (B1 BlOK) KAPI NO: 204</v>
      </c>
      <c r="E1429" s="2" t="str">
        <f t="shared" si="89"/>
        <v>204</v>
      </c>
      <c r="F1429" s="44" t="s">
        <v>7718</v>
      </c>
      <c r="G1429" s="2">
        <v>645</v>
      </c>
      <c r="H1429" s="2" t="s">
        <v>10589</v>
      </c>
      <c r="I1429" s="2">
        <f t="shared" ca="1" si="90"/>
        <v>2</v>
      </c>
      <c r="J1429" s="2">
        <f t="shared" ca="1" si="91"/>
        <v>162</v>
      </c>
    </row>
    <row r="1430" spans="1:10" ht="17.350000000000001" customHeight="1">
      <c r="A1430" s="2">
        <v>1429</v>
      </c>
      <c r="B1430" s="43" t="s">
        <v>7719</v>
      </c>
      <c r="C1430" s="2" t="s">
        <v>10050</v>
      </c>
      <c r="D1430" s="2" t="str">
        <f t="shared" si="88"/>
        <v>ÇALATLI KÖYÜ ALACA YOL AYRIMI MERKEZ YOZGAT</v>
      </c>
      <c r="E1430" s="2" t="str">
        <f t="shared" si="89"/>
        <v>YOZGAT</v>
      </c>
      <c r="F1430" s="44" t="s">
        <v>7720</v>
      </c>
      <c r="G1430" s="2">
        <v>1677</v>
      </c>
      <c r="H1430" s="2" t="s">
        <v>10590</v>
      </c>
      <c r="I1430" s="2">
        <f t="shared" ca="1" si="90"/>
        <v>5</v>
      </c>
      <c r="J1430" s="2">
        <f t="shared" ca="1" si="91"/>
        <v>804</v>
      </c>
    </row>
    <row r="1431" spans="1:10" ht="17.350000000000001" customHeight="1">
      <c r="A1431" s="2">
        <v>1430</v>
      </c>
      <c r="B1431" s="43" t="s">
        <v>7721</v>
      </c>
      <c r="C1431" s="2" t="s">
        <v>10051</v>
      </c>
      <c r="D1431" s="2" t="str">
        <f t="shared" si="88"/>
        <v>5</v>
      </c>
      <c r="E1431" s="2" t="str">
        <f t="shared" si="89"/>
        <v>5</v>
      </c>
      <c r="F1431" s="44" t="s">
        <v>7722</v>
      </c>
      <c r="G1431" s="2">
        <v>2063</v>
      </c>
      <c r="H1431" s="2" t="s">
        <v>10591</v>
      </c>
      <c r="I1431" s="2">
        <f t="shared" ca="1" si="90"/>
        <v>6</v>
      </c>
      <c r="J1431" s="2">
        <f t="shared" ca="1" si="91"/>
        <v>994</v>
      </c>
    </row>
    <row r="1432" spans="1:10" ht="17.350000000000001" customHeight="1">
      <c r="A1432" s="2">
        <v>1431</v>
      </c>
      <c r="B1432" s="43" t="s">
        <v>7723</v>
      </c>
      <c r="C1432" s="2" t="s">
        <v>10052</v>
      </c>
      <c r="D1432" s="2" t="str">
        <f t="shared" si="88"/>
        <v xml:space="preserve"> İSTANBUL</v>
      </c>
      <c r="E1432" s="2" t="str">
        <f t="shared" si="89"/>
        <v>İSTANBUL</v>
      </c>
      <c r="F1432" s="44" t="s">
        <v>7724</v>
      </c>
      <c r="G1432" s="2">
        <v>2435</v>
      </c>
      <c r="H1432" s="2" t="s">
        <v>10592</v>
      </c>
      <c r="I1432" s="2">
        <f t="shared" ca="1" si="90"/>
        <v>8</v>
      </c>
      <c r="J1432" s="2">
        <f t="shared" ca="1" si="91"/>
        <v>187</v>
      </c>
    </row>
    <row r="1433" spans="1:10" ht="17.350000000000001" customHeight="1">
      <c r="A1433" s="2">
        <v>1432</v>
      </c>
      <c r="B1433" s="43" t="s">
        <v>7725</v>
      </c>
      <c r="C1433" s="2" t="s">
        <v>10053</v>
      </c>
      <c r="D1433" s="2" t="str">
        <f t="shared" si="88"/>
        <v>Ankara</v>
      </c>
      <c r="E1433" s="2" t="str">
        <f t="shared" si="89"/>
        <v>Ankara</v>
      </c>
      <c r="F1433" s="44" t="s">
        <v>7726</v>
      </c>
      <c r="G1433" s="2">
        <v>104</v>
      </c>
      <c r="H1433" s="2" t="s">
        <v>10593</v>
      </c>
      <c r="I1433" s="2">
        <f t="shared" ca="1" si="90"/>
        <v>4</v>
      </c>
      <c r="J1433" s="2">
        <f t="shared" ca="1" si="91"/>
        <v>976</v>
      </c>
    </row>
    <row r="1434" spans="1:10" ht="17.350000000000001" customHeight="1">
      <c r="A1434" s="2">
        <v>1433</v>
      </c>
      <c r="B1434" s="43" t="s">
        <v>7727</v>
      </c>
      <c r="C1434" s="2" t="s">
        <v>10009</v>
      </c>
      <c r="D1434" s="2" t="str">
        <f t="shared" si="88"/>
        <v xml:space="preserve"> İSTANBUL</v>
      </c>
      <c r="E1434" s="2" t="str">
        <f t="shared" si="89"/>
        <v>İSTANBUL</v>
      </c>
      <c r="F1434" s="44" t="s">
        <v>7635</v>
      </c>
      <c r="G1434" s="2">
        <v>2656</v>
      </c>
      <c r="H1434" s="2" t="s">
        <v>10594</v>
      </c>
      <c r="I1434" s="2">
        <f t="shared" ca="1" si="90"/>
        <v>6</v>
      </c>
      <c r="J1434" s="2">
        <f t="shared" ca="1" si="91"/>
        <v>143</v>
      </c>
    </row>
    <row r="1435" spans="1:10" ht="17.350000000000001" customHeight="1">
      <c r="A1435" s="2">
        <v>1434</v>
      </c>
      <c r="B1435" s="43" t="s">
        <v>7728</v>
      </c>
      <c r="C1435" s="2" t="s">
        <v>9127</v>
      </c>
      <c r="D1435" s="2" t="str">
        <f t="shared" si="88"/>
        <v>Eskişehir</v>
      </c>
      <c r="E1435" s="2" t="str">
        <f t="shared" si="89"/>
        <v>Eskişehir</v>
      </c>
      <c r="F1435" s="44" t="s">
        <v>5804</v>
      </c>
      <c r="G1435" s="2">
        <v>2755</v>
      </c>
      <c r="H1435" s="2" t="s">
        <v>10595</v>
      </c>
      <c r="I1435" s="2">
        <f t="shared" ca="1" si="90"/>
        <v>6</v>
      </c>
      <c r="J1435" s="2">
        <f t="shared" ca="1" si="91"/>
        <v>973</v>
      </c>
    </row>
    <row r="1436" spans="1:10" ht="17.350000000000001" customHeight="1">
      <c r="A1436" s="2">
        <v>1435</v>
      </c>
      <c r="B1436" s="43" t="s">
        <v>7729</v>
      </c>
      <c r="C1436" s="2" t="s">
        <v>10054</v>
      </c>
      <c r="D1436" s="2" t="str">
        <f t="shared" si="88"/>
        <v>MANİSA</v>
      </c>
      <c r="E1436" s="2" t="str">
        <f t="shared" si="89"/>
        <v>MANİSA</v>
      </c>
      <c r="F1436" s="44" t="s">
        <v>7730</v>
      </c>
      <c r="G1436" s="2">
        <v>2545</v>
      </c>
      <c r="H1436" s="2" t="s">
        <v>10596</v>
      </c>
      <c r="I1436" s="2">
        <f t="shared" ca="1" si="90"/>
        <v>2</v>
      </c>
      <c r="J1436" s="2">
        <f t="shared" ca="1" si="91"/>
        <v>14</v>
      </c>
    </row>
    <row r="1437" spans="1:10" ht="17.350000000000001" customHeight="1">
      <c r="A1437" s="2">
        <v>1436</v>
      </c>
      <c r="B1437" s="43" t="s">
        <v>7731</v>
      </c>
      <c r="C1437" s="2" t="s">
        <v>10055</v>
      </c>
      <c r="D1437" s="2" t="str">
        <f t="shared" si="88"/>
        <v>Ankara</v>
      </c>
      <c r="E1437" s="2" t="str">
        <f t="shared" si="89"/>
        <v>Ankara</v>
      </c>
      <c r="F1437" s="44" t="s">
        <v>7732</v>
      </c>
      <c r="G1437" s="2">
        <v>88</v>
      </c>
      <c r="H1437" s="2" t="s">
        <v>10597</v>
      </c>
      <c r="I1437" s="2">
        <f t="shared" ca="1" si="90"/>
        <v>3</v>
      </c>
      <c r="J1437" s="2">
        <f t="shared" ca="1" si="91"/>
        <v>508</v>
      </c>
    </row>
    <row r="1438" spans="1:10" ht="17.350000000000001" customHeight="1">
      <c r="A1438" s="2">
        <v>1437</v>
      </c>
      <c r="B1438" s="43" t="s">
        <v>7733</v>
      </c>
      <c r="C1438" s="2" t="s">
        <v>10056</v>
      </c>
      <c r="D1438" s="2" t="str">
        <f t="shared" si="88"/>
        <v xml:space="preserve"> Ankara</v>
      </c>
      <c r="E1438" s="2" t="str">
        <f t="shared" si="89"/>
        <v>Ankara</v>
      </c>
      <c r="F1438" s="44" t="s">
        <v>7734</v>
      </c>
      <c r="G1438" s="2">
        <v>3019</v>
      </c>
      <c r="H1438" s="2" t="s">
        <v>10598</v>
      </c>
      <c r="I1438" s="2">
        <f t="shared" ca="1" si="90"/>
        <v>1</v>
      </c>
      <c r="J1438" s="2">
        <f t="shared" ca="1" si="91"/>
        <v>743</v>
      </c>
    </row>
    <row r="1439" spans="1:10" ht="17.350000000000001" customHeight="1">
      <c r="A1439" s="2">
        <v>1438</v>
      </c>
      <c r="B1439" s="43" t="s">
        <v>7735</v>
      </c>
      <c r="C1439" s="2" t="s">
        <v>10057</v>
      </c>
      <c r="D1439" s="2" t="str">
        <f t="shared" si="88"/>
        <v>İstanbul</v>
      </c>
      <c r="E1439" s="2" t="str">
        <f t="shared" si="89"/>
        <v>İstanbul</v>
      </c>
      <c r="F1439" s="44" t="s">
        <v>7736</v>
      </c>
      <c r="G1439" s="2">
        <v>2334</v>
      </c>
      <c r="H1439" s="2" t="s">
        <v>10599</v>
      </c>
      <c r="I1439" s="2">
        <f t="shared" ca="1" si="90"/>
        <v>2</v>
      </c>
      <c r="J1439" s="2">
        <f t="shared" ca="1" si="91"/>
        <v>262</v>
      </c>
    </row>
    <row r="1440" spans="1:10" ht="17.350000000000001" customHeight="1">
      <c r="A1440" s="2">
        <v>1439</v>
      </c>
      <c r="B1440" s="43" t="s">
        <v>7737</v>
      </c>
      <c r="C1440" s="2" t="s">
        <v>8796</v>
      </c>
      <c r="D1440" s="2" t="str">
        <f t="shared" si="88"/>
        <v xml:space="preserve"> Ankara</v>
      </c>
      <c r="E1440" s="2" t="str">
        <f t="shared" si="89"/>
        <v>Ankara</v>
      </c>
      <c r="F1440" s="44" t="s">
        <v>5129</v>
      </c>
      <c r="G1440" s="2">
        <v>1597</v>
      </c>
      <c r="H1440" s="2" t="s">
        <v>10600</v>
      </c>
      <c r="I1440" s="2">
        <f t="shared" ca="1" si="90"/>
        <v>8</v>
      </c>
      <c r="J1440" s="2">
        <f t="shared" ca="1" si="91"/>
        <v>201</v>
      </c>
    </row>
    <row r="1441" spans="1:10" ht="17.350000000000001" customHeight="1">
      <c r="A1441" s="2">
        <v>1440</v>
      </c>
      <c r="B1441" s="43" t="s">
        <v>7738</v>
      </c>
      <c r="C1441" s="2" t="s">
        <v>10058</v>
      </c>
      <c r="D1441" s="2" t="str">
        <f t="shared" si="88"/>
        <v>227</v>
      </c>
      <c r="E1441" s="2" t="str">
        <f t="shared" si="89"/>
        <v>227</v>
      </c>
      <c r="F1441" s="44" t="s">
        <v>7739</v>
      </c>
      <c r="G1441" s="2">
        <v>2381</v>
      </c>
      <c r="H1441" s="2" t="s">
        <v>10601</v>
      </c>
      <c r="I1441" s="2">
        <f t="shared" ca="1" si="90"/>
        <v>5</v>
      </c>
      <c r="J1441" s="2">
        <f t="shared" ca="1" si="91"/>
        <v>316</v>
      </c>
    </row>
    <row r="1442" spans="1:10" ht="17.350000000000001" customHeight="1">
      <c r="A1442" s="2">
        <v>1441</v>
      </c>
      <c r="B1442" s="43" t="s">
        <v>7740</v>
      </c>
      <c r="C1442" s="2" t="s">
        <v>10059</v>
      </c>
      <c r="D1442" s="2" t="str">
        <f t="shared" si="88"/>
        <v>Ankara</v>
      </c>
      <c r="E1442" s="2" t="str">
        <f t="shared" si="89"/>
        <v>Ankara</v>
      </c>
      <c r="F1442" s="44" t="s">
        <v>7741</v>
      </c>
      <c r="G1442" s="2">
        <v>528</v>
      </c>
      <c r="H1442" s="2" t="s">
        <v>10602</v>
      </c>
      <c r="I1442" s="2">
        <f t="shared" ca="1" si="90"/>
        <v>6</v>
      </c>
      <c r="J1442" s="2">
        <f t="shared" ca="1" si="91"/>
        <v>674</v>
      </c>
    </row>
    <row r="1443" spans="1:10" ht="17.350000000000001" customHeight="1">
      <c r="A1443" s="2">
        <v>1442</v>
      </c>
      <c r="B1443" s="43" t="s">
        <v>7742</v>
      </c>
      <c r="C1443" s="2" t="s">
        <v>10060</v>
      </c>
      <c r="D1443" s="2" t="str">
        <f t="shared" si="88"/>
        <v>Ankara</v>
      </c>
      <c r="E1443" s="2" t="str">
        <f t="shared" si="89"/>
        <v>Ankara</v>
      </c>
      <c r="F1443" s="44" t="s">
        <v>7743</v>
      </c>
      <c r="G1443" s="2">
        <v>111</v>
      </c>
      <c r="H1443" s="2" t="s">
        <v>10603</v>
      </c>
      <c r="I1443" s="2">
        <f t="shared" ca="1" si="90"/>
        <v>1</v>
      </c>
      <c r="J1443" s="2">
        <f t="shared" ca="1" si="91"/>
        <v>114</v>
      </c>
    </row>
    <row r="1444" spans="1:10" ht="17.350000000000001" customHeight="1">
      <c r="A1444" s="2">
        <v>1443</v>
      </c>
      <c r="B1444" s="43" t="s">
        <v>7744</v>
      </c>
      <c r="C1444" s="2" t="s">
        <v>10061</v>
      </c>
      <c r="D1444" s="2" t="str">
        <f t="shared" si="88"/>
        <v>Ankara</v>
      </c>
      <c r="E1444" s="2" t="str">
        <f t="shared" si="89"/>
        <v>Ankara</v>
      </c>
      <c r="F1444" s="44" t="s">
        <v>7745</v>
      </c>
      <c r="G1444" s="2">
        <v>1</v>
      </c>
      <c r="H1444" s="2" t="s">
        <v>10604</v>
      </c>
      <c r="I1444" s="2">
        <f t="shared" ca="1" si="90"/>
        <v>7</v>
      </c>
      <c r="J1444" s="2">
        <f t="shared" ca="1" si="91"/>
        <v>698</v>
      </c>
    </row>
    <row r="1445" spans="1:10" ht="17.350000000000001" customHeight="1">
      <c r="A1445" s="2">
        <v>1444</v>
      </c>
      <c r="B1445" s="43" t="s">
        <v>7746</v>
      </c>
      <c r="C1445" s="2" t="s">
        <v>10062</v>
      </c>
      <c r="D1445" s="2" t="str">
        <f t="shared" si="88"/>
        <v>MANİSA</v>
      </c>
      <c r="E1445" s="2" t="str">
        <f t="shared" si="89"/>
        <v>MANİSA</v>
      </c>
      <c r="F1445" s="44" t="s">
        <v>7747</v>
      </c>
      <c r="G1445" s="2">
        <v>1777</v>
      </c>
      <c r="H1445" s="2" t="s">
        <v>10605</v>
      </c>
      <c r="I1445" s="2">
        <f t="shared" ca="1" si="90"/>
        <v>7</v>
      </c>
      <c r="J1445" s="2">
        <f t="shared" ca="1" si="91"/>
        <v>825</v>
      </c>
    </row>
    <row r="1446" spans="1:10" ht="17.350000000000001" customHeight="1">
      <c r="A1446" s="2">
        <v>1445</v>
      </c>
      <c r="B1446" s="43" t="s">
        <v>7748</v>
      </c>
      <c r="C1446" s="2" t="s">
        <v>10063</v>
      </c>
      <c r="D1446" s="2" t="str">
        <f t="shared" si="88"/>
        <v>Ankara</v>
      </c>
      <c r="E1446" s="2" t="str">
        <f t="shared" si="89"/>
        <v>Ankara</v>
      </c>
      <c r="F1446" s="44" t="s">
        <v>7749</v>
      </c>
      <c r="G1446" s="2">
        <v>899</v>
      </c>
      <c r="H1446" s="2" t="s">
        <v>10606</v>
      </c>
      <c r="I1446" s="2">
        <f t="shared" ca="1" si="90"/>
        <v>3</v>
      </c>
      <c r="J1446" s="2">
        <f t="shared" ca="1" si="91"/>
        <v>244</v>
      </c>
    </row>
    <row r="1447" spans="1:10" ht="17.350000000000001" customHeight="1">
      <c r="A1447" s="2">
        <v>1446</v>
      </c>
      <c r="B1447" s="43" t="s">
        <v>7750</v>
      </c>
      <c r="C1447" s="2" t="s">
        <v>10064</v>
      </c>
      <c r="D1447" s="2" t="str">
        <f t="shared" si="88"/>
        <v xml:space="preserve"> A 102</v>
      </c>
      <c r="E1447" s="2" t="str">
        <f t="shared" si="89"/>
        <v>102</v>
      </c>
      <c r="F1447" s="44" t="s">
        <v>7751</v>
      </c>
      <c r="G1447" s="2">
        <v>3173</v>
      </c>
      <c r="H1447" s="2" t="s">
        <v>10607</v>
      </c>
      <c r="I1447" s="2">
        <f t="shared" ca="1" si="90"/>
        <v>6</v>
      </c>
      <c r="J1447" s="2">
        <f t="shared" ca="1" si="91"/>
        <v>682</v>
      </c>
    </row>
    <row r="1448" spans="1:10" ht="17.350000000000001" customHeight="1">
      <c r="A1448" s="2">
        <v>1447</v>
      </c>
      <c r="B1448" s="43" t="s">
        <v>7752</v>
      </c>
      <c r="C1448" s="2" t="s">
        <v>9531</v>
      </c>
      <c r="D1448" s="2" t="str">
        <f t="shared" si="88"/>
        <v>İstanbul Üniversitesi Avcılar Yerleşkesi ARGEM Binası Kuluçka Merkezi</v>
      </c>
      <c r="E1448" s="2" t="str">
        <f t="shared" si="89"/>
        <v>Merkezi</v>
      </c>
      <c r="F1448" s="44" t="s">
        <v>6632</v>
      </c>
      <c r="G1448" s="2">
        <v>3056</v>
      </c>
      <c r="H1448" s="2" t="s">
        <v>10608</v>
      </c>
      <c r="I1448" s="2">
        <f t="shared" ca="1" si="90"/>
        <v>5</v>
      </c>
      <c r="J1448" s="2">
        <f t="shared" ca="1" si="91"/>
        <v>115</v>
      </c>
    </row>
    <row r="1449" spans="1:10" ht="17.350000000000001" customHeight="1">
      <c r="A1449" s="2">
        <v>1448</v>
      </c>
      <c r="B1449" s="43" t="s">
        <v>7753</v>
      </c>
      <c r="C1449" s="2" t="s">
        <v>10065</v>
      </c>
      <c r="D1449" s="2" t="str">
        <f t="shared" si="88"/>
        <v>A blok no:207 Şahinbey-Gaziantep</v>
      </c>
      <c r="E1449" s="2" t="str">
        <f t="shared" si="89"/>
        <v>Şahinbey-Gaziantep</v>
      </c>
      <c r="F1449" s="44" t="s">
        <v>7754</v>
      </c>
      <c r="G1449" s="2">
        <v>2692</v>
      </c>
      <c r="H1449" s="2" t="s">
        <v>10609</v>
      </c>
      <c r="I1449" s="2">
        <f t="shared" ca="1" si="90"/>
        <v>6</v>
      </c>
      <c r="J1449" s="2">
        <f t="shared" ca="1" si="91"/>
        <v>249</v>
      </c>
    </row>
    <row r="1450" spans="1:10" ht="17.350000000000001" customHeight="1">
      <c r="A1450" s="2">
        <v>1449</v>
      </c>
      <c r="B1450" s="43" t="s">
        <v>7755</v>
      </c>
      <c r="C1450" s="2" t="s">
        <v>10066</v>
      </c>
      <c r="D1450" s="2" t="str">
        <f t="shared" si="88"/>
        <v>Ankara</v>
      </c>
      <c r="E1450" s="2" t="str">
        <f t="shared" si="89"/>
        <v>Ankara</v>
      </c>
      <c r="F1450" s="44" t="s">
        <v>7756</v>
      </c>
      <c r="G1450" s="2">
        <v>2984</v>
      </c>
      <c r="H1450" s="2" t="s">
        <v>10610</v>
      </c>
      <c r="I1450" s="2">
        <f t="shared" ca="1" si="90"/>
        <v>6</v>
      </c>
      <c r="J1450" s="2">
        <f t="shared" ca="1" si="91"/>
        <v>534</v>
      </c>
    </row>
    <row r="1451" spans="1:10" ht="17.350000000000001" customHeight="1">
      <c r="A1451" s="2">
        <v>1450</v>
      </c>
      <c r="B1451" s="43" t="s">
        <v>7757</v>
      </c>
      <c r="C1451" s="2" t="s">
        <v>10067</v>
      </c>
      <c r="D1451" s="2" t="str">
        <f t="shared" si="88"/>
        <v>Teknopark kuluçka merkezi</v>
      </c>
      <c r="E1451" s="2" t="str">
        <f t="shared" si="89"/>
        <v>merkezi</v>
      </c>
      <c r="F1451" s="44" t="s">
        <v>7758</v>
      </c>
      <c r="G1451" s="2">
        <v>2958</v>
      </c>
      <c r="H1451" s="2" t="s">
        <v>10611</v>
      </c>
      <c r="I1451" s="2">
        <f t="shared" ca="1" si="90"/>
        <v>8</v>
      </c>
      <c r="J1451" s="2">
        <f t="shared" ca="1" si="91"/>
        <v>776</v>
      </c>
    </row>
    <row r="1452" spans="1:10" ht="17.350000000000001" customHeight="1">
      <c r="A1452" s="2">
        <v>1451</v>
      </c>
      <c r="B1452" s="43" t="s">
        <v>7759</v>
      </c>
      <c r="C1452" s="2" t="s">
        <v>10068</v>
      </c>
      <c r="D1452" s="2" t="str">
        <f t="shared" si="88"/>
        <v>Kireçhane Caddesi Çeşmeçınar Sokak No. 22 Kuruçeşme</v>
      </c>
      <c r="E1452" s="2" t="str">
        <f t="shared" si="89"/>
        <v>Kuruçeşme</v>
      </c>
      <c r="F1452" s="44" t="s">
        <v>7760</v>
      </c>
      <c r="G1452" s="2">
        <v>2496</v>
      </c>
      <c r="H1452" s="2" t="s">
        <v>10612</v>
      </c>
      <c r="I1452" s="2">
        <f t="shared" ca="1" si="90"/>
        <v>8</v>
      </c>
      <c r="J1452" s="2">
        <f t="shared" ca="1" si="91"/>
        <v>217</v>
      </c>
    </row>
    <row r="1453" spans="1:10" ht="17.350000000000001" customHeight="1">
      <c r="A1453" s="2">
        <v>1452</v>
      </c>
      <c r="B1453" s="43" t="s">
        <v>7761</v>
      </c>
      <c r="C1453" s="2" t="s">
        <v>10069</v>
      </c>
      <c r="D1453" s="2" t="str">
        <f t="shared" si="88"/>
        <v>Z1-102</v>
      </c>
      <c r="E1453" s="2" t="str">
        <f t="shared" si="89"/>
        <v>Z1-102</v>
      </c>
      <c r="F1453" s="44" t="s">
        <v>7762</v>
      </c>
      <c r="G1453" s="2">
        <v>2463</v>
      </c>
      <c r="H1453" s="2" t="s">
        <v>10613</v>
      </c>
      <c r="I1453" s="2">
        <f t="shared" ca="1" si="90"/>
        <v>3</v>
      </c>
      <c r="J1453" s="2">
        <f t="shared" ca="1" si="91"/>
        <v>80</v>
      </c>
    </row>
    <row r="1454" spans="1:10" ht="17.350000000000001" customHeight="1">
      <c r="A1454" s="2">
        <v>1453</v>
      </c>
      <c r="B1454" s="43" t="s">
        <v>7763</v>
      </c>
      <c r="C1454" s="2" t="s">
        <v>10070</v>
      </c>
      <c r="D1454" s="2" t="str">
        <f t="shared" si="88"/>
        <v xml:space="preserve"> İstanbul</v>
      </c>
      <c r="E1454" s="2" t="str">
        <f t="shared" si="89"/>
        <v>İstanbul</v>
      </c>
      <c r="F1454" s="44" t="s">
        <v>7764</v>
      </c>
      <c r="G1454" s="2">
        <v>1016</v>
      </c>
      <c r="H1454" s="2" t="s">
        <v>10525</v>
      </c>
      <c r="I1454" s="2">
        <f t="shared" ca="1" si="90"/>
        <v>4</v>
      </c>
      <c r="J1454" s="2">
        <f t="shared" ca="1" si="91"/>
        <v>594</v>
      </c>
    </row>
    <row r="1455" spans="1:10" ht="17.350000000000001" customHeight="1">
      <c r="A1455" s="2">
        <v>1454</v>
      </c>
      <c r="B1455" s="43" t="s">
        <v>7765</v>
      </c>
      <c r="C1455" s="2" t="s">
        <v>10071</v>
      </c>
      <c r="D1455" s="2" t="str">
        <f t="shared" si="88"/>
        <v>B56 KONYAALTI ANTALYA</v>
      </c>
      <c r="E1455" s="2" t="str">
        <f t="shared" si="89"/>
        <v>ANTALYA</v>
      </c>
      <c r="F1455" s="44" t="s">
        <v>7766</v>
      </c>
      <c r="G1455" s="2">
        <v>1239</v>
      </c>
      <c r="H1455" s="2" t="s">
        <v>10526</v>
      </c>
      <c r="I1455" s="2">
        <f t="shared" ca="1" si="90"/>
        <v>7</v>
      </c>
      <c r="J1455" s="2">
        <f t="shared" ca="1" si="91"/>
        <v>322</v>
      </c>
    </row>
    <row r="1456" spans="1:10" ht="17.350000000000001" customHeight="1">
      <c r="A1456" s="2">
        <v>1455</v>
      </c>
      <c r="B1456" s="43" t="s">
        <v>7767</v>
      </c>
      <c r="C1456" s="2" t="s">
        <v>10072</v>
      </c>
      <c r="D1456" s="2" t="str">
        <f t="shared" si="88"/>
        <v xml:space="preserve"> ANTALYA</v>
      </c>
      <c r="E1456" s="2" t="str">
        <f t="shared" si="89"/>
        <v>ANTALYA</v>
      </c>
      <c r="F1456" s="44" t="s">
        <v>7768</v>
      </c>
      <c r="G1456" s="2">
        <v>1606</v>
      </c>
      <c r="H1456" s="2" t="s">
        <v>10527</v>
      </c>
      <c r="I1456" s="2">
        <f t="shared" ca="1" si="90"/>
        <v>3</v>
      </c>
      <c r="J1456" s="2">
        <f t="shared" ca="1" si="91"/>
        <v>157</v>
      </c>
    </row>
    <row r="1457" spans="1:10" ht="17.350000000000001" customHeight="1">
      <c r="A1457" s="2">
        <v>1456</v>
      </c>
      <c r="B1457" s="43" t="s">
        <v>7769</v>
      </c>
      <c r="C1457" s="2" t="s">
        <v>10073</v>
      </c>
      <c r="D1457" s="2" t="str">
        <f t="shared" si="88"/>
        <v>5 202 SARIYER-İST</v>
      </c>
      <c r="E1457" s="2" t="str">
        <f t="shared" si="89"/>
        <v>SARIYER-İST</v>
      </c>
      <c r="F1457" s="44" t="s">
        <v>7770</v>
      </c>
      <c r="G1457" s="2">
        <v>666</v>
      </c>
      <c r="H1457" s="2" t="s">
        <v>10528</v>
      </c>
      <c r="I1457" s="2">
        <f t="shared" ca="1" si="90"/>
        <v>8</v>
      </c>
      <c r="J1457" s="2">
        <f t="shared" ca="1" si="91"/>
        <v>705</v>
      </c>
    </row>
    <row r="1458" spans="1:10" ht="17.350000000000001" customHeight="1">
      <c r="A1458" s="2">
        <v>1457</v>
      </c>
      <c r="B1458" s="43" t="s">
        <v>7771</v>
      </c>
      <c r="C1458" s="2" t="s">
        <v>10074</v>
      </c>
      <c r="D1458" s="2" t="str">
        <f t="shared" si="88"/>
        <v>Ankara</v>
      </c>
      <c r="E1458" s="2" t="str">
        <f t="shared" si="89"/>
        <v>Ankara</v>
      </c>
      <c r="F1458" s="44" t="s">
        <v>7772</v>
      </c>
      <c r="G1458" s="2">
        <v>2973</v>
      </c>
      <c r="H1458" s="2" t="s">
        <v>10529</v>
      </c>
      <c r="I1458" s="2">
        <f t="shared" ca="1" si="90"/>
        <v>2</v>
      </c>
      <c r="J1458" s="2">
        <f t="shared" ca="1" si="91"/>
        <v>12</v>
      </c>
    </row>
    <row r="1459" spans="1:10" ht="17.350000000000001" customHeight="1">
      <c r="A1459" s="2">
        <v>1458</v>
      </c>
      <c r="B1459" s="43" t="s">
        <v>7773</v>
      </c>
      <c r="C1459" s="2" t="s">
        <v>10075</v>
      </c>
      <c r="D1459" s="2" t="str">
        <f t="shared" si="88"/>
        <v>2 Ofis No: Z-23 Sivas</v>
      </c>
      <c r="E1459" s="2" t="str">
        <f t="shared" si="89"/>
        <v>Sivas</v>
      </c>
      <c r="F1459" s="44" t="s">
        <v>7774</v>
      </c>
      <c r="G1459" s="2">
        <v>301</v>
      </c>
      <c r="H1459" s="2" t="s">
        <v>10530</v>
      </c>
      <c r="I1459" s="2">
        <f t="shared" ca="1" si="90"/>
        <v>6</v>
      </c>
      <c r="J1459" s="2">
        <f t="shared" ca="1" si="91"/>
        <v>555</v>
      </c>
    </row>
    <row r="1460" spans="1:10" ht="17.350000000000001" customHeight="1">
      <c r="A1460" s="2">
        <v>1459</v>
      </c>
      <c r="B1460" s="43" t="s">
        <v>7775</v>
      </c>
      <c r="C1460" s="2" t="s">
        <v>10076</v>
      </c>
      <c r="D1460" s="2" t="str">
        <f t="shared" si="88"/>
        <v>İstanbul</v>
      </c>
      <c r="E1460" s="2" t="str">
        <f t="shared" si="89"/>
        <v>İstanbul</v>
      </c>
      <c r="F1460" s="44" t="s">
        <v>7776</v>
      </c>
      <c r="G1460" s="2">
        <v>140</v>
      </c>
      <c r="H1460" s="2" t="s">
        <v>10531</v>
      </c>
      <c r="I1460" s="2">
        <f t="shared" ca="1" si="90"/>
        <v>6</v>
      </c>
      <c r="J1460" s="2">
        <f t="shared" ca="1" si="91"/>
        <v>833</v>
      </c>
    </row>
    <row r="1461" spans="1:10" ht="17.350000000000001" customHeight="1">
      <c r="A1461" s="2">
        <v>1460</v>
      </c>
      <c r="B1461" s="43" t="s">
        <v>7777</v>
      </c>
      <c r="C1461" s="2" t="s">
        <v>10077</v>
      </c>
      <c r="D1461" s="2" t="str">
        <f t="shared" si="88"/>
        <v xml:space="preserve"> Ankara</v>
      </c>
      <c r="E1461" s="2" t="str">
        <f t="shared" si="89"/>
        <v>Ankara</v>
      </c>
      <c r="F1461" s="44" t="s">
        <v>7778</v>
      </c>
      <c r="G1461" s="2">
        <v>129</v>
      </c>
      <c r="H1461" s="2" t="s">
        <v>10532</v>
      </c>
      <c r="I1461" s="2">
        <f t="shared" ca="1" si="90"/>
        <v>7</v>
      </c>
      <c r="J1461" s="2">
        <f t="shared" ca="1" si="91"/>
        <v>881</v>
      </c>
    </row>
    <row r="1462" spans="1:10" ht="17.350000000000001" customHeight="1">
      <c r="A1462" s="2">
        <v>1461</v>
      </c>
      <c r="B1462" s="43" t="s">
        <v>7779</v>
      </c>
      <c r="C1462" s="2" t="s">
        <v>10078</v>
      </c>
      <c r="D1462" s="2" t="str">
        <f t="shared" si="88"/>
        <v>Fırat Teknokent TGB İnovasyon Binası No 114</v>
      </c>
      <c r="E1462" s="2" t="str">
        <f t="shared" si="89"/>
        <v>114</v>
      </c>
      <c r="F1462" s="44" t="s">
        <v>7780</v>
      </c>
      <c r="G1462" s="2">
        <v>11</v>
      </c>
      <c r="H1462" s="2" t="s">
        <v>10533</v>
      </c>
      <c r="I1462" s="2">
        <f t="shared" ca="1" si="90"/>
        <v>5</v>
      </c>
      <c r="J1462" s="2">
        <f t="shared" ca="1" si="91"/>
        <v>848</v>
      </c>
    </row>
    <row r="1463" spans="1:10" ht="17.350000000000001" customHeight="1">
      <c r="A1463" s="2">
        <v>1462</v>
      </c>
      <c r="B1463" s="43" t="s">
        <v>7781</v>
      </c>
      <c r="C1463" s="2" t="s">
        <v>10079</v>
      </c>
      <c r="D1463" s="2" t="str">
        <f t="shared" si="88"/>
        <v>ETGB Eskişehir Osmangazi Üniversitesi Yerleşkesi</v>
      </c>
      <c r="E1463" s="2" t="str">
        <f t="shared" si="89"/>
        <v>Yerleşkesi</v>
      </c>
      <c r="F1463" s="44" t="s">
        <v>7782</v>
      </c>
      <c r="G1463" s="2">
        <v>3098</v>
      </c>
      <c r="H1463" s="2" t="s">
        <v>10534</v>
      </c>
      <c r="I1463" s="2">
        <f t="shared" ca="1" si="90"/>
        <v>3</v>
      </c>
      <c r="J1463" s="2">
        <f t="shared" ca="1" si="91"/>
        <v>941</v>
      </c>
    </row>
    <row r="1464" spans="1:10" ht="17.350000000000001" customHeight="1">
      <c r="A1464" s="2">
        <v>1463</v>
      </c>
      <c r="B1464" s="43" t="s">
        <v>7783</v>
      </c>
      <c r="C1464" s="2" t="s">
        <v>10080</v>
      </c>
      <c r="D1464" s="2" t="str">
        <f t="shared" si="88"/>
        <v>Ulubağ Mah. Recep T. Erdoğan Bulvarı No: 283 haliliye-şanlıurfa</v>
      </c>
      <c r="E1464" s="2" t="str">
        <f t="shared" si="89"/>
        <v>haliliye-şanlıurfa</v>
      </c>
      <c r="F1464" s="44" t="s">
        <v>7784</v>
      </c>
      <c r="G1464" s="2">
        <v>2656</v>
      </c>
      <c r="H1464" s="2" t="s">
        <v>10594</v>
      </c>
      <c r="I1464" s="2">
        <f t="shared" ca="1" si="90"/>
        <v>4</v>
      </c>
      <c r="J1464" s="2">
        <f t="shared" ca="1" si="91"/>
        <v>829</v>
      </c>
    </row>
    <row r="1465" spans="1:10" ht="17.350000000000001" customHeight="1">
      <c r="A1465" s="2">
        <v>1464</v>
      </c>
      <c r="B1465" s="43" t="s">
        <v>7785</v>
      </c>
      <c r="C1465" s="2" t="s">
        <v>10081</v>
      </c>
      <c r="D1465" s="2" t="str">
        <f t="shared" si="88"/>
        <v>-</v>
      </c>
      <c r="E1465" s="2" t="str">
        <f t="shared" si="89"/>
        <v>-</v>
      </c>
      <c r="F1465" s="44" t="s">
        <v>7786</v>
      </c>
      <c r="G1465" s="2">
        <v>2755</v>
      </c>
      <c r="H1465" s="2" t="s">
        <v>10595</v>
      </c>
      <c r="I1465" s="2">
        <f t="shared" ca="1" si="90"/>
        <v>3</v>
      </c>
      <c r="J1465" s="2">
        <f t="shared" ca="1" si="91"/>
        <v>24</v>
      </c>
    </row>
    <row r="1466" spans="1:10" ht="17.350000000000001" customHeight="1">
      <c r="A1466" s="2">
        <v>1465</v>
      </c>
      <c r="B1466" s="43" t="s">
        <v>7787</v>
      </c>
      <c r="C1466" s="2" t="s">
        <v>10082</v>
      </c>
      <c r="D1466" s="2" t="str">
        <f t="shared" si="88"/>
        <v>59-Z02</v>
      </c>
      <c r="E1466" s="2" t="str">
        <f t="shared" si="89"/>
        <v>59-Z02</v>
      </c>
      <c r="F1466" s="44" t="s">
        <v>7788</v>
      </c>
      <c r="G1466" s="2">
        <v>2545</v>
      </c>
      <c r="H1466" s="2" t="s">
        <v>10596</v>
      </c>
      <c r="I1466" s="2">
        <f t="shared" ca="1" si="90"/>
        <v>5</v>
      </c>
      <c r="J1466" s="2">
        <f t="shared" ca="1" si="91"/>
        <v>258</v>
      </c>
    </row>
    <row r="1467" spans="1:10" ht="17.350000000000001" customHeight="1">
      <c r="A1467" s="2">
        <v>1466</v>
      </c>
      <c r="B1467" s="43" t="s">
        <v>7789</v>
      </c>
      <c r="C1467" s="2" t="s">
        <v>10083</v>
      </c>
      <c r="D1467" s="2" t="str">
        <f t="shared" si="88"/>
        <v>1 ESKİŞEHİR</v>
      </c>
      <c r="E1467" s="2" t="str">
        <f t="shared" si="89"/>
        <v>ESKİŞEHİR</v>
      </c>
      <c r="F1467" s="44" t="s">
        <v>7790</v>
      </c>
      <c r="G1467" s="2">
        <v>88</v>
      </c>
      <c r="H1467" s="2" t="s">
        <v>10597</v>
      </c>
      <c r="I1467" s="2">
        <f t="shared" ca="1" si="90"/>
        <v>2</v>
      </c>
      <c r="J1467" s="2">
        <f t="shared" ca="1" si="91"/>
        <v>45</v>
      </c>
    </row>
    <row r="1468" spans="1:10" ht="17.350000000000001" customHeight="1">
      <c r="A1468" s="2">
        <v>1467</v>
      </c>
      <c r="B1468" s="43" t="s">
        <v>7791</v>
      </c>
      <c r="C1468" s="2" t="s">
        <v>10084</v>
      </c>
      <c r="D1468" s="2" t="str">
        <f t="shared" si="88"/>
        <v>ÇANKAYA</v>
      </c>
      <c r="E1468" s="2" t="str">
        <f t="shared" si="89"/>
        <v>ÇANKAYA</v>
      </c>
      <c r="F1468" s="44" t="s">
        <v>7792</v>
      </c>
      <c r="G1468" s="2">
        <v>3019</v>
      </c>
      <c r="H1468" s="2" t="s">
        <v>10598</v>
      </c>
      <c r="I1468" s="2">
        <f t="shared" ca="1" si="90"/>
        <v>2</v>
      </c>
      <c r="J1468" s="2">
        <f t="shared" ca="1" si="91"/>
        <v>665</v>
      </c>
    </row>
    <row r="1469" spans="1:10" ht="17.350000000000001" customHeight="1">
      <c r="A1469" s="2">
        <v>1468</v>
      </c>
      <c r="B1469" s="43" t="s">
        <v>7793</v>
      </c>
      <c r="C1469" s="2" t="s">
        <v>10085</v>
      </c>
      <c r="D1469" s="2" t="str">
        <f t="shared" si="88"/>
        <v>YTÜ TEKNOLOJİ GELİŞTİRME BÖLGESİ DAVUTPAŞA KAMPÜSÜ C1 BLOK C205</v>
      </c>
      <c r="E1469" s="2" t="str">
        <f t="shared" si="89"/>
        <v>C205</v>
      </c>
      <c r="F1469" s="44" t="s">
        <v>7794</v>
      </c>
      <c r="G1469" s="2">
        <v>2334</v>
      </c>
      <c r="H1469" s="2" t="s">
        <v>10599</v>
      </c>
      <c r="I1469" s="2">
        <f t="shared" ca="1" si="90"/>
        <v>8</v>
      </c>
      <c r="J1469" s="2">
        <f t="shared" ca="1" si="91"/>
        <v>863</v>
      </c>
    </row>
    <row r="1470" spans="1:10" ht="17.350000000000001" customHeight="1">
      <c r="A1470" s="2">
        <v>1469</v>
      </c>
      <c r="B1470" s="43" t="s">
        <v>7795</v>
      </c>
      <c r="C1470" s="2" t="s">
        <v>10086</v>
      </c>
      <c r="D1470" s="2" t="str">
        <f t="shared" si="88"/>
        <v>Gaziantep</v>
      </c>
      <c r="E1470" s="2" t="str">
        <f t="shared" si="89"/>
        <v>Gaziantep</v>
      </c>
      <c r="F1470" s="44" t="s">
        <v>7796</v>
      </c>
      <c r="G1470" s="2">
        <v>1597</v>
      </c>
      <c r="H1470" s="2" t="s">
        <v>10600</v>
      </c>
      <c r="I1470" s="2">
        <f t="shared" ca="1" si="90"/>
        <v>6</v>
      </c>
      <c r="J1470" s="2">
        <f t="shared" ca="1" si="91"/>
        <v>927</v>
      </c>
    </row>
    <row r="1471" spans="1:10" ht="17.350000000000001" customHeight="1">
      <c r="A1471" s="2">
        <v>1470</v>
      </c>
      <c r="B1471" s="43" t="s">
        <v>7797</v>
      </c>
      <c r="C1471" s="2" t="s">
        <v>10087</v>
      </c>
      <c r="D1471" s="2" t="str">
        <f t="shared" si="88"/>
        <v>teknopark beta b25</v>
      </c>
      <c r="E1471" s="2" t="str">
        <f t="shared" si="89"/>
        <v>b25</v>
      </c>
      <c r="F1471" s="44" t="s">
        <v>7798</v>
      </c>
      <c r="G1471" s="2">
        <v>2381</v>
      </c>
      <c r="H1471" s="2" t="s">
        <v>10601</v>
      </c>
      <c r="I1471" s="2">
        <f t="shared" ca="1" si="90"/>
        <v>5</v>
      </c>
      <c r="J1471" s="2">
        <f t="shared" ca="1" si="91"/>
        <v>149</v>
      </c>
    </row>
    <row r="1472" spans="1:10" ht="17.350000000000001" customHeight="1">
      <c r="A1472" s="2">
        <v>1471</v>
      </c>
      <c r="B1472" s="43" t="s">
        <v>7799</v>
      </c>
      <c r="C1472" s="2" t="s">
        <v>10088</v>
      </c>
      <c r="D1472" s="2" t="str">
        <f t="shared" si="88"/>
        <v>ÜNİVERSİTE MAHALLESİ HASTANE CADDESİ NO:33 İŞLİK:1110 TRABZON</v>
      </c>
      <c r="E1472" s="2" t="str">
        <f t="shared" si="89"/>
        <v>TRABZON</v>
      </c>
      <c r="F1472" s="44" t="s">
        <v>7800</v>
      </c>
      <c r="G1472" s="2">
        <v>528</v>
      </c>
      <c r="H1472" s="2" t="s">
        <v>10602</v>
      </c>
      <c r="I1472" s="2">
        <f t="shared" ca="1" si="90"/>
        <v>2</v>
      </c>
      <c r="J1472" s="2">
        <f t="shared" ca="1" si="91"/>
        <v>436</v>
      </c>
    </row>
    <row r="1473" spans="1:10" ht="17.350000000000001" customHeight="1">
      <c r="A1473" s="2">
        <v>1472</v>
      </c>
      <c r="B1473" s="43" t="s">
        <v>7801</v>
      </c>
      <c r="C1473" s="2" t="s">
        <v>10089</v>
      </c>
      <c r="D1473" s="2" t="str">
        <f t="shared" si="88"/>
        <v>B Gölbaşı</v>
      </c>
      <c r="E1473" s="2" t="str">
        <f t="shared" si="89"/>
        <v>Gölbaşı</v>
      </c>
      <c r="F1473" s="44" t="s">
        <v>7802</v>
      </c>
      <c r="G1473" s="2">
        <v>111</v>
      </c>
      <c r="H1473" s="2" t="s">
        <v>10603</v>
      </c>
      <c r="I1473" s="2">
        <f t="shared" ca="1" si="90"/>
        <v>7</v>
      </c>
      <c r="J1473" s="2">
        <f t="shared" ca="1" si="91"/>
        <v>617</v>
      </c>
    </row>
    <row r="1474" spans="1:10" ht="17.350000000000001" customHeight="1">
      <c r="A1474" s="2">
        <v>1473</v>
      </c>
      <c r="B1474" s="43" t="s">
        <v>7803</v>
      </c>
      <c r="C1474" s="2" t="s">
        <v>10090</v>
      </c>
      <c r="D1474" s="2" t="str">
        <f t="shared" si="88"/>
        <v xml:space="preserve"> Muğla</v>
      </c>
      <c r="E1474" s="2" t="str">
        <f t="shared" si="89"/>
        <v>Muğla</v>
      </c>
      <c r="F1474" s="44" t="s">
        <v>7804</v>
      </c>
      <c r="G1474" s="2">
        <v>1</v>
      </c>
      <c r="H1474" s="2" t="s">
        <v>10604</v>
      </c>
      <c r="I1474" s="2">
        <f t="shared" ca="1" si="90"/>
        <v>2</v>
      </c>
      <c r="J1474" s="2">
        <f t="shared" ca="1" si="91"/>
        <v>460</v>
      </c>
    </row>
    <row r="1475" spans="1:10" ht="17.350000000000001" customHeight="1">
      <c r="A1475" s="2">
        <v>1474</v>
      </c>
      <c r="B1475" s="43" t="s">
        <v>7805</v>
      </c>
      <c r="C1475" s="2" t="s">
        <v>10091</v>
      </c>
      <c r="D1475" s="2" t="str">
        <f t="shared" ref="D1475:D1538" si="92">IFERROR(RIGHT(C1475,LEN(C1475)-FIND("$",SUBSTITUTE(C1475,"/","$",LEN(C1475)-LEN(SUBSTITUTE(C1475,"/",""))))),C1475)</f>
        <v>2 Cumhuriyet Teknokent Kuluçka Merkezi ve İdari Binası 226 Nolu Ofis SİVAS</v>
      </c>
      <c r="E1475" s="2" t="str">
        <f t="shared" ref="E1475:E1538" si="93">IFERROR(RIGHT(D1475,LEN(D1475)-FIND("$",SUBSTITUTE(D1475," ","$",LEN(D1475)-LEN(SUBSTITUTE(D1475," ",""))))),D1475)</f>
        <v>SİVAS</v>
      </c>
      <c r="F1475" s="44" t="s">
        <v>7806</v>
      </c>
      <c r="G1475" s="2">
        <v>1777</v>
      </c>
      <c r="H1475" s="2" t="s">
        <v>10605</v>
      </c>
      <c r="I1475" s="2">
        <f t="shared" ref="I1475:I1538" ca="1" si="94">RANDBETWEEN(1,8)</f>
        <v>3</v>
      </c>
      <c r="J1475" s="2">
        <f t="shared" ref="J1475:J1538" ca="1" si="95">RANDBETWEEN(1,1000)</f>
        <v>65</v>
      </c>
    </row>
    <row r="1476" spans="1:10" ht="17.350000000000001" customHeight="1">
      <c r="A1476" s="2">
        <v>1475</v>
      </c>
      <c r="B1476" s="43" t="s">
        <v>7807</v>
      </c>
      <c r="C1476" s="2" t="s">
        <v>9820</v>
      </c>
      <c r="D1476" s="2" t="str">
        <f t="shared" si="92"/>
        <v>Organize Sanayi Bölgesi Teknoloji Geliştirme Bölgesi Bilim Cd. No:7 Metasoft Binası Odunpazarı Eskişehir</v>
      </c>
      <c r="E1476" s="2" t="str">
        <f t="shared" si="93"/>
        <v>Eskişehir</v>
      </c>
      <c r="F1476" s="44" t="s">
        <v>7237</v>
      </c>
      <c r="G1476" s="2">
        <v>899</v>
      </c>
      <c r="H1476" s="2" t="s">
        <v>10606</v>
      </c>
      <c r="I1476" s="2">
        <f t="shared" ca="1" si="94"/>
        <v>6</v>
      </c>
      <c r="J1476" s="2">
        <f t="shared" ca="1" si="95"/>
        <v>924</v>
      </c>
    </row>
    <row r="1477" spans="1:10" ht="17.350000000000001" customHeight="1">
      <c r="A1477" s="2">
        <v>1476</v>
      </c>
      <c r="B1477" s="43" t="s">
        <v>7808</v>
      </c>
      <c r="C1477" s="2" t="s">
        <v>10092</v>
      </c>
      <c r="D1477" s="2" t="str">
        <f t="shared" si="92"/>
        <v>Ankara Teknopark TGB Yerleşkesi 2224.cad.no:1 B Blok Kuluçka Merkezi No:6-B</v>
      </c>
      <c r="E1477" s="2" t="str">
        <f t="shared" si="93"/>
        <v>No:6-B</v>
      </c>
      <c r="F1477" s="44" t="s">
        <v>7809</v>
      </c>
      <c r="G1477" s="2">
        <v>3173</v>
      </c>
      <c r="H1477" s="2" t="s">
        <v>10607</v>
      </c>
      <c r="I1477" s="2">
        <f t="shared" ca="1" si="94"/>
        <v>7</v>
      </c>
      <c r="J1477" s="2">
        <f t="shared" ca="1" si="95"/>
        <v>575</v>
      </c>
    </row>
    <row r="1478" spans="1:10" ht="17.350000000000001" customHeight="1">
      <c r="A1478" s="2">
        <v>1477</v>
      </c>
      <c r="B1478" s="43" t="s">
        <v>7810</v>
      </c>
      <c r="C1478" s="2" t="s">
        <v>10093</v>
      </c>
      <c r="D1478" s="2" t="str">
        <f t="shared" si="92"/>
        <v>ÜNİVERSİTE MAHALLESİ SARIGÜL SOKAK TEKNOKENT A-BLOK 37 PARSEL 2. KAT OFİS NO:211</v>
      </c>
      <c r="E1478" s="2" t="str">
        <f t="shared" si="93"/>
        <v>NO:211</v>
      </c>
      <c r="F1478" s="44" t="s">
        <v>7811</v>
      </c>
      <c r="G1478" s="2">
        <v>3056</v>
      </c>
      <c r="H1478" s="2" t="s">
        <v>10608</v>
      </c>
      <c r="I1478" s="2">
        <f t="shared" ca="1" si="94"/>
        <v>7</v>
      </c>
      <c r="J1478" s="2">
        <f t="shared" ca="1" si="95"/>
        <v>60</v>
      </c>
    </row>
    <row r="1479" spans="1:10" ht="17.350000000000001" customHeight="1">
      <c r="A1479" s="2">
        <v>1478</v>
      </c>
      <c r="B1479" s="43" t="s">
        <v>7812</v>
      </c>
      <c r="C1479" s="2" t="s">
        <v>10094</v>
      </c>
      <c r="D1479" s="2" t="str">
        <f t="shared" si="92"/>
        <v>Ankara</v>
      </c>
      <c r="E1479" s="2" t="str">
        <f t="shared" si="93"/>
        <v>Ankara</v>
      </c>
      <c r="F1479" s="44" t="s">
        <v>7813</v>
      </c>
      <c r="G1479" s="2">
        <v>2692</v>
      </c>
      <c r="H1479" s="2" t="s">
        <v>10609</v>
      </c>
      <c r="I1479" s="2">
        <f t="shared" ca="1" si="94"/>
        <v>8</v>
      </c>
      <c r="J1479" s="2">
        <f t="shared" ca="1" si="95"/>
        <v>722</v>
      </c>
    </row>
    <row r="1480" spans="1:10" ht="17.350000000000001" customHeight="1">
      <c r="A1480" s="2">
        <v>1479</v>
      </c>
      <c r="B1480" s="43" t="s">
        <v>7814</v>
      </c>
      <c r="C1480" s="2" t="s">
        <v>10095</v>
      </c>
      <c r="D1480" s="2" t="str">
        <f t="shared" si="92"/>
        <v>Büyükdere Mah. Gençlik Bulvarı Osmangazi Üniversitesi Meşelik Kampusu ETGB Osmangazi Teknoparkı Binası</v>
      </c>
      <c r="E1480" s="2" t="str">
        <f t="shared" si="93"/>
        <v>Binası</v>
      </c>
      <c r="F1480" s="44" t="s">
        <v>7815</v>
      </c>
      <c r="G1480" s="2">
        <v>2984</v>
      </c>
      <c r="H1480" s="2" t="s">
        <v>10610</v>
      </c>
      <c r="I1480" s="2">
        <f t="shared" ca="1" si="94"/>
        <v>5</v>
      </c>
      <c r="J1480" s="2">
        <f t="shared" ca="1" si="95"/>
        <v>791</v>
      </c>
    </row>
    <row r="1481" spans="1:10" ht="17.350000000000001" customHeight="1">
      <c r="A1481" s="2">
        <v>1480</v>
      </c>
      <c r="B1481" s="43" t="s">
        <v>7816</v>
      </c>
      <c r="C1481" s="2" t="s">
        <v>10096</v>
      </c>
      <c r="D1481" s="2" t="str">
        <f t="shared" si="92"/>
        <v>Ankara</v>
      </c>
      <c r="E1481" s="2" t="str">
        <f t="shared" si="93"/>
        <v>Ankara</v>
      </c>
      <c r="F1481" s="44" t="s">
        <v>7817</v>
      </c>
      <c r="G1481" s="2">
        <v>680</v>
      </c>
      <c r="H1481" s="2" t="s">
        <v>10579</v>
      </c>
      <c r="I1481" s="2">
        <f t="shared" ca="1" si="94"/>
        <v>1</v>
      </c>
      <c r="J1481" s="2">
        <f t="shared" ca="1" si="95"/>
        <v>84</v>
      </c>
    </row>
    <row r="1482" spans="1:10" ht="17.350000000000001" customHeight="1">
      <c r="A1482" s="2">
        <v>1481</v>
      </c>
      <c r="B1482" s="43" t="s">
        <v>7818</v>
      </c>
      <c r="C1482" s="2" t="s">
        <v>10097</v>
      </c>
      <c r="D1482" s="2" t="str">
        <f t="shared" si="92"/>
        <v>1B B1 Blok No:212</v>
      </c>
      <c r="E1482" s="2" t="str">
        <f t="shared" si="93"/>
        <v>No:212</v>
      </c>
      <c r="F1482" s="44" t="s">
        <v>7819</v>
      </c>
      <c r="G1482" s="2">
        <v>3013</v>
      </c>
      <c r="H1482" s="2" t="s">
        <v>10580</v>
      </c>
      <c r="I1482" s="2">
        <f t="shared" ca="1" si="94"/>
        <v>2</v>
      </c>
      <c r="J1482" s="2">
        <f t="shared" ca="1" si="95"/>
        <v>246</v>
      </c>
    </row>
    <row r="1483" spans="1:10" ht="17.350000000000001" customHeight="1">
      <c r="A1483" s="2">
        <v>1482</v>
      </c>
      <c r="B1483" s="43" t="s">
        <v>7820</v>
      </c>
      <c r="C1483" s="2" t="s">
        <v>9501</v>
      </c>
      <c r="D1483" s="2" t="str">
        <f t="shared" si="92"/>
        <v>Ankara</v>
      </c>
      <c r="E1483" s="2" t="str">
        <f t="shared" si="93"/>
        <v>Ankara</v>
      </c>
      <c r="F1483" s="44" t="s">
        <v>6567</v>
      </c>
      <c r="G1483" s="2">
        <v>3003</v>
      </c>
      <c r="H1483" s="2" t="s">
        <v>10581</v>
      </c>
      <c r="I1483" s="2">
        <f t="shared" ca="1" si="94"/>
        <v>7</v>
      </c>
      <c r="J1483" s="2">
        <f t="shared" ca="1" si="95"/>
        <v>423</v>
      </c>
    </row>
    <row r="1484" spans="1:10" ht="17.350000000000001" customHeight="1">
      <c r="A1484" s="2">
        <v>1483</v>
      </c>
      <c r="B1484" s="43" t="s">
        <v>7821</v>
      </c>
      <c r="C1484" s="2" t="s">
        <v>10098</v>
      </c>
      <c r="D1484" s="2" t="str">
        <f t="shared" si="92"/>
        <v xml:space="preserve"> İstanbul</v>
      </c>
      <c r="E1484" s="2" t="str">
        <f t="shared" si="93"/>
        <v>İstanbul</v>
      </c>
      <c r="F1484" s="44" t="s">
        <v>7822</v>
      </c>
      <c r="G1484" s="2">
        <v>745</v>
      </c>
      <c r="H1484" s="2" t="s">
        <v>10582</v>
      </c>
      <c r="I1484" s="2">
        <f t="shared" ca="1" si="94"/>
        <v>1</v>
      </c>
      <c r="J1484" s="2">
        <f t="shared" ca="1" si="95"/>
        <v>882</v>
      </c>
    </row>
    <row r="1485" spans="1:10" ht="17.350000000000001" customHeight="1">
      <c r="A1485" s="2">
        <v>1484</v>
      </c>
      <c r="B1485" s="43" t="s">
        <v>7823</v>
      </c>
      <c r="C1485" s="2" t="s">
        <v>8820</v>
      </c>
      <c r="D1485" s="2" t="str">
        <f t="shared" si="92"/>
        <v xml:space="preserve"> İstanbul</v>
      </c>
      <c r="E1485" s="2" t="str">
        <f t="shared" si="93"/>
        <v>İstanbul</v>
      </c>
      <c r="F1485" s="44" t="s">
        <v>5178</v>
      </c>
      <c r="G1485" s="2">
        <v>1490</v>
      </c>
      <c r="H1485" s="2" t="s">
        <v>10583</v>
      </c>
      <c r="I1485" s="2">
        <f t="shared" ca="1" si="94"/>
        <v>4</v>
      </c>
      <c r="J1485" s="2">
        <f t="shared" ca="1" si="95"/>
        <v>248</v>
      </c>
    </row>
    <row r="1486" spans="1:10" ht="17.350000000000001" customHeight="1">
      <c r="A1486" s="2">
        <v>1485</v>
      </c>
      <c r="B1486" s="43" t="s">
        <v>7824</v>
      </c>
      <c r="C1486" s="2" t="s">
        <v>10099</v>
      </c>
      <c r="D1486" s="2" t="str">
        <f t="shared" si="92"/>
        <v>Bulgurlu Mah. Kanyon Cad. No.89 Z1 Battalgazi Malatya</v>
      </c>
      <c r="E1486" s="2" t="str">
        <f t="shared" si="93"/>
        <v>Malatya</v>
      </c>
      <c r="F1486" s="44" t="s">
        <v>7825</v>
      </c>
      <c r="G1486" s="2">
        <v>694</v>
      </c>
      <c r="H1486" s="2" t="s">
        <v>10584</v>
      </c>
      <c r="I1486" s="2">
        <f t="shared" ca="1" si="94"/>
        <v>4</v>
      </c>
      <c r="J1486" s="2">
        <f t="shared" ca="1" si="95"/>
        <v>68</v>
      </c>
    </row>
    <row r="1487" spans="1:10" ht="17.350000000000001" customHeight="1">
      <c r="A1487" s="2">
        <v>1486</v>
      </c>
      <c r="B1487" s="43" t="s">
        <v>7826</v>
      </c>
      <c r="C1487" s="2" t="s">
        <v>10100</v>
      </c>
      <c r="D1487" s="2" t="str">
        <f t="shared" si="92"/>
        <v>30</v>
      </c>
      <c r="E1487" s="2" t="str">
        <f t="shared" si="93"/>
        <v>30</v>
      </c>
      <c r="F1487" s="44" t="s">
        <v>7827</v>
      </c>
      <c r="G1487" s="2">
        <v>536</v>
      </c>
      <c r="H1487" s="2" t="s">
        <v>10585</v>
      </c>
      <c r="I1487" s="2">
        <f t="shared" ca="1" si="94"/>
        <v>7</v>
      </c>
      <c r="J1487" s="2">
        <f t="shared" ca="1" si="95"/>
        <v>325</v>
      </c>
    </row>
    <row r="1488" spans="1:10" ht="17.350000000000001" customHeight="1">
      <c r="A1488" s="2">
        <v>1487</v>
      </c>
      <c r="B1488" s="43" t="s">
        <v>7828</v>
      </c>
      <c r="C1488" s="2" t="s">
        <v>10101</v>
      </c>
      <c r="D1488" s="2" t="str">
        <f t="shared" si="92"/>
        <v>Gaziantep</v>
      </c>
      <c r="E1488" s="2" t="str">
        <f t="shared" si="93"/>
        <v>Gaziantep</v>
      </c>
      <c r="F1488" s="44" t="s">
        <v>7829</v>
      </c>
      <c r="G1488" s="2">
        <v>1401</v>
      </c>
      <c r="H1488" s="2" t="s">
        <v>10586</v>
      </c>
      <c r="I1488" s="2">
        <f t="shared" ca="1" si="94"/>
        <v>4</v>
      </c>
      <c r="J1488" s="2">
        <f t="shared" ca="1" si="95"/>
        <v>779</v>
      </c>
    </row>
    <row r="1489" spans="1:10" ht="17.350000000000001" customHeight="1">
      <c r="A1489" s="2">
        <v>1488</v>
      </c>
      <c r="B1489" s="43" t="s">
        <v>7830</v>
      </c>
      <c r="C1489" s="2" t="s">
        <v>10102</v>
      </c>
      <c r="D1489" s="2" t="str">
        <f t="shared" si="92"/>
        <v>GAZİANTEP</v>
      </c>
      <c r="E1489" s="2" t="str">
        <f t="shared" si="93"/>
        <v>GAZİANTEP</v>
      </c>
      <c r="F1489" s="44" t="s">
        <v>7831</v>
      </c>
      <c r="G1489" s="2">
        <v>443</v>
      </c>
      <c r="H1489" s="2" t="s">
        <v>10587</v>
      </c>
      <c r="I1489" s="2">
        <f t="shared" ca="1" si="94"/>
        <v>5</v>
      </c>
      <c r="J1489" s="2">
        <f t="shared" ca="1" si="95"/>
        <v>270</v>
      </c>
    </row>
    <row r="1490" spans="1:10" ht="17.350000000000001" customHeight="1">
      <c r="A1490" s="2">
        <v>1489</v>
      </c>
      <c r="B1490" s="43" t="s">
        <v>7832</v>
      </c>
      <c r="C1490" s="2" t="s">
        <v>10103</v>
      </c>
      <c r="D1490" s="2" t="str">
        <f t="shared" si="92"/>
        <v>DÜZCE</v>
      </c>
      <c r="E1490" s="2" t="str">
        <f t="shared" si="93"/>
        <v>DÜZCE</v>
      </c>
      <c r="F1490" s="44" t="s">
        <v>7833</v>
      </c>
      <c r="G1490" s="2">
        <v>1734</v>
      </c>
      <c r="H1490" s="2" t="s">
        <v>10588</v>
      </c>
      <c r="I1490" s="2">
        <f t="shared" ca="1" si="94"/>
        <v>5</v>
      </c>
      <c r="J1490" s="2">
        <f t="shared" ca="1" si="95"/>
        <v>620</v>
      </c>
    </row>
    <row r="1491" spans="1:10" ht="17.350000000000001" customHeight="1">
      <c r="A1491" s="2">
        <v>1490</v>
      </c>
      <c r="B1491" s="43" t="s">
        <v>7834</v>
      </c>
      <c r="C1491" s="2" t="s">
        <v>10104</v>
      </c>
      <c r="D1491" s="2" t="str">
        <f t="shared" si="92"/>
        <v>1 Muratpaşa Antalya Turkey</v>
      </c>
      <c r="E1491" s="2" t="str">
        <f t="shared" si="93"/>
        <v>Turkey</v>
      </c>
      <c r="F1491" s="44" t="s">
        <v>7835</v>
      </c>
      <c r="G1491" s="2">
        <v>645</v>
      </c>
      <c r="H1491" s="2" t="s">
        <v>10589</v>
      </c>
      <c r="I1491" s="2">
        <f t="shared" ca="1" si="94"/>
        <v>3</v>
      </c>
      <c r="J1491" s="2">
        <f t="shared" ca="1" si="95"/>
        <v>756</v>
      </c>
    </row>
    <row r="1492" spans="1:10" ht="17.350000000000001" customHeight="1">
      <c r="A1492" s="2">
        <v>1491</v>
      </c>
      <c r="B1492" s="43" t="s">
        <v>7836</v>
      </c>
      <c r="C1492" s="2" t="s">
        <v>10105</v>
      </c>
      <c r="D1492" s="2" t="str">
        <f t="shared" si="92"/>
        <v xml:space="preserve"> VAN</v>
      </c>
      <c r="E1492" s="2" t="str">
        <f t="shared" si="93"/>
        <v>VAN</v>
      </c>
      <c r="F1492" s="44" t="s">
        <v>7837</v>
      </c>
      <c r="G1492" s="2">
        <v>1677</v>
      </c>
      <c r="H1492" s="2" t="s">
        <v>10590</v>
      </c>
      <c r="I1492" s="2">
        <f t="shared" ca="1" si="94"/>
        <v>8</v>
      </c>
      <c r="J1492" s="2">
        <f t="shared" ca="1" si="95"/>
        <v>258</v>
      </c>
    </row>
    <row r="1493" spans="1:10" ht="17.350000000000001" customHeight="1">
      <c r="A1493" s="2">
        <v>1492</v>
      </c>
      <c r="B1493" s="43" t="s">
        <v>7838</v>
      </c>
      <c r="C1493" s="2" t="s">
        <v>10106</v>
      </c>
      <c r="D1493" s="2" t="str">
        <f t="shared" si="92"/>
        <v>Mersin</v>
      </c>
      <c r="E1493" s="2" t="str">
        <f t="shared" si="93"/>
        <v>Mersin</v>
      </c>
      <c r="F1493" s="44" t="s">
        <v>7839</v>
      </c>
      <c r="G1493" s="2">
        <v>2063</v>
      </c>
      <c r="H1493" s="2" t="s">
        <v>10591</v>
      </c>
      <c r="I1493" s="2">
        <f t="shared" ca="1" si="94"/>
        <v>2</v>
      </c>
      <c r="J1493" s="2">
        <f t="shared" ca="1" si="95"/>
        <v>702</v>
      </c>
    </row>
    <row r="1494" spans="1:10" ht="17.350000000000001" customHeight="1">
      <c r="A1494" s="2">
        <v>1493</v>
      </c>
      <c r="B1494" s="43" t="s">
        <v>7840</v>
      </c>
      <c r="C1494" s="2" t="s">
        <v>10107</v>
      </c>
      <c r="D1494" s="2" t="str">
        <f t="shared" si="92"/>
        <v>Teknopark İstanbul</v>
      </c>
      <c r="E1494" s="2" t="str">
        <f t="shared" si="93"/>
        <v>İstanbul</v>
      </c>
      <c r="F1494" s="44" t="s">
        <v>7841</v>
      </c>
      <c r="G1494" s="2">
        <v>2435</v>
      </c>
      <c r="H1494" s="2" t="s">
        <v>10592</v>
      </c>
      <c r="I1494" s="2">
        <f t="shared" ca="1" si="94"/>
        <v>4</v>
      </c>
      <c r="J1494" s="2">
        <f t="shared" ca="1" si="95"/>
        <v>671</v>
      </c>
    </row>
    <row r="1495" spans="1:10" ht="17.350000000000001" customHeight="1">
      <c r="A1495" s="2">
        <v>1494</v>
      </c>
      <c r="B1495" s="43" t="s">
        <v>7842</v>
      </c>
      <c r="C1495" s="2" t="s">
        <v>10108</v>
      </c>
      <c r="D1495" s="2" t="str">
        <f t="shared" si="92"/>
        <v>Samsun</v>
      </c>
      <c r="E1495" s="2" t="str">
        <f t="shared" si="93"/>
        <v>Samsun</v>
      </c>
      <c r="F1495" s="44" t="s">
        <v>7843</v>
      </c>
      <c r="G1495" s="2">
        <v>104</v>
      </c>
      <c r="H1495" s="2" t="s">
        <v>10593</v>
      </c>
      <c r="I1495" s="2">
        <f t="shared" ca="1" si="94"/>
        <v>5</v>
      </c>
      <c r="J1495" s="2">
        <f t="shared" ca="1" si="95"/>
        <v>497</v>
      </c>
    </row>
    <row r="1496" spans="1:10" ht="17.350000000000001" customHeight="1">
      <c r="A1496" s="2">
        <v>1495</v>
      </c>
      <c r="B1496" s="43" t="s">
        <v>7844</v>
      </c>
      <c r="C1496" s="2" t="s">
        <v>10109</v>
      </c>
      <c r="D1496" s="2" t="str">
        <f t="shared" si="92"/>
        <v>5 Ofis No: 301</v>
      </c>
      <c r="E1496" s="2" t="str">
        <f t="shared" si="93"/>
        <v>301</v>
      </c>
      <c r="F1496" s="44" t="s">
        <v>7845</v>
      </c>
      <c r="G1496" s="2">
        <v>2656</v>
      </c>
      <c r="H1496" s="2" t="s">
        <v>10594</v>
      </c>
      <c r="I1496" s="2">
        <f t="shared" ca="1" si="94"/>
        <v>4</v>
      </c>
      <c r="J1496" s="2">
        <f t="shared" ca="1" si="95"/>
        <v>819</v>
      </c>
    </row>
    <row r="1497" spans="1:10" ht="17.350000000000001" customHeight="1">
      <c r="A1497" s="2">
        <v>1496</v>
      </c>
      <c r="B1497" s="43" t="s">
        <v>7846</v>
      </c>
      <c r="C1497" s="2" t="s">
        <v>10110</v>
      </c>
      <c r="D1497" s="2" t="str">
        <f t="shared" si="92"/>
        <v>ADANA</v>
      </c>
      <c r="E1497" s="2" t="str">
        <f t="shared" si="93"/>
        <v>ADANA</v>
      </c>
      <c r="F1497" s="44" t="s">
        <v>7847</v>
      </c>
      <c r="G1497" s="2">
        <v>2755</v>
      </c>
      <c r="H1497" s="2" t="s">
        <v>10595</v>
      </c>
      <c r="I1497" s="2">
        <f t="shared" ca="1" si="94"/>
        <v>2</v>
      </c>
      <c r="J1497" s="2">
        <f t="shared" ca="1" si="95"/>
        <v>320</v>
      </c>
    </row>
    <row r="1498" spans="1:10" ht="17.350000000000001" customHeight="1">
      <c r="A1498" s="2">
        <v>1497</v>
      </c>
      <c r="B1498" s="43" t="s">
        <v>7848</v>
      </c>
      <c r="C1498" s="2" t="s">
        <v>10111</v>
      </c>
      <c r="D1498" s="2" t="str">
        <f t="shared" si="92"/>
        <v>Sanayi Mah. Teknopark Blv. 3. Blok. 2. Bodrum Kat Cad. Z04</v>
      </c>
      <c r="E1498" s="2" t="str">
        <f t="shared" si="93"/>
        <v>Z04</v>
      </c>
      <c r="F1498" s="44" t="s">
        <v>7849</v>
      </c>
      <c r="G1498" s="2">
        <v>2545</v>
      </c>
      <c r="H1498" s="2" t="s">
        <v>10596</v>
      </c>
      <c r="I1498" s="2">
        <f t="shared" ca="1" si="94"/>
        <v>2</v>
      </c>
      <c r="J1498" s="2">
        <f t="shared" ca="1" si="95"/>
        <v>128</v>
      </c>
    </row>
    <row r="1499" spans="1:10" ht="17.350000000000001" customHeight="1">
      <c r="A1499" s="2">
        <v>1498</v>
      </c>
      <c r="B1499" s="43" t="s">
        <v>7850</v>
      </c>
      <c r="C1499" s="2" t="s">
        <v>10112</v>
      </c>
      <c r="D1499" s="2" t="str">
        <f t="shared" si="92"/>
        <v>1C kat 3 daire 1304</v>
      </c>
      <c r="E1499" s="2" t="str">
        <f t="shared" si="93"/>
        <v>1304</v>
      </c>
      <c r="F1499" s="44" t="s">
        <v>7851</v>
      </c>
      <c r="G1499" s="2">
        <v>88</v>
      </c>
      <c r="H1499" s="2" t="s">
        <v>10597</v>
      </c>
      <c r="I1499" s="2">
        <f t="shared" ca="1" si="94"/>
        <v>7</v>
      </c>
      <c r="J1499" s="2">
        <f t="shared" ca="1" si="95"/>
        <v>269</v>
      </c>
    </row>
    <row r="1500" spans="1:10" ht="17.350000000000001" customHeight="1">
      <c r="A1500" s="2">
        <v>1499</v>
      </c>
      <c r="B1500" s="43" t="s">
        <v>7852</v>
      </c>
      <c r="C1500" s="2" t="s">
        <v>10113</v>
      </c>
      <c r="D1500" s="2" t="str">
        <f t="shared" si="92"/>
        <v>İstanbul</v>
      </c>
      <c r="E1500" s="2" t="str">
        <f t="shared" si="93"/>
        <v>İstanbul</v>
      </c>
      <c r="F1500" s="44" t="s">
        <v>7853</v>
      </c>
      <c r="G1500" s="2">
        <v>3019</v>
      </c>
      <c r="H1500" s="2" t="s">
        <v>10598</v>
      </c>
      <c r="I1500" s="2">
        <f t="shared" ca="1" si="94"/>
        <v>4</v>
      </c>
      <c r="J1500" s="2">
        <f t="shared" ca="1" si="95"/>
        <v>426</v>
      </c>
    </row>
    <row r="1501" spans="1:10" ht="17.350000000000001" customHeight="1">
      <c r="A1501" s="2">
        <v>1500</v>
      </c>
      <c r="B1501" s="43" t="s">
        <v>7854</v>
      </c>
      <c r="C1501" s="2" t="s">
        <v>10114</v>
      </c>
      <c r="D1501" s="2" t="str">
        <f t="shared" si="92"/>
        <v>Ankara</v>
      </c>
      <c r="E1501" s="2" t="str">
        <f t="shared" si="93"/>
        <v>Ankara</v>
      </c>
      <c r="F1501" s="44" t="s">
        <v>7855</v>
      </c>
      <c r="G1501" s="2">
        <v>2334</v>
      </c>
      <c r="H1501" s="2" t="s">
        <v>10599</v>
      </c>
      <c r="I1501" s="2">
        <f t="shared" ca="1" si="94"/>
        <v>8</v>
      </c>
      <c r="J1501" s="2">
        <f t="shared" ca="1" si="95"/>
        <v>724</v>
      </c>
    </row>
    <row r="1502" spans="1:10" ht="17.350000000000001" customHeight="1">
      <c r="A1502" s="2">
        <v>1501</v>
      </c>
      <c r="B1502" s="43" t="s">
        <v>7856</v>
      </c>
      <c r="C1502" s="2" t="s">
        <v>10115</v>
      </c>
      <c r="D1502" s="2" t="str">
        <f t="shared" si="92"/>
        <v xml:space="preserve"> Ankara</v>
      </c>
      <c r="E1502" s="2" t="str">
        <f t="shared" si="93"/>
        <v>Ankara</v>
      </c>
      <c r="F1502" s="44" t="s">
        <v>7857</v>
      </c>
      <c r="G1502" s="2">
        <v>1597</v>
      </c>
      <c r="H1502" s="2" t="s">
        <v>10600</v>
      </c>
      <c r="I1502" s="2">
        <f t="shared" ca="1" si="94"/>
        <v>4</v>
      </c>
      <c r="J1502" s="2">
        <f t="shared" ca="1" si="95"/>
        <v>255</v>
      </c>
    </row>
    <row r="1503" spans="1:10" ht="17.350000000000001" customHeight="1">
      <c r="A1503" s="2">
        <v>1502</v>
      </c>
      <c r="B1503" s="43" t="s">
        <v>7858</v>
      </c>
      <c r="C1503" s="2" t="s">
        <v>10116</v>
      </c>
      <c r="D1503" s="2" t="str">
        <f t="shared" si="92"/>
        <v>67, Bornova</v>
      </c>
      <c r="E1503" s="2" t="str">
        <f t="shared" si="93"/>
        <v>Bornova</v>
      </c>
      <c r="F1503" s="44" t="s">
        <v>7859</v>
      </c>
      <c r="G1503" s="2">
        <v>2381</v>
      </c>
      <c r="H1503" s="2" t="s">
        <v>10601</v>
      </c>
      <c r="I1503" s="2">
        <f t="shared" ca="1" si="94"/>
        <v>2</v>
      </c>
      <c r="J1503" s="2">
        <f t="shared" ca="1" si="95"/>
        <v>192</v>
      </c>
    </row>
    <row r="1504" spans="1:10" ht="17.350000000000001" customHeight="1">
      <c r="A1504" s="2">
        <v>1503</v>
      </c>
      <c r="B1504" s="43" t="s">
        <v>7860</v>
      </c>
      <c r="C1504" s="2" t="s">
        <v>10117</v>
      </c>
      <c r="D1504" s="2" t="str">
        <f t="shared" si="92"/>
        <v>116</v>
      </c>
      <c r="E1504" s="2" t="str">
        <f t="shared" si="93"/>
        <v>116</v>
      </c>
      <c r="F1504" s="44" t="s">
        <v>7861</v>
      </c>
      <c r="G1504" s="2">
        <v>528</v>
      </c>
      <c r="H1504" s="2" t="s">
        <v>10602</v>
      </c>
      <c r="I1504" s="2">
        <f t="shared" ca="1" si="94"/>
        <v>8</v>
      </c>
      <c r="J1504" s="2">
        <f t="shared" ca="1" si="95"/>
        <v>737</v>
      </c>
    </row>
    <row r="1505" spans="1:10" ht="17.350000000000001" customHeight="1">
      <c r="A1505" s="2">
        <v>1504</v>
      </c>
      <c r="B1505" s="43" t="s">
        <v>7862</v>
      </c>
      <c r="C1505" s="2" t="s">
        <v>8764</v>
      </c>
      <c r="D1505" s="2" t="str">
        <f t="shared" si="92"/>
        <v xml:space="preserve"> İSTANBUL</v>
      </c>
      <c r="E1505" s="2" t="str">
        <f t="shared" si="93"/>
        <v>İSTANBUL</v>
      </c>
      <c r="F1505" s="44" t="s">
        <v>5068</v>
      </c>
      <c r="G1505" s="2">
        <v>111</v>
      </c>
      <c r="H1505" s="2" t="s">
        <v>10603</v>
      </c>
      <c r="I1505" s="2">
        <f t="shared" ca="1" si="94"/>
        <v>6</v>
      </c>
      <c r="J1505" s="2">
        <f t="shared" ca="1" si="95"/>
        <v>677</v>
      </c>
    </row>
    <row r="1506" spans="1:10" ht="17.350000000000001" customHeight="1">
      <c r="A1506" s="2">
        <v>1505</v>
      </c>
      <c r="B1506" s="43" t="s">
        <v>7863</v>
      </c>
      <c r="C1506" s="2" t="s">
        <v>10118</v>
      </c>
      <c r="D1506" s="2" t="str">
        <f t="shared" si="92"/>
        <v xml:space="preserve"> ANTALYA</v>
      </c>
      <c r="E1506" s="2" t="str">
        <f t="shared" si="93"/>
        <v>ANTALYA</v>
      </c>
      <c r="F1506" s="44" t="s">
        <v>7864</v>
      </c>
      <c r="G1506" s="2">
        <v>1</v>
      </c>
      <c r="H1506" s="2" t="s">
        <v>10604</v>
      </c>
      <c r="I1506" s="2">
        <f t="shared" ca="1" si="94"/>
        <v>1</v>
      </c>
      <c r="J1506" s="2">
        <f t="shared" ca="1" si="95"/>
        <v>888</v>
      </c>
    </row>
    <row r="1507" spans="1:10" ht="17.350000000000001" customHeight="1">
      <c r="A1507" s="2">
        <v>1506</v>
      </c>
      <c r="B1507" s="43" t="s">
        <v>7865</v>
      </c>
      <c r="C1507" s="2" t="s">
        <v>10119</v>
      </c>
      <c r="D1507" s="2" t="str">
        <f t="shared" si="92"/>
        <v xml:space="preserve"> Eskişehir</v>
      </c>
      <c r="E1507" s="2" t="str">
        <f t="shared" si="93"/>
        <v>Eskişehir</v>
      </c>
      <c r="F1507" s="44" t="s">
        <v>7866</v>
      </c>
      <c r="G1507" s="2">
        <v>1777</v>
      </c>
      <c r="H1507" s="2" t="s">
        <v>10605</v>
      </c>
      <c r="I1507" s="2">
        <f t="shared" ca="1" si="94"/>
        <v>3</v>
      </c>
      <c r="J1507" s="2">
        <f t="shared" ca="1" si="95"/>
        <v>911</v>
      </c>
    </row>
    <row r="1508" spans="1:10" ht="17.350000000000001" customHeight="1">
      <c r="A1508" s="2">
        <v>1507</v>
      </c>
      <c r="B1508" s="43" t="s">
        <v>7867</v>
      </c>
      <c r="C1508" s="2" t="s">
        <v>10120</v>
      </c>
      <c r="D1508" s="2" t="str">
        <f t="shared" si="92"/>
        <v>YEŞİLTEPE MAH. İSMET İNÖNÜ 2 CADDESİ Anadolu Üni. Yunusemre Kampüsü Teknopark No:211 TEPEBAŞI ESKİŞEHİR</v>
      </c>
      <c r="E1508" s="2" t="str">
        <f t="shared" si="93"/>
        <v>ESKİŞEHİR</v>
      </c>
      <c r="F1508" s="44" t="s">
        <v>7868</v>
      </c>
      <c r="G1508" s="2">
        <v>899</v>
      </c>
      <c r="H1508" s="2" t="s">
        <v>10606</v>
      </c>
      <c r="I1508" s="2">
        <f t="shared" ca="1" si="94"/>
        <v>8</v>
      </c>
      <c r="J1508" s="2">
        <f t="shared" ca="1" si="95"/>
        <v>231</v>
      </c>
    </row>
    <row r="1509" spans="1:10" ht="17.350000000000001" customHeight="1">
      <c r="A1509" s="2">
        <v>1508</v>
      </c>
      <c r="B1509" s="43" t="s">
        <v>7869</v>
      </c>
      <c r="C1509" s="2" t="s">
        <v>10121</v>
      </c>
      <c r="D1509" s="2" t="str">
        <f t="shared" si="92"/>
        <v>İSTANBUL</v>
      </c>
      <c r="E1509" s="2" t="str">
        <f t="shared" si="93"/>
        <v>İSTANBUL</v>
      </c>
      <c r="F1509" s="44" t="s">
        <v>7870</v>
      </c>
      <c r="G1509" s="2">
        <v>3173</v>
      </c>
      <c r="H1509" s="2" t="s">
        <v>10607</v>
      </c>
      <c r="I1509" s="2">
        <f t="shared" ca="1" si="94"/>
        <v>7</v>
      </c>
      <c r="J1509" s="2">
        <f t="shared" ca="1" si="95"/>
        <v>955</v>
      </c>
    </row>
    <row r="1510" spans="1:10" ht="17.350000000000001" customHeight="1">
      <c r="A1510" s="2">
        <v>1509</v>
      </c>
      <c r="B1510" s="43" t="s">
        <v>7871</v>
      </c>
      <c r="C1510" s="2" t="s">
        <v>10122</v>
      </c>
      <c r="D1510" s="2" t="str">
        <f t="shared" si="92"/>
        <v>Üniversite Mahallesi Hastane Caddesi No:33 İşlik:2106</v>
      </c>
      <c r="E1510" s="2" t="str">
        <f t="shared" si="93"/>
        <v>İşlik:2106</v>
      </c>
      <c r="F1510" s="44" t="s">
        <v>7872</v>
      </c>
      <c r="G1510" s="2">
        <v>3056</v>
      </c>
      <c r="H1510" s="2" t="s">
        <v>10608</v>
      </c>
      <c r="I1510" s="2">
        <f t="shared" ca="1" si="94"/>
        <v>2</v>
      </c>
      <c r="J1510" s="2">
        <f t="shared" ca="1" si="95"/>
        <v>936</v>
      </c>
    </row>
    <row r="1511" spans="1:10" ht="17.350000000000001" customHeight="1">
      <c r="A1511" s="2">
        <v>1510</v>
      </c>
      <c r="B1511" s="43" t="s">
        <v>7873</v>
      </c>
      <c r="C1511" s="2" t="s">
        <v>10123</v>
      </c>
      <c r="D1511" s="2" t="str">
        <f t="shared" si="92"/>
        <v>YTÜ İKİTELLİ TEKNOPARK 12B6 BAŞAKŞEHİR</v>
      </c>
      <c r="E1511" s="2" t="str">
        <f t="shared" si="93"/>
        <v>BAŞAKŞEHİR</v>
      </c>
      <c r="F1511" s="44" t="s">
        <v>7874</v>
      </c>
      <c r="G1511" s="2">
        <v>2692</v>
      </c>
      <c r="H1511" s="2" t="s">
        <v>10609</v>
      </c>
      <c r="I1511" s="2">
        <f t="shared" ca="1" si="94"/>
        <v>2</v>
      </c>
      <c r="J1511" s="2">
        <f t="shared" ca="1" si="95"/>
        <v>571</v>
      </c>
    </row>
    <row r="1512" spans="1:10" ht="17.350000000000001" customHeight="1">
      <c r="A1512" s="2">
        <v>1511</v>
      </c>
      <c r="B1512" s="43" t="s">
        <v>7875</v>
      </c>
      <c r="C1512" s="2" t="s">
        <v>10124</v>
      </c>
      <c r="D1512" s="2" t="str">
        <f t="shared" si="92"/>
        <v>101</v>
      </c>
      <c r="E1512" s="2" t="str">
        <f t="shared" si="93"/>
        <v>101</v>
      </c>
      <c r="F1512" s="44" t="s">
        <v>7876</v>
      </c>
      <c r="G1512" s="2">
        <v>2984</v>
      </c>
      <c r="H1512" s="2" t="s">
        <v>10610</v>
      </c>
      <c r="I1512" s="2">
        <f t="shared" ca="1" si="94"/>
        <v>1</v>
      </c>
      <c r="J1512" s="2">
        <f t="shared" ca="1" si="95"/>
        <v>252</v>
      </c>
    </row>
    <row r="1513" spans="1:10" ht="17.350000000000001" customHeight="1">
      <c r="A1513" s="2">
        <v>1512</v>
      </c>
      <c r="B1513" s="43" t="s">
        <v>7877</v>
      </c>
      <c r="C1513" s="2" t="s">
        <v>10125</v>
      </c>
      <c r="D1513" s="2" t="str">
        <f t="shared" si="92"/>
        <v>Ankara</v>
      </c>
      <c r="E1513" s="2" t="str">
        <f t="shared" si="93"/>
        <v>Ankara</v>
      </c>
      <c r="F1513" s="44" t="s">
        <v>7878</v>
      </c>
      <c r="G1513" s="2">
        <v>2958</v>
      </c>
      <c r="H1513" s="2" t="s">
        <v>10611</v>
      </c>
      <c r="I1513" s="2">
        <f t="shared" ca="1" si="94"/>
        <v>6</v>
      </c>
      <c r="J1513" s="2">
        <f t="shared" ca="1" si="95"/>
        <v>976</v>
      </c>
    </row>
    <row r="1514" spans="1:10" ht="17.350000000000001" customHeight="1">
      <c r="A1514" s="2">
        <v>1513</v>
      </c>
      <c r="B1514" s="43" t="s">
        <v>7879</v>
      </c>
      <c r="C1514" s="2" t="s">
        <v>10126</v>
      </c>
      <c r="D1514" s="2" t="str">
        <f t="shared" si="92"/>
        <v>SİVAS</v>
      </c>
      <c r="E1514" s="2" t="str">
        <f t="shared" si="93"/>
        <v>SİVAS</v>
      </c>
      <c r="F1514" s="44" t="s">
        <v>7880</v>
      </c>
      <c r="G1514" s="2">
        <v>2496</v>
      </c>
      <c r="H1514" s="2" t="s">
        <v>10612</v>
      </c>
      <c r="I1514" s="2">
        <f t="shared" ca="1" si="94"/>
        <v>3</v>
      </c>
      <c r="J1514" s="2">
        <f t="shared" ca="1" si="95"/>
        <v>448</v>
      </c>
    </row>
    <row r="1515" spans="1:10" ht="17.350000000000001" customHeight="1">
      <c r="A1515" s="2">
        <v>1514</v>
      </c>
      <c r="B1515" s="43" t="s">
        <v>7881</v>
      </c>
      <c r="C1515" s="2" t="s">
        <v>10127</v>
      </c>
      <c r="D1515" s="2" t="str">
        <f t="shared" si="92"/>
        <v xml:space="preserve"> ESKİŞEHİR</v>
      </c>
      <c r="E1515" s="2" t="str">
        <f t="shared" si="93"/>
        <v>ESKİŞEHİR</v>
      </c>
      <c r="F1515" s="44" t="s">
        <v>7882</v>
      </c>
      <c r="G1515" s="2">
        <v>2463</v>
      </c>
      <c r="H1515" s="2" t="s">
        <v>10613</v>
      </c>
      <c r="I1515" s="2">
        <f t="shared" ca="1" si="94"/>
        <v>7</v>
      </c>
      <c r="J1515" s="2">
        <f t="shared" ca="1" si="95"/>
        <v>429</v>
      </c>
    </row>
    <row r="1516" spans="1:10" ht="17.350000000000001" customHeight="1">
      <c r="A1516" s="2">
        <v>1515</v>
      </c>
      <c r="B1516" s="43" t="s">
        <v>7883</v>
      </c>
      <c r="C1516" s="2" t="s">
        <v>10128</v>
      </c>
      <c r="D1516" s="2" t="str">
        <f t="shared" si="92"/>
        <v>1L (C1 BLOK) NO.404-405</v>
      </c>
      <c r="E1516" s="2" t="str">
        <f t="shared" si="93"/>
        <v>NO.404-405</v>
      </c>
      <c r="F1516" s="44" t="s">
        <v>7884</v>
      </c>
      <c r="G1516" s="2">
        <v>1016</v>
      </c>
      <c r="H1516" s="2" t="s">
        <v>10525</v>
      </c>
      <c r="I1516" s="2">
        <f t="shared" ca="1" si="94"/>
        <v>6</v>
      </c>
      <c r="J1516" s="2">
        <f t="shared" ca="1" si="95"/>
        <v>156</v>
      </c>
    </row>
    <row r="1517" spans="1:10" ht="17.350000000000001" customHeight="1">
      <c r="A1517" s="2">
        <v>1516</v>
      </c>
      <c r="B1517" s="43" t="s">
        <v>7885</v>
      </c>
      <c r="C1517" s="2" t="s">
        <v>10129</v>
      </c>
      <c r="D1517" s="2" t="str">
        <f t="shared" si="92"/>
        <v xml:space="preserve"> ISTANBUL</v>
      </c>
      <c r="E1517" s="2" t="str">
        <f t="shared" si="93"/>
        <v>ISTANBUL</v>
      </c>
      <c r="F1517" s="44" t="s">
        <v>7886</v>
      </c>
      <c r="G1517" s="2">
        <v>1239</v>
      </c>
      <c r="H1517" s="2" t="s">
        <v>10526</v>
      </c>
      <c r="I1517" s="2">
        <f t="shared" ca="1" si="94"/>
        <v>1</v>
      </c>
      <c r="J1517" s="2">
        <f t="shared" ca="1" si="95"/>
        <v>72</v>
      </c>
    </row>
    <row r="1518" spans="1:10" ht="17.350000000000001" customHeight="1">
      <c r="A1518" s="2">
        <v>1517</v>
      </c>
      <c r="B1518" s="43" t="s">
        <v>7887</v>
      </c>
      <c r="C1518" s="2" t="s">
        <v>10130</v>
      </c>
      <c r="D1518" s="2" t="str">
        <f t="shared" si="92"/>
        <v>İstanbul</v>
      </c>
      <c r="E1518" s="2" t="str">
        <f t="shared" si="93"/>
        <v>İstanbul</v>
      </c>
      <c r="F1518" s="44" t="s">
        <v>7888</v>
      </c>
      <c r="G1518" s="2">
        <v>1606</v>
      </c>
      <c r="H1518" s="2" t="s">
        <v>10527</v>
      </c>
      <c r="I1518" s="2">
        <f t="shared" ca="1" si="94"/>
        <v>6</v>
      </c>
      <c r="J1518" s="2">
        <f t="shared" ca="1" si="95"/>
        <v>772</v>
      </c>
    </row>
    <row r="1519" spans="1:10" ht="17.350000000000001" customHeight="1">
      <c r="A1519" s="2">
        <v>1518</v>
      </c>
      <c r="B1519" s="43" t="s">
        <v>7889</v>
      </c>
      <c r="C1519" s="2" t="s">
        <v>10131</v>
      </c>
      <c r="D1519" s="2" t="str">
        <f t="shared" si="92"/>
        <v xml:space="preserve"> 43</v>
      </c>
      <c r="E1519" s="2" t="str">
        <f t="shared" si="93"/>
        <v>43</v>
      </c>
      <c r="F1519" s="44" t="s">
        <v>7890</v>
      </c>
      <c r="G1519" s="2">
        <v>666</v>
      </c>
      <c r="H1519" s="2" t="s">
        <v>10528</v>
      </c>
      <c r="I1519" s="2">
        <f t="shared" ca="1" si="94"/>
        <v>3</v>
      </c>
      <c r="J1519" s="2">
        <f t="shared" ca="1" si="95"/>
        <v>589</v>
      </c>
    </row>
    <row r="1520" spans="1:10" ht="17.350000000000001" customHeight="1">
      <c r="A1520" s="2">
        <v>1519</v>
      </c>
      <c r="B1520" s="43" t="s">
        <v>7891</v>
      </c>
      <c r="C1520" s="2" t="s">
        <v>10132</v>
      </c>
      <c r="D1520" s="2" t="str">
        <f t="shared" si="92"/>
        <v>MANİSA</v>
      </c>
      <c r="E1520" s="2" t="str">
        <f t="shared" si="93"/>
        <v>MANİSA</v>
      </c>
      <c r="F1520" s="44" t="s">
        <v>7892</v>
      </c>
      <c r="G1520" s="2">
        <v>2973</v>
      </c>
      <c r="H1520" s="2" t="s">
        <v>10529</v>
      </c>
      <c r="I1520" s="2">
        <f t="shared" ca="1" si="94"/>
        <v>7</v>
      </c>
      <c r="J1520" s="2">
        <f t="shared" ca="1" si="95"/>
        <v>816</v>
      </c>
    </row>
    <row r="1521" spans="1:10" ht="17.350000000000001" customHeight="1">
      <c r="A1521" s="2">
        <v>1520</v>
      </c>
      <c r="B1521" s="43" t="s">
        <v>7893</v>
      </c>
      <c r="C1521" s="2" t="s">
        <v>10133</v>
      </c>
      <c r="D1521" s="2" t="str">
        <f t="shared" si="92"/>
        <v>Çayda Çıra Mah. Hacı Ömer Bilginoğlu Cad. Fırat Teknokent TGB Ar-Ge 2 Binası No 65 Elazığ</v>
      </c>
      <c r="E1521" s="2" t="str">
        <f t="shared" si="93"/>
        <v>Elazığ</v>
      </c>
      <c r="F1521" s="44" t="s">
        <v>7894</v>
      </c>
      <c r="G1521" s="2">
        <v>301</v>
      </c>
      <c r="H1521" s="2" t="s">
        <v>10530</v>
      </c>
      <c r="I1521" s="2">
        <f t="shared" ca="1" si="94"/>
        <v>6</v>
      </c>
      <c r="J1521" s="2">
        <f t="shared" ca="1" si="95"/>
        <v>813</v>
      </c>
    </row>
    <row r="1522" spans="1:10" ht="17.350000000000001" customHeight="1">
      <c r="A1522" s="2">
        <v>1521</v>
      </c>
      <c r="B1522" s="43" t="s">
        <v>7895</v>
      </c>
      <c r="C1522" s="2" t="s">
        <v>10134</v>
      </c>
      <c r="D1522" s="2" t="str">
        <f t="shared" si="92"/>
        <v>TÜRKİYE 38039</v>
      </c>
      <c r="E1522" s="2" t="str">
        <f t="shared" si="93"/>
        <v>38039</v>
      </c>
      <c r="F1522" s="44" t="s">
        <v>7896</v>
      </c>
      <c r="G1522" s="2">
        <v>140</v>
      </c>
      <c r="H1522" s="2" t="s">
        <v>10531</v>
      </c>
      <c r="I1522" s="2">
        <f t="shared" ca="1" si="94"/>
        <v>3</v>
      </c>
      <c r="J1522" s="2">
        <f t="shared" ca="1" si="95"/>
        <v>208</v>
      </c>
    </row>
    <row r="1523" spans="1:10" ht="17.350000000000001" customHeight="1">
      <c r="A1523" s="2">
        <v>1522</v>
      </c>
      <c r="B1523" s="43" t="s">
        <v>7897</v>
      </c>
      <c r="C1523" s="2" t="s">
        <v>10135</v>
      </c>
      <c r="D1523" s="2" t="str">
        <f t="shared" si="92"/>
        <v>İstanbul</v>
      </c>
      <c r="E1523" s="2" t="str">
        <f t="shared" si="93"/>
        <v>İstanbul</v>
      </c>
      <c r="F1523" s="44" t="s">
        <v>7898</v>
      </c>
      <c r="G1523" s="2">
        <v>129</v>
      </c>
      <c r="H1523" s="2" t="s">
        <v>10532</v>
      </c>
      <c r="I1523" s="2">
        <f t="shared" ca="1" si="94"/>
        <v>1</v>
      </c>
      <c r="J1523" s="2">
        <f t="shared" ca="1" si="95"/>
        <v>716</v>
      </c>
    </row>
    <row r="1524" spans="1:10" ht="17.350000000000001" customHeight="1">
      <c r="A1524" s="2">
        <v>1523</v>
      </c>
      <c r="B1524" s="43" t="s">
        <v>7899</v>
      </c>
      <c r="C1524" s="2" t="s">
        <v>10136</v>
      </c>
      <c r="D1524" s="2" t="str">
        <f t="shared" si="92"/>
        <v>Ankara Teknopark TGB Yerleşkesi 2224.cad.no:1 C blok 10.Kat Kapı No: C-1017</v>
      </c>
      <c r="E1524" s="2" t="str">
        <f t="shared" si="93"/>
        <v>C-1017</v>
      </c>
      <c r="F1524" s="44" t="s">
        <v>7900</v>
      </c>
      <c r="G1524" s="2">
        <v>11</v>
      </c>
      <c r="H1524" s="2" t="s">
        <v>10533</v>
      </c>
      <c r="I1524" s="2">
        <f t="shared" ca="1" si="94"/>
        <v>2</v>
      </c>
      <c r="J1524" s="2">
        <f t="shared" ca="1" si="95"/>
        <v>648</v>
      </c>
    </row>
    <row r="1525" spans="1:10" ht="17.350000000000001" customHeight="1">
      <c r="A1525" s="2">
        <v>1524</v>
      </c>
      <c r="B1525" s="43" t="s">
        <v>7901</v>
      </c>
      <c r="C1525" s="2" t="s">
        <v>10137</v>
      </c>
      <c r="D1525" s="2" t="str">
        <f t="shared" si="92"/>
        <v>Ankara</v>
      </c>
      <c r="E1525" s="2" t="str">
        <f t="shared" si="93"/>
        <v>Ankara</v>
      </c>
      <c r="F1525" s="44" t="s">
        <v>7902</v>
      </c>
      <c r="G1525" s="2">
        <v>3098</v>
      </c>
      <c r="H1525" s="2" t="s">
        <v>10534</v>
      </c>
      <c r="I1525" s="2">
        <f t="shared" ca="1" si="94"/>
        <v>5</v>
      </c>
      <c r="J1525" s="2">
        <f t="shared" ca="1" si="95"/>
        <v>222</v>
      </c>
    </row>
    <row r="1526" spans="1:10" ht="17.350000000000001" customHeight="1">
      <c r="A1526" s="2">
        <v>1525</v>
      </c>
      <c r="B1526" s="43" t="s">
        <v>7903</v>
      </c>
      <c r="C1526" s="2" t="s">
        <v>10138</v>
      </c>
      <c r="D1526" s="2" t="str">
        <f t="shared" si="92"/>
        <v xml:space="preserve"> VAN</v>
      </c>
      <c r="E1526" s="2" t="str">
        <f t="shared" si="93"/>
        <v>VAN</v>
      </c>
      <c r="F1526" s="44" t="s">
        <v>7904</v>
      </c>
      <c r="G1526" s="2">
        <v>1016</v>
      </c>
      <c r="H1526" s="2" t="s">
        <v>10525</v>
      </c>
      <c r="I1526" s="2">
        <f t="shared" ca="1" si="94"/>
        <v>7</v>
      </c>
      <c r="J1526" s="2">
        <f t="shared" ca="1" si="95"/>
        <v>165</v>
      </c>
    </row>
    <row r="1527" spans="1:10" ht="17.350000000000001" customHeight="1">
      <c r="A1527" s="2">
        <v>1526</v>
      </c>
      <c r="B1527" s="43" t="s">
        <v>7905</v>
      </c>
      <c r="C1527" s="2" t="s">
        <v>10139</v>
      </c>
      <c r="D1527" s="2" t="str">
        <f t="shared" si="92"/>
        <v>Kocaeli</v>
      </c>
      <c r="E1527" s="2" t="str">
        <f t="shared" si="93"/>
        <v>Kocaeli</v>
      </c>
      <c r="F1527" s="44" t="s">
        <v>7906</v>
      </c>
      <c r="G1527" s="2">
        <v>1239</v>
      </c>
      <c r="H1527" s="2" t="s">
        <v>10526</v>
      </c>
      <c r="I1527" s="2">
        <f t="shared" ca="1" si="94"/>
        <v>7</v>
      </c>
      <c r="J1527" s="2">
        <f t="shared" ca="1" si="95"/>
        <v>132</v>
      </c>
    </row>
    <row r="1528" spans="1:10" ht="17.350000000000001" customHeight="1">
      <c r="A1528" s="2">
        <v>1527</v>
      </c>
      <c r="B1528" s="43" t="s">
        <v>7907</v>
      </c>
      <c r="C1528" s="2">
        <v>0</v>
      </c>
      <c r="D1528" s="2">
        <f t="shared" si="92"/>
        <v>0</v>
      </c>
      <c r="E1528" s="2">
        <f t="shared" si="93"/>
        <v>0</v>
      </c>
      <c r="F1528" s="44" t="s">
        <v>7908</v>
      </c>
      <c r="G1528" s="2">
        <v>1606</v>
      </c>
      <c r="H1528" s="2" t="s">
        <v>10527</v>
      </c>
      <c r="I1528" s="2">
        <f t="shared" ca="1" si="94"/>
        <v>7</v>
      </c>
      <c r="J1528" s="2">
        <f t="shared" ca="1" si="95"/>
        <v>887</v>
      </c>
    </row>
    <row r="1529" spans="1:10" ht="17.350000000000001" customHeight="1">
      <c r="A1529" s="2">
        <v>1528</v>
      </c>
      <c r="B1529" s="43" t="s">
        <v>7909</v>
      </c>
      <c r="C1529" s="2" t="s">
        <v>8764</v>
      </c>
      <c r="D1529" s="2" t="str">
        <f t="shared" si="92"/>
        <v xml:space="preserve"> İSTANBUL</v>
      </c>
      <c r="E1529" s="2" t="str">
        <f t="shared" si="93"/>
        <v>İSTANBUL</v>
      </c>
      <c r="F1529" s="44" t="s">
        <v>5068</v>
      </c>
      <c r="G1529" s="2">
        <v>666</v>
      </c>
      <c r="H1529" s="2" t="s">
        <v>10528</v>
      </c>
      <c r="I1529" s="2">
        <f t="shared" ca="1" si="94"/>
        <v>7</v>
      </c>
      <c r="J1529" s="2">
        <f t="shared" ca="1" si="95"/>
        <v>791</v>
      </c>
    </row>
    <row r="1530" spans="1:10" ht="17.350000000000001" customHeight="1">
      <c r="A1530" s="2">
        <v>1529</v>
      </c>
      <c r="B1530" s="43" t="s">
        <v>7910</v>
      </c>
      <c r="C1530" s="2" t="s">
        <v>10140</v>
      </c>
      <c r="D1530" s="2" t="str">
        <f t="shared" si="92"/>
        <v>4A 101 Pendik İstanbul</v>
      </c>
      <c r="E1530" s="2" t="str">
        <f t="shared" si="93"/>
        <v>İstanbul</v>
      </c>
      <c r="F1530" s="44" t="s">
        <v>7911</v>
      </c>
      <c r="G1530" s="2">
        <v>2973</v>
      </c>
      <c r="H1530" s="2" t="s">
        <v>10529</v>
      </c>
      <c r="I1530" s="2">
        <f t="shared" ca="1" si="94"/>
        <v>5</v>
      </c>
      <c r="J1530" s="2">
        <f t="shared" ca="1" si="95"/>
        <v>737</v>
      </c>
    </row>
    <row r="1531" spans="1:10" ht="17.350000000000001" customHeight="1">
      <c r="A1531" s="2">
        <v>1530</v>
      </c>
      <c r="B1531" s="43" t="s">
        <v>7912</v>
      </c>
      <c r="C1531" s="2" t="s">
        <v>10141</v>
      </c>
      <c r="D1531" s="2" t="str">
        <f t="shared" si="92"/>
        <v>4A 101 Pendik İstanbul</v>
      </c>
      <c r="E1531" s="2" t="str">
        <f t="shared" si="93"/>
        <v>İstanbul</v>
      </c>
      <c r="F1531" s="44" t="s">
        <v>7913</v>
      </c>
      <c r="G1531" s="2">
        <v>301</v>
      </c>
      <c r="H1531" s="2" t="s">
        <v>10530</v>
      </c>
      <c r="I1531" s="2">
        <f t="shared" ca="1" si="94"/>
        <v>7</v>
      </c>
      <c r="J1531" s="2">
        <f t="shared" ca="1" si="95"/>
        <v>961</v>
      </c>
    </row>
    <row r="1532" spans="1:10" ht="17.350000000000001" customHeight="1">
      <c r="A1532" s="2">
        <v>1531</v>
      </c>
      <c r="B1532" s="43" t="s">
        <v>7914</v>
      </c>
      <c r="C1532" s="2" t="s">
        <v>10142</v>
      </c>
      <c r="D1532" s="2" t="str">
        <f t="shared" si="92"/>
        <v>2-3 Malatya</v>
      </c>
      <c r="E1532" s="2" t="str">
        <f t="shared" si="93"/>
        <v>Malatya</v>
      </c>
      <c r="F1532" s="44" t="s">
        <v>7915</v>
      </c>
      <c r="G1532" s="2">
        <v>140</v>
      </c>
      <c r="H1532" s="2" t="s">
        <v>10531</v>
      </c>
      <c r="I1532" s="2">
        <f t="shared" ca="1" si="94"/>
        <v>2</v>
      </c>
      <c r="J1532" s="2">
        <f t="shared" ca="1" si="95"/>
        <v>927</v>
      </c>
    </row>
    <row r="1533" spans="1:10" ht="17.350000000000001" customHeight="1">
      <c r="A1533" s="2">
        <v>1532</v>
      </c>
      <c r="B1533" s="43" t="s">
        <v>7916</v>
      </c>
      <c r="C1533" s="2" t="s">
        <v>10143</v>
      </c>
      <c r="D1533" s="2" t="str">
        <f t="shared" si="92"/>
        <v>TÜBİTAK GEBZE YERLEŞKESİ TEKNOLOJİ GELİŞTİRME BÖLGESİ KULUÇKA MERKEZİ</v>
      </c>
      <c r="E1533" s="2" t="str">
        <f t="shared" si="93"/>
        <v>MERKEZİ</v>
      </c>
      <c r="F1533" s="44" t="s">
        <v>7917</v>
      </c>
      <c r="G1533" s="2">
        <v>129</v>
      </c>
      <c r="H1533" s="2" t="s">
        <v>10532</v>
      </c>
      <c r="I1533" s="2">
        <f t="shared" ca="1" si="94"/>
        <v>6</v>
      </c>
      <c r="J1533" s="2">
        <f t="shared" ca="1" si="95"/>
        <v>526</v>
      </c>
    </row>
    <row r="1534" spans="1:10" ht="17.350000000000001" customHeight="1">
      <c r="A1534" s="2">
        <v>1533</v>
      </c>
      <c r="B1534" s="43" t="s">
        <v>7918</v>
      </c>
      <c r="C1534" s="2" t="s">
        <v>10144</v>
      </c>
      <c r="D1534" s="2" t="str">
        <f t="shared" si="92"/>
        <v>1 (B005) MENDERES-İZMİR</v>
      </c>
      <c r="E1534" s="2" t="str">
        <f t="shared" si="93"/>
        <v>MENDERES-İZMİR</v>
      </c>
      <c r="F1534" s="44" t="s">
        <v>7919</v>
      </c>
      <c r="G1534" s="2">
        <v>11</v>
      </c>
      <c r="H1534" s="2" t="s">
        <v>10533</v>
      </c>
      <c r="I1534" s="2">
        <f t="shared" ca="1" si="94"/>
        <v>8</v>
      </c>
      <c r="J1534" s="2">
        <f t="shared" ca="1" si="95"/>
        <v>378</v>
      </c>
    </row>
    <row r="1535" spans="1:10" ht="17.350000000000001" customHeight="1">
      <c r="A1535" s="2">
        <v>1534</v>
      </c>
      <c r="B1535" s="43" t="s">
        <v>7920</v>
      </c>
      <c r="C1535" s="2" t="s">
        <v>9193</v>
      </c>
      <c r="D1535" s="2" t="str">
        <f t="shared" si="92"/>
        <v>Anadolu Üniversitesi Yunusemre Kampusu ETGB Anadolu Teknoparkı No:209</v>
      </c>
      <c r="E1535" s="2" t="str">
        <f t="shared" si="93"/>
        <v>No:209</v>
      </c>
      <c r="F1535" s="44" t="s">
        <v>5938</v>
      </c>
      <c r="G1535" s="2">
        <v>3098</v>
      </c>
      <c r="H1535" s="2" t="s">
        <v>10534</v>
      </c>
      <c r="I1535" s="2">
        <f t="shared" ca="1" si="94"/>
        <v>1</v>
      </c>
      <c r="J1535" s="2">
        <f t="shared" ca="1" si="95"/>
        <v>780</v>
      </c>
    </row>
    <row r="1536" spans="1:10" ht="17.350000000000001" customHeight="1">
      <c r="A1536" s="2">
        <v>1535</v>
      </c>
      <c r="B1536" s="43" t="s">
        <v>7921</v>
      </c>
      <c r="C1536" s="2" t="s">
        <v>10145</v>
      </c>
      <c r="D1536" s="2" t="str">
        <f t="shared" si="92"/>
        <v>MANİSA</v>
      </c>
      <c r="E1536" s="2" t="str">
        <f t="shared" si="93"/>
        <v>MANİSA</v>
      </c>
      <c r="F1536" s="44" t="s">
        <v>7922</v>
      </c>
      <c r="G1536" s="2">
        <v>151</v>
      </c>
      <c r="H1536" s="2" t="s">
        <v>10535</v>
      </c>
      <c r="I1536" s="2">
        <f t="shared" ca="1" si="94"/>
        <v>1</v>
      </c>
      <c r="J1536" s="2">
        <f t="shared" ca="1" si="95"/>
        <v>546</v>
      </c>
    </row>
    <row r="1537" spans="1:10" ht="17.350000000000001" customHeight="1">
      <c r="A1537" s="2">
        <v>1536</v>
      </c>
      <c r="B1537" s="43" t="s">
        <v>7923</v>
      </c>
      <c r="C1537" s="2" t="s">
        <v>10146</v>
      </c>
      <c r="D1537" s="2" t="str">
        <f t="shared" si="92"/>
        <v>2001 PENDİK</v>
      </c>
      <c r="E1537" s="2" t="str">
        <f t="shared" si="93"/>
        <v>PENDİK</v>
      </c>
      <c r="F1537" s="44" t="s">
        <v>7924</v>
      </c>
      <c r="G1537" s="2">
        <v>1644</v>
      </c>
      <c r="H1537" s="2" t="s">
        <v>10536</v>
      </c>
      <c r="I1537" s="2">
        <f t="shared" ca="1" si="94"/>
        <v>5</v>
      </c>
      <c r="J1537" s="2">
        <f t="shared" ca="1" si="95"/>
        <v>666</v>
      </c>
    </row>
    <row r="1538" spans="1:10" ht="17.350000000000001" customHeight="1">
      <c r="A1538" s="2">
        <v>1537</v>
      </c>
      <c r="B1538" s="43" t="s">
        <v>7925</v>
      </c>
      <c r="C1538" s="2" t="s">
        <v>10147</v>
      </c>
      <c r="D1538" s="2" t="str">
        <f t="shared" si="92"/>
        <v>Sakarya Üniversitesi Teknoloji Geliştirme Bölgeleri A Blok B05</v>
      </c>
      <c r="E1538" s="2" t="str">
        <f t="shared" si="93"/>
        <v>B05</v>
      </c>
      <c r="F1538" s="44" t="s">
        <v>7926</v>
      </c>
      <c r="G1538" s="2">
        <v>1631</v>
      </c>
      <c r="H1538" s="2" t="s">
        <v>10537</v>
      </c>
      <c r="I1538" s="2">
        <f t="shared" ca="1" si="94"/>
        <v>4</v>
      </c>
      <c r="J1538" s="2">
        <f t="shared" ca="1" si="95"/>
        <v>564</v>
      </c>
    </row>
    <row r="1539" spans="1:10" ht="17.350000000000001" customHeight="1">
      <c r="A1539" s="2">
        <v>1538</v>
      </c>
      <c r="B1539" s="43" t="s">
        <v>7927</v>
      </c>
      <c r="C1539" s="2" t="s">
        <v>10148</v>
      </c>
      <c r="D1539" s="2" t="str">
        <f t="shared" ref="D1539:D1602" si="96">IFERROR(RIGHT(C1539,LEN(C1539)-FIND("$",SUBSTITUTE(C1539,"/","$",LEN(C1539)-LEN(SUBSTITUTE(C1539,"/",""))))),C1539)</f>
        <v>Gaziantep</v>
      </c>
      <c r="E1539" s="2" t="str">
        <f t="shared" ref="E1539:E1602" si="97">IFERROR(RIGHT(D1539,LEN(D1539)-FIND("$",SUBSTITUTE(D1539," ","$",LEN(D1539)-LEN(SUBSTITUTE(D1539," ",""))))),D1539)</f>
        <v>Gaziantep</v>
      </c>
      <c r="F1539" s="44" t="s">
        <v>7928</v>
      </c>
      <c r="G1539" s="2">
        <v>2777</v>
      </c>
      <c r="H1539" s="2" t="s">
        <v>10538</v>
      </c>
      <c r="I1539" s="2">
        <f t="shared" ref="I1539:I1602" ca="1" si="98">RANDBETWEEN(1,8)</f>
        <v>1</v>
      </c>
      <c r="J1539" s="2">
        <f t="shared" ref="J1539:J1602" ca="1" si="99">RANDBETWEEN(1,1000)</f>
        <v>906</v>
      </c>
    </row>
    <row r="1540" spans="1:10" ht="17.350000000000001" customHeight="1">
      <c r="A1540" s="2">
        <v>1539</v>
      </c>
      <c r="B1540" s="43" t="s">
        <v>7929</v>
      </c>
      <c r="C1540" s="2" t="s">
        <v>9066</v>
      </c>
      <c r="D1540" s="2" t="str">
        <f t="shared" si="96"/>
        <v>dicle teknokent</v>
      </c>
      <c r="E1540" s="2" t="str">
        <f t="shared" si="97"/>
        <v>teknokent</v>
      </c>
      <c r="F1540" s="44" t="s">
        <v>5680</v>
      </c>
      <c r="G1540" s="2">
        <v>540</v>
      </c>
      <c r="H1540" s="2" t="s">
        <v>10539</v>
      </c>
      <c r="I1540" s="2">
        <f t="shared" ca="1" si="98"/>
        <v>2</v>
      </c>
      <c r="J1540" s="2">
        <f t="shared" ca="1" si="99"/>
        <v>266</v>
      </c>
    </row>
    <row r="1541" spans="1:10" ht="17.350000000000001" customHeight="1">
      <c r="A1541" s="2">
        <v>1540</v>
      </c>
      <c r="B1541" s="43" t="s">
        <v>7930</v>
      </c>
      <c r="C1541" s="2" t="s">
        <v>10149</v>
      </c>
      <c r="D1541" s="2" t="str">
        <f t="shared" si="96"/>
        <v>İstanbul Üniversitesi - Cerrahpaşa Argem Binası Kat:2 Ofis No:206</v>
      </c>
      <c r="E1541" s="2" t="str">
        <f t="shared" si="97"/>
        <v>No:206</v>
      </c>
      <c r="F1541" s="44" t="s">
        <v>7931</v>
      </c>
      <c r="G1541" s="2">
        <v>2796</v>
      </c>
      <c r="H1541" s="2" t="s">
        <v>10540</v>
      </c>
      <c r="I1541" s="2">
        <f t="shared" ca="1" si="98"/>
        <v>3</v>
      </c>
      <c r="J1541" s="2">
        <f t="shared" ca="1" si="99"/>
        <v>454</v>
      </c>
    </row>
    <row r="1542" spans="1:10" ht="17.350000000000001" customHeight="1">
      <c r="A1542" s="2">
        <v>1541</v>
      </c>
      <c r="B1542" s="43" t="s">
        <v>7932</v>
      </c>
      <c r="C1542" s="2" t="s">
        <v>10150</v>
      </c>
      <c r="D1542" s="2" t="str">
        <f t="shared" si="96"/>
        <v>Trabzon Teknoloji Geliştirme Bölgesi Üniversite Mah.Hastane Cad. No:33 3-202 TRABZON</v>
      </c>
      <c r="E1542" s="2" t="str">
        <f t="shared" si="97"/>
        <v>TRABZON</v>
      </c>
      <c r="F1542" s="44" t="s">
        <v>7933</v>
      </c>
      <c r="G1542" s="2">
        <v>997</v>
      </c>
      <c r="H1542" s="2" t="s">
        <v>10541</v>
      </c>
      <c r="I1542" s="2">
        <f t="shared" ca="1" si="98"/>
        <v>1</v>
      </c>
      <c r="J1542" s="2">
        <f t="shared" ca="1" si="99"/>
        <v>976</v>
      </c>
    </row>
    <row r="1543" spans="1:10" ht="17.350000000000001" customHeight="1">
      <c r="A1543" s="2">
        <v>1542</v>
      </c>
      <c r="B1543" s="43" t="s">
        <v>7934</v>
      </c>
      <c r="C1543" s="2" t="s">
        <v>10151</v>
      </c>
      <c r="D1543" s="2" t="str">
        <f t="shared" si="96"/>
        <v>1 Pendik-İSTANBUL</v>
      </c>
      <c r="E1543" s="2" t="str">
        <f t="shared" si="97"/>
        <v>Pendik-İSTANBUL</v>
      </c>
      <c r="F1543" s="44" t="s">
        <v>7935</v>
      </c>
      <c r="G1543" s="2">
        <v>3126</v>
      </c>
      <c r="H1543" s="2" t="s">
        <v>10542</v>
      </c>
      <c r="I1543" s="2">
        <f t="shared" ca="1" si="98"/>
        <v>6</v>
      </c>
      <c r="J1543" s="2">
        <f t="shared" ca="1" si="99"/>
        <v>630</v>
      </c>
    </row>
    <row r="1544" spans="1:10" ht="17.350000000000001" customHeight="1">
      <c r="A1544" s="2">
        <v>1543</v>
      </c>
      <c r="B1544" s="43" t="s">
        <v>7936</v>
      </c>
      <c r="C1544" s="2" t="s">
        <v>10152</v>
      </c>
      <c r="D1544" s="2" t="str">
        <f t="shared" si="96"/>
        <v>Gazi Teknopark B Blok No: 202</v>
      </c>
      <c r="E1544" s="2" t="str">
        <f t="shared" si="97"/>
        <v>202</v>
      </c>
      <c r="F1544" s="44" t="s">
        <v>7937</v>
      </c>
      <c r="G1544" s="2">
        <v>497</v>
      </c>
      <c r="H1544" s="2" t="s">
        <v>10543</v>
      </c>
      <c r="I1544" s="2">
        <f t="shared" ca="1" si="98"/>
        <v>3</v>
      </c>
      <c r="J1544" s="2">
        <f t="shared" ca="1" si="99"/>
        <v>965</v>
      </c>
    </row>
    <row r="1545" spans="1:10" ht="17.350000000000001" customHeight="1">
      <c r="A1545" s="2">
        <v>1544</v>
      </c>
      <c r="B1545" s="43" t="s">
        <v>7938</v>
      </c>
      <c r="C1545" s="2" t="s">
        <v>10153</v>
      </c>
      <c r="D1545" s="2" t="str">
        <f t="shared" si="96"/>
        <v xml:space="preserve"> SAKARYA</v>
      </c>
      <c r="E1545" s="2" t="str">
        <f t="shared" si="97"/>
        <v>SAKARYA</v>
      </c>
      <c r="F1545" s="44" t="s">
        <v>7939</v>
      </c>
      <c r="G1545" s="2">
        <v>713</v>
      </c>
      <c r="H1545" s="2" t="s">
        <v>10544</v>
      </c>
      <c r="I1545" s="2">
        <f t="shared" ca="1" si="98"/>
        <v>5</v>
      </c>
      <c r="J1545" s="2">
        <f t="shared" ca="1" si="99"/>
        <v>139</v>
      </c>
    </row>
    <row r="1546" spans="1:10" ht="17.350000000000001" customHeight="1">
      <c r="A1546" s="2">
        <v>1545</v>
      </c>
      <c r="B1546" s="43" t="s">
        <v>7940</v>
      </c>
      <c r="C1546" s="2" t="s">
        <v>10154</v>
      </c>
      <c r="D1546" s="2" t="str">
        <f t="shared" si="96"/>
        <v>57</v>
      </c>
      <c r="E1546" s="2" t="str">
        <f t="shared" si="97"/>
        <v>57</v>
      </c>
      <c r="F1546" s="44" t="s">
        <v>7941</v>
      </c>
      <c r="G1546" s="2">
        <v>2666</v>
      </c>
      <c r="H1546" s="2" t="s">
        <v>10545</v>
      </c>
      <c r="I1546" s="2">
        <f t="shared" ca="1" si="98"/>
        <v>5</v>
      </c>
      <c r="J1546" s="2">
        <f t="shared" ca="1" si="99"/>
        <v>478</v>
      </c>
    </row>
    <row r="1547" spans="1:10" ht="17.350000000000001" customHeight="1">
      <c r="A1547" s="2">
        <v>1546</v>
      </c>
      <c r="B1547" s="43" t="s">
        <v>7942</v>
      </c>
      <c r="C1547" s="2" t="s">
        <v>10155</v>
      </c>
      <c r="D1547" s="2" t="str">
        <f t="shared" si="96"/>
        <v>1, B105, 35471, Tekeli, Menderes, İzmir, Türkiye</v>
      </c>
      <c r="E1547" s="2" t="str">
        <f t="shared" si="97"/>
        <v>Türkiye</v>
      </c>
      <c r="F1547" s="44" t="s">
        <v>7943</v>
      </c>
      <c r="G1547" s="2">
        <v>1151</v>
      </c>
      <c r="H1547" s="2" t="s">
        <v>10546</v>
      </c>
      <c r="I1547" s="2">
        <f t="shared" ca="1" si="98"/>
        <v>5</v>
      </c>
      <c r="J1547" s="2">
        <f t="shared" ca="1" si="99"/>
        <v>540</v>
      </c>
    </row>
    <row r="1548" spans="1:10" ht="17.350000000000001" customHeight="1">
      <c r="A1548" s="2">
        <v>1547</v>
      </c>
      <c r="B1548" s="43" t="s">
        <v>7944</v>
      </c>
      <c r="C1548" s="2" t="s">
        <v>10156</v>
      </c>
      <c r="D1548" s="2" t="str">
        <f t="shared" si="96"/>
        <v>1B08</v>
      </c>
      <c r="E1548" s="2" t="str">
        <f t="shared" si="97"/>
        <v>1B08</v>
      </c>
      <c r="F1548" s="44" t="s">
        <v>7945</v>
      </c>
      <c r="G1548" s="2">
        <v>77</v>
      </c>
      <c r="H1548" s="2" t="s">
        <v>10547</v>
      </c>
      <c r="I1548" s="2">
        <f t="shared" ca="1" si="98"/>
        <v>4</v>
      </c>
      <c r="J1548" s="2">
        <f t="shared" ca="1" si="99"/>
        <v>815</v>
      </c>
    </row>
    <row r="1549" spans="1:10" ht="17.350000000000001" customHeight="1">
      <c r="A1549" s="2">
        <v>1548</v>
      </c>
      <c r="B1549" s="43" t="s">
        <v>7946</v>
      </c>
      <c r="C1549" s="2" t="s">
        <v>10157</v>
      </c>
      <c r="D1549" s="2" t="str">
        <f t="shared" si="96"/>
        <v>Samsun</v>
      </c>
      <c r="E1549" s="2" t="str">
        <f t="shared" si="97"/>
        <v>Samsun</v>
      </c>
      <c r="F1549" s="44" t="s">
        <v>7947</v>
      </c>
      <c r="G1549" s="2">
        <v>2868</v>
      </c>
      <c r="H1549" s="2" t="s">
        <v>10548</v>
      </c>
      <c r="I1549" s="2">
        <f t="shared" ca="1" si="98"/>
        <v>8</v>
      </c>
      <c r="J1549" s="2">
        <f t="shared" ca="1" si="99"/>
        <v>765</v>
      </c>
    </row>
    <row r="1550" spans="1:10" ht="17.350000000000001" customHeight="1">
      <c r="A1550" s="2">
        <v>1549</v>
      </c>
      <c r="B1550" s="43" t="s">
        <v>7948</v>
      </c>
      <c r="C1550" s="2" t="s">
        <v>10158</v>
      </c>
      <c r="D1550" s="2" t="str">
        <f t="shared" si="96"/>
        <v xml:space="preserve"> Samsun</v>
      </c>
      <c r="E1550" s="2" t="str">
        <f t="shared" si="97"/>
        <v>Samsun</v>
      </c>
      <c r="F1550" s="44" t="s">
        <v>7949</v>
      </c>
      <c r="G1550" s="2">
        <v>1570</v>
      </c>
      <c r="H1550" s="2" t="s">
        <v>10549</v>
      </c>
      <c r="I1550" s="2">
        <f t="shared" ca="1" si="98"/>
        <v>8</v>
      </c>
      <c r="J1550" s="2">
        <f t="shared" ca="1" si="99"/>
        <v>512</v>
      </c>
    </row>
    <row r="1551" spans="1:10" ht="17.350000000000001" customHeight="1">
      <c r="A1551" s="2">
        <v>1550</v>
      </c>
      <c r="B1551" s="43" t="s">
        <v>7950</v>
      </c>
      <c r="C1551" s="2" t="s">
        <v>10159</v>
      </c>
      <c r="D1551" s="2" t="str">
        <f t="shared" si="96"/>
        <v>Samsun</v>
      </c>
      <c r="E1551" s="2" t="str">
        <f t="shared" si="97"/>
        <v>Samsun</v>
      </c>
      <c r="F1551" s="44" t="s">
        <v>7951</v>
      </c>
      <c r="G1551" s="2">
        <v>245</v>
      </c>
      <c r="H1551" s="2" t="s">
        <v>10550</v>
      </c>
      <c r="I1551" s="2">
        <f t="shared" ca="1" si="98"/>
        <v>3</v>
      </c>
      <c r="J1551" s="2">
        <f t="shared" ca="1" si="99"/>
        <v>877</v>
      </c>
    </row>
    <row r="1552" spans="1:10" ht="17.350000000000001" customHeight="1">
      <c r="A1552" s="2">
        <v>1551</v>
      </c>
      <c r="B1552" s="43" t="s">
        <v>7952</v>
      </c>
      <c r="C1552" s="2" t="s">
        <v>10160</v>
      </c>
      <c r="D1552" s="2" t="str">
        <f t="shared" si="96"/>
        <v>Sanayi Mah. Teknopark Bulvarı İstanbul TeknoPark C1 Blok No:1207 Kurtköy Pendik İstanbul</v>
      </c>
      <c r="E1552" s="2" t="str">
        <f t="shared" si="97"/>
        <v>İstanbul</v>
      </c>
      <c r="F1552" s="44" t="s">
        <v>7953</v>
      </c>
      <c r="G1552" s="2">
        <v>3162</v>
      </c>
      <c r="H1552" s="2" t="s">
        <v>10551</v>
      </c>
      <c r="I1552" s="2">
        <f t="shared" ca="1" si="98"/>
        <v>4</v>
      </c>
      <c r="J1552" s="2">
        <f t="shared" ca="1" si="99"/>
        <v>285</v>
      </c>
    </row>
    <row r="1553" spans="1:10" ht="17.350000000000001" customHeight="1">
      <c r="A1553" s="2">
        <v>1552</v>
      </c>
      <c r="B1553" s="43" t="s">
        <v>7954</v>
      </c>
      <c r="C1553" s="2" t="s">
        <v>10161</v>
      </c>
      <c r="D1553" s="2" t="str">
        <f t="shared" si="96"/>
        <v>22</v>
      </c>
      <c r="E1553" s="2" t="str">
        <f t="shared" si="97"/>
        <v>22</v>
      </c>
      <c r="F1553" s="44" t="s">
        <v>7955</v>
      </c>
      <c r="G1553" s="2">
        <v>239</v>
      </c>
      <c r="H1553" s="2" t="s">
        <v>10552</v>
      </c>
      <c r="I1553" s="2">
        <f t="shared" ca="1" si="98"/>
        <v>6</v>
      </c>
      <c r="J1553" s="2">
        <f t="shared" ca="1" si="99"/>
        <v>733</v>
      </c>
    </row>
    <row r="1554" spans="1:10" ht="17.350000000000001" customHeight="1">
      <c r="A1554" s="2">
        <v>1553</v>
      </c>
      <c r="B1554" s="43" t="s">
        <v>7956</v>
      </c>
      <c r="C1554" s="2" t="s">
        <v>10162</v>
      </c>
      <c r="D1554" s="2" t="str">
        <f t="shared" si="96"/>
        <v>İSTANBUL</v>
      </c>
      <c r="E1554" s="2" t="str">
        <f t="shared" si="97"/>
        <v>İSTANBUL</v>
      </c>
      <c r="F1554" s="44" t="s">
        <v>7957</v>
      </c>
      <c r="G1554" s="2">
        <v>2518</v>
      </c>
      <c r="H1554" s="2" t="s">
        <v>10553</v>
      </c>
      <c r="I1554" s="2">
        <f t="shared" ca="1" si="98"/>
        <v>6</v>
      </c>
      <c r="J1554" s="2">
        <f t="shared" ca="1" si="99"/>
        <v>304</v>
      </c>
    </row>
    <row r="1555" spans="1:10" ht="17.350000000000001" customHeight="1">
      <c r="A1555" s="2">
        <v>1554</v>
      </c>
      <c r="B1555" s="43" t="s">
        <v>7958</v>
      </c>
      <c r="C1555" s="2" t="s">
        <v>10163</v>
      </c>
      <c r="D1555" s="2" t="str">
        <f t="shared" si="96"/>
        <v>ŞANLIURFA</v>
      </c>
      <c r="E1555" s="2" t="str">
        <f t="shared" si="97"/>
        <v>ŞANLIURFA</v>
      </c>
      <c r="F1555" s="44" t="s">
        <v>7959</v>
      </c>
      <c r="G1555" s="2">
        <v>2557</v>
      </c>
      <c r="H1555" s="2" t="s">
        <v>10554</v>
      </c>
      <c r="I1555" s="2">
        <f t="shared" ca="1" si="98"/>
        <v>8</v>
      </c>
      <c r="J1555" s="2">
        <f t="shared" ca="1" si="99"/>
        <v>295</v>
      </c>
    </row>
    <row r="1556" spans="1:10" ht="17.350000000000001" customHeight="1">
      <c r="A1556" s="2">
        <v>1555</v>
      </c>
      <c r="B1556" s="43" t="s">
        <v>7960</v>
      </c>
      <c r="C1556" s="2" t="s">
        <v>10164</v>
      </c>
      <c r="D1556" s="2" t="str">
        <f t="shared" si="96"/>
        <v>Fırat Teknokent TGB Fırat Teknokent Ek Binası No:207</v>
      </c>
      <c r="E1556" s="2" t="str">
        <f t="shared" si="97"/>
        <v>No:207</v>
      </c>
      <c r="F1556" s="44" t="s">
        <v>7961</v>
      </c>
      <c r="G1556" s="2">
        <v>2585</v>
      </c>
      <c r="H1556" s="2" t="s">
        <v>10555</v>
      </c>
      <c r="I1556" s="2">
        <f t="shared" ca="1" si="98"/>
        <v>7</v>
      </c>
      <c r="J1556" s="2">
        <f t="shared" ca="1" si="99"/>
        <v>798</v>
      </c>
    </row>
    <row r="1557" spans="1:10" ht="17.350000000000001" customHeight="1">
      <c r="A1557" s="2">
        <v>1556</v>
      </c>
      <c r="B1557" s="43" t="s">
        <v>7962</v>
      </c>
      <c r="C1557" s="2" t="s">
        <v>10165</v>
      </c>
      <c r="D1557" s="2" t="str">
        <f t="shared" si="96"/>
        <v>1467.CAD. 1465.SOK. NO:43 İVOGSAN</v>
      </c>
      <c r="E1557" s="2" t="str">
        <f t="shared" si="97"/>
        <v>İVOGSAN</v>
      </c>
      <c r="F1557" s="44" t="s">
        <v>7963</v>
      </c>
      <c r="G1557" s="2">
        <v>532</v>
      </c>
      <c r="H1557" s="2" t="s">
        <v>10556</v>
      </c>
      <c r="I1557" s="2">
        <f t="shared" ca="1" si="98"/>
        <v>2</v>
      </c>
      <c r="J1557" s="2">
        <f t="shared" ca="1" si="99"/>
        <v>499</v>
      </c>
    </row>
    <row r="1558" spans="1:10" ht="17.350000000000001" customHeight="1">
      <c r="A1558" s="2">
        <v>1557</v>
      </c>
      <c r="B1558" s="43" t="s">
        <v>7964</v>
      </c>
      <c r="C1558" s="2" t="s">
        <v>10166</v>
      </c>
      <c r="D1558" s="2" t="str">
        <f t="shared" si="96"/>
        <v>Antalya Teknokent. Pınarbaşı Mah. Hürriyet Cad. No: 3E, 07070 Konyaaltı, Antalya</v>
      </c>
      <c r="E1558" s="2" t="str">
        <f t="shared" si="97"/>
        <v>Antalya</v>
      </c>
      <c r="F1558" s="44" t="s">
        <v>7965</v>
      </c>
      <c r="G1558" s="2">
        <v>964</v>
      </c>
      <c r="H1558" s="2" t="s">
        <v>10557</v>
      </c>
      <c r="I1558" s="2">
        <f t="shared" ca="1" si="98"/>
        <v>7</v>
      </c>
      <c r="J1558" s="2">
        <f t="shared" ca="1" si="99"/>
        <v>402</v>
      </c>
    </row>
    <row r="1559" spans="1:10" ht="17.350000000000001" customHeight="1">
      <c r="A1559" s="2">
        <v>1558</v>
      </c>
      <c r="B1559" s="43" t="s">
        <v>7966</v>
      </c>
      <c r="C1559" s="2" t="s">
        <v>10167</v>
      </c>
      <c r="D1559" s="2" t="str">
        <f t="shared" si="96"/>
        <v>TÜRKİYE 38039</v>
      </c>
      <c r="E1559" s="2" t="str">
        <f t="shared" si="97"/>
        <v>38039</v>
      </c>
      <c r="F1559" s="44" t="s">
        <v>7967</v>
      </c>
      <c r="G1559" s="2">
        <v>2766</v>
      </c>
      <c r="H1559" s="2" t="s">
        <v>10558</v>
      </c>
      <c r="I1559" s="2">
        <f t="shared" ca="1" si="98"/>
        <v>5</v>
      </c>
      <c r="J1559" s="2">
        <f t="shared" ca="1" si="99"/>
        <v>557</v>
      </c>
    </row>
    <row r="1560" spans="1:10" ht="17.350000000000001" customHeight="1">
      <c r="A1560" s="2">
        <v>1559</v>
      </c>
      <c r="B1560" s="43" t="s">
        <v>7968</v>
      </c>
      <c r="C1560" s="2" t="s">
        <v>10168</v>
      </c>
      <c r="D1560" s="2" t="str">
        <f t="shared" si="96"/>
        <v>Sanayi Mah. Teknopark Bulvarı No:1 4. Blok Giriş Katı Pendik İstanbul</v>
      </c>
      <c r="E1560" s="2" t="str">
        <f t="shared" si="97"/>
        <v>İstanbul</v>
      </c>
      <c r="F1560" s="44" t="s">
        <v>7969</v>
      </c>
      <c r="G1560" s="2">
        <v>687</v>
      </c>
      <c r="H1560" s="2" t="s">
        <v>10559</v>
      </c>
      <c r="I1560" s="2">
        <f t="shared" ca="1" si="98"/>
        <v>1</v>
      </c>
      <c r="J1560" s="2">
        <f t="shared" ca="1" si="99"/>
        <v>769</v>
      </c>
    </row>
    <row r="1561" spans="1:10" ht="17.350000000000001" customHeight="1">
      <c r="A1561" s="2">
        <v>1560</v>
      </c>
      <c r="B1561" s="43" t="s">
        <v>7970</v>
      </c>
      <c r="C1561" s="2" t="s">
        <v>10169</v>
      </c>
      <c r="D1561" s="2" t="str">
        <f t="shared" si="96"/>
        <v>C-24 Merkez Zonguldak</v>
      </c>
      <c r="E1561" s="2" t="str">
        <f t="shared" si="97"/>
        <v>Zonguldak</v>
      </c>
      <c r="F1561" s="44" t="s">
        <v>7971</v>
      </c>
      <c r="G1561" s="2">
        <v>3166</v>
      </c>
      <c r="H1561" s="2" t="s">
        <v>10560</v>
      </c>
      <c r="I1561" s="2">
        <f t="shared" ca="1" si="98"/>
        <v>4</v>
      </c>
      <c r="J1561" s="2">
        <f t="shared" ca="1" si="99"/>
        <v>840</v>
      </c>
    </row>
    <row r="1562" spans="1:10" ht="17.350000000000001" customHeight="1">
      <c r="A1562" s="2">
        <v>1561</v>
      </c>
      <c r="B1562" s="43" t="s">
        <v>7972</v>
      </c>
      <c r="C1562" s="2" t="s">
        <v>10170</v>
      </c>
      <c r="D1562" s="2" t="str">
        <f t="shared" si="96"/>
        <v>ADANA</v>
      </c>
      <c r="E1562" s="2" t="str">
        <f t="shared" si="97"/>
        <v>ADANA</v>
      </c>
      <c r="F1562" s="44" t="s">
        <v>7973</v>
      </c>
      <c r="G1562" s="2">
        <v>2370</v>
      </c>
      <c r="H1562" s="2" t="s">
        <v>10561</v>
      </c>
      <c r="I1562" s="2">
        <f t="shared" ca="1" si="98"/>
        <v>6</v>
      </c>
      <c r="J1562" s="2">
        <f t="shared" ca="1" si="99"/>
        <v>532</v>
      </c>
    </row>
    <row r="1563" spans="1:10" ht="17.350000000000001" customHeight="1">
      <c r="A1563" s="2">
        <v>1562</v>
      </c>
      <c r="B1563" s="43" t="s">
        <v>7974</v>
      </c>
      <c r="C1563" s="2" t="s">
        <v>9818</v>
      </c>
      <c r="D1563" s="2" t="str">
        <f t="shared" si="96"/>
        <v>Ulubağ Mah. Recep T. Erdoğan Bulvarı No: 283</v>
      </c>
      <c r="E1563" s="2" t="str">
        <f t="shared" si="97"/>
        <v>283</v>
      </c>
      <c r="F1563" s="44" t="s">
        <v>7233</v>
      </c>
      <c r="G1563" s="2">
        <v>2599</v>
      </c>
      <c r="H1563" s="2" t="s">
        <v>10562</v>
      </c>
      <c r="I1563" s="2">
        <f t="shared" ca="1" si="98"/>
        <v>1</v>
      </c>
      <c r="J1563" s="2">
        <f t="shared" ca="1" si="99"/>
        <v>669</v>
      </c>
    </row>
    <row r="1564" spans="1:10" ht="17.350000000000001" customHeight="1">
      <c r="A1564" s="2">
        <v>1563</v>
      </c>
      <c r="B1564" s="43" t="s">
        <v>7975</v>
      </c>
      <c r="C1564" s="2" t="s">
        <v>10171</v>
      </c>
      <c r="D1564" s="2" t="str">
        <f t="shared" si="96"/>
        <v>B91 Konyaaltı</v>
      </c>
      <c r="E1564" s="2" t="str">
        <f t="shared" si="97"/>
        <v>Konyaaltı</v>
      </c>
      <c r="F1564" s="44" t="s">
        <v>7976</v>
      </c>
      <c r="G1564" s="2">
        <v>877</v>
      </c>
      <c r="H1564" s="2" t="s">
        <v>10563</v>
      </c>
      <c r="I1564" s="2">
        <f t="shared" ca="1" si="98"/>
        <v>1</v>
      </c>
      <c r="J1564" s="2">
        <f t="shared" ca="1" si="99"/>
        <v>907</v>
      </c>
    </row>
    <row r="1565" spans="1:10" ht="17.350000000000001" customHeight="1">
      <c r="A1565" s="2">
        <v>1564</v>
      </c>
      <c r="B1565" s="43" t="s">
        <v>7977</v>
      </c>
      <c r="C1565" s="2" t="s">
        <v>10172</v>
      </c>
      <c r="D1565" s="2" t="str">
        <f t="shared" si="96"/>
        <v>TÜRKİYE 38039</v>
      </c>
      <c r="E1565" s="2" t="str">
        <f t="shared" si="97"/>
        <v>38039</v>
      </c>
      <c r="F1565" s="44" t="s">
        <v>7978</v>
      </c>
      <c r="G1565" s="2">
        <v>2616</v>
      </c>
      <c r="H1565" s="2" t="s">
        <v>10564</v>
      </c>
      <c r="I1565" s="2">
        <f t="shared" ca="1" si="98"/>
        <v>7</v>
      </c>
      <c r="J1565" s="2">
        <f t="shared" ca="1" si="99"/>
        <v>487</v>
      </c>
    </row>
    <row r="1566" spans="1:10" ht="17.350000000000001" customHeight="1">
      <c r="A1566" s="2">
        <v>1565</v>
      </c>
      <c r="B1566" s="43" t="s">
        <v>7979</v>
      </c>
      <c r="C1566" s="2" t="s">
        <v>10173</v>
      </c>
      <c r="D1566" s="2" t="str">
        <f t="shared" si="96"/>
        <v>YILDIZ TEKNİK ÜNİVERSİTESİ DAVUTPAŞA KAMPÜSÜ TEKNOLOJİ GELİŞTİRME BÖLGESİ 1. FAZ. A BLOK A-106-F</v>
      </c>
      <c r="E1566" s="2" t="str">
        <f t="shared" si="97"/>
        <v>A-106-F</v>
      </c>
      <c r="F1566" s="44" t="s">
        <v>7980</v>
      </c>
      <c r="G1566" s="2">
        <v>2922</v>
      </c>
      <c r="H1566" s="2" t="s">
        <v>10565</v>
      </c>
      <c r="I1566" s="2">
        <f t="shared" ca="1" si="98"/>
        <v>8</v>
      </c>
      <c r="J1566" s="2">
        <f t="shared" ca="1" si="99"/>
        <v>148</v>
      </c>
    </row>
    <row r="1567" spans="1:10" ht="17.350000000000001" customHeight="1">
      <c r="A1567" s="2">
        <v>1566</v>
      </c>
      <c r="B1567" s="43" t="s">
        <v>7981</v>
      </c>
      <c r="C1567" s="2" t="s">
        <v>10174</v>
      </c>
      <c r="D1567" s="2" t="str">
        <f t="shared" si="96"/>
        <v>İSTANBUL</v>
      </c>
      <c r="E1567" s="2" t="str">
        <f t="shared" si="97"/>
        <v>İSTANBUL</v>
      </c>
      <c r="F1567" s="44" t="s">
        <v>7982</v>
      </c>
      <c r="G1567" s="2">
        <v>2921</v>
      </c>
      <c r="H1567" s="2" t="s">
        <v>10566</v>
      </c>
      <c r="I1567" s="2">
        <f t="shared" ca="1" si="98"/>
        <v>1</v>
      </c>
      <c r="J1567" s="2">
        <f t="shared" ca="1" si="99"/>
        <v>810</v>
      </c>
    </row>
    <row r="1568" spans="1:10" ht="17.350000000000001" customHeight="1">
      <c r="A1568" s="2">
        <v>1567</v>
      </c>
      <c r="B1568" s="43" t="s">
        <v>7983</v>
      </c>
      <c r="C1568" s="2" t="s">
        <v>10175</v>
      </c>
      <c r="D1568" s="2" t="str">
        <f t="shared" si="96"/>
        <v>Gaziantep</v>
      </c>
      <c r="E1568" s="2" t="str">
        <f t="shared" si="97"/>
        <v>Gaziantep</v>
      </c>
      <c r="F1568" s="44" t="s">
        <v>7984</v>
      </c>
      <c r="G1568" s="2">
        <v>2744</v>
      </c>
      <c r="H1568" s="2" t="s">
        <v>10567</v>
      </c>
      <c r="I1568" s="2">
        <f t="shared" ca="1" si="98"/>
        <v>7</v>
      </c>
      <c r="J1568" s="2">
        <f t="shared" ca="1" si="99"/>
        <v>943</v>
      </c>
    </row>
    <row r="1569" spans="1:10" ht="17.350000000000001" customHeight="1">
      <c r="A1569" s="2">
        <v>1568</v>
      </c>
      <c r="B1569" s="43" t="s">
        <v>7985</v>
      </c>
      <c r="C1569" s="2" t="s">
        <v>10176</v>
      </c>
      <c r="D1569" s="2" t="str">
        <f t="shared" si="96"/>
        <v xml:space="preserve"> Gaziantep</v>
      </c>
      <c r="E1569" s="2" t="str">
        <f t="shared" si="97"/>
        <v>Gaziantep</v>
      </c>
      <c r="F1569" s="44" t="s">
        <v>7986</v>
      </c>
      <c r="G1569" s="2">
        <v>1627</v>
      </c>
      <c r="H1569" s="2" t="s">
        <v>10568</v>
      </c>
      <c r="I1569" s="2">
        <f t="shared" ca="1" si="98"/>
        <v>7</v>
      </c>
      <c r="J1569" s="2">
        <f t="shared" ca="1" si="99"/>
        <v>311</v>
      </c>
    </row>
    <row r="1570" spans="1:10" ht="17.350000000000001" customHeight="1">
      <c r="A1570" s="2">
        <v>1569</v>
      </c>
      <c r="B1570" s="43" t="s">
        <v>7987</v>
      </c>
      <c r="C1570" s="2" t="s">
        <v>8815</v>
      </c>
      <c r="D1570" s="2" t="str">
        <f t="shared" si="96"/>
        <v>Ankara</v>
      </c>
      <c r="E1570" s="2" t="str">
        <f t="shared" si="97"/>
        <v>Ankara</v>
      </c>
      <c r="F1570" s="44" t="s">
        <v>5168</v>
      </c>
      <c r="G1570" s="2">
        <v>1046</v>
      </c>
      <c r="H1570" s="2" t="s">
        <v>10569</v>
      </c>
      <c r="I1570" s="2">
        <f t="shared" ca="1" si="98"/>
        <v>4</v>
      </c>
      <c r="J1570" s="2">
        <f t="shared" ca="1" si="99"/>
        <v>217</v>
      </c>
    </row>
    <row r="1571" spans="1:10" ht="17.350000000000001" customHeight="1">
      <c r="A1571" s="2">
        <v>1570</v>
      </c>
      <c r="B1571" s="43" t="s">
        <v>7988</v>
      </c>
      <c r="C1571" s="2" t="s">
        <v>10177</v>
      </c>
      <c r="D1571" s="2" t="str">
        <f t="shared" si="96"/>
        <v>Ankara Teknoloji Geliştirme Bölgesi, Beytepe Lodumlu Köyü Yolu No:5, Cyberpark Tepe Binası, Bodrum Kat No: B10 Masa No: M08,</v>
      </c>
      <c r="E1571" s="2" t="str">
        <f t="shared" si="97"/>
        <v>M08,</v>
      </c>
      <c r="F1571" s="44" t="s">
        <v>7989</v>
      </c>
      <c r="G1571" s="2">
        <v>2823</v>
      </c>
      <c r="H1571" s="2" t="s">
        <v>10570</v>
      </c>
      <c r="I1571" s="2">
        <f t="shared" ca="1" si="98"/>
        <v>4</v>
      </c>
      <c r="J1571" s="2">
        <f t="shared" ca="1" si="99"/>
        <v>870</v>
      </c>
    </row>
    <row r="1572" spans="1:10" ht="17.350000000000001" customHeight="1">
      <c r="A1572" s="2">
        <v>1571</v>
      </c>
      <c r="B1572" s="43" t="s">
        <v>7990</v>
      </c>
      <c r="C1572" s="2" t="s">
        <v>10178</v>
      </c>
      <c r="D1572" s="2" t="str">
        <f t="shared" si="96"/>
        <v xml:space="preserve"> İstanbul</v>
      </c>
      <c r="E1572" s="2" t="str">
        <f t="shared" si="97"/>
        <v>İstanbul</v>
      </c>
      <c r="F1572" s="44" t="s">
        <v>7991</v>
      </c>
      <c r="G1572" s="2">
        <v>1602</v>
      </c>
      <c r="H1572" s="2" t="s">
        <v>10571</v>
      </c>
      <c r="I1572" s="2">
        <f t="shared" ca="1" si="98"/>
        <v>7</v>
      </c>
      <c r="J1572" s="2">
        <f t="shared" ca="1" si="99"/>
        <v>305</v>
      </c>
    </row>
    <row r="1573" spans="1:10" ht="17.350000000000001" customHeight="1">
      <c r="A1573" s="2">
        <v>1572</v>
      </c>
      <c r="B1573" s="43" t="s">
        <v>7992</v>
      </c>
      <c r="C1573" s="2" t="s">
        <v>10179</v>
      </c>
      <c r="D1573" s="2" t="str">
        <f t="shared" si="96"/>
        <v>Samsun</v>
      </c>
      <c r="E1573" s="2" t="str">
        <f t="shared" si="97"/>
        <v>Samsun</v>
      </c>
      <c r="F1573" s="44" t="s">
        <v>7993</v>
      </c>
      <c r="G1573" s="2">
        <v>2289</v>
      </c>
      <c r="H1573" s="2" t="s">
        <v>10572</v>
      </c>
      <c r="I1573" s="2">
        <f t="shared" ca="1" si="98"/>
        <v>7</v>
      </c>
      <c r="J1573" s="2">
        <f t="shared" ca="1" si="99"/>
        <v>358</v>
      </c>
    </row>
    <row r="1574" spans="1:10" ht="17.350000000000001" customHeight="1">
      <c r="A1574" s="2">
        <v>1573</v>
      </c>
      <c r="B1574" s="43" t="s">
        <v>7994</v>
      </c>
      <c r="C1574" s="2" t="s">
        <v>10180</v>
      </c>
      <c r="D1574" s="2" t="str">
        <f t="shared" si="96"/>
        <v>Türkiye</v>
      </c>
      <c r="E1574" s="2" t="str">
        <f t="shared" si="97"/>
        <v>Türkiye</v>
      </c>
      <c r="F1574" s="44" t="s">
        <v>7995</v>
      </c>
      <c r="G1574" s="2">
        <v>1109</v>
      </c>
      <c r="H1574" s="2" t="s">
        <v>10573</v>
      </c>
      <c r="I1574" s="2">
        <f t="shared" ca="1" si="98"/>
        <v>3</v>
      </c>
      <c r="J1574" s="2">
        <f t="shared" ca="1" si="99"/>
        <v>942</v>
      </c>
    </row>
    <row r="1575" spans="1:10" ht="17.350000000000001" customHeight="1">
      <c r="A1575" s="2">
        <v>1574</v>
      </c>
      <c r="B1575" s="43" t="s">
        <v>7996</v>
      </c>
      <c r="C1575" s="2" t="s">
        <v>10181</v>
      </c>
      <c r="D1575" s="2" t="str">
        <f t="shared" si="96"/>
        <v>İTOB Organize Sanayi Bölgesi 10032 sk. no 2 Kuluçka Merkezi Menderes İzmir</v>
      </c>
      <c r="E1575" s="2" t="str">
        <f t="shared" si="97"/>
        <v>İzmir</v>
      </c>
      <c r="F1575" s="44" t="s">
        <v>7997</v>
      </c>
      <c r="G1575" s="2">
        <v>1076</v>
      </c>
      <c r="H1575" s="2" t="s">
        <v>10574</v>
      </c>
      <c r="I1575" s="2">
        <f t="shared" ca="1" si="98"/>
        <v>5</v>
      </c>
      <c r="J1575" s="2">
        <f t="shared" ca="1" si="99"/>
        <v>921</v>
      </c>
    </row>
    <row r="1576" spans="1:10" ht="17.350000000000001" customHeight="1">
      <c r="A1576" s="2">
        <v>1575</v>
      </c>
      <c r="B1576" s="43" t="s">
        <v>7998</v>
      </c>
      <c r="C1576" s="2" t="s">
        <v>10182</v>
      </c>
      <c r="D1576" s="2" t="str">
        <f t="shared" si="96"/>
        <v>Eskişehir</v>
      </c>
      <c r="E1576" s="2" t="str">
        <f t="shared" si="97"/>
        <v>Eskişehir</v>
      </c>
      <c r="F1576" s="44" t="s">
        <v>7999</v>
      </c>
      <c r="G1576" s="2">
        <v>157</v>
      </c>
      <c r="H1576" s="2" t="s">
        <v>10575</v>
      </c>
      <c r="I1576" s="2">
        <f t="shared" ca="1" si="98"/>
        <v>3</v>
      </c>
      <c r="J1576" s="2">
        <f t="shared" ca="1" si="99"/>
        <v>476</v>
      </c>
    </row>
    <row r="1577" spans="1:10" ht="17.350000000000001" customHeight="1">
      <c r="A1577" s="2">
        <v>1576</v>
      </c>
      <c r="B1577" s="43" t="s">
        <v>8000</v>
      </c>
      <c r="C1577" s="2" t="s">
        <v>9301</v>
      </c>
      <c r="D1577" s="2" t="str">
        <f t="shared" si="96"/>
        <v>TEKNOLOJİ GELİŞTİRME BÖLGESİ KULUÇKA MERKEZİ</v>
      </c>
      <c r="E1577" s="2" t="str">
        <f t="shared" si="97"/>
        <v>MERKEZİ</v>
      </c>
      <c r="F1577" s="44" t="s">
        <v>6159</v>
      </c>
      <c r="G1577" s="2">
        <v>2697</v>
      </c>
      <c r="H1577" s="2" t="s">
        <v>10576</v>
      </c>
      <c r="I1577" s="2">
        <f t="shared" ca="1" si="98"/>
        <v>8</v>
      </c>
      <c r="J1577" s="2">
        <f t="shared" ca="1" si="99"/>
        <v>244</v>
      </c>
    </row>
    <row r="1578" spans="1:10" ht="17.350000000000001" customHeight="1">
      <c r="A1578" s="2">
        <v>1577</v>
      </c>
      <c r="B1578" s="43" t="s">
        <v>8001</v>
      </c>
      <c r="C1578" s="2" t="s">
        <v>10183</v>
      </c>
      <c r="D1578" s="2" t="str">
        <f t="shared" si="96"/>
        <v>Ankara</v>
      </c>
      <c r="E1578" s="2" t="str">
        <f t="shared" si="97"/>
        <v>Ankara</v>
      </c>
      <c r="F1578" s="44" t="s">
        <v>8002</v>
      </c>
      <c r="G1578" s="2">
        <v>1097</v>
      </c>
      <c r="H1578" s="2" t="s">
        <v>10577</v>
      </c>
      <c r="I1578" s="2">
        <f t="shared" ca="1" si="98"/>
        <v>5</v>
      </c>
      <c r="J1578" s="2">
        <f t="shared" ca="1" si="99"/>
        <v>360</v>
      </c>
    </row>
    <row r="1579" spans="1:10" ht="17.350000000000001" customHeight="1">
      <c r="A1579" s="2">
        <v>1578</v>
      </c>
      <c r="B1579" s="43" t="s">
        <v>8003</v>
      </c>
      <c r="C1579" s="2" t="s">
        <v>10184</v>
      </c>
      <c r="D1579" s="2" t="str">
        <f t="shared" si="96"/>
        <v>59 Kat: 2 Ofis No: 208</v>
      </c>
      <c r="E1579" s="2" t="str">
        <f t="shared" si="97"/>
        <v>208</v>
      </c>
      <c r="F1579" s="44" t="s">
        <v>8004</v>
      </c>
      <c r="G1579" s="2">
        <v>2444</v>
      </c>
      <c r="H1579" s="2" t="s">
        <v>10578</v>
      </c>
      <c r="I1579" s="2">
        <f t="shared" ca="1" si="98"/>
        <v>8</v>
      </c>
      <c r="J1579" s="2">
        <f t="shared" ca="1" si="99"/>
        <v>295</v>
      </c>
    </row>
    <row r="1580" spans="1:10" ht="17.350000000000001" customHeight="1">
      <c r="A1580" s="2">
        <v>1579</v>
      </c>
      <c r="B1580" s="43" t="s">
        <v>8005</v>
      </c>
      <c r="C1580" s="2" t="s">
        <v>10185</v>
      </c>
      <c r="D1580" s="2" t="str">
        <f t="shared" si="96"/>
        <v xml:space="preserve"> ANKARA</v>
      </c>
      <c r="E1580" s="2" t="str">
        <f t="shared" si="97"/>
        <v>ANKARA</v>
      </c>
      <c r="F1580" s="44" t="s">
        <v>8006</v>
      </c>
      <c r="G1580" s="2">
        <v>680</v>
      </c>
      <c r="H1580" s="2" t="s">
        <v>10579</v>
      </c>
      <c r="I1580" s="2">
        <f t="shared" ca="1" si="98"/>
        <v>1</v>
      </c>
      <c r="J1580" s="2">
        <f t="shared" ca="1" si="99"/>
        <v>957</v>
      </c>
    </row>
    <row r="1581" spans="1:10" ht="17.350000000000001" customHeight="1">
      <c r="A1581" s="2">
        <v>1580</v>
      </c>
      <c r="B1581" s="43" t="s">
        <v>8007</v>
      </c>
      <c r="C1581" s="2" t="s">
        <v>8734</v>
      </c>
      <c r="D1581" s="2" t="str">
        <f t="shared" si="96"/>
        <v>MANİSA</v>
      </c>
      <c r="E1581" s="2" t="str">
        <f t="shared" si="97"/>
        <v>MANİSA</v>
      </c>
      <c r="F1581" s="44" t="s">
        <v>5009</v>
      </c>
      <c r="G1581" s="2">
        <v>3013</v>
      </c>
      <c r="H1581" s="2" t="s">
        <v>10580</v>
      </c>
      <c r="I1581" s="2">
        <f t="shared" ca="1" si="98"/>
        <v>5</v>
      </c>
      <c r="J1581" s="2">
        <f t="shared" ca="1" si="99"/>
        <v>936</v>
      </c>
    </row>
    <row r="1582" spans="1:10" ht="17.350000000000001" customHeight="1">
      <c r="A1582" s="2">
        <v>1581</v>
      </c>
      <c r="B1582" s="43" t="s">
        <v>8008</v>
      </c>
      <c r="C1582" s="2" t="s">
        <v>10186</v>
      </c>
      <c r="D1582" s="2" t="str">
        <f t="shared" si="96"/>
        <v>ADANA</v>
      </c>
      <c r="E1582" s="2" t="str">
        <f t="shared" si="97"/>
        <v>ADANA</v>
      </c>
      <c r="F1582" s="44" t="s">
        <v>8009</v>
      </c>
      <c r="G1582" s="2">
        <v>3003</v>
      </c>
      <c r="H1582" s="2" t="s">
        <v>10581</v>
      </c>
      <c r="I1582" s="2">
        <f t="shared" ca="1" si="98"/>
        <v>7</v>
      </c>
      <c r="J1582" s="2">
        <f t="shared" ca="1" si="99"/>
        <v>106</v>
      </c>
    </row>
    <row r="1583" spans="1:10" ht="17.350000000000001" customHeight="1">
      <c r="A1583" s="2">
        <v>1582</v>
      </c>
      <c r="B1583" s="43" t="s">
        <v>8010</v>
      </c>
      <c r="C1583" s="2" t="s">
        <v>10187</v>
      </c>
      <c r="D1583" s="2" t="str">
        <f t="shared" si="96"/>
        <v xml:space="preserve"> Ofis No: 201 sivas</v>
      </c>
      <c r="E1583" s="2" t="str">
        <f t="shared" si="97"/>
        <v>sivas</v>
      </c>
      <c r="F1583" s="44" t="s">
        <v>8011</v>
      </c>
      <c r="G1583" s="2">
        <v>745</v>
      </c>
      <c r="H1583" s="2" t="s">
        <v>10582</v>
      </c>
      <c r="I1583" s="2">
        <f t="shared" ca="1" si="98"/>
        <v>5</v>
      </c>
      <c r="J1583" s="2">
        <f t="shared" ca="1" si="99"/>
        <v>73</v>
      </c>
    </row>
    <row r="1584" spans="1:10" ht="17.350000000000001" customHeight="1">
      <c r="A1584" s="2">
        <v>1583</v>
      </c>
      <c r="B1584" s="43" t="s">
        <v>8012</v>
      </c>
      <c r="C1584" s="2" t="s">
        <v>10188</v>
      </c>
      <c r="D1584" s="2" t="str">
        <f t="shared" si="96"/>
        <v>21-3</v>
      </c>
      <c r="E1584" s="2" t="str">
        <f t="shared" si="97"/>
        <v>21-3</v>
      </c>
      <c r="F1584" s="44" t="s">
        <v>8013</v>
      </c>
      <c r="G1584" s="2">
        <v>1490</v>
      </c>
      <c r="H1584" s="2" t="s">
        <v>10583</v>
      </c>
      <c r="I1584" s="2">
        <f t="shared" ca="1" si="98"/>
        <v>7</v>
      </c>
      <c r="J1584" s="2">
        <f t="shared" ca="1" si="99"/>
        <v>838</v>
      </c>
    </row>
    <row r="1585" spans="1:10" ht="17.350000000000001" customHeight="1">
      <c r="A1585" s="2">
        <v>1584</v>
      </c>
      <c r="B1585" s="43" t="s">
        <v>8014</v>
      </c>
      <c r="C1585" s="2" t="s">
        <v>10189</v>
      </c>
      <c r="D1585" s="2" t="str">
        <f t="shared" si="96"/>
        <v>Bulgurlu Mah. Kanyon Cad. No:89 Z5 Battalgazi Malatya</v>
      </c>
      <c r="E1585" s="2" t="str">
        <f t="shared" si="97"/>
        <v>Malatya</v>
      </c>
      <c r="F1585" s="44" t="s">
        <v>8015</v>
      </c>
      <c r="G1585" s="2">
        <v>694</v>
      </c>
      <c r="H1585" s="2" t="s">
        <v>10584</v>
      </c>
      <c r="I1585" s="2">
        <f t="shared" ca="1" si="98"/>
        <v>4</v>
      </c>
      <c r="J1585" s="2">
        <f t="shared" ca="1" si="99"/>
        <v>215</v>
      </c>
    </row>
    <row r="1586" spans="1:10" ht="17.350000000000001" customHeight="1">
      <c r="A1586" s="2">
        <v>1585</v>
      </c>
      <c r="B1586" s="43" t="s">
        <v>8016</v>
      </c>
      <c r="C1586" s="2" t="s">
        <v>10190</v>
      </c>
      <c r="D1586" s="2" t="str">
        <f t="shared" si="96"/>
        <v>Ankara</v>
      </c>
      <c r="E1586" s="2" t="str">
        <f t="shared" si="97"/>
        <v>Ankara</v>
      </c>
      <c r="F1586" s="44" t="s">
        <v>8017</v>
      </c>
      <c r="G1586" s="2">
        <v>536</v>
      </c>
      <c r="H1586" s="2" t="s">
        <v>10585</v>
      </c>
      <c r="I1586" s="2">
        <f t="shared" ca="1" si="98"/>
        <v>8</v>
      </c>
      <c r="J1586" s="2">
        <f t="shared" ca="1" si="99"/>
        <v>71</v>
      </c>
    </row>
    <row r="1587" spans="1:10" ht="17.350000000000001" customHeight="1">
      <c r="A1587" s="2">
        <v>1586</v>
      </c>
      <c r="B1587" s="43" t="s">
        <v>8018</v>
      </c>
      <c r="C1587" s="2" t="s">
        <v>10191</v>
      </c>
      <c r="D1587" s="2" t="str">
        <f t="shared" si="96"/>
        <v>3 A DK :203 PENDIK -ISTANBUL</v>
      </c>
      <c r="E1587" s="2" t="str">
        <f t="shared" si="97"/>
        <v>-ISTANBUL</v>
      </c>
      <c r="F1587" s="44" t="s">
        <v>8019</v>
      </c>
      <c r="G1587" s="2">
        <v>1401</v>
      </c>
      <c r="H1587" s="2" t="s">
        <v>10586</v>
      </c>
      <c r="I1587" s="2">
        <f t="shared" ca="1" si="98"/>
        <v>6</v>
      </c>
      <c r="J1587" s="2">
        <f t="shared" ca="1" si="99"/>
        <v>44</v>
      </c>
    </row>
    <row r="1588" spans="1:10" ht="17.350000000000001" customHeight="1">
      <c r="A1588" s="2">
        <v>1587</v>
      </c>
      <c r="B1588" s="43" t="s">
        <v>8020</v>
      </c>
      <c r="C1588" s="2" t="s">
        <v>10192</v>
      </c>
      <c r="D1588" s="2" t="str">
        <f t="shared" si="96"/>
        <v>B29 KONYAALTI ANTALYA</v>
      </c>
      <c r="E1588" s="2" t="str">
        <f t="shared" si="97"/>
        <v>ANTALYA</v>
      </c>
      <c r="F1588" s="44" t="s">
        <v>8021</v>
      </c>
      <c r="G1588" s="2">
        <v>443</v>
      </c>
      <c r="H1588" s="2" t="s">
        <v>10587</v>
      </c>
      <c r="I1588" s="2">
        <f t="shared" ca="1" si="98"/>
        <v>6</v>
      </c>
      <c r="J1588" s="2">
        <f t="shared" ca="1" si="99"/>
        <v>491</v>
      </c>
    </row>
    <row r="1589" spans="1:10" ht="17.350000000000001" customHeight="1">
      <c r="A1589" s="2">
        <v>1588</v>
      </c>
      <c r="B1589" s="43" t="s">
        <v>8022</v>
      </c>
      <c r="C1589" s="2" t="s">
        <v>10193</v>
      </c>
      <c r="D1589" s="2" t="str">
        <f t="shared" si="96"/>
        <v>Tasarım Teknokent A.Ş. 2.Organize Sanayi Bölgesi Eskişehir Karayolu 5.Km. KÜTAHYA</v>
      </c>
      <c r="E1589" s="2" t="str">
        <f t="shared" si="97"/>
        <v>KÜTAHYA</v>
      </c>
      <c r="F1589" s="44" t="s">
        <v>8023</v>
      </c>
      <c r="G1589" s="2">
        <v>1734</v>
      </c>
      <c r="H1589" s="2" t="s">
        <v>10588</v>
      </c>
      <c r="I1589" s="2">
        <f t="shared" ca="1" si="98"/>
        <v>1</v>
      </c>
      <c r="J1589" s="2">
        <f t="shared" ca="1" si="99"/>
        <v>993</v>
      </c>
    </row>
    <row r="1590" spans="1:10" ht="17.350000000000001" customHeight="1">
      <c r="A1590" s="2">
        <v>1589</v>
      </c>
      <c r="B1590" s="43" t="s">
        <v>8024</v>
      </c>
      <c r="C1590" s="2" t="s">
        <v>10194</v>
      </c>
      <c r="D1590" s="2" t="str">
        <f t="shared" si="96"/>
        <v>ANKARA</v>
      </c>
      <c r="E1590" s="2" t="str">
        <f t="shared" si="97"/>
        <v>ANKARA</v>
      </c>
      <c r="F1590" s="44" t="s">
        <v>8025</v>
      </c>
      <c r="G1590" s="2">
        <v>645</v>
      </c>
      <c r="H1590" s="2" t="s">
        <v>10589</v>
      </c>
      <c r="I1590" s="2">
        <f t="shared" ca="1" si="98"/>
        <v>7</v>
      </c>
      <c r="J1590" s="2">
        <f t="shared" ca="1" si="99"/>
        <v>392</v>
      </c>
    </row>
    <row r="1591" spans="1:10" ht="17.350000000000001" customHeight="1">
      <c r="A1591" s="2">
        <v>1590</v>
      </c>
      <c r="B1591" s="43" t="s">
        <v>8026</v>
      </c>
      <c r="C1591" s="2" t="s">
        <v>10195</v>
      </c>
      <c r="D1591" s="2" t="str">
        <f t="shared" si="96"/>
        <v>1B20</v>
      </c>
      <c r="E1591" s="2" t="str">
        <f t="shared" si="97"/>
        <v>1B20</v>
      </c>
      <c r="F1591" s="44" t="s">
        <v>8027</v>
      </c>
      <c r="G1591" s="2">
        <v>1677</v>
      </c>
      <c r="H1591" s="2" t="s">
        <v>10590</v>
      </c>
      <c r="I1591" s="2">
        <f t="shared" ca="1" si="98"/>
        <v>2</v>
      </c>
      <c r="J1591" s="2">
        <f t="shared" ca="1" si="99"/>
        <v>288</v>
      </c>
    </row>
    <row r="1592" spans="1:10" ht="17.350000000000001" customHeight="1">
      <c r="A1592" s="2">
        <v>1591</v>
      </c>
      <c r="B1592" s="43" t="s">
        <v>8028</v>
      </c>
      <c r="C1592" s="2" t="s">
        <v>10196</v>
      </c>
      <c r="D1592" s="2" t="str">
        <f t="shared" si="96"/>
        <v>Ankara</v>
      </c>
      <c r="E1592" s="2" t="str">
        <f t="shared" si="97"/>
        <v>Ankara</v>
      </c>
      <c r="F1592" s="44" t="s">
        <v>8029</v>
      </c>
      <c r="G1592" s="2">
        <v>2063</v>
      </c>
      <c r="H1592" s="2" t="s">
        <v>10591</v>
      </c>
      <c r="I1592" s="2">
        <f t="shared" ca="1" si="98"/>
        <v>2</v>
      </c>
      <c r="J1592" s="2">
        <f t="shared" ca="1" si="99"/>
        <v>309</v>
      </c>
    </row>
    <row r="1593" spans="1:10" ht="17.350000000000001" customHeight="1">
      <c r="A1593" s="2">
        <v>1592</v>
      </c>
      <c r="B1593" s="43" t="s">
        <v>8030</v>
      </c>
      <c r="C1593" s="2" t="s">
        <v>10197</v>
      </c>
      <c r="D1593" s="2" t="str">
        <f t="shared" si="96"/>
        <v xml:space="preserve"> ANTALYA</v>
      </c>
      <c r="E1593" s="2" t="str">
        <f t="shared" si="97"/>
        <v>ANTALYA</v>
      </c>
      <c r="F1593" s="44" t="s">
        <v>8031</v>
      </c>
      <c r="G1593" s="2">
        <v>2435</v>
      </c>
      <c r="H1593" s="2" t="s">
        <v>10592</v>
      </c>
      <c r="I1593" s="2">
        <f t="shared" ca="1" si="98"/>
        <v>3</v>
      </c>
      <c r="J1593" s="2">
        <f t="shared" ca="1" si="99"/>
        <v>211</v>
      </c>
    </row>
    <row r="1594" spans="1:10" ht="17.350000000000001" customHeight="1">
      <c r="A1594" s="2">
        <v>1593</v>
      </c>
      <c r="B1594" s="43" t="s">
        <v>8032</v>
      </c>
      <c r="C1594" s="2" t="s">
        <v>10198</v>
      </c>
      <c r="D1594" s="2" t="str">
        <f t="shared" si="96"/>
        <v>BOĞAZİÇİ ÜNİVERSİTESİ KUZEY KAMPÜS BEBEK İSTANBUL</v>
      </c>
      <c r="E1594" s="2" t="str">
        <f t="shared" si="97"/>
        <v>İSTANBUL</v>
      </c>
      <c r="F1594" s="44" t="s">
        <v>8033</v>
      </c>
      <c r="G1594" s="2">
        <v>104</v>
      </c>
      <c r="H1594" s="2" t="s">
        <v>10593</v>
      </c>
      <c r="I1594" s="2">
        <f t="shared" ca="1" si="98"/>
        <v>6</v>
      </c>
      <c r="J1594" s="2">
        <f t="shared" ca="1" si="99"/>
        <v>98</v>
      </c>
    </row>
    <row r="1595" spans="1:10" ht="17.350000000000001" customHeight="1">
      <c r="A1595" s="2">
        <v>1594</v>
      </c>
      <c r="B1595" s="43" t="s">
        <v>8034</v>
      </c>
      <c r="C1595" s="2" t="s">
        <v>10199</v>
      </c>
      <c r="D1595" s="2" t="str">
        <f t="shared" si="96"/>
        <v>102-A</v>
      </c>
      <c r="E1595" s="2" t="str">
        <f t="shared" si="97"/>
        <v>102-A</v>
      </c>
      <c r="F1595" s="44" t="s">
        <v>8035</v>
      </c>
      <c r="G1595" s="2">
        <v>2656</v>
      </c>
      <c r="H1595" s="2" t="s">
        <v>10594</v>
      </c>
      <c r="I1595" s="2">
        <f t="shared" ca="1" si="98"/>
        <v>8</v>
      </c>
      <c r="J1595" s="2">
        <f t="shared" ca="1" si="99"/>
        <v>441</v>
      </c>
    </row>
    <row r="1596" spans="1:10" ht="17.350000000000001" customHeight="1">
      <c r="A1596" s="2">
        <v>1595</v>
      </c>
      <c r="B1596" s="43" t="s">
        <v>8036</v>
      </c>
      <c r="C1596" s="2" t="s">
        <v>8937</v>
      </c>
      <c r="D1596" s="2" t="str">
        <f t="shared" si="96"/>
        <v>Anadolu Üniversitesi Yunusemre Kampusu ETGB Anadolu Teknoparkı</v>
      </c>
      <c r="E1596" s="2" t="str">
        <f t="shared" si="97"/>
        <v>Teknoparkı</v>
      </c>
      <c r="F1596" s="44" t="s">
        <v>5418</v>
      </c>
      <c r="G1596" s="2">
        <v>2755</v>
      </c>
      <c r="H1596" s="2" t="s">
        <v>10595</v>
      </c>
      <c r="I1596" s="2">
        <f t="shared" ca="1" si="98"/>
        <v>2</v>
      </c>
      <c r="J1596" s="2">
        <f t="shared" ca="1" si="99"/>
        <v>836</v>
      </c>
    </row>
    <row r="1597" spans="1:10" ht="17.350000000000001" customHeight="1">
      <c r="A1597" s="2">
        <v>1596</v>
      </c>
      <c r="B1597" s="43" t="s">
        <v>8037</v>
      </c>
      <c r="C1597" s="2" t="s">
        <v>10200</v>
      </c>
      <c r="D1597" s="2" t="str">
        <f t="shared" si="96"/>
        <v>Anadolu Üniversitesi Yunusemre Kampusu ETGB Anadolu Teknoparkı No:107-103</v>
      </c>
      <c r="E1597" s="2" t="str">
        <f t="shared" si="97"/>
        <v>No:107-103</v>
      </c>
      <c r="F1597" s="44" t="s">
        <v>8038</v>
      </c>
      <c r="G1597" s="2">
        <v>2545</v>
      </c>
      <c r="H1597" s="2" t="s">
        <v>10596</v>
      </c>
      <c r="I1597" s="2">
        <f t="shared" ca="1" si="98"/>
        <v>5</v>
      </c>
      <c r="J1597" s="2">
        <f t="shared" ca="1" si="99"/>
        <v>301</v>
      </c>
    </row>
    <row r="1598" spans="1:10" ht="17.350000000000001" customHeight="1">
      <c r="A1598" s="2">
        <v>1597</v>
      </c>
      <c r="B1598" s="43" t="s">
        <v>8039</v>
      </c>
      <c r="C1598" s="2" t="s">
        <v>10201</v>
      </c>
      <c r="D1598" s="2" t="str">
        <f t="shared" si="96"/>
        <v>ADANA</v>
      </c>
      <c r="E1598" s="2" t="str">
        <f t="shared" si="97"/>
        <v>ADANA</v>
      </c>
      <c r="F1598" s="44" t="s">
        <v>8040</v>
      </c>
      <c r="G1598" s="2">
        <v>88</v>
      </c>
      <c r="H1598" s="2" t="s">
        <v>10597</v>
      </c>
      <c r="I1598" s="2">
        <f t="shared" ca="1" si="98"/>
        <v>5</v>
      </c>
      <c r="J1598" s="2">
        <f t="shared" ca="1" si="99"/>
        <v>24</v>
      </c>
    </row>
    <row r="1599" spans="1:10" ht="17.350000000000001" customHeight="1">
      <c r="A1599" s="2">
        <v>1598</v>
      </c>
      <c r="B1599" s="43" t="s">
        <v>8041</v>
      </c>
      <c r="C1599" s="2" t="s">
        <v>10202</v>
      </c>
      <c r="D1599" s="2" t="str">
        <f t="shared" si="96"/>
        <v>Barış Mahallesi Dr. Zeki ACAR caddesi TUBİTAK Gebze Yerleşkesi Teknoloji Geliştirme Bölgesi K1-132</v>
      </c>
      <c r="E1599" s="2" t="str">
        <f t="shared" si="97"/>
        <v>K1-132</v>
      </c>
      <c r="F1599" s="44" t="s">
        <v>8042</v>
      </c>
      <c r="G1599" s="2">
        <v>3019</v>
      </c>
      <c r="H1599" s="2" t="s">
        <v>10598</v>
      </c>
      <c r="I1599" s="2">
        <f t="shared" ca="1" si="98"/>
        <v>3</v>
      </c>
      <c r="J1599" s="2">
        <f t="shared" ca="1" si="99"/>
        <v>434</v>
      </c>
    </row>
    <row r="1600" spans="1:10" ht="17.350000000000001" customHeight="1">
      <c r="A1600" s="2">
        <v>1599</v>
      </c>
      <c r="B1600" s="43" t="s">
        <v>8043</v>
      </c>
      <c r="C1600" s="2" t="s">
        <v>10203</v>
      </c>
      <c r="D1600" s="2" t="str">
        <f t="shared" si="96"/>
        <v>Samsun</v>
      </c>
      <c r="E1600" s="2" t="str">
        <f t="shared" si="97"/>
        <v>Samsun</v>
      </c>
      <c r="F1600" s="44" t="s">
        <v>8044</v>
      </c>
      <c r="G1600" s="2">
        <v>2334</v>
      </c>
      <c r="H1600" s="2" t="s">
        <v>10599</v>
      </c>
      <c r="I1600" s="2">
        <f t="shared" ca="1" si="98"/>
        <v>4</v>
      </c>
      <c r="J1600" s="2">
        <f t="shared" ca="1" si="99"/>
        <v>240</v>
      </c>
    </row>
    <row r="1601" spans="1:10" ht="17.350000000000001" customHeight="1">
      <c r="A1601" s="2">
        <v>1600</v>
      </c>
      <c r="B1601" s="43" t="s">
        <v>8045</v>
      </c>
      <c r="C1601" s="2" t="s">
        <v>9091</v>
      </c>
      <c r="D1601" s="2" t="str">
        <f t="shared" si="96"/>
        <v>MANİSA</v>
      </c>
      <c r="E1601" s="2" t="str">
        <f t="shared" si="97"/>
        <v>MANİSA</v>
      </c>
      <c r="F1601" s="44" t="s">
        <v>5732</v>
      </c>
      <c r="G1601" s="2">
        <v>1597</v>
      </c>
      <c r="H1601" s="2" t="s">
        <v>10600</v>
      </c>
      <c r="I1601" s="2">
        <f t="shared" ca="1" si="98"/>
        <v>5</v>
      </c>
      <c r="J1601" s="2">
        <f t="shared" ca="1" si="99"/>
        <v>111</v>
      </c>
    </row>
    <row r="1602" spans="1:10" ht="17.350000000000001" customHeight="1">
      <c r="A1602" s="2">
        <v>1601</v>
      </c>
      <c r="B1602" s="43" t="s">
        <v>8046</v>
      </c>
      <c r="C1602" s="2" t="s">
        <v>10204</v>
      </c>
      <c r="D1602" s="2" t="str">
        <f t="shared" si="96"/>
        <v>İstanbul</v>
      </c>
      <c r="E1602" s="2" t="str">
        <f t="shared" si="97"/>
        <v>İstanbul</v>
      </c>
      <c r="F1602" s="44" t="s">
        <v>8047</v>
      </c>
      <c r="G1602" s="2">
        <v>2381</v>
      </c>
      <c r="H1602" s="2" t="s">
        <v>10601</v>
      </c>
      <c r="I1602" s="2">
        <f t="shared" ca="1" si="98"/>
        <v>4</v>
      </c>
      <c r="J1602" s="2">
        <f t="shared" ca="1" si="99"/>
        <v>603</v>
      </c>
    </row>
    <row r="1603" spans="1:10" ht="17.350000000000001" customHeight="1">
      <c r="A1603" s="2">
        <v>1602</v>
      </c>
      <c r="B1603" s="43" t="s">
        <v>8048</v>
      </c>
      <c r="C1603" s="2" t="s">
        <v>10205</v>
      </c>
      <c r="D1603" s="2" t="str">
        <f t="shared" ref="D1603:D1666" si="100">IFERROR(RIGHT(C1603,LEN(C1603)-FIND("$",SUBSTITUTE(C1603,"/","$",LEN(C1603)-LEN(SUBSTITUTE(C1603,"/",""))))),C1603)</f>
        <v xml:space="preserve"> ANTALYA</v>
      </c>
      <c r="E1603" s="2" t="str">
        <f t="shared" ref="E1603:E1666" si="101">IFERROR(RIGHT(D1603,LEN(D1603)-FIND("$",SUBSTITUTE(D1603," ","$",LEN(D1603)-LEN(SUBSTITUTE(D1603," ",""))))),D1603)</f>
        <v>ANTALYA</v>
      </c>
      <c r="F1603" s="44" t="s">
        <v>8049</v>
      </c>
      <c r="G1603" s="2">
        <v>528</v>
      </c>
      <c r="H1603" s="2" t="s">
        <v>10602</v>
      </c>
      <c r="I1603" s="2">
        <f t="shared" ref="I1603:I1666" ca="1" si="102">RANDBETWEEN(1,8)</f>
        <v>5</v>
      </c>
      <c r="J1603" s="2">
        <f t="shared" ref="J1603:J1666" ca="1" si="103">RANDBETWEEN(1,1000)</f>
        <v>887</v>
      </c>
    </row>
    <row r="1604" spans="1:10" ht="17.350000000000001" customHeight="1">
      <c r="A1604" s="2">
        <v>1603</v>
      </c>
      <c r="B1604" s="43" t="s">
        <v>8050</v>
      </c>
      <c r="C1604" s="2" t="s">
        <v>10206</v>
      </c>
      <c r="D1604" s="2" t="str">
        <f t="shared" si="100"/>
        <v>YILDIZ TEKNİK ÜNİVERSİTESİ DAVUTPAŞA KAMPUSÜ TEKNOLOJİ GELİŞTİRME BÖLGESİ 1. FAZ. B1 BLOK B-308</v>
      </c>
      <c r="E1604" s="2" t="str">
        <f t="shared" si="101"/>
        <v>B-308</v>
      </c>
      <c r="F1604" s="44" t="s">
        <v>8051</v>
      </c>
      <c r="G1604" s="2">
        <v>111</v>
      </c>
      <c r="H1604" s="2" t="s">
        <v>10603</v>
      </c>
      <c r="I1604" s="2">
        <f t="shared" ca="1" si="102"/>
        <v>7</v>
      </c>
      <c r="J1604" s="2">
        <f t="shared" ca="1" si="103"/>
        <v>535</v>
      </c>
    </row>
    <row r="1605" spans="1:10" ht="17.350000000000001" customHeight="1">
      <c r="A1605" s="2">
        <v>1604</v>
      </c>
      <c r="B1605" s="43" t="s">
        <v>8052</v>
      </c>
      <c r="C1605" s="2" t="s">
        <v>10207</v>
      </c>
      <c r="D1605" s="2" t="str">
        <f t="shared" si="100"/>
        <v>ANTALYA</v>
      </c>
      <c r="E1605" s="2" t="str">
        <f t="shared" si="101"/>
        <v>ANTALYA</v>
      </c>
      <c r="F1605" s="44" t="s">
        <v>8053</v>
      </c>
      <c r="G1605" s="2">
        <v>1</v>
      </c>
      <c r="H1605" s="2" t="s">
        <v>10604</v>
      </c>
      <c r="I1605" s="2">
        <f t="shared" ca="1" si="102"/>
        <v>5</v>
      </c>
      <c r="J1605" s="2">
        <f t="shared" ca="1" si="103"/>
        <v>463</v>
      </c>
    </row>
    <row r="1606" spans="1:10" ht="17.350000000000001" customHeight="1">
      <c r="A1606" s="2">
        <v>1605</v>
      </c>
      <c r="B1606" s="43" t="s">
        <v>8054</v>
      </c>
      <c r="C1606" s="2" t="s">
        <v>10208</v>
      </c>
      <c r="D1606" s="2" t="str">
        <f t="shared" si="100"/>
        <v>Gaizantep</v>
      </c>
      <c r="E1606" s="2" t="str">
        <f t="shared" si="101"/>
        <v>Gaizantep</v>
      </c>
      <c r="F1606" s="44" t="s">
        <v>8055</v>
      </c>
      <c r="G1606" s="2">
        <v>1777</v>
      </c>
      <c r="H1606" s="2" t="s">
        <v>10605</v>
      </c>
      <c r="I1606" s="2">
        <f t="shared" ca="1" si="102"/>
        <v>5</v>
      </c>
      <c r="J1606" s="2">
        <f t="shared" ca="1" si="103"/>
        <v>299</v>
      </c>
    </row>
    <row r="1607" spans="1:10" ht="17.350000000000001" customHeight="1">
      <c r="A1607" s="2">
        <v>1606</v>
      </c>
      <c r="B1607" s="43" t="s">
        <v>8056</v>
      </c>
      <c r="C1607" s="2" t="s">
        <v>10209</v>
      </c>
      <c r="D1607" s="2" t="str">
        <f t="shared" si="100"/>
        <v xml:space="preserve"> Kahramanmaraş</v>
      </c>
      <c r="E1607" s="2" t="str">
        <f t="shared" si="101"/>
        <v>Kahramanmaraş</v>
      </c>
      <c r="F1607" s="44" t="s">
        <v>8057</v>
      </c>
      <c r="G1607" s="2">
        <v>899</v>
      </c>
      <c r="H1607" s="2" t="s">
        <v>10606</v>
      </c>
      <c r="I1607" s="2">
        <f t="shared" ca="1" si="102"/>
        <v>8</v>
      </c>
      <c r="J1607" s="2">
        <f t="shared" ca="1" si="103"/>
        <v>873</v>
      </c>
    </row>
    <row r="1608" spans="1:10" ht="17.350000000000001" customHeight="1">
      <c r="A1608" s="2">
        <v>1607</v>
      </c>
      <c r="B1608" s="43" t="s">
        <v>8058</v>
      </c>
      <c r="C1608" s="2" t="s">
        <v>10210</v>
      </c>
      <c r="D1608" s="2" t="str">
        <f t="shared" si="100"/>
        <v>17</v>
      </c>
      <c r="E1608" s="2" t="str">
        <f t="shared" si="101"/>
        <v>17</v>
      </c>
      <c r="F1608" s="44" t="s">
        <v>8059</v>
      </c>
      <c r="G1608" s="2">
        <v>3173</v>
      </c>
      <c r="H1608" s="2" t="s">
        <v>10607</v>
      </c>
      <c r="I1608" s="2">
        <f t="shared" ca="1" si="102"/>
        <v>8</v>
      </c>
      <c r="J1608" s="2">
        <f t="shared" ca="1" si="103"/>
        <v>535</v>
      </c>
    </row>
    <row r="1609" spans="1:10" ht="17.350000000000001" customHeight="1">
      <c r="A1609" s="2">
        <v>1608</v>
      </c>
      <c r="B1609" s="43" t="s">
        <v>8060</v>
      </c>
      <c r="C1609" s="2" t="s">
        <v>10211</v>
      </c>
      <c r="D1609" s="2" t="str">
        <f t="shared" si="100"/>
        <v>Ankara</v>
      </c>
      <c r="E1609" s="2" t="str">
        <f t="shared" si="101"/>
        <v>Ankara</v>
      </c>
      <c r="F1609" s="44" t="s">
        <v>8061</v>
      </c>
      <c r="G1609" s="2">
        <v>3056</v>
      </c>
      <c r="H1609" s="2" t="s">
        <v>10608</v>
      </c>
      <c r="I1609" s="2">
        <f t="shared" ca="1" si="102"/>
        <v>5</v>
      </c>
      <c r="J1609" s="2">
        <f t="shared" ca="1" si="103"/>
        <v>673</v>
      </c>
    </row>
    <row r="1610" spans="1:10" ht="17.350000000000001" customHeight="1">
      <c r="A1610" s="2">
        <v>1609</v>
      </c>
      <c r="B1610" s="43" t="s">
        <v>8062</v>
      </c>
      <c r="C1610" s="2" t="s">
        <v>10212</v>
      </c>
      <c r="D1610" s="2" t="str">
        <f t="shared" si="100"/>
        <v>Bahçelievler mah. 320. sok. No 3B Gazi Teknopark C Blok No:207</v>
      </c>
      <c r="E1610" s="2" t="str">
        <f t="shared" si="101"/>
        <v>No:207</v>
      </c>
      <c r="F1610" s="44" t="s">
        <v>8063</v>
      </c>
      <c r="G1610" s="2">
        <v>2692</v>
      </c>
      <c r="H1610" s="2" t="s">
        <v>10609</v>
      </c>
      <c r="I1610" s="2">
        <f t="shared" ca="1" si="102"/>
        <v>6</v>
      </c>
      <c r="J1610" s="2">
        <f t="shared" ca="1" si="103"/>
        <v>134</v>
      </c>
    </row>
    <row r="1611" spans="1:10" ht="17.350000000000001" customHeight="1">
      <c r="A1611" s="2">
        <v>1610</v>
      </c>
      <c r="B1611" s="43" t="s">
        <v>8064</v>
      </c>
      <c r="C1611" s="2" t="s">
        <v>10213</v>
      </c>
      <c r="D1611" s="2" t="str">
        <f t="shared" si="100"/>
        <v>Fırat Teknokent Arge-2 Binası No:19 ELAZIĞ</v>
      </c>
      <c r="E1611" s="2" t="str">
        <f t="shared" si="101"/>
        <v>ELAZIĞ</v>
      </c>
      <c r="F1611" s="44" t="s">
        <v>8065</v>
      </c>
      <c r="G1611" s="2">
        <v>2984</v>
      </c>
      <c r="H1611" s="2" t="s">
        <v>10610</v>
      </c>
      <c r="I1611" s="2">
        <f t="shared" ca="1" si="102"/>
        <v>3</v>
      </c>
      <c r="J1611" s="2">
        <f t="shared" ca="1" si="103"/>
        <v>239</v>
      </c>
    </row>
    <row r="1612" spans="1:10" ht="17.350000000000001" customHeight="1">
      <c r="A1612" s="2">
        <v>1611</v>
      </c>
      <c r="B1612" s="43" t="s">
        <v>8066</v>
      </c>
      <c r="C1612" s="2" t="s">
        <v>10214</v>
      </c>
      <c r="D1612" s="2" t="str">
        <f t="shared" si="100"/>
        <v>Ankara Üniversitesi Teknokent Binası C Blok No:15-16</v>
      </c>
      <c r="E1612" s="2" t="str">
        <f t="shared" si="101"/>
        <v>No:15-16</v>
      </c>
      <c r="F1612" s="44" t="s">
        <v>8067</v>
      </c>
      <c r="G1612" s="2">
        <v>2958</v>
      </c>
      <c r="H1612" s="2" t="s">
        <v>10611</v>
      </c>
      <c r="I1612" s="2">
        <f t="shared" ca="1" si="102"/>
        <v>4</v>
      </c>
      <c r="J1612" s="2">
        <f t="shared" ca="1" si="103"/>
        <v>47</v>
      </c>
    </row>
    <row r="1613" spans="1:10" ht="17.350000000000001" customHeight="1">
      <c r="A1613" s="2">
        <v>1612</v>
      </c>
      <c r="B1613" s="43" t="s">
        <v>8068</v>
      </c>
      <c r="C1613" s="2" t="s">
        <v>10215</v>
      </c>
      <c r="D1613" s="2" t="str">
        <f t="shared" si="100"/>
        <v>ANKARA</v>
      </c>
      <c r="E1613" s="2" t="str">
        <f t="shared" si="101"/>
        <v>ANKARA</v>
      </c>
      <c r="F1613" s="44" t="s">
        <v>8069</v>
      </c>
      <c r="G1613" s="2">
        <v>2496</v>
      </c>
      <c r="H1613" s="2" t="s">
        <v>10612</v>
      </c>
      <c r="I1613" s="2">
        <f t="shared" ca="1" si="102"/>
        <v>7</v>
      </c>
      <c r="J1613" s="2">
        <f t="shared" ca="1" si="103"/>
        <v>242</v>
      </c>
    </row>
    <row r="1614" spans="1:10" ht="17.350000000000001" customHeight="1">
      <c r="A1614" s="2">
        <v>1613</v>
      </c>
      <c r="B1614" s="43" t="s">
        <v>8070</v>
      </c>
      <c r="C1614" s="2" t="s">
        <v>10216</v>
      </c>
      <c r="D1614" s="2" t="str">
        <f t="shared" si="100"/>
        <v>1302 TRABZON</v>
      </c>
      <c r="E1614" s="2" t="str">
        <f t="shared" si="101"/>
        <v>TRABZON</v>
      </c>
      <c r="F1614" s="44" t="s">
        <v>8071</v>
      </c>
      <c r="G1614" s="2">
        <v>2463</v>
      </c>
      <c r="H1614" s="2" t="s">
        <v>10613</v>
      </c>
      <c r="I1614" s="2">
        <f t="shared" ca="1" si="102"/>
        <v>2</v>
      </c>
      <c r="J1614" s="2">
        <f t="shared" ca="1" si="103"/>
        <v>421</v>
      </c>
    </row>
    <row r="1615" spans="1:10" ht="17.350000000000001" customHeight="1">
      <c r="A1615" s="2">
        <v>1614</v>
      </c>
      <c r="B1615" s="43" t="s">
        <v>8072</v>
      </c>
      <c r="C1615" s="2" t="s">
        <v>10217</v>
      </c>
      <c r="D1615" s="2" t="str">
        <f t="shared" si="100"/>
        <v>2 No:215 SİVAS</v>
      </c>
      <c r="E1615" s="2" t="str">
        <f t="shared" si="101"/>
        <v>SİVAS</v>
      </c>
      <c r="F1615" s="44" t="s">
        <v>8073</v>
      </c>
      <c r="G1615" s="2">
        <v>1016</v>
      </c>
      <c r="H1615" s="2" t="s">
        <v>10525</v>
      </c>
      <c r="I1615" s="2">
        <f t="shared" ca="1" si="102"/>
        <v>3</v>
      </c>
      <c r="J1615" s="2">
        <f t="shared" ca="1" si="103"/>
        <v>213</v>
      </c>
    </row>
    <row r="1616" spans="1:10" ht="17.350000000000001" customHeight="1">
      <c r="A1616" s="2">
        <v>1615</v>
      </c>
      <c r="B1616" s="43" t="s">
        <v>8074</v>
      </c>
      <c r="C1616" s="2" t="s">
        <v>10218</v>
      </c>
      <c r="D1616" s="2" t="str">
        <f t="shared" si="100"/>
        <v>ESKİŞEHİR</v>
      </c>
      <c r="E1616" s="2" t="str">
        <f t="shared" si="101"/>
        <v>ESKİŞEHİR</v>
      </c>
      <c r="F1616" s="44" t="s">
        <v>8075</v>
      </c>
      <c r="G1616" s="2">
        <v>1239</v>
      </c>
      <c r="H1616" s="2" t="s">
        <v>10526</v>
      </c>
      <c r="I1616" s="2">
        <f t="shared" ca="1" si="102"/>
        <v>1</v>
      </c>
      <c r="J1616" s="2">
        <f t="shared" ca="1" si="103"/>
        <v>861</v>
      </c>
    </row>
    <row r="1617" spans="1:10" ht="17.350000000000001" customHeight="1">
      <c r="A1617" s="2">
        <v>1616</v>
      </c>
      <c r="B1617" s="43" t="s">
        <v>8076</v>
      </c>
      <c r="C1617" s="2" t="s">
        <v>10219</v>
      </c>
      <c r="D1617" s="2" t="str">
        <f t="shared" si="100"/>
        <v>Ankara</v>
      </c>
      <c r="E1617" s="2" t="str">
        <f t="shared" si="101"/>
        <v>Ankara</v>
      </c>
      <c r="F1617" s="44" t="s">
        <v>8077</v>
      </c>
      <c r="G1617" s="2">
        <v>1606</v>
      </c>
      <c r="H1617" s="2" t="s">
        <v>10527</v>
      </c>
      <c r="I1617" s="2">
        <f t="shared" ca="1" si="102"/>
        <v>5</v>
      </c>
      <c r="J1617" s="2">
        <f t="shared" ca="1" si="103"/>
        <v>873</v>
      </c>
    </row>
    <row r="1618" spans="1:10" ht="17.350000000000001" customHeight="1">
      <c r="A1618" s="2">
        <v>1617</v>
      </c>
      <c r="B1618" s="43" t="s">
        <v>8078</v>
      </c>
      <c r="C1618" s="2" t="s">
        <v>10220</v>
      </c>
      <c r="D1618" s="2" t="str">
        <f t="shared" si="100"/>
        <v>3A 208</v>
      </c>
      <c r="E1618" s="2" t="str">
        <f t="shared" si="101"/>
        <v>208</v>
      </c>
      <c r="F1618" s="44" t="s">
        <v>8079</v>
      </c>
      <c r="G1618" s="2">
        <v>666</v>
      </c>
      <c r="H1618" s="2" t="s">
        <v>10528</v>
      </c>
      <c r="I1618" s="2">
        <f t="shared" ca="1" si="102"/>
        <v>6</v>
      </c>
      <c r="J1618" s="2">
        <f t="shared" ca="1" si="103"/>
        <v>328</v>
      </c>
    </row>
    <row r="1619" spans="1:10" ht="17.350000000000001" customHeight="1">
      <c r="A1619" s="2">
        <v>1618</v>
      </c>
      <c r="B1619" s="43" t="s">
        <v>8080</v>
      </c>
      <c r="C1619" s="2" t="s">
        <v>10221</v>
      </c>
      <c r="D1619" s="2" t="str">
        <f t="shared" si="100"/>
        <v>ARI 4-İTÜ Magnet</v>
      </c>
      <c r="E1619" s="2" t="str">
        <f t="shared" si="101"/>
        <v>Magnet</v>
      </c>
      <c r="F1619" s="44" t="s">
        <v>8081</v>
      </c>
      <c r="G1619" s="2">
        <v>2973</v>
      </c>
      <c r="H1619" s="2" t="s">
        <v>10529</v>
      </c>
      <c r="I1619" s="2">
        <f t="shared" ca="1" si="102"/>
        <v>7</v>
      </c>
      <c r="J1619" s="2">
        <f t="shared" ca="1" si="103"/>
        <v>96</v>
      </c>
    </row>
    <row r="1620" spans="1:10" ht="17.350000000000001" customHeight="1">
      <c r="A1620" s="2">
        <v>1619</v>
      </c>
      <c r="B1620" s="43" t="s">
        <v>8082</v>
      </c>
      <c r="C1620" s="2" t="s">
        <v>10222</v>
      </c>
      <c r="D1620" s="2" t="str">
        <f t="shared" si="100"/>
        <v>Konya</v>
      </c>
      <c r="E1620" s="2" t="str">
        <f t="shared" si="101"/>
        <v>Konya</v>
      </c>
      <c r="F1620" s="44" t="s">
        <v>8083</v>
      </c>
      <c r="G1620" s="2">
        <v>301</v>
      </c>
      <c r="H1620" s="2" t="s">
        <v>10530</v>
      </c>
      <c r="I1620" s="2">
        <f t="shared" ca="1" si="102"/>
        <v>5</v>
      </c>
      <c r="J1620" s="2">
        <f t="shared" ca="1" si="103"/>
        <v>127</v>
      </c>
    </row>
    <row r="1621" spans="1:10" ht="17.350000000000001" customHeight="1">
      <c r="A1621" s="2">
        <v>1620</v>
      </c>
      <c r="B1621" s="43" t="s">
        <v>8084</v>
      </c>
      <c r="C1621" s="2" t="s">
        <v>10223</v>
      </c>
      <c r="D1621" s="2" t="str">
        <f t="shared" si="100"/>
        <v>Trabzon Teknoloji Geliştirme Bölgesi Üniversite Mah. Hastane Cad No:33 İşlik C 104 TRABZON</v>
      </c>
      <c r="E1621" s="2" t="str">
        <f t="shared" si="101"/>
        <v>TRABZON</v>
      </c>
      <c r="F1621" s="44" t="s">
        <v>8085</v>
      </c>
      <c r="G1621" s="2">
        <v>140</v>
      </c>
      <c r="H1621" s="2" t="s">
        <v>10531</v>
      </c>
      <c r="I1621" s="2">
        <f t="shared" ca="1" si="102"/>
        <v>8</v>
      </c>
      <c r="J1621" s="2">
        <f t="shared" ca="1" si="103"/>
        <v>801</v>
      </c>
    </row>
    <row r="1622" spans="1:10" ht="17.350000000000001" customHeight="1">
      <c r="A1622" s="2">
        <v>1621</v>
      </c>
      <c r="B1622" s="43" t="s">
        <v>8086</v>
      </c>
      <c r="C1622" s="2" t="s">
        <v>10224</v>
      </c>
      <c r="D1622" s="2" t="str">
        <f t="shared" si="100"/>
        <v>106 Elazığ</v>
      </c>
      <c r="E1622" s="2" t="str">
        <f t="shared" si="101"/>
        <v>Elazığ</v>
      </c>
      <c r="F1622" s="44" t="s">
        <v>8087</v>
      </c>
      <c r="G1622" s="2">
        <v>129</v>
      </c>
      <c r="H1622" s="2" t="s">
        <v>10532</v>
      </c>
      <c r="I1622" s="2">
        <f t="shared" ca="1" si="102"/>
        <v>1</v>
      </c>
      <c r="J1622" s="2">
        <f t="shared" ca="1" si="103"/>
        <v>685</v>
      </c>
    </row>
    <row r="1623" spans="1:10" ht="17.350000000000001" customHeight="1">
      <c r="A1623" s="2">
        <v>1622</v>
      </c>
      <c r="B1623" s="43" t="s">
        <v>8088</v>
      </c>
      <c r="C1623" s="2" t="s">
        <v>10225</v>
      </c>
      <c r="D1623" s="2" t="str">
        <f t="shared" si="100"/>
        <v>MANİSA</v>
      </c>
      <c r="E1623" s="2" t="str">
        <f t="shared" si="101"/>
        <v>MANİSA</v>
      </c>
      <c r="F1623" s="44" t="s">
        <v>8089</v>
      </c>
      <c r="G1623" s="2">
        <v>11</v>
      </c>
      <c r="H1623" s="2" t="s">
        <v>10533</v>
      </c>
      <c r="I1623" s="2">
        <f t="shared" ca="1" si="102"/>
        <v>2</v>
      </c>
      <c r="J1623" s="2">
        <f t="shared" ca="1" si="103"/>
        <v>41</v>
      </c>
    </row>
    <row r="1624" spans="1:10" ht="17.350000000000001" customHeight="1">
      <c r="A1624" s="2">
        <v>1623</v>
      </c>
      <c r="B1624" s="43" t="s">
        <v>8090</v>
      </c>
      <c r="C1624" s="2" t="s">
        <v>10226</v>
      </c>
      <c r="D1624" s="2" t="str">
        <f t="shared" si="100"/>
        <v>A</v>
      </c>
      <c r="E1624" s="2" t="str">
        <f t="shared" si="101"/>
        <v>A</v>
      </c>
      <c r="F1624" s="44" t="s">
        <v>8091</v>
      </c>
      <c r="G1624" s="2">
        <v>3098</v>
      </c>
      <c r="H1624" s="2" t="s">
        <v>10534</v>
      </c>
      <c r="I1624" s="2">
        <f t="shared" ca="1" si="102"/>
        <v>2</v>
      </c>
      <c r="J1624" s="2">
        <f t="shared" ca="1" si="103"/>
        <v>994</v>
      </c>
    </row>
    <row r="1625" spans="1:10" ht="17.350000000000001" customHeight="1">
      <c r="A1625" s="2">
        <v>1624</v>
      </c>
      <c r="B1625" s="43" t="s">
        <v>8092</v>
      </c>
      <c r="C1625" s="2" t="s">
        <v>10227</v>
      </c>
      <c r="D1625" s="2" t="str">
        <f t="shared" si="100"/>
        <v>Gaziantep</v>
      </c>
      <c r="E1625" s="2" t="str">
        <f t="shared" si="101"/>
        <v>Gaziantep</v>
      </c>
      <c r="F1625" s="44" t="s">
        <v>8093</v>
      </c>
      <c r="G1625" s="2">
        <v>151</v>
      </c>
      <c r="H1625" s="2" t="s">
        <v>10535</v>
      </c>
      <c r="I1625" s="2">
        <f t="shared" ca="1" si="102"/>
        <v>7</v>
      </c>
      <c r="J1625" s="2">
        <f t="shared" ca="1" si="103"/>
        <v>832</v>
      </c>
    </row>
    <row r="1626" spans="1:10" ht="17.350000000000001" customHeight="1">
      <c r="A1626" s="2">
        <v>1625</v>
      </c>
      <c r="B1626" s="43" t="s">
        <v>8094</v>
      </c>
      <c r="C1626" s="2" t="s">
        <v>10228</v>
      </c>
      <c r="D1626" s="2" t="str">
        <f t="shared" si="100"/>
        <v>YTÜ, Davutpaşa Kampüsü Teknopark D2 Blok No:106</v>
      </c>
      <c r="E1626" s="2" t="str">
        <f t="shared" si="101"/>
        <v>No:106</v>
      </c>
      <c r="F1626" s="44" t="s">
        <v>8095</v>
      </c>
      <c r="G1626" s="2">
        <v>1644</v>
      </c>
      <c r="H1626" s="2" t="s">
        <v>10536</v>
      </c>
      <c r="I1626" s="2">
        <f t="shared" ca="1" si="102"/>
        <v>1</v>
      </c>
      <c r="J1626" s="2">
        <f t="shared" ca="1" si="103"/>
        <v>665</v>
      </c>
    </row>
    <row r="1627" spans="1:10" ht="17.350000000000001" customHeight="1">
      <c r="A1627" s="2">
        <v>1626</v>
      </c>
      <c r="B1627" s="43" t="s">
        <v>8096</v>
      </c>
      <c r="C1627" s="2" t="s">
        <v>10229</v>
      </c>
      <c r="D1627" s="2" t="str">
        <f t="shared" si="100"/>
        <v>iSTANBUL TEKNOKENTİ İSTANBUL ÜNİVERSİTESİ AVCILAR YERLEŞKESİ ARGEM BİNASI OFİS NO:Z-01-Z02-Z03-Z04 AVCILAR İSTANBUL</v>
      </c>
      <c r="E1627" s="2" t="str">
        <f t="shared" si="101"/>
        <v>İSTANBUL</v>
      </c>
      <c r="F1627" s="44" t="s">
        <v>8097</v>
      </c>
      <c r="G1627" s="2">
        <v>1631</v>
      </c>
      <c r="H1627" s="2" t="s">
        <v>10537</v>
      </c>
      <c r="I1627" s="2">
        <f t="shared" ca="1" si="102"/>
        <v>4</v>
      </c>
      <c r="J1627" s="2">
        <f t="shared" ca="1" si="103"/>
        <v>404</v>
      </c>
    </row>
    <row r="1628" spans="1:10" ht="17.350000000000001" customHeight="1">
      <c r="A1628" s="2">
        <v>1627</v>
      </c>
      <c r="B1628" s="43" t="s">
        <v>8098</v>
      </c>
      <c r="C1628" s="2" t="s">
        <v>10230</v>
      </c>
      <c r="D1628" s="2" t="str">
        <f t="shared" si="100"/>
        <v xml:space="preserve"> Gaziantep</v>
      </c>
      <c r="E1628" s="2" t="str">
        <f t="shared" si="101"/>
        <v>Gaziantep</v>
      </c>
      <c r="F1628" s="44" t="s">
        <v>8099</v>
      </c>
      <c r="G1628" s="2">
        <v>2777</v>
      </c>
      <c r="H1628" s="2" t="s">
        <v>10538</v>
      </c>
      <c r="I1628" s="2">
        <f t="shared" ca="1" si="102"/>
        <v>6</v>
      </c>
      <c r="J1628" s="2">
        <f t="shared" ca="1" si="103"/>
        <v>214</v>
      </c>
    </row>
    <row r="1629" spans="1:10" ht="17.350000000000001" customHeight="1">
      <c r="A1629" s="2">
        <v>1628</v>
      </c>
      <c r="B1629" s="43" t="s">
        <v>8100</v>
      </c>
      <c r="C1629" s="2" t="s">
        <v>10231</v>
      </c>
      <c r="D1629" s="2" t="str">
        <f t="shared" si="100"/>
        <v>Gaziantep</v>
      </c>
      <c r="E1629" s="2" t="str">
        <f t="shared" si="101"/>
        <v>Gaziantep</v>
      </c>
      <c r="F1629" s="44" t="s">
        <v>8101</v>
      </c>
      <c r="G1629" s="2">
        <v>540</v>
      </c>
      <c r="H1629" s="2" t="s">
        <v>10539</v>
      </c>
      <c r="I1629" s="2">
        <f t="shared" ca="1" si="102"/>
        <v>4</v>
      </c>
      <c r="J1629" s="2">
        <f t="shared" ca="1" si="103"/>
        <v>181</v>
      </c>
    </row>
    <row r="1630" spans="1:10" ht="17.350000000000001" customHeight="1">
      <c r="A1630" s="2">
        <v>1629</v>
      </c>
      <c r="B1630" s="43" t="s">
        <v>8102</v>
      </c>
      <c r="C1630" s="2" t="s">
        <v>10232</v>
      </c>
      <c r="D1630" s="2" t="str">
        <f t="shared" si="100"/>
        <v>Ankara</v>
      </c>
      <c r="E1630" s="2" t="str">
        <f t="shared" si="101"/>
        <v>Ankara</v>
      </c>
      <c r="F1630" s="44" t="s">
        <v>8103</v>
      </c>
      <c r="G1630" s="2">
        <v>2796</v>
      </c>
      <c r="H1630" s="2" t="s">
        <v>10540</v>
      </c>
      <c r="I1630" s="2">
        <f t="shared" ca="1" si="102"/>
        <v>3</v>
      </c>
      <c r="J1630" s="2">
        <f t="shared" ca="1" si="103"/>
        <v>662</v>
      </c>
    </row>
    <row r="1631" spans="1:10" ht="17.350000000000001" customHeight="1">
      <c r="A1631" s="2">
        <v>1630</v>
      </c>
      <c r="B1631" s="43" t="s">
        <v>8104</v>
      </c>
      <c r="C1631" s="2" t="s">
        <v>10233</v>
      </c>
      <c r="D1631" s="2" t="str">
        <f t="shared" si="100"/>
        <v>ANKARA</v>
      </c>
      <c r="E1631" s="2" t="str">
        <f t="shared" si="101"/>
        <v>ANKARA</v>
      </c>
      <c r="F1631" s="44" t="s">
        <v>8105</v>
      </c>
      <c r="G1631" s="2">
        <v>997</v>
      </c>
      <c r="H1631" s="2" t="s">
        <v>10541</v>
      </c>
      <c r="I1631" s="2">
        <f t="shared" ca="1" si="102"/>
        <v>8</v>
      </c>
      <c r="J1631" s="2">
        <f t="shared" ca="1" si="103"/>
        <v>405</v>
      </c>
    </row>
    <row r="1632" spans="1:10" ht="17.350000000000001" customHeight="1">
      <c r="A1632" s="2">
        <v>1631</v>
      </c>
      <c r="B1632" s="43" t="s">
        <v>8106</v>
      </c>
      <c r="C1632" s="2" t="s">
        <v>10234</v>
      </c>
      <c r="D1632" s="2" t="str">
        <f t="shared" si="100"/>
        <v>2 229 Sivas</v>
      </c>
      <c r="E1632" s="2" t="str">
        <f t="shared" si="101"/>
        <v>Sivas</v>
      </c>
      <c r="F1632" s="44" t="s">
        <v>8107</v>
      </c>
      <c r="G1632" s="2">
        <v>3126</v>
      </c>
      <c r="H1632" s="2" t="s">
        <v>10542</v>
      </c>
      <c r="I1632" s="2">
        <f t="shared" ca="1" si="102"/>
        <v>4</v>
      </c>
      <c r="J1632" s="2">
        <f t="shared" ca="1" si="103"/>
        <v>615</v>
      </c>
    </row>
    <row r="1633" spans="1:10" ht="17.350000000000001" customHeight="1">
      <c r="A1633" s="2">
        <v>1632</v>
      </c>
      <c r="B1633" s="43" t="s">
        <v>8108</v>
      </c>
      <c r="C1633" s="2" t="s">
        <v>10235</v>
      </c>
      <c r="D1633" s="2" t="str">
        <f t="shared" si="100"/>
        <v>SİVAS</v>
      </c>
      <c r="E1633" s="2" t="str">
        <f t="shared" si="101"/>
        <v>SİVAS</v>
      </c>
      <c r="F1633" s="44" t="s">
        <v>8109</v>
      </c>
      <c r="G1633" s="2">
        <v>497</v>
      </c>
      <c r="H1633" s="2" t="s">
        <v>10543</v>
      </c>
      <c r="I1633" s="2">
        <f t="shared" ca="1" si="102"/>
        <v>1</v>
      </c>
      <c r="J1633" s="2">
        <f t="shared" ca="1" si="103"/>
        <v>622</v>
      </c>
    </row>
    <row r="1634" spans="1:10" ht="17.350000000000001" customHeight="1">
      <c r="A1634" s="2">
        <v>1633</v>
      </c>
      <c r="B1634" s="43" t="s">
        <v>8110</v>
      </c>
      <c r="C1634" s="2" t="s">
        <v>10236</v>
      </c>
      <c r="D1634" s="2" t="str">
        <f t="shared" si="100"/>
        <v xml:space="preserve"> SİVAS</v>
      </c>
      <c r="E1634" s="2" t="str">
        <f t="shared" si="101"/>
        <v>SİVAS</v>
      </c>
      <c r="F1634" s="44" t="s">
        <v>8111</v>
      </c>
      <c r="G1634" s="2">
        <v>713</v>
      </c>
      <c r="H1634" s="2" t="s">
        <v>10544</v>
      </c>
      <c r="I1634" s="2">
        <f t="shared" ca="1" si="102"/>
        <v>7</v>
      </c>
      <c r="J1634" s="2">
        <f t="shared" ca="1" si="103"/>
        <v>5</v>
      </c>
    </row>
    <row r="1635" spans="1:10" ht="17.350000000000001" customHeight="1">
      <c r="A1635" s="2">
        <v>1634</v>
      </c>
      <c r="B1635" s="43" t="s">
        <v>8112</v>
      </c>
      <c r="C1635" s="2" t="s">
        <v>10237</v>
      </c>
      <c r="D1635" s="2" t="str">
        <f t="shared" si="100"/>
        <v>TRABZON TGB Üniversite Mah. Hastane Cad. No: 33 İşlik No: C-205 Trabzon</v>
      </c>
      <c r="E1635" s="2" t="str">
        <f t="shared" si="101"/>
        <v>Trabzon</v>
      </c>
      <c r="F1635" s="44" t="s">
        <v>8113</v>
      </c>
      <c r="G1635" s="2">
        <v>2666</v>
      </c>
      <c r="H1635" s="2" t="s">
        <v>10545</v>
      </c>
      <c r="I1635" s="2">
        <f t="shared" ca="1" si="102"/>
        <v>7</v>
      </c>
      <c r="J1635" s="2">
        <f t="shared" ca="1" si="103"/>
        <v>853</v>
      </c>
    </row>
    <row r="1636" spans="1:10" ht="17.350000000000001" customHeight="1">
      <c r="A1636" s="2">
        <v>1635</v>
      </c>
      <c r="B1636" s="43" t="s">
        <v>8114</v>
      </c>
      <c r="C1636" s="2" t="s">
        <v>10238</v>
      </c>
      <c r="D1636" s="2" t="str">
        <f t="shared" si="100"/>
        <v>İTOB organize sanayi bölgesi 10032 sokak no 2 A-108 TEKELİ -MENDERES - İZMİR</v>
      </c>
      <c r="E1636" s="2" t="str">
        <f t="shared" si="101"/>
        <v>İZMİR</v>
      </c>
      <c r="F1636" s="44" t="s">
        <v>8115</v>
      </c>
      <c r="G1636" s="2">
        <v>1151</v>
      </c>
      <c r="H1636" s="2" t="s">
        <v>10546</v>
      </c>
      <c r="I1636" s="2">
        <f t="shared" ca="1" si="102"/>
        <v>2</v>
      </c>
      <c r="J1636" s="2">
        <f t="shared" ca="1" si="103"/>
        <v>398</v>
      </c>
    </row>
    <row r="1637" spans="1:10" ht="17.350000000000001" customHeight="1">
      <c r="A1637" s="2">
        <v>1636</v>
      </c>
      <c r="B1637" s="43" t="s">
        <v>8116</v>
      </c>
      <c r="C1637" s="2" t="s">
        <v>10239</v>
      </c>
      <c r="D1637" s="2" t="str">
        <f t="shared" si="100"/>
        <v>İstanbul</v>
      </c>
      <c r="E1637" s="2" t="str">
        <f t="shared" si="101"/>
        <v>İstanbul</v>
      </c>
      <c r="F1637" s="44" t="s">
        <v>8117</v>
      </c>
      <c r="G1637" s="2">
        <v>77</v>
      </c>
      <c r="H1637" s="2" t="s">
        <v>10547</v>
      </c>
      <c r="I1637" s="2">
        <f t="shared" ca="1" si="102"/>
        <v>4</v>
      </c>
      <c r="J1637" s="2">
        <f t="shared" ca="1" si="103"/>
        <v>160</v>
      </c>
    </row>
    <row r="1638" spans="1:10" ht="17.350000000000001" customHeight="1">
      <c r="A1638" s="2">
        <v>1637</v>
      </c>
      <c r="B1638" s="43" t="s">
        <v>8118</v>
      </c>
      <c r="C1638" s="2" t="s">
        <v>10240</v>
      </c>
      <c r="D1638" s="2" t="str">
        <f t="shared" si="100"/>
        <v>Dudullu OSB Des Sanayi Sit. 111. Sk. No:3</v>
      </c>
      <c r="E1638" s="2" t="str">
        <f t="shared" si="101"/>
        <v>No:3</v>
      </c>
      <c r="F1638" s="44" t="s">
        <v>8119</v>
      </c>
      <c r="G1638" s="2">
        <v>2868</v>
      </c>
      <c r="H1638" s="2" t="s">
        <v>10548</v>
      </c>
      <c r="I1638" s="2">
        <f t="shared" ca="1" si="102"/>
        <v>4</v>
      </c>
      <c r="J1638" s="2">
        <f t="shared" ca="1" si="103"/>
        <v>881</v>
      </c>
    </row>
    <row r="1639" spans="1:10" ht="17.350000000000001" customHeight="1">
      <c r="A1639" s="2">
        <v>1638</v>
      </c>
      <c r="B1639" s="43" t="s">
        <v>8120</v>
      </c>
      <c r="C1639" s="2" t="s">
        <v>10241</v>
      </c>
      <c r="D1639" s="2" t="str">
        <f t="shared" si="100"/>
        <v>İstanbul</v>
      </c>
      <c r="E1639" s="2" t="str">
        <f t="shared" si="101"/>
        <v>İstanbul</v>
      </c>
      <c r="F1639" s="44" t="s">
        <v>8121</v>
      </c>
      <c r="G1639" s="2">
        <v>1570</v>
      </c>
      <c r="H1639" s="2" t="s">
        <v>10549</v>
      </c>
      <c r="I1639" s="2">
        <f t="shared" ca="1" si="102"/>
        <v>1</v>
      </c>
      <c r="J1639" s="2">
        <f t="shared" ca="1" si="103"/>
        <v>728</v>
      </c>
    </row>
    <row r="1640" spans="1:10" ht="17.350000000000001" customHeight="1">
      <c r="A1640" s="2">
        <v>1639</v>
      </c>
      <c r="B1640" s="43" t="s">
        <v>8122</v>
      </c>
      <c r="C1640" s="2" t="s">
        <v>10242</v>
      </c>
      <c r="D1640" s="2" t="str">
        <f t="shared" si="100"/>
        <v>Boğaziçi Üniversitesi Kuzey Kampüs Teknopark Binası No:306</v>
      </c>
      <c r="E1640" s="2" t="str">
        <f t="shared" si="101"/>
        <v>No:306</v>
      </c>
      <c r="F1640" s="44" t="s">
        <v>8123</v>
      </c>
      <c r="G1640" s="2">
        <v>245</v>
      </c>
      <c r="H1640" s="2" t="s">
        <v>10550</v>
      </c>
      <c r="I1640" s="2">
        <f t="shared" ca="1" si="102"/>
        <v>2</v>
      </c>
      <c r="J1640" s="2">
        <f t="shared" ca="1" si="103"/>
        <v>330</v>
      </c>
    </row>
    <row r="1641" spans="1:10" ht="17.350000000000001" customHeight="1">
      <c r="A1641" s="2">
        <v>1640</v>
      </c>
      <c r="B1641" s="43" t="s">
        <v>8124</v>
      </c>
      <c r="C1641" s="2" t="s">
        <v>10243</v>
      </c>
      <c r="D1641" s="2" t="str">
        <f t="shared" si="100"/>
        <v>GEBZE ORGANİZE SANAYİ BÖLGESİ KEMAL NEHROZOĞLU CAD.2.ÜRETİM BİNASI 5.ÜNİTE 1.KISIM 10 m2 41480 GEBZE – KOCAELİ</v>
      </c>
      <c r="E1641" s="2" t="str">
        <f t="shared" si="101"/>
        <v>KOCAELİ</v>
      </c>
      <c r="F1641" s="44" t="s">
        <v>8125</v>
      </c>
      <c r="G1641" s="2">
        <v>3162</v>
      </c>
      <c r="H1641" s="2" t="s">
        <v>10551</v>
      </c>
      <c r="I1641" s="2">
        <f t="shared" ca="1" si="102"/>
        <v>3</v>
      </c>
      <c r="J1641" s="2">
        <f t="shared" ca="1" si="103"/>
        <v>831</v>
      </c>
    </row>
    <row r="1642" spans="1:10" ht="17.350000000000001" customHeight="1">
      <c r="A1642" s="2">
        <v>1641</v>
      </c>
      <c r="B1642" s="43" t="s">
        <v>8126</v>
      </c>
      <c r="C1642" s="2" t="s">
        <v>10244</v>
      </c>
      <c r="D1642" s="2" t="str">
        <f t="shared" si="100"/>
        <v>ANKARA</v>
      </c>
      <c r="E1642" s="2" t="str">
        <f t="shared" si="101"/>
        <v>ANKARA</v>
      </c>
      <c r="F1642" s="44" t="s">
        <v>8127</v>
      </c>
      <c r="G1642" s="2">
        <v>239</v>
      </c>
      <c r="H1642" s="2" t="s">
        <v>10552</v>
      </c>
      <c r="I1642" s="2">
        <f t="shared" ca="1" si="102"/>
        <v>6</v>
      </c>
      <c r="J1642" s="2">
        <f t="shared" ca="1" si="103"/>
        <v>779</v>
      </c>
    </row>
    <row r="1643" spans="1:10" ht="17.350000000000001" customHeight="1">
      <c r="A1643" s="2">
        <v>1642</v>
      </c>
      <c r="B1643" s="43" t="s">
        <v>8128</v>
      </c>
      <c r="C1643" s="2" t="s">
        <v>10245</v>
      </c>
      <c r="D1643" s="2" t="str">
        <f t="shared" si="100"/>
        <v>Samsun</v>
      </c>
      <c r="E1643" s="2" t="str">
        <f t="shared" si="101"/>
        <v>Samsun</v>
      </c>
      <c r="F1643" s="44" t="s">
        <v>8129</v>
      </c>
      <c r="G1643" s="2">
        <v>2518</v>
      </c>
      <c r="H1643" s="2" t="s">
        <v>10553</v>
      </c>
      <c r="I1643" s="2">
        <f t="shared" ca="1" si="102"/>
        <v>4</v>
      </c>
      <c r="J1643" s="2">
        <f t="shared" ca="1" si="103"/>
        <v>749</v>
      </c>
    </row>
    <row r="1644" spans="1:10" ht="17.350000000000001" customHeight="1">
      <c r="A1644" s="2">
        <v>1643</v>
      </c>
      <c r="B1644" s="43" t="s">
        <v>8130</v>
      </c>
      <c r="C1644" s="2" t="s">
        <v>10246</v>
      </c>
      <c r="D1644" s="2" t="str">
        <f t="shared" si="100"/>
        <v>TRABZON</v>
      </c>
      <c r="E1644" s="2" t="str">
        <f t="shared" si="101"/>
        <v>TRABZON</v>
      </c>
      <c r="F1644" s="44" t="s">
        <v>8131</v>
      </c>
      <c r="G1644" s="2">
        <v>2557</v>
      </c>
      <c r="H1644" s="2" t="s">
        <v>10554</v>
      </c>
      <c r="I1644" s="2">
        <f t="shared" ca="1" si="102"/>
        <v>3</v>
      </c>
      <c r="J1644" s="2">
        <f t="shared" ca="1" si="103"/>
        <v>447</v>
      </c>
    </row>
    <row r="1645" spans="1:10" ht="17.350000000000001" customHeight="1">
      <c r="A1645" s="2">
        <v>1644</v>
      </c>
      <c r="B1645" s="43" t="s">
        <v>8132</v>
      </c>
      <c r="C1645" s="2" t="s">
        <v>10247</v>
      </c>
      <c r="D1645" s="2" t="str">
        <f t="shared" si="100"/>
        <v>Reşitpaşa Mah. Katar Cad. İTU Teknokent Arı 1 No:19 34467 Maslak İstanbul</v>
      </c>
      <c r="E1645" s="2" t="str">
        <f t="shared" si="101"/>
        <v>İstanbul</v>
      </c>
      <c r="F1645" s="44" t="s">
        <v>8133</v>
      </c>
      <c r="G1645" s="2">
        <v>2585</v>
      </c>
      <c r="H1645" s="2" t="s">
        <v>10555</v>
      </c>
      <c r="I1645" s="2">
        <f t="shared" ca="1" si="102"/>
        <v>5</v>
      </c>
      <c r="J1645" s="2">
        <f t="shared" ca="1" si="103"/>
        <v>943</v>
      </c>
    </row>
    <row r="1646" spans="1:10" ht="17.350000000000001" customHeight="1">
      <c r="A1646" s="2">
        <v>1645</v>
      </c>
      <c r="B1646" s="43" t="s">
        <v>8134</v>
      </c>
      <c r="C1646" s="2" t="s">
        <v>10248</v>
      </c>
      <c r="D1646" s="2" t="str">
        <f t="shared" si="100"/>
        <v>Sakarya Üniversitesi Teknoloji Geliştirme Bölgeleri B Blok B01</v>
      </c>
      <c r="E1646" s="2" t="str">
        <f t="shared" si="101"/>
        <v>B01</v>
      </c>
      <c r="F1646" s="44" t="s">
        <v>8135</v>
      </c>
      <c r="G1646" s="2">
        <v>532</v>
      </c>
      <c r="H1646" s="2" t="s">
        <v>10556</v>
      </c>
      <c r="I1646" s="2">
        <f t="shared" ca="1" si="102"/>
        <v>8</v>
      </c>
      <c r="J1646" s="2">
        <f t="shared" ca="1" si="103"/>
        <v>7</v>
      </c>
    </row>
    <row r="1647" spans="1:10" ht="17.350000000000001" customHeight="1">
      <c r="A1647" s="2">
        <v>1646</v>
      </c>
      <c r="B1647" s="43" t="s">
        <v>8136</v>
      </c>
      <c r="C1647" s="2" t="s">
        <v>8750</v>
      </c>
      <c r="D1647" s="2" t="str">
        <f t="shared" si="100"/>
        <v>Yıldıztepe Mah. Çevreyolu Doğu Cad. No:161 Malatya</v>
      </c>
      <c r="E1647" s="2" t="str">
        <f t="shared" si="101"/>
        <v>Malatya</v>
      </c>
      <c r="F1647" s="44" t="s">
        <v>5041</v>
      </c>
      <c r="G1647" s="2">
        <v>964</v>
      </c>
      <c r="H1647" s="2" t="s">
        <v>10557</v>
      </c>
      <c r="I1647" s="2">
        <f t="shared" ca="1" si="102"/>
        <v>7</v>
      </c>
      <c r="J1647" s="2">
        <f t="shared" ca="1" si="103"/>
        <v>536</v>
      </c>
    </row>
    <row r="1648" spans="1:10" ht="17.350000000000001" customHeight="1">
      <c r="A1648" s="2">
        <v>1647</v>
      </c>
      <c r="B1648" s="43" t="s">
        <v>8137</v>
      </c>
      <c r="C1648" s="2" t="s">
        <v>10249</v>
      </c>
      <c r="D1648" s="2" t="str">
        <f t="shared" si="100"/>
        <v>217 Elazığ</v>
      </c>
      <c r="E1648" s="2" t="str">
        <f t="shared" si="101"/>
        <v>Elazığ</v>
      </c>
      <c r="F1648" s="44" t="s">
        <v>8138</v>
      </c>
      <c r="G1648" s="2">
        <v>2766</v>
      </c>
      <c r="H1648" s="2" t="s">
        <v>10558</v>
      </c>
      <c r="I1648" s="2">
        <f t="shared" ca="1" si="102"/>
        <v>7</v>
      </c>
      <c r="J1648" s="2">
        <f t="shared" ca="1" si="103"/>
        <v>634</v>
      </c>
    </row>
    <row r="1649" spans="1:10" ht="17.350000000000001" customHeight="1">
      <c r="A1649" s="2">
        <v>1648</v>
      </c>
      <c r="B1649" s="43" t="s">
        <v>8139</v>
      </c>
      <c r="C1649" s="2" t="s">
        <v>10250</v>
      </c>
      <c r="D1649" s="2" t="str">
        <f t="shared" si="100"/>
        <v>Ankara</v>
      </c>
      <c r="E1649" s="2" t="str">
        <f t="shared" si="101"/>
        <v>Ankara</v>
      </c>
      <c r="F1649" s="44" t="s">
        <v>8140</v>
      </c>
      <c r="G1649" s="2">
        <v>687</v>
      </c>
      <c r="H1649" s="2" t="s">
        <v>10559</v>
      </c>
      <c r="I1649" s="2">
        <f t="shared" ca="1" si="102"/>
        <v>7</v>
      </c>
      <c r="J1649" s="2">
        <f t="shared" ca="1" si="103"/>
        <v>91</v>
      </c>
    </row>
    <row r="1650" spans="1:10" ht="17.350000000000001" customHeight="1">
      <c r="A1650" s="2">
        <v>1649</v>
      </c>
      <c r="B1650" s="43" t="s">
        <v>8141</v>
      </c>
      <c r="C1650" s="2" t="s">
        <v>10251</v>
      </c>
      <c r="D1650" s="2" t="str">
        <f t="shared" si="100"/>
        <v>Reşitpaşa Mah. Katar Cad. ARI 4 Binası Magnet Sarıyer İSTANBUL</v>
      </c>
      <c r="E1650" s="2" t="str">
        <f t="shared" si="101"/>
        <v>İSTANBUL</v>
      </c>
      <c r="F1650" s="44" t="s">
        <v>8142</v>
      </c>
      <c r="G1650" s="2">
        <v>3166</v>
      </c>
      <c r="H1650" s="2" t="s">
        <v>10560</v>
      </c>
      <c r="I1650" s="2">
        <f t="shared" ca="1" si="102"/>
        <v>1</v>
      </c>
      <c r="J1650" s="2">
        <f t="shared" ca="1" si="103"/>
        <v>959</v>
      </c>
    </row>
    <row r="1651" spans="1:10" ht="17.350000000000001" customHeight="1">
      <c r="A1651" s="2">
        <v>1650</v>
      </c>
      <c r="B1651" s="43" t="s">
        <v>8143</v>
      </c>
      <c r="C1651" s="2" t="s">
        <v>10252</v>
      </c>
      <c r="D1651" s="2" t="str">
        <f t="shared" si="100"/>
        <v>Ankara</v>
      </c>
      <c r="E1651" s="2" t="str">
        <f t="shared" si="101"/>
        <v>Ankara</v>
      </c>
      <c r="F1651" s="44" t="s">
        <v>8144</v>
      </c>
      <c r="G1651" s="2">
        <v>2370</v>
      </c>
      <c r="H1651" s="2" t="s">
        <v>10561</v>
      </c>
      <c r="I1651" s="2">
        <f t="shared" ca="1" si="102"/>
        <v>6</v>
      </c>
      <c r="J1651" s="2">
        <f t="shared" ca="1" si="103"/>
        <v>852</v>
      </c>
    </row>
    <row r="1652" spans="1:10" ht="17.350000000000001" customHeight="1">
      <c r="A1652" s="2">
        <v>1651</v>
      </c>
      <c r="B1652" s="43" t="s">
        <v>8145</v>
      </c>
      <c r="C1652" s="2" t="s">
        <v>10253</v>
      </c>
      <c r="D1652" s="2" t="str">
        <f t="shared" si="100"/>
        <v>1E (D2 BLOK) NO.Z06</v>
      </c>
      <c r="E1652" s="2" t="str">
        <f t="shared" si="101"/>
        <v>NO.Z06</v>
      </c>
      <c r="F1652" s="44" t="s">
        <v>8146</v>
      </c>
      <c r="G1652" s="2">
        <v>2599</v>
      </c>
      <c r="H1652" s="2" t="s">
        <v>10562</v>
      </c>
      <c r="I1652" s="2">
        <f t="shared" ca="1" si="102"/>
        <v>5</v>
      </c>
      <c r="J1652" s="2">
        <f t="shared" ca="1" si="103"/>
        <v>913</v>
      </c>
    </row>
    <row r="1653" spans="1:10" ht="17.350000000000001" customHeight="1">
      <c r="A1653" s="2">
        <v>1652</v>
      </c>
      <c r="B1653" s="43" t="s">
        <v>8147</v>
      </c>
      <c r="C1653" s="2" t="s">
        <v>8864</v>
      </c>
      <c r="D1653" s="2" t="str">
        <f t="shared" si="100"/>
        <v>ULUTEK TEKNOLOJİ GELİŞTİRME BÖLGESİ YÖNETİCİ A.Ş. ULUDAĞ ÜNİVERSİTESİ GÖRÜKLE NİLÜFER BURSA</v>
      </c>
      <c r="E1653" s="2" t="str">
        <f t="shared" si="101"/>
        <v>BURSA</v>
      </c>
      <c r="F1653" s="44" t="s">
        <v>5270</v>
      </c>
      <c r="G1653" s="2">
        <v>877</v>
      </c>
      <c r="H1653" s="2" t="s">
        <v>10563</v>
      </c>
      <c r="I1653" s="2">
        <f t="shared" ca="1" si="102"/>
        <v>4</v>
      </c>
      <c r="J1653" s="2">
        <f t="shared" ca="1" si="103"/>
        <v>610</v>
      </c>
    </row>
    <row r="1654" spans="1:10" ht="17.350000000000001" customHeight="1">
      <c r="A1654" s="2">
        <v>1653</v>
      </c>
      <c r="B1654" s="43" t="s">
        <v>8148</v>
      </c>
      <c r="C1654" s="2" t="s">
        <v>10254</v>
      </c>
      <c r="D1654" s="2" t="str">
        <f t="shared" si="100"/>
        <v>Ankara</v>
      </c>
      <c r="E1654" s="2" t="str">
        <f t="shared" si="101"/>
        <v>Ankara</v>
      </c>
      <c r="F1654" s="44" t="s">
        <v>8149</v>
      </c>
      <c r="G1654" s="2">
        <v>2616</v>
      </c>
      <c r="H1654" s="2" t="s">
        <v>10564</v>
      </c>
      <c r="I1654" s="2">
        <f t="shared" ca="1" si="102"/>
        <v>7</v>
      </c>
      <c r="J1654" s="2">
        <f t="shared" ca="1" si="103"/>
        <v>929</v>
      </c>
    </row>
    <row r="1655" spans="1:10" ht="17.350000000000001" customHeight="1">
      <c r="A1655" s="2">
        <v>1654</v>
      </c>
      <c r="B1655" s="43" t="s">
        <v>8150</v>
      </c>
      <c r="C1655" s="2" t="s">
        <v>10255</v>
      </c>
      <c r="D1655" s="2" t="str">
        <f t="shared" si="100"/>
        <v xml:space="preserve"> İSTANBUL</v>
      </c>
      <c r="E1655" s="2" t="str">
        <f t="shared" si="101"/>
        <v>İSTANBUL</v>
      </c>
      <c r="F1655" s="44" t="s">
        <v>8151</v>
      </c>
      <c r="G1655" s="2">
        <v>2922</v>
      </c>
      <c r="H1655" s="2" t="s">
        <v>10565</v>
      </c>
      <c r="I1655" s="2">
        <f t="shared" ca="1" si="102"/>
        <v>2</v>
      </c>
      <c r="J1655" s="2">
        <f t="shared" ca="1" si="103"/>
        <v>30</v>
      </c>
    </row>
    <row r="1656" spans="1:10" ht="17.350000000000001" customHeight="1">
      <c r="A1656" s="2">
        <v>1655</v>
      </c>
      <c r="B1656" s="43" t="s">
        <v>8152</v>
      </c>
      <c r="C1656" s="2" t="s">
        <v>10256</v>
      </c>
      <c r="D1656" s="2" t="str">
        <f t="shared" si="100"/>
        <v>4A 101</v>
      </c>
      <c r="E1656" s="2" t="str">
        <f t="shared" si="101"/>
        <v>101</v>
      </c>
      <c r="F1656" s="44" t="s">
        <v>8153</v>
      </c>
      <c r="G1656" s="2">
        <v>2921</v>
      </c>
      <c r="H1656" s="2" t="s">
        <v>10566</v>
      </c>
      <c r="I1656" s="2">
        <f t="shared" ca="1" si="102"/>
        <v>7</v>
      </c>
      <c r="J1656" s="2">
        <f t="shared" ca="1" si="103"/>
        <v>184</v>
      </c>
    </row>
    <row r="1657" spans="1:10" ht="17.350000000000001" customHeight="1">
      <c r="A1657" s="2">
        <v>1656</v>
      </c>
      <c r="B1657" s="43" t="s">
        <v>8154</v>
      </c>
      <c r="C1657" s="2" t="s">
        <v>10257</v>
      </c>
      <c r="D1657" s="2" t="str">
        <f t="shared" si="100"/>
        <v>ANKARA</v>
      </c>
      <c r="E1657" s="2" t="str">
        <f t="shared" si="101"/>
        <v>ANKARA</v>
      </c>
      <c r="F1657" s="44" t="s">
        <v>8155</v>
      </c>
      <c r="G1657" s="2">
        <v>2744</v>
      </c>
      <c r="H1657" s="2" t="s">
        <v>10567</v>
      </c>
      <c r="I1657" s="2">
        <f t="shared" ca="1" si="102"/>
        <v>3</v>
      </c>
      <c r="J1657" s="2">
        <f t="shared" ca="1" si="103"/>
        <v>165</v>
      </c>
    </row>
    <row r="1658" spans="1:10" ht="17.350000000000001" customHeight="1">
      <c r="A1658" s="2">
        <v>1657</v>
      </c>
      <c r="B1658" s="43" t="s">
        <v>8156</v>
      </c>
      <c r="C1658" s="2" t="s">
        <v>10258</v>
      </c>
      <c r="D1658" s="2" t="str">
        <f t="shared" si="100"/>
        <v xml:space="preserve"> İSTANBUL</v>
      </c>
      <c r="E1658" s="2" t="str">
        <f t="shared" si="101"/>
        <v>İSTANBUL</v>
      </c>
      <c r="F1658" s="44" t="s">
        <v>8157</v>
      </c>
      <c r="G1658" s="2">
        <v>1627</v>
      </c>
      <c r="H1658" s="2" t="s">
        <v>10568</v>
      </c>
      <c r="I1658" s="2">
        <f t="shared" ca="1" si="102"/>
        <v>1</v>
      </c>
      <c r="J1658" s="2">
        <f t="shared" ca="1" si="103"/>
        <v>921</v>
      </c>
    </row>
    <row r="1659" spans="1:10" ht="17.350000000000001" customHeight="1">
      <c r="A1659" s="2">
        <v>1658</v>
      </c>
      <c r="B1659" s="43" t="s">
        <v>8158</v>
      </c>
      <c r="C1659" s="2" t="s">
        <v>10259</v>
      </c>
      <c r="D1659" s="2" t="str">
        <f t="shared" si="100"/>
        <v>İstanbul</v>
      </c>
      <c r="E1659" s="2" t="str">
        <f t="shared" si="101"/>
        <v>İstanbul</v>
      </c>
      <c r="F1659" s="44" t="s">
        <v>8159</v>
      </c>
      <c r="G1659" s="2">
        <v>1046</v>
      </c>
      <c r="H1659" s="2" t="s">
        <v>10569</v>
      </c>
      <c r="I1659" s="2">
        <f t="shared" ca="1" si="102"/>
        <v>4</v>
      </c>
      <c r="J1659" s="2">
        <f t="shared" ca="1" si="103"/>
        <v>240</v>
      </c>
    </row>
    <row r="1660" spans="1:10" ht="17.350000000000001" customHeight="1">
      <c r="A1660" s="2">
        <v>1659</v>
      </c>
      <c r="B1660" s="43" t="s">
        <v>8160</v>
      </c>
      <c r="C1660" s="2" t="s">
        <v>10260</v>
      </c>
      <c r="D1660" s="2" t="str">
        <f t="shared" si="100"/>
        <v>Üniversiteler Mah. İhsan Doğramacı Bulvarı Gümüş Blok No:29 K1-13 ODTÜ Teknokent Çankaya Ankara</v>
      </c>
      <c r="E1660" s="2" t="str">
        <f t="shared" si="101"/>
        <v>Ankara</v>
      </c>
      <c r="F1660" s="44" t="s">
        <v>8161</v>
      </c>
      <c r="G1660" s="2">
        <v>2823</v>
      </c>
      <c r="H1660" s="2" t="s">
        <v>10570</v>
      </c>
      <c r="I1660" s="2">
        <f t="shared" ca="1" si="102"/>
        <v>2</v>
      </c>
      <c r="J1660" s="2">
        <f t="shared" ca="1" si="103"/>
        <v>95</v>
      </c>
    </row>
    <row r="1661" spans="1:10" ht="17.350000000000001" customHeight="1">
      <c r="A1661" s="2">
        <v>1660</v>
      </c>
      <c r="B1661" s="43" t="s">
        <v>8162</v>
      </c>
      <c r="C1661" s="2" t="s">
        <v>10261</v>
      </c>
      <c r="D1661" s="2" t="str">
        <f t="shared" si="100"/>
        <v>YTU Davutpaşa Kampüsü Teknopark C1 Blok No:405 K:2</v>
      </c>
      <c r="E1661" s="2" t="str">
        <f t="shared" si="101"/>
        <v>K:2</v>
      </c>
      <c r="F1661" s="44" t="s">
        <v>8163</v>
      </c>
      <c r="G1661" s="2">
        <v>1602</v>
      </c>
      <c r="H1661" s="2" t="s">
        <v>10571</v>
      </c>
      <c r="I1661" s="2">
        <f t="shared" ca="1" si="102"/>
        <v>4</v>
      </c>
      <c r="J1661" s="2">
        <f t="shared" ca="1" si="103"/>
        <v>956</v>
      </c>
    </row>
    <row r="1662" spans="1:10" ht="17.350000000000001" customHeight="1">
      <c r="A1662" s="2">
        <v>1661</v>
      </c>
      <c r="B1662" s="43" t="s">
        <v>8164</v>
      </c>
      <c r="C1662" s="2" t="s">
        <v>10262</v>
      </c>
      <c r="D1662" s="2" t="str">
        <f t="shared" si="100"/>
        <v>İzmir</v>
      </c>
      <c r="E1662" s="2" t="str">
        <f t="shared" si="101"/>
        <v>İzmir</v>
      </c>
      <c r="F1662" s="44" t="s">
        <v>8165</v>
      </c>
      <c r="G1662" s="2">
        <v>2289</v>
      </c>
      <c r="H1662" s="2" t="s">
        <v>10572</v>
      </c>
      <c r="I1662" s="2">
        <f t="shared" ca="1" si="102"/>
        <v>5</v>
      </c>
      <c r="J1662" s="2">
        <f t="shared" ca="1" si="103"/>
        <v>107</v>
      </c>
    </row>
    <row r="1663" spans="1:10" ht="17.350000000000001" customHeight="1">
      <c r="A1663" s="2">
        <v>1662</v>
      </c>
      <c r="B1663" s="43" t="s">
        <v>8166</v>
      </c>
      <c r="C1663" s="2" t="s">
        <v>10263</v>
      </c>
      <c r="D1663" s="2" t="str">
        <f t="shared" si="100"/>
        <v>B71 Konyaaltı</v>
      </c>
      <c r="E1663" s="2" t="str">
        <f t="shared" si="101"/>
        <v>Konyaaltı</v>
      </c>
      <c r="F1663" s="44" t="s">
        <v>8167</v>
      </c>
      <c r="G1663" s="2">
        <v>1109</v>
      </c>
      <c r="H1663" s="2" t="s">
        <v>10573</v>
      </c>
      <c r="I1663" s="2">
        <f t="shared" ca="1" si="102"/>
        <v>5</v>
      </c>
      <c r="J1663" s="2">
        <f t="shared" ca="1" si="103"/>
        <v>569</v>
      </c>
    </row>
    <row r="1664" spans="1:10" ht="17.350000000000001" customHeight="1">
      <c r="A1664" s="2">
        <v>1663</v>
      </c>
      <c r="B1664" s="43" t="s">
        <v>8168</v>
      </c>
      <c r="C1664" s="2" t="s">
        <v>10264</v>
      </c>
      <c r="D1664" s="2" t="str">
        <f t="shared" si="100"/>
        <v>ANKARA</v>
      </c>
      <c r="E1664" s="2" t="str">
        <f t="shared" si="101"/>
        <v>ANKARA</v>
      </c>
      <c r="F1664" s="44" t="s">
        <v>8169</v>
      </c>
      <c r="G1664" s="2">
        <v>1076</v>
      </c>
      <c r="H1664" s="2" t="s">
        <v>10574</v>
      </c>
      <c r="I1664" s="2">
        <f t="shared" ca="1" si="102"/>
        <v>2</v>
      </c>
      <c r="J1664" s="2">
        <f t="shared" ca="1" si="103"/>
        <v>570</v>
      </c>
    </row>
    <row r="1665" spans="1:10" ht="17.350000000000001" customHeight="1">
      <c r="A1665" s="2">
        <v>1664</v>
      </c>
      <c r="B1665" s="43" t="s">
        <v>8170</v>
      </c>
      <c r="C1665" s="2" t="s">
        <v>10265</v>
      </c>
      <c r="D1665" s="2" t="str">
        <f t="shared" si="100"/>
        <v>kocaeli</v>
      </c>
      <c r="E1665" s="2" t="str">
        <f t="shared" si="101"/>
        <v>kocaeli</v>
      </c>
      <c r="F1665" s="44" t="s">
        <v>8171</v>
      </c>
      <c r="G1665" s="2">
        <v>157</v>
      </c>
      <c r="H1665" s="2" t="s">
        <v>10575</v>
      </c>
      <c r="I1665" s="2">
        <f t="shared" ca="1" si="102"/>
        <v>1</v>
      </c>
      <c r="J1665" s="2">
        <f t="shared" ca="1" si="103"/>
        <v>51</v>
      </c>
    </row>
    <row r="1666" spans="1:10" ht="17.350000000000001" customHeight="1">
      <c r="A1666" s="2">
        <v>1665</v>
      </c>
      <c r="B1666" s="43" t="s">
        <v>8172</v>
      </c>
      <c r="C1666" s="2" t="s">
        <v>10266</v>
      </c>
      <c r="D1666" s="2" t="str">
        <f t="shared" si="100"/>
        <v>215</v>
      </c>
      <c r="E1666" s="2" t="str">
        <f t="shared" si="101"/>
        <v>215</v>
      </c>
      <c r="F1666" s="44" t="s">
        <v>8173</v>
      </c>
      <c r="G1666" s="2">
        <v>2697</v>
      </c>
      <c r="H1666" s="2" t="s">
        <v>10576</v>
      </c>
      <c r="I1666" s="2">
        <f t="shared" ca="1" si="102"/>
        <v>6</v>
      </c>
      <c r="J1666" s="2">
        <f t="shared" ca="1" si="103"/>
        <v>824</v>
      </c>
    </row>
    <row r="1667" spans="1:10" ht="17.350000000000001" customHeight="1">
      <c r="A1667" s="2">
        <v>1666</v>
      </c>
      <c r="B1667" s="43" t="s">
        <v>8174</v>
      </c>
      <c r="C1667" s="2" t="s">
        <v>10267</v>
      </c>
      <c r="D1667" s="2" t="str">
        <f t="shared" ref="D1667:D1730" si="104">IFERROR(RIGHT(C1667,LEN(C1667)-FIND("$",SUBSTITUTE(C1667,"/","$",LEN(C1667)-LEN(SUBSTITUTE(C1667,"/",""))))),C1667)</f>
        <v xml:space="preserve"> B46 KONYAALTI ANTALYA</v>
      </c>
      <c r="E1667" s="2" t="str">
        <f t="shared" ref="E1667:E1730" si="105">IFERROR(RIGHT(D1667,LEN(D1667)-FIND("$",SUBSTITUTE(D1667," ","$",LEN(D1667)-LEN(SUBSTITUTE(D1667," ",""))))),D1667)</f>
        <v>ANTALYA</v>
      </c>
      <c r="F1667" s="44" t="s">
        <v>8175</v>
      </c>
      <c r="G1667" s="2">
        <v>1097</v>
      </c>
      <c r="H1667" s="2" t="s">
        <v>10577</v>
      </c>
      <c r="I1667" s="2">
        <f t="shared" ref="I1667:I1730" ca="1" si="106">RANDBETWEEN(1,8)</f>
        <v>2</v>
      </c>
      <c r="J1667" s="2">
        <f t="shared" ref="J1667:J1730" ca="1" si="107">RANDBETWEEN(1,1000)</f>
        <v>858</v>
      </c>
    </row>
    <row r="1668" spans="1:10" ht="17.350000000000001" customHeight="1">
      <c r="A1668" s="2">
        <v>1667</v>
      </c>
      <c r="B1668" s="43" t="s">
        <v>8176</v>
      </c>
      <c r="C1668" s="2" t="s">
        <v>10268</v>
      </c>
      <c r="D1668" s="2" t="str">
        <f t="shared" si="104"/>
        <v>Ankara</v>
      </c>
      <c r="E1668" s="2" t="str">
        <f t="shared" si="105"/>
        <v>Ankara</v>
      </c>
      <c r="F1668" s="44" t="s">
        <v>8177</v>
      </c>
      <c r="G1668" s="2">
        <v>2444</v>
      </c>
      <c r="H1668" s="2" t="s">
        <v>10578</v>
      </c>
      <c r="I1668" s="2">
        <f t="shared" ca="1" si="106"/>
        <v>2</v>
      </c>
      <c r="J1668" s="2">
        <f t="shared" ca="1" si="107"/>
        <v>243</v>
      </c>
    </row>
    <row r="1669" spans="1:10" ht="17.350000000000001" customHeight="1">
      <c r="A1669" s="2">
        <v>1668</v>
      </c>
      <c r="B1669" s="43" t="s">
        <v>8178</v>
      </c>
      <c r="C1669" s="2" t="s">
        <v>8764</v>
      </c>
      <c r="D1669" s="2" t="str">
        <f t="shared" si="104"/>
        <v xml:space="preserve"> İSTANBUL</v>
      </c>
      <c r="E1669" s="2" t="str">
        <f t="shared" si="105"/>
        <v>İSTANBUL</v>
      </c>
      <c r="F1669" s="44" t="s">
        <v>5068</v>
      </c>
      <c r="G1669" s="2">
        <v>680</v>
      </c>
      <c r="H1669" s="2" t="s">
        <v>10579</v>
      </c>
      <c r="I1669" s="2">
        <f t="shared" ca="1" si="106"/>
        <v>5</v>
      </c>
      <c r="J1669" s="2">
        <f t="shared" ca="1" si="107"/>
        <v>509</v>
      </c>
    </row>
    <row r="1670" spans="1:10" ht="17.350000000000001" customHeight="1">
      <c r="A1670" s="2">
        <v>1669</v>
      </c>
      <c r="B1670" s="43" t="s">
        <v>8179</v>
      </c>
      <c r="C1670" s="2" t="s">
        <v>10269</v>
      </c>
      <c r="D1670" s="2" t="str">
        <f t="shared" si="104"/>
        <v xml:space="preserve"> İstanbul</v>
      </c>
      <c r="E1670" s="2" t="str">
        <f t="shared" si="105"/>
        <v>İstanbul</v>
      </c>
      <c r="F1670" s="44" t="s">
        <v>8180</v>
      </c>
      <c r="G1670" s="2">
        <v>3013</v>
      </c>
      <c r="H1670" s="2" t="s">
        <v>10580</v>
      </c>
      <c r="I1670" s="2">
        <f t="shared" ca="1" si="106"/>
        <v>2</v>
      </c>
      <c r="J1670" s="2">
        <f t="shared" ca="1" si="107"/>
        <v>101</v>
      </c>
    </row>
    <row r="1671" spans="1:10" ht="17.350000000000001" customHeight="1">
      <c r="A1671" s="2">
        <v>1670</v>
      </c>
      <c r="B1671" s="43" t="s">
        <v>8181</v>
      </c>
      <c r="C1671" s="2" t="s">
        <v>10270</v>
      </c>
      <c r="D1671" s="2" t="str">
        <f t="shared" si="104"/>
        <v xml:space="preserve"> ANKARA</v>
      </c>
      <c r="E1671" s="2" t="str">
        <f t="shared" si="105"/>
        <v>ANKARA</v>
      </c>
      <c r="F1671" s="44" t="s">
        <v>8182</v>
      </c>
      <c r="G1671" s="2">
        <v>3003</v>
      </c>
      <c r="H1671" s="2" t="s">
        <v>10581</v>
      </c>
      <c r="I1671" s="2">
        <f t="shared" ca="1" si="106"/>
        <v>7</v>
      </c>
      <c r="J1671" s="2">
        <f t="shared" ca="1" si="107"/>
        <v>243</v>
      </c>
    </row>
    <row r="1672" spans="1:10" ht="17.350000000000001" customHeight="1">
      <c r="A1672" s="2">
        <v>1671</v>
      </c>
      <c r="B1672" s="43" t="s">
        <v>8183</v>
      </c>
      <c r="C1672" s="2" t="s">
        <v>10271</v>
      </c>
      <c r="D1672" s="2" t="str">
        <f t="shared" si="104"/>
        <v>ESKİŞEHİR</v>
      </c>
      <c r="E1672" s="2" t="str">
        <f t="shared" si="105"/>
        <v>ESKİŞEHİR</v>
      </c>
      <c r="F1672" s="44" t="s">
        <v>8184</v>
      </c>
      <c r="G1672" s="2">
        <v>745</v>
      </c>
      <c r="H1672" s="2" t="s">
        <v>10582</v>
      </c>
      <c r="I1672" s="2">
        <f t="shared" ca="1" si="106"/>
        <v>2</v>
      </c>
      <c r="J1672" s="2">
        <f t="shared" ca="1" si="107"/>
        <v>939</v>
      </c>
    </row>
    <row r="1673" spans="1:10" ht="17.350000000000001" customHeight="1">
      <c r="A1673" s="2">
        <v>1672</v>
      </c>
      <c r="B1673" s="43" t="s">
        <v>8185</v>
      </c>
      <c r="C1673" s="2" t="s">
        <v>9004</v>
      </c>
      <c r="D1673" s="2" t="str">
        <f t="shared" si="104"/>
        <v>SARIÇAM</v>
      </c>
      <c r="E1673" s="2" t="str">
        <f t="shared" si="105"/>
        <v>SARIÇAM</v>
      </c>
      <c r="F1673" s="44" t="s">
        <v>5554</v>
      </c>
      <c r="G1673" s="2">
        <v>1490</v>
      </c>
      <c r="H1673" s="2" t="s">
        <v>10583</v>
      </c>
      <c r="I1673" s="2">
        <f t="shared" ca="1" si="106"/>
        <v>3</v>
      </c>
      <c r="J1673" s="2">
        <f t="shared" ca="1" si="107"/>
        <v>840</v>
      </c>
    </row>
    <row r="1674" spans="1:10" ht="17.350000000000001" customHeight="1">
      <c r="A1674" s="2">
        <v>1673</v>
      </c>
      <c r="B1674" s="43" t="s">
        <v>8186</v>
      </c>
      <c r="C1674" s="2" t="s">
        <v>10272</v>
      </c>
      <c r="D1674" s="2" t="str">
        <f t="shared" si="104"/>
        <v>21 OFİM 5.KAT OSTİM</v>
      </c>
      <c r="E1674" s="2" t="str">
        <f t="shared" si="105"/>
        <v>OSTİM</v>
      </c>
      <c r="F1674" s="44" t="s">
        <v>8187</v>
      </c>
      <c r="G1674" s="2">
        <v>694</v>
      </c>
      <c r="H1674" s="2" t="s">
        <v>10584</v>
      </c>
      <c r="I1674" s="2">
        <f t="shared" ca="1" si="106"/>
        <v>1</v>
      </c>
      <c r="J1674" s="2">
        <f t="shared" ca="1" si="107"/>
        <v>844</v>
      </c>
    </row>
    <row r="1675" spans="1:10" ht="17.350000000000001" customHeight="1">
      <c r="A1675" s="2">
        <v>1674</v>
      </c>
      <c r="B1675" s="43" t="s">
        <v>8188</v>
      </c>
      <c r="C1675" s="2" t="s">
        <v>10273</v>
      </c>
      <c r="D1675" s="2" t="str">
        <f t="shared" si="104"/>
        <v>İzmir</v>
      </c>
      <c r="E1675" s="2" t="str">
        <f t="shared" si="105"/>
        <v>İzmir</v>
      </c>
      <c r="F1675" s="44" t="s">
        <v>8189</v>
      </c>
      <c r="G1675" s="2">
        <v>536</v>
      </c>
      <c r="H1675" s="2" t="s">
        <v>10585</v>
      </c>
      <c r="I1675" s="2">
        <f t="shared" ca="1" si="106"/>
        <v>3</v>
      </c>
      <c r="J1675" s="2">
        <f t="shared" ca="1" si="107"/>
        <v>978</v>
      </c>
    </row>
    <row r="1676" spans="1:10" ht="17.350000000000001" customHeight="1">
      <c r="A1676" s="2">
        <v>1675</v>
      </c>
      <c r="B1676" s="43" t="s">
        <v>8190</v>
      </c>
      <c r="C1676" s="2" t="s">
        <v>10274</v>
      </c>
      <c r="D1676" s="2" t="str">
        <f t="shared" si="104"/>
        <v>Samsun</v>
      </c>
      <c r="E1676" s="2" t="str">
        <f t="shared" si="105"/>
        <v>Samsun</v>
      </c>
      <c r="F1676" s="44" t="s">
        <v>8191</v>
      </c>
      <c r="G1676" s="2">
        <v>1401</v>
      </c>
      <c r="H1676" s="2" t="s">
        <v>10586</v>
      </c>
      <c r="I1676" s="2">
        <f t="shared" ca="1" si="106"/>
        <v>2</v>
      </c>
      <c r="J1676" s="2">
        <f t="shared" ca="1" si="107"/>
        <v>28</v>
      </c>
    </row>
    <row r="1677" spans="1:10" ht="17.350000000000001" customHeight="1">
      <c r="A1677" s="2">
        <v>1676</v>
      </c>
      <c r="B1677" s="43" t="s">
        <v>8192</v>
      </c>
      <c r="C1677" s="2" t="s">
        <v>10275</v>
      </c>
      <c r="D1677" s="2" t="str">
        <f t="shared" si="104"/>
        <v>MANİSA</v>
      </c>
      <c r="E1677" s="2" t="str">
        <f t="shared" si="105"/>
        <v>MANİSA</v>
      </c>
      <c r="F1677" s="44" t="s">
        <v>8193</v>
      </c>
      <c r="G1677" s="2">
        <v>443</v>
      </c>
      <c r="H1677" s="2" t="s">
        <v>10587</v>
      </c>
      <c r="I1677" s="2">
        <f t="shared" ca="1" si="106"/>
        <v>6</v>
      </c>
      <c r="J1677" s="2">
        <f t="shared" ca="1" si="107"/>
        <v>968</v>
      </c>
    </row>
    <row r="1678" spans="1:10" ht="17.350000000000001" customHeight="1">
      <c r="A1678" s="2">
        <v>1677</v>
      </c>
      <c r="B1678" s="43" t="s">
        <v>8194</v>
      </c>
      <c r="C1678" s="2" t="s">
        <v>10276</v>
      </c>
      <c r="D1678" s="2" t="str">
        <f t="shared" si="104"/>
        <v>Üniversiteler Mah. İhsan Doğramacı Blv. Arge ve Eğitim Merkezi No:13</v>
      </c>
      <c r="E1678" s="2" t="str">
        <f t="shared" si="105"/>
        <v>No:13</v>
      </c>
      <c r="F1678" s="44" t="s">
        <v>8195</v>
      </c>
      <c r="G1678" s="2">
        <v>1734</v>
      </c>
      <c r="H1678" s="2" t="s">
        <v>10588</v>
      </c>
      <c r="I1678" s="2">
        <f t="shared" ca="1" si="106"/>
        <v>6</v>
      </c>
      <c r="J1678" s="2">
        <f t="shared" ca="1" si="107"/>
        <v>352</v>
      </c>
    </row>
    <row r="1679" spans="1:10" ht="17.350000000000001" customHeight="1">
      <c r="A1679" s="2">
        <v>1678</v>
      </c>
      <c r="B1679" s="43" t="s">
        <v>8196</v>
      </c>
      <c r="C1679" s="2" t="s">
        <v>10277</v>
      </c>
      <c r="D1679" s="2" t="str">
        <f t="shared" si="104"/>
        <v>Teknopark İstanbul, Sanayi Mah. Havaalanı İç Yolu Cad. No:3 2.Blok Kat 1 Pendik- İSTANBUL</v>
      </c>
      <c r="E1679" s="2" t="str">
        <f t="shared" si="105"/>
        <v>İSTANBUL</v>
      </c>
      <c r="F1679" s="44" t="s">
        <v>8197</v>
      </c>
      <c r="G1679" s="2">
        <v>645</v>
      </c>
      <c r="H1679" s="2" t="s">
        <v>10589</v>
      </c>
      <c r="I1679" s="2">
        <f t="shared" ca="1" si="106"/>
        <v>1</v>
      </c>
      <c r="J1679" s="2">
        <f t="shared" ca="1" si="107"/>
        <v>127</v>
      </c>
    </row>
    <row r="1680" spans="1:10" ht="17.350000000000001" customHeight="1">
      <c r="A1680" s="2">
        <v>1679</v>
      </c>
      <c r="B1680" s="43" t="s">
        <v>8198</v>
      </c>
      <c r="C1680" s="2" t="s">
        <v>9034</v>
      </c>
      <c r="D1680" s="2" t="str">
        <f t="shared" si="104"/>
        <v>Ankara</v>
      </c>
      <c r="E1680" s="2" t="str">
        <f t="shared" si="105"/>
        <v>Ankara</v>
      </c>
      <c r="F1680" s="44" t="s">
        <v>5614</v>
      </c>
      <c r="G1680" s="2">
        <v>1677</v>
      </c>
      <c r="H1680" s="2" t="s">
        <v>10590</v>
      </c>
      <c r="I1680" s="2">
        <f t="shared" ca="1" si="106"/>
        <v>6</v>
      </c>
      <c r="J1680" s="2">
        <f t="shared" ca="1" si="107"/>
        <v>791</v>
      </c>
    </row>
    <row r="1681" spans="1:10" ht="17.350000000000001" customHeight="1">
      <c r="A1681" s="2">
        <v>1680</v>
      </c>
      <c r="B1681" s="43" t="s">
        <v>8199</v>
      </c>
      <c r="C1681" s="2" t="s">
        <v>10278</v>
      </c>
      <c r="D1681" s="2" t="str">
        <f t="shared" si="104"/>
        <v>101</v>
      </c>
      <c r="E1681" s="2" t="str">
        <f t="shared" si="105"/>
        <v>101</v>
      </c>
      <c r="F1681" s="44" t="s">
        <v>8200</v>
      </c>
      <c r="G1681" s="2">
        <v>2063</v>
      </c>
      <c r="H1681" s="2" t="s">
        <v>10591</v>
      </c>
      <c r="I1681" s="2">
        <f t="shared" ca="1" si="106"/>
        <v>5</v>
      </c>
      <c r="J1681" s="2">
        <f t="shared" ca="1" si="107"/>
        <v>226</v>
      </c>
    </row>
    <row r="1682" spans="1:10" ht="17.350000000000001" customHeight="1">
      <c r="A1682" s="2">
        <v>1681</v>
      </c>
      <c r="B1682" s="43" t="s">
        <v>8201</v>
      </c>
      <c r="C1682" s="2" t="s">
        <v>10279</v>
      </c>
      <c r="D1682" s="2" t="str">
        <f t="shared" si="104"/>
        <v>Ankara</v>
      </c>
      <c r="E1682" s="2" t="str">
        <f t="shared" si="105"/>
        <v>Ankara</v>
      </c>
      <c r="F1682" s="44" t="s">
        <v>8202</v>
      </c>
      <c r="G1682" s="2">
        <v>2435</v>
      </c>
      <c r="H1682" s="2" t="s">
        <v>10592</v>
      </c>
      <c r="I1682" s="2">
        <f t="shared" ca="1" si="106"/>
        <v>6</v>
      </c>
      <c r="J1682" s="2">
        <f t="shared" ca="1" si="107"/>
        <v>655</v>
      </c>
    </row>
    <row r="1683" spans="1:10" ht="17.350000000000001" customHeight="1">
      <c r="A1683" s="2">
        <v>1682</v>
      </c>
      <c r="B1683" s="43" t="s">
        <v>8203</v>
      </c>
      <c r="C1683" s="2" t="s">
        <v>9334</v>
      </c>
      <c r="D1683" s="2" t="str">
        <f t="shared" si="104"/>
        <v xml:space="preserve"> İstanbul</v>
      </c>
      <c r="E1683" s="2" t="str">
        <f t="shared" si="105"/>
        <v>İstanbul</v>
      </c>
      <c r="F1683" s="44" t="s">
        <v>6225</v>
      </c>
      <c r="G1683" s="2">
        <v>104</v>
      </c>
      <c r="H1683" s="2" t="s">
        <v>10593</v>
      </c>
      <c r="I1683" s="2">
        <f t="shared" ca="1" si="106"/>
        <v>1</v>
      </c>
      <c r="J1683" s="2">
        <f t="shared" ca="1" si="107"/>
        <v>96</v>
      </c>
    </row>
    <row r="1684" spans="1:10" ht="17.350000000000001" customHeight="1">
      <c r="A1684" s="2">
        <v>1683</v>
      </c>
      <c r="B1684" s="43" t="s">
        <v>8204</v>
      </c>
      <c r="C1684" s="2" t="s">
        <v>10280</v>
      </c>
      <c r="D1684" s="2" t="str">
        <f t="shared" si="104"/>
        <v>1C İç Kapı No:1B20</v>
      </c>
      <c r="E1684" s="2" t="str">
        <f t="shared" si="105"/>
        <v>No:1B20</v>
      </c>
      <c r="F1684" s="44" t="s">
        <v>8205</v>
      </c>
      <c r="G1684" s="2">
        <v>2656</v>
      </c>
      <c r="H1684" s="2" t="s">
        <v>10594</v>
      </c>
      <c r="I1684" s="2">
        <f t="shared" ca="1" si="106"/>
        <v>7</v>
      </c>
      <c r="J1684" s="2">
        <f t="shared" ca="1" si="107"/>
        <v>406</v>
      </c>
    </row>
    <row r="1685" spans="1:10" ht="17.350000000000001" customHeight="1">
      <c r="A1685" s="2">
        <v>1684</v>
      </c>
      <c r="B1685" s="43" t="s">
        <v>8206</v>
      </c>
      <c r="C1685" s="2" t="s">
        <v>9334</v>
      </c>
      <c r="D1685" s="2" t="str">
        <f t="shared" si="104"/>
        <v xml:space="preserve"> İstanbul</v>
      </c>
      <c r="E1685" s="2" t="str">
        <f t="shared" si="105"/>
        <v>İstanbul</v>
      </c>
      <c r="F1685" s="44" t="s">
        <v>6225</v>
      </c>
      <c r="G1685" s="2">
        <v>2755</v>
      </c>
      <c r="H1685" s="2" t="s">
        <v>10595</v>
      </c>
      <c r="I1685" s="2">
        <f t="shared" ca="1" si="106"/>
        <v>3</v>
      </c>
      <c r="J1685" s="2">
        <f t="shared" ca="1" si="107"/>
        <v>445</v>
      </c>
    </row>
    <row r="1686" spans="1:10" ht="17.350000000000001" customHeight="1">
      <c r="A1686" s="2">
        <v>1685</v>
      </c>
      <c r="B1686" s="43" t="s">
        <v>8207</v>
      </c>
      <c r="C1686" s="2" t="s">
        <v>10281</v>
      </c>
      <c r="D1686" s="2" t="str">
        <f t="shared" si="104"/>
        <v>Adnan Menderes Teknoloji Geliştirme Bölgesi Zafer Mahallesi Üniversite Varyantı No:86, Aydın.</v>
      </c>
      <c r="E1686" s="2" t="str">
        <f t="shared" si="105"/>
        <v>Aydın.</v>
      </c>
      <c r="F1686" s="44" t="s">
        <v>8208</v>
      </c>
      <c r="G1686" s="2">
        <v>2545</v>
      </c>
      <c r="H1686" s="2" t="s">
        <v>10596</v>
      </c>
      <c r="I1686" s="2">
        <f t="shared" ca="1" si="106"/>
        <v>2</v>
      </c>
      <c r="J1686" s="2">
        <f t="shared" ca="1" si="107"/>
        <v>929</v>
      </c>
    </row>
    <row r="1687" spans="1:10" ht="17.350000000000001" customHeight="1">
      <c r="A1687" s="2">
        <v>1686</v>
      </c>
      <c r="B1687" s="43" t="s">
        <v>8209</v>
      </c>
      <c r="C1687" s="2" t="s">
        <v>10282</v>
      </c>
      <c r="D1687" s="2" t="str">
        <f t="shared" si="104"/>
        <v xml:space="preserve"> İSTANBUL</v>
      </c>
      <c r="E1687" s="2" t="str">
        <f t="shared" si="105"/>
        <v>İSTANBUL</v>
      </c>
      <c r="F1687" s="44" t="s">
        <v>8210</v>
      </c>
      <c r="G1687" s="2">
        <v>88</v>
      </c>
      <c r="H1687" s="2" t="s">
        <v>10597</v>
      </c>
      <c r="I1687" s="2">
        <f t="shared" ca="1" si="106"/>
        <v>5</v>
      </c>
      <c r="J1687" s="2">
        <f t="shared" ca="1" si="107"/>
        <v>213</v>
      </c>
    </row>
    <row r="1688" spans="1:10" ht="17.350000000000001" customHeight="1">
      <c r="A1688" s="2">
        <v>1687</v>
      </c>
      <c r="B1688" s="43" t="s">
        <v>8211</v>
      </c>
      <c r="C1688" s="2" t="s">
        <v>10283</v>
      </c>
      <c r="D1688" s="2" t="str">
        <f t="shared" si="104"/>
        <v>TRABZON</v>
      </c>
      <c r="E1688" s="2" t="str">
        <f t="shared" si="105"/>
        <v>TRABZON</v>
      </c>
      <c r="F1688" s="44" t="s">
        <v>8212</v>
      </c>
      <c r="G1688" s="2">
        <v>3019</v>
      </c>
      <c r="H1688" s="2" t="s">
        <v>10598</v>
      </c>
      <c r="I1688" s="2">
        <f t="shared" ca="1" si="106"/>
        <v>6</v>
      </c>
      <c r="J1688" s="2">
        <f t="shared" ca="1" si="107"/>
        <v>945</v>
      </c>
    </row>
    <row r="1689" spans="1:10" ht="17.350000000000001" customHeight="1">
      <c r="A1689" s="2">
        <v>1688</v>
      </c>
      <c r="B1689" s="43" t="s">
        <v>8213</v>
      </c>
      <c r="C1689" s="2" t="s">
        <v>8764</v>
      </c>
      <c r="D1689" s="2" t="str">
        <f t="shared" si="104"/>
        <v xml:space="preserve"> İSTANBUL</v>
      </c>
      <c r="E1689" s="2" t="str">
        <f t="shared" si="105"/>
        <v>İSTANBUL</v>
      </c>
      <c r="F1689" s="44" t="s">
        <v>5068</v>
      </c>
      <c r="G1689" s="2">
        <v>2334</v>
      </c>
      <c r="H1689" s="2" t="s">
        <v>10599</v>
      </c>
      <c r="I1689" s="2">
        <f t="shared" ca="1" si="106"/>
        <v>3</v>
      </c>
      <c r="J1689" s="2">
        <f t="shared" ca="1" si="107"/>
        <v>574</v>
      </c>
    </row>
    <row r="1690" spans="1:10" ht="17.350000000000001" customHeight="1">
      <c r="A1690" s="2">
        <v>1689</v>
      </c>
      <c r="B1690" s="43" t="s">
        <v>8214</v>
      </c>
      <c r="C1690" s="2" t="s">
        <v>9334</v>
      </c>
      <c r="D1690" s="2" t="str">
        <f t="shared" si="104"/>
        <v xml:space="preserve"> İstanbul</v>
      </c>
      <c r="E1690" s="2" t="str">
        <f t="shared" si="105"/>
        <v>İstanbul</v>
      </c>
      <c r="F1690" s="44" t="s">
        <v>6225</v>
      </c>
      <c r="G1690" s="2">
        <v>1597</v>
      </c>
      <c r="H1690" s="2" t="s">
        <v>10600</v>
      </c>
      <c r="I1690" s="2">
        <f t="shared" ca="1" si="106"/>
        <v>6</v>
      </c>
      <c r="J1690" s="2">
        <f t="shared" ca="1" si="107"/>
        <v>148</v>
      </c>
    </row>
    <row r="1691" spans="1:10" ht="17.350000000000001" customHeight="1">
      <c r="A1691" s="2">
        <v>1690</v>
      </c>
      <c r="B1691" s="43" t="s">
        <v>8215</v>
      </c>
      <c r="C1691" s="2" t="s">
        <v>10284</v>
      </c>
      <c r="D1691" s="2" t="str">
        <f t="shared" si="104"/>
        <v>Malatya</v>
      </c>
      <c r="E1691" s="2" t="str">
        <f t="shared" si="105"/>
        <v>Malatya</v>
      </c>
      <c r="F1691" s="44" t="s">
        <v>8216</v>
      </c>
      <c r="G1691" s="2">
        <v>2381</v>
      </c>
      <c r="H1691" s="2" t="s">
        <v>10601</v>
      </c>
      <c r="I1691" s="2">
        <f t="shared" ca="1" si="106"/>
        <v>2</v>
      </c>
      <c r="J1691" s="2">
        <f t="shared" ca="1" si="107"/>
        <v>896</v>
      </c>
    </row>
    <row r="1692" spans="1:10" ht="17.350000000000001" customHeight="1">
      <c r="A1692" s="2">
        <v>1691</v>
      </c>
      <c r="B1692" s="43" t="s">
        <v>8217</v>
      </c>
      <c r="C1692" s="2" t="s">
        <v>10285</v>
      </c>
      <c r="D1692" s="2" t="str">
        <f t="shared" si="104"/>
        <v>Eskişehir Osmangazi Üniversitesi Meşelik Kampusu ETGB Teknopark Binası No:104</v>
      </c>
      <c r="E1692" s="2" t="str">
        <f t="shared" si="105"/>
        <v>No:104</v>
      </c>
      <c r="F1692" s="44" t="s">
        <v>8218</v>
      </c>
      <c r="G1692" s="2">
        <v>528</v>
      </c>
      <c r="H1692" s="2" t="s">
        <v>10602</v>
      </c>
      <c r="I1692" s="2">
        <f t="shared" ca="1" si="106"/>
        <v>7</v>
      </c>
      <c r="J1692" s="2">
        <f t="shared" ca="1" si="107"/>
        <v>541</v>
      </c>
    </row>
    <row r="1693" spans="1:10" ht="17.350000000000001" customHeight="1">
      <c r="A1693" s="2">
        <v>1692</v>
      </c>
      <c r="B1693" s="43" t="s">
        <v>8219</v>
      </c>
      <c r="C1693" s="2" t="s">
        <v>10286</v>
      </c>
      <c r="D1693" s="2" t="str">
        <f t="shared" si="104"/>
        <v>İstanbul</v>
      </c>
      <c r="E1693" s="2" t="str">
        <f t="shared" si="105"/>
        <v>İstanbul</v>
      </c>
      <c r="F1693" s="44" t="s">
        <v>8220</v>
      </c>
      <c r="G1693" s="2">
        <v>111</v>
      </c>
      <c r="H1693" s="2" t="s">
        <v>10603</v>
      </c>
      <c r="I1693" s="2">
        <f t="shared" ca="1" si="106"/>
        <v>8</v>
      </c>
      <c r="J1693" s="2">
        <f t="shared" ca="1" si="107"/>
        <v>930</v>
      </c>
    </row>
    <row r="1694" spans="1:10" ht="17.350000000000001" customHeight="1">
      <c r="A1694" s="2">
        <v>1693</v>
      </c>
      <c r="B1694" s="43" t="s">
        <v>8221</v>
      </c>
      <c r="C1694" s="2" t="s">
        <v>10287</v>
      </c>
      <c r="D1694" s="2" t="str">
        <f t="shared" si="104"/>
        <v>Ankara</v>
      </c>
      <c r="E1694" s="2" t="str">
        <f t="shared" si="105"/>
        <v>Ankara</v>
      </c>
      <c r="F1694" s="44" t="s">
        <v>8222</v>
      </c>
      <c r="G1694" s="2">
        <v>1</v>
      </c>
      <c r="H1694" s="2" t="s">
        <v>10604</v>
      </c>
      <c r="I1694" s="2">
        <f t="shared" ca="1" si="106"/>
        <v>8</v>
      </c>
      <c r="J1694" s="2">
        <f t="shared" ca="1" si="107"/>
        <v>802</v>
      </c>
    </row>
    <row r="1695" spans="1:10" ht="17.350000000000001" customHeight="1">
      <c r="A1695" s="2">
        <v>1694</v>
      </c>
      <c r="B1695" s="43" t="s">
        <v>8223</v>
      </c>
      <c r="C1695" s="2" t="s">
        <v>10288</v>
      </c>
      <c r="D1695" s="2" t="str">
        <f t="shared" si="104"/>
        <v>ANKARA</v>
      </c>
      <c r="E1695" s="2" t="str">
        <f t="shared" si="105"/>
        <v>ANKARA</v>
      </c>
      <c r="F1695" s="44" t="s">
        <v>8224</v>
      </c>
      <c r="G1695" s="2">
        <v>1777</v>
      </c>
      <c r="H1695" s="2" t="s">
        <v>10605</v>
      </c>
      <c r="I1695" s="2">
        <f t="shared" ca="1" si="106"/>
        <v>3</v>
      </c>
      <c r="J1695" s="2">
        <f t="shared" ca="1" si="107"/>
        <v>678</v>
      </c>
    </row>
    <row r="1696" spans="1:10" ht="17.350000000000001" customHeight="1">
      <c r="A1696" s="2">
        <v>1695</v>
      </c>
      <c r="B1696" s="43" t="s">
        <v>8225</v>
      </c>
      <c r="C1696" s="2" t="s">
        <v>10289</v>
      </c>
      <c r="D1696" s="2" t="str">
        <f t="shared" si="104"/>
        <v>6 İTÜ Magnet Kat: -2</v>
      </c>
      <c r="E1696" s="2" t="str">
        <f t="shared" si="105"/>
        <v>-2</v>
      </c>
      <c r="F1696" s="44" t="s">
        <v>8226</v>
      </c>
      <c r="G1696" s="2">
        <v>899</v>
      </c>
      <c r="H1696" s="2" t="s">
        <v>10606</v>
      </c>
      <c r="I1696" s="2">
        <f t="shared" ca="1" si="106"/>
        <v>4</v>
      </c>
      <c r="J1696" s="2">
        <f t="shared" ca="1" si="107"/>
        <v>968</v>
      </c>
    </row>
    <row r="1697" spans="1:10" ht="17.350000000000001" customHeight="1">
      <c r="A1697" s="2">
        <v>1696</v>
      </c>
      <c r="B1697" s="43" t="s">
        <v>8227</v>
      </c>
      <c r="C1697" s="2" t="s">
        <v>10290</v>
      </c>
      <c r="D1697" s="2" t="str">
        <f t="shared" si="104"/>
        <v>Antalya Teknokenti, Akdeniz Üniversitesi Kampüsü, Pınarbaşı Mah. Dumlupınar Bul No:722 Konyaaltı Antalya</v>
      </c>
      <c r="E1697" s="2" t="str">
        <f t="shared" si="105"/>
        <v>Antalya</v>
      </c>
      <c r="F1697" s="44" t="s">
        <v>8228</v>
      </c>
      <c r="G1697" s="2">
        <v>3173</v>
      </c>
      <c r="H1697" s="2" t="s">
        <v>10607</v>
      </c>
      <c r="I1697" s="2">
        <f t="shared" ca="1" si="106"/>
        <v>4</v>
      </c>
      <c r="J1697" s="2">
        <f t="shared" ca="1" si="107"/>
        <v>639</v>
      </c>
    </row>
    <row r="1698" spans="1:10" ht="17.350000000000001" customHeight="1">
      <c r="A1698" s="2">
        <v>1697</v>
      </c>
      <c r="B1698" s="43" t="s">
        <v>8229</v>
      </c>
      <c r="C1698" s="2" t="s">
        <v>10291</v>
      </c>
      <c r="D1698" s="2" t="str">
        <f t="shared" si="104"/>
        <v>Çaydaçıra Mah. Hacı Ömer Bilginoğlu Cad. No 67 Elazığ</v>
      </c>
      <c r="E1698" s="2" t="str">
        <f t="shared" si="105"/>
        <v>Elazığ</v>
      </c>
      <c r="F1698" s="44" t="s">
        <v>8230</v>
      </c>
      <c r="G1698" s="2">
        <v>3056</v>
      </c>
      <c r="H1698" s="2" t="s">
        <v>10608</v>
      </c>
      <c r="I1698" s="2">
        <f t="shared" ca="1" si="106"/>
        <v>4</v>
      </c>
      <c r="J1698" s="2">
        <f t="shared" ca="1" si="107"/>
        <v>623</v>
      </c>
    </row>
    <row r="1699" spans="1:10" ht="17.350000000000001" customHeight="1">
      <c r="A1699" s="2">
        <v>1698</v>
      </c>
      <c r="B1699" s="43" t="s">
        <v>8231</v>
      </c>
      <c r="C1699" s="2" t="s">
        <v>10292</v>
      </c>
      <c r="D1699" s="2" t="str">
        <f t="shared" si="104"/>
        <v>YTÜ TEKNOLOJİ GELİŞTİRME BÖLGESİ İKİTELLİ ORGANİZE SANAYİ MAH. YTÜ İKİTELLİ TEKNOPARK SOK.DIŞ KAPI NO:1 OFİS NO:104</v>
      </c>
      <c r="E1699" s="2" t="str">
        <f t="shared" si="105"/>
        <v>NO:104</v>
      </c>
      <c r="F1699" s="44" t="s">
        <v>8232</v>
      </c>
      <c r="G1699" s="2">
        <v>2692</v>
      </c>
      <c r="H1699" s="2" t="s">
        <v>10609</v>
      </c>
      <c r="I1699" s="2">
        <f t="shared" ca="1" si="106"/>
        <v>2</v>
      </c>
      <c r="J1699" s="2">
        <f t="shared" ca="1" si="107"/>
        <v>731</v>
      </c>
    </row>
    <row r="1700" spans="1:10" ht="17.350000000000001" customHeight="1">
      <c r="A1700" s="2">
        <v>1699</v>
      </c>
      <c r="B1700" s="43" t="s">
        <v>8233</v>
      </c>
      <c r="C1700" s="2" t="s">
        <v>10293</v>
      </c>
      <c r="D1700" s="2" t="str">
        <f t="shared" si="104"/>
        <v xml:space="preserve"> İstanbul</v>
      </c>
      <c r="E1700" s="2" t="str">
        <f t="shared" si="105"/>
        <v>İstanbul</v>
      </c>
      <c r="F1700" s="44" t="s">
        <v>8234</v>
      </c>
      <c r="G1700" s="2">
        <v>2984</v>
      </c>
      <c r="H1700" s="2" t="s">
        <v>10610</v>
      </c>
      <c r="I1700" s="2">
        <f t="shared" ca="1" si="106"/>
        <v>3</v>
      </c>
      <c r="J1700" s="2">
        <f t="shared" ca="1" si="107"/>
        <v>242</v>
      </c>
    </row>
    <row r="1701" spans="1:10" ht="17.350000000000001" customHeight="1">
      <c r="A1701" s="2">
        <v>1700</v>
      </c>
      <c r="B1701" s="43" t="s">
        <v>8235</v>
      </c>
      <c r="C1701" s="2" t="s">
        <v>10294</v>
      </c>
      <c r="D1701" s="2" t="str">
        <f t="shared" si="104"/>
        <v>PINARBAŞI MAHALLESİ DUMLUPINAR BULVARI ARGE BİNASI 2.KAT ANTALYA</v>
      </c>
      <c r="E1701" s="2" t="str">
        <f t="shared" si="105"/>
        <v>ANTALYA</v>
      </c>
      <c r="F1701" s="44" t="s">
        <v>8236</v>
      </c>
      <c r="G1701" s="2">
        <v>2958</v>
      </c>
      <c r="H1701" s="2" t="s">
        <v>10611</v>
      </c>
      <c r="I1701" s="2">
        <f t="shared" ca="1" si="106"/>
        <v>2</v>
      </c>
      <c r="J1701" s="2">
        <f t="shared" ca="1" si="107"/>
        <v>769</v>
      </c>
    </row>
    <row r="1702" spans="1:10" ht="17.350000000000001" customHeight="1">
      <c r="A1702" s="2">
        <v>1701</v>
      </c>
      <c r="B1702" s="43" t="s">
        <v>8237</v>
      </c>
      <c r="C1702" s="2" t="s">
        <v>10295</v>
      </c>
      <c r="D1702" s="2" t="str">
        <f t="shared" si="104"/>
        <v>A BODRUM KAT OFİS NO:B-59 KONYAALTI</v>
      </c>
      <c r="E1702" s="2" t="str">
        <f t="shared" si="105"/>
        <v>KONYAALTI</v>
      </c>
      <c r="F1702" s="44" t="s">
        <v>8238</v>
      </c>
      <c r="G1702" s="2">
        <v>2496</v>
      </c>
      <c r="H1702" s="2" t="s">
        <v>10612</v>
      </c>
      <c r="I1702" s="2">
        <f t="shared" ca="1" si="106"/>
        <v>3</v>
      </c>
      <c r="J1702" s="2">
        <f t="shared" ca="1" si="107"/>
        <v>384</v>
      </c>
    </row>
    <row r="1703" spans="1:10" ht="17.350000000000001" customHeight="1">
      <c r="A1703" s="2">
        <v>1702</v>
      </c>
      <c r="B1703" s="43" t="s">
        <v>8239</v>
      </c>
      <c r="C1703" s="2" t="s">
        <v>10296</v>
      </c>
      <c r="D1703" s="2" t="str">
        <f t="shared" si="104"/>
        <v>102 Merkez Elazığ</v>
      </c>
      <c r="E1703" s="2" t="str">
        <f t="shared" si="105"/>
        <v>Elazığ</v>
      </c>
      <c r="F1703" s="44" t="s">
        <v>8240</v>
      </c>
      <c r="G1703" s="2">
        <v>2463</v>
      </c>
      <c r="H1703" s="2" t="s">
        <v>10613</v>
      </c>
      <c r="I1703" s="2">
        <f t="shared" ca="1" si="106"/>
        <v>6</v>
      </c>
      <c r="J1703" s="2">
        <f t="shared" ca="1" si="107"/>
        <v>173</v>
      </c>
    </row>
    <row r="1704" spans="1:10" ht="17.350000000000001" customHeight="1">
      <c r="A1704" s="2">
        <v>1703</v>
      </c>
      <c r="B1704" s="43" t="s">
        <v>8241</v>
      </c>
      <c r="C1704" s="2" t="s">
        <v>10107</v>
      </c>
      <c r="D1704" s="2" t="str">
        <f t="shared" si="104"/>
        <v>Teknopark İstanbul</v>
      </c>
      <c r="E1704" s="2" t="str">
        <f t="shared" si="105"/>
        <v>İstanbul</v>
      </c>
      <c r="F1704" s="44" t="s">
        <v>7841</v>
      </c>
      <c r="G1704" s="2">
        <v>1016</v>
      </c>
      <c r="H1704" s="2" t="s">
        <v>10525</v>
      </c>
      <c r="I1704" s="2">
        <f t="shared" ca="1" si="106"/>
        <v>8</v>
      </c>
      <c r="J1704" s="2">
        <f t="shared" ca="1" si="107"/>
        <v>605</v>
      </c>
    </row>
    <row r="1705" spans="1:10" ht="17.350000000000001" customHeight="1">
      <c r="A1705" s="2">
        <v>1704</v>
      </c>
      <c r="B1705" s="43" t="s">
        <v>8242</v>
      </c>
      <c r="C1705" s="2" t="s">
        <v>10297</v>
      </c>
      <c r="D1705" s="2" t="str">
        <f t="shared" si="104"/>
        <v>ERCİYES TEKNOPARK TEKNO4 BİNASI NO:53 KAYSERİ</v>
      </c>
      <c r="E1705" s="2" t="str">
        <f t="shared" si="105"/>
        <v>KAYSERİ</v>
      </c>
      <c r="F1705" s="44" t="s">
        <v>8243</v>
      </c>
      <c r="G1705" s="2">
        <v>1239</v>
      </c>
      <c r="H1705" s="2" t="s">
        <v>10526</v>
      </c>
      <c r="I1705" s="2">
        <f t="shared" ca="1" si="106"/>
        <v>5</v>
      </c>
      <c r="J1705" s="2">
        <f t="shared" ca="1" si="107"/>
        <v>115</v>
      </c>
    </row>
    <row r="1706" spans="1:10" ht="17.350000000000001" customHeight="1">
      <c r="A1706" s="2">
        <v>1705</v>
      </c>
      <c r="B1706" s="43" t="s">
        <v>8244</v>
      </c>
      <c r="C1706" s="2" t="s">
        <v>10298</v>
      </c>
      <c r="D1706" s="2" t="str">
        <f t="shared" si="104"/>
        <v>MANİSA</v>
      </c>
      <c r="E1706" s="2" t="str">
        <f t="shared" si="105"/>
        <v>MANİSA</v>
      </c>
      <c r="F1706" s="44" t="s">
        <v>8245</v>
      </c>
      <c r="G1706" s="2">
        <v>1606</v>
      </c>
      <c r="H1706" s="2" t="s">
        <v>10527</v>
      </c>
      <c r="I1706" s="2">
        <f t="shared" ca="1" si="106"/>
        <v>7</v>
      </c>
      <c r="J1706" s="2">
        <f t="shared" ca="1" si="107"/>
        <v>952</v>
      </c>
    </row>
    <row r="1707" spans="1:10" ht="17.350000000000001" customHeight="1">
      <c r="A1707" s="2">
        <v>1706</v>
      </c>
      <c r="B1707" s="43" t="s">
        <v>8246</v>
      </c>
      <c r="C1707" s="2" t="s">
        <v>10299</v>
      </c>
      <c r="D1707" s="2" t="str">
        <f t="shared" si="104"/>
        <v>İSTANBUL</v>
      </c>
      <c r="E1707" s="2" t="str">
        <f t="shared" si="105"/>
        <v>İSTANBUL</v>
      </c>
      <c r="F1707" s="44" t="s">
        <v>8247</v>
      </c>
      <c r="G1707" s="2">
        <v>666</v>
      </c>
      <c r="H1707" s="2" t="s">
        <v>10528</v>
      </c>
      <c r="I1707" s="2">
        <f t="shared" ca="1" si="106"/>
        <v>5</v>
      </c>
      <c r="J1707" s="2">
        <f t="shared" ca="1" si="107"/>
        <v>649</v>
      </c>
    </row>
    <row r="1708" spans="1:10" ht="17.350000000000001" customHeight="1">
      <c r="A1708" s="2">
        <v>1707</v>
      </c>
      <c r="B1708" s="43" t="s">
        <v>8248</v>
      </c>
      <c r="C1708" s="2" t="s">
        <v>10300</v>
      </c>
      <c r="D1708" s="2" t="str">
        <f t="shared" si="104"/>
        <v>5 202 Sarıyer</v>
      </c>
      <c r="E1708" s="2" t="str">
        <f t="shared" si="105"/>
        <v>Sarıyer</v>
      </c>
      <c r="F1708" s="44" t="s">
        <v>8249</v>
      </c>
      <c r="G1708" s="2">
        <v>2973</v>
      </c>
      <c r="H1708" s="2" t="s">
        <v>10529</v>
      </c>
      <c r="I1708" s="2">
        <f t="shared" ca="1" si="106"/>
        <v>7</v>
      </c>
      <c r="J1708" s="2">
        <f t="shared" ca="1" si="107"/>
        <v>7</v>
      </c>
    </row>
    <row r="1709" spans="1:10" ht="17.350000000000001" customHeight="1">
      <c r="A1709" s="2">
        <v>1708</v>
      </c>
      <c r="B1709" s="43" t="s">
        <v>8250</v>
      </c>
      <c r="C1709" s="2" t="s">
        <v>10301</v>
      </c>
      <c r="D1709" s="2" t="str">
        <f t="shared" si="104"/>
        <v>Ankara</v>
      </c>
      <c r="E1709" s="2" t="str">
        <f t="shared" si="105"/>
        <v>Ankara</v>
      </c>
      <c r="F1709" s="44" t="s">
        <v>8251</v>
      </c>
      <c r="G1709" s="2">
        <v>301</v>
      </c>
      <c r="H1709" s="2" t="s">
        <v>10530</v>
      </c>
      <c r="I1709" s="2">
        <f t="shared" ca="1" si="106"/>
        <v>8</v>
      </c>
      <c r="J1709" s="2">
        <f t="shared" ca="1" si="107"/>
        <v>101</v>
      </c>
    </row>
    <row r="1710" spans="1:10" ht="17.350000000000001" customHeight="1">
      <c r="A1710" s="2">
        <v>1709</v>
      </c>
      <c r="B1710" s="43" t="s">
        <v>8252</v>
      </c>
      <c r="C1710" s="2" t="s">
        <v>10009</v>
      </c>
      <c r="D1710" s="2" t="str">
        <f t="shared" si="104"/>
        <v xml:space="preserve"> İSTANBUL</v>
      </c>
      <c r="E1710" s="2" t="str">
        <f t="shared" si="105"/>
        <v>İSTANBUL</v>
      </c>
      <c r="F1710" s="44" t="s">
        <v>7635</v>
      </c>
      <c r="G1710" s="2">
        <v>140</v>
      </c>
      <c r="H1710" s="2" t="s">
        <v>10531</v>
      </c>
      <c r="I1710" s="2">
        <f t="shared" ca="1" si="106"/>
        <v>5</v>
      </c>
      <c r="J1710" s="2">
        <f t="shared" ca="1" si="107"/>
        <v>518</v>
      </c>
    </row>
    <row r="1711" spans="1:10" ht="17.350000000000001" customHeight="1">
      <c r="A1711" s="2">
        <v>1710</v>
      </c>
      <c r="B1711" s="43" t="s">
        <v>8253</v>
      </c>
      <c r="C1711" s="2" t="s">
        <v>10302</v>
      </c>
      <c r="D1711" s="2" t="str">
        <f t="shared" si="104"/>
        <v>Z9 KONYAALTI ANTALYA</v>
      </c>
      <c r="E1711" s="2" t="str">
        <f t="shared" si="105"/>
        <v>ANTALYA</v>
      </c>
      <c r="F1711" s="44" t="s">
        <v>8254</v>
      </c>
      <c r="G1711" s="2">
        <v>129</v>
      </c>
      <c r="H1711" s="2" t="s">
        <v>10532</v>
      </c>
      <c r="I1711" s="2">
        <f t="shared" ca="1" si="106"/>
        <v>1</v>
      </c>
      <c r="J1711" s="2">
        <f t="shared" ca="1" si="107"/>
        <v>964</v>
      </c>
    </row>
    <row r="1712" spans="1:10" ht="17.350000000000001" customHeight="1">
      <c r="A1712" s="2">
        <v>1711</v>
      </c>
      <c r="B1712" s="43" t="s">
        <v>8255</v>
      </c>
      <c r="C1712" s="2" t="s">
        <v>10303</v>
      </c>
      <c r="D1712" s="2" t="str">
        <f t="shared" si="104"/>
        <v>201 Elazığ</v>
      </c>
      <c r="E1712" s="2" t="str">
        <f t="shared" si="105"/>
        <v>Elazığ</v>
      </c>
      <c r="F1712" s="44" t="s">
        <v>8256</v>
      </c>
      <c r="G1712" s="2">
        <v>11</v>
      </c>
      <c r="H1712" s="2" t="s">
        <v>10533</v>
      </c>
      <c r="I1712" s="2">
        <f t="shared" ca="1" si="106"/>
        <v>8</v>
      </c>
      <c r="J1712" s="2">
        <f t="shared" ca="1" si="107"/>
        <v>980</v>
      </c>
    </row>
    <row r="1713" spans="1:10" ht="17.350000000000001" customHeight="1">
      <c r="A1713" s="2">
        <v>1712</v>
      </c>
      <c r="B1713" s="43" t="s">
        <v>8257</v>
      </c>
      <c r="C1713" s="2" t="s">
        <v>10304</v>
      </c>
      <c r="D1713" s="2" t="str">
        <f t="shared" si="104"/>
        <v>B</v>
      </c>
      <c r="E1713" s="2" t="str">
        <f t="shared" si="105"/>
        <v>B</v>
      </c>
      <c r="F1713" s="44" t="s">
        <v>8258</v>
      </c>
      <c r="G1713" s="2">
        <v>3098</v>
      </c>
      <c r="H1713" s="2" t="s">
        <v>10534</v>
      </c>
      <c r="I1713" s="2">
        <f t="shared" ca="1" si="106"/>
        <v>3</v>
      </c>
      <c r="J1713" s="2">
        <f t="shared" ca="1" si="107"/>
        <v>534</v>
      </c>
    </row>
    <row r="1714" spans="1:10" ht="17.350000000000001" customHeight="1">
      <c r="A1714" s="2">
        <v>1713</v>
      </c>
      <c r="B1714" s="43" t="s">
        <v>8259</v>
      </c>
      <c r="C1714" s="2" t="s">
        <v>10305</v>
      </c>
      <c r="D1714" s="2" t="str">
        <f t="shared" si="104"/>
        <v>3 Elazığ</v>
      </c>
      <c r="E1714" s="2" t="str">
        <f t="shared" si="105"/>
        <v>Elazığ</v>
      </c>
      <c r="F1714" s="44" t="s">
        <v>8260</v>
      </c>
      <c r="G1714" s="2">
        <v>151</v>
      </c>
      <c r="H1714" s="2" t="s">
        <v>10535</v>
      </c>
      <c r="I1714" s="2">
        <f t="shared" ca="1" si="106"/>
        <v>7</v>
      </c>
      <c r="J1714" s="2">
        <f t="shared" ca="1" si="107"/>
        <v>48</v>
      </c>
    </row>
    <row r="1715" spans="1:10" ht="17.350000000000001" customHeight="1">
      <c r="A1715" s="2">
        <v>1714</v>
      </c>
      <c r="B1715" s="43" t="s">
        <v>8261</v>
      </c>
      <c r="C1715" s="2" t="s">
        <v>10306</v>
      </c>
      <c r="D1715" s="2" t="str">
        <f t="shared" si="104"/>
        <v xml:space="preserve"> 3208-3209-3210 Trabzon</v>
      </c>
      <c r="E1715" s="2" t="str">
        <f t="shared" si="105"/>
        <v>Trabzon</v>
      </c>
      <c r="F1715" s="44" t="s">
        <v>8262</v>
      </c>
      <c r="G1715" s="2">
        <v>1644</v>
      </c>
      <c r="H1715" s="2" t="s">
        <v>10536</v>
      </c>
      <c r="I1715" s="2">
        <f t="shared" ca="1" si="106"/>
        <v>7</v>
      </c>
      <c r="J1715" s="2">
        <f t="shared" ca="1" si="107"/>
        <v>768</v>
      </c>
    </row>
    <row r="1716" spans="1:10" ht="17.350000000000001" customHeight="1">
      <c r="A1716" s="2">
        <v>1715</v>
      </c>
      <c r="B1716" s="43" t="s">
        <v>8263</v>
      </c>
      <c r="C1716" s="2" t="s">
        <v>10307</v>
      </c>
      <c r="D1716" s="2" t="str">
        <f t="shared" si="104"/>
        <v>3</v>
      </c>
      <c r="E1716" s="2" t="str">
        <f t="shared" si="105"/>
        <v>3</v>
      </c>
      <c r="F1716" s="44" t="s">
        <v>8264</v>
      </c>
      <c r="G1716" s="2">
        <v>1631</v>
      </c>
      <c r="H1716" s="2" t="s">
        <v>10537</v>
      </c>
      <c r="I1716" s="2">
        <f t="shared" ca="1" si="106"/>
        <v>1</v>
      </c>
      <c r="J1716" s="2">
        <f t="shared" ca="1" si="107"/>
        <v>433</v>
      </c>
    </row>
    <row r="1717" spans="1:10" ht="17.350000000000001" customHeight="1">
      <c r="A1717" s="2">
        <v>1716</v>
      </c>
      <c r="B1717" s="43" t="s">
        <v>8265</v>
      </c>
      <c r="C1717" s="2" t="s">
        <v>10308</v>
      </c>
      <c r="D1717" s="2" t="str">
        <f t="shared" si="104"/>
        <v xml:space="preserve"> İSTANBUL</v>
      </c>
      <c r="E1717" s="2" t="str">
        <f t="shared" si="105"/>
        <v>İSTANBUL</v>
      </c>
      <c r="F1717" s="44" t="s">
        <v>8266</v>
      </c>
      <c r="G1717" s="2">
        <v>2777</v>
      </c>
      <c r="H1717" s="2" t="s">
        <v>10538</v>
      </c>
      <c r="I1717" s="2">
        <f t="shared" ca="1" si="106"/>
        <v>3</v>
      </c>
      <c r="J1717" s="2">
        <f t="shared" ca="1" si="107"/>
        <v>495</v>
      </c>
    </row>
    <row r="1718" spans="1:10" ht="17.350000000000001" customHeight="1">
      <c r="A1718" s="2">
        <v>1717</v>
      </c>
      <c r="B1718" s="43" t="s">
        <v>8267</v>
      </c>
      <c r="C1718" s="2" t="s">
        <v>10309</v>
      </c>
      <c r="D1718" s="2" t="str">
        <f t="shared" si="104"/>
        <v>ANKARA</v>
      </c>
      <c r="E1718" s="2" t="str">
        <f t="shared" si="105"/>
        <v>ANKARA</v>
      </c>
      <c r="F1718" s="44" t="s">
        <v>8268</v>
      </c>
      <c r="G1718" s="2">
        <v>540</v>
      </c>
      <c r="H1718" s="2" t="s">
        <v>10539</v>
      </c>
      <c r="I1718" s="2">
        <f t="shared" ca="1" si="106"/>
        <v>2</v>
      </c>
      <c r="J1718" s="2">
        <f t="shared" ca="1" si="107"/>
        <v>407</v>
      </c>
    </row>
    <row r="1719" spans="1:10" ht="17.350000000000001" customHeight="1">
      <c r="A1719" s="2">
        <v>1718</v>
      </c>
      <c r="B1719" s="43" t="s">
        <v>8269</v>
      </c>
      <c r="C1719" s="2" t="s">
        <v>10310</v>
      </c>
      <c r="D1719" s="2" t="str">
        <f t="shared" si="104"/>
        <v>6 26110 ESKİŞEHİR</v>
      </c>
      <c r="E1719" s="2" t="str">
        <f t="shared" si="105"/>
        <v>ESKİŞEHİR</v>
      </c>
      <c r="F1719" s="44" t="s">
        <v>8270</v>
      </c>
      <c r="G1719" s="2">
        <v>2796</v>
      </c>
      <c r="H1719" s="2" t="s">
        <v>10540</v>
      </c>
      <c r="I1719" s="2">
        <f t="shared" ca="1" si="106"/>
        <v>3</v>
      </c>
      <c r="J1719" s="2">
        <f t="shared" ca="1" si="107"/>
        <v>941</v>
      </c>
    </row>
    <row r="1720" spans="1:10" ht="17.350000000000001" customHeight="1">
      <c r="A1720" s="2">
        <v>1719</v>
      </c>
      <c r="B1720" s="43" t="s">
        <v>8271</v>
      </c>
      <c r="C1720" s="2" t="s">
        <v>10311</v>
      </c>
      <c r="D1720" s="2" t="str">
        <f t="shared" si="104"/>
        <v>Sakarya Üniversitesi Teknopark Esentepe kampüsü A Blok B11</v>
      </c>
      <c r="E1720" s="2" t="str">
        <f t="shared" si="105"/>
        <v>B11</v>
      </c>
      <c r="F1720" s="44" t="s">
        <v>8272</v>
      </c>
      <c r="G1720" s="2">
        <v>997</v>
      </c>
      <c r="H1720" s="2" t="s">
        <v>10541</v>
      </c>
      <c r="I1720" s="2">
        <f t="shared" ca="1" si="106"/>
        <v>5</v>
      </c>
      <c r="J1720" s="2">
        <f t="shared" ca="1" si="107"/>
        <v>471</v>
      </c>
    </row>
    <row r="1721" spans="1:10" ht="17.350000000000001" customHeight="1">
      <c r="A1721" s="2">
        <v>1720</v>
      </c>
      <c r="B1721" s="43" t="s">
        <v>8273</v>
      </c>
      <c r="C1721" s="2" t="s">
        <v>9896</v>
      </c>
      <c r="D1721" s="2" t="str">
        <f t="shared" si="104"/>
        <v>1, 35471, Tekeli, Menderes, İzmir, Türkiye</v>
      </c>
      <c r="E1721" s="2" t="str">
        <f t="shared" si="105"/>
        <v>Türkiye</v>
      </c>
      <c r="F1721" s="44" t="s">
        <v>7397</v>
      </c>
      <c r="G1721" s="2">
        <v>3126</v>
      </c>
      <c r="H1721" s="2" t="s">
        <v>10542</v>
      </c>
      <c r="I1721" s="2">
        <f t="shared" ca="1" si="106"/>
        <v>8</v>
      </c>
      <c r="J1721" s="2">
        <f t="shared" ca="1" si="107"/>
        <v>270</v>
      </c>
    </row>
    <row r="1722" spans="1:10" ht="17.350000000000001" customHeight="1">
      <c r="A1722" s="2">
        <v>1721</v>
      </c>
      <c r="B1722" s="43" t="s">
        <v>8274</v>
      </c>
      <c r="C1722" s="2" t="s">
        <v>10312</v>
      </c>
      <c r="D1722" s="2" t="str">
        <f t="shared" si="104"/>
        <v>Ankara</v>
      </c>
      <c r="E1722" s="2" t="str">
        <f t="shared" si="105"/>
        <v>Ankara</v>
      </c>
      <c r="F1722" s="44" t="s">
        <v>8275</v>
      </c>
      <c r="G1722" s="2">
        <v>497</v>
      </c>
      <c r="H1722" s="2" t="s">
        <v>10543</v>
      </c>
      <c r="I1722" s="2">
        <f t="shared" ca="1" si="106"/>
        <v>4</v>
      </c>
      <c r="J1722" s="2">
        <f t="shared" ca="1" si="107"/>
        <v>158</v>
      </c>
    </row>
    <row r="1723" spans="1:10" ht="17.350000000000001" customHeight="1">
      <c r="A1723" s="2">
        <v>1722</v>
      </c>
      <c r="B1723" s="43" t="s">
        <v>8276</v>
      </c>
      <c r="C1723" s="2" t="s">
        <v>10313</v>
      </c>
      <c r="D1723" s="2" t="str">
        <f t="shared" si="104"/>
        <v>129</v>
      </c>
      <c r="E1723" s="2" t="str">
        <f t="shared" si="105"/>
        <v>129</v>
      </c>
      <c r="F1723" s="44" t="s">
        <v>8277</v>
      </c>
      <c r="G1723" s="2">
        <v>713</v>
      </c>
      <c r="H1723" s="2" t="s">
        <v>10544</v>
      </c>
      <c r="I1723" s="2">
        <f t="shared" ca="1" si="106"/>
        <v>8</v>
      </c>
      <c r="J1723" s="2">
        <f t="shared" ca="1" si="107"/>
        <v>673</v>
      </c>
    </row>
    <row r="1724" spans="1:10" ht="17.350000000000001" customHeight="1">
      <c r="A1724" s="2">
        <v>1723</v>
      </c>
      <c r="B1724" s="43" t="s">
        <v>8278</v>
      </c>
      <c r="C1724" s="2" t="s">
        <v>10314</v>
      </c>
      <c r="D1724" s="2" t="str">
        <f t="shared" si="104"/>
        <v>ESKİŞEHİR</v>
      </c>
      <c r="E1724" s="2" t="str">
        <f t="shared" si="105"/>
        <v>ESKİŞEHİR</v>
      </c>
      <c r="F1724" s="44" t="s">
        <v>8279</v>
      </c>
      <c r="G1724" s="2">
        <v>2666</v>
      </c>
      <c r="H1724" s="2" t="s">
        <v>10545</v>
      </c>
      <c r="I1724" s="2">
        <f t="shared" ca="1" si="106"/>
        <v>5</v>
      </c>
      <c r="J1724" s="2">
        <f t="shared" ca="1" si="107"/>
        <v>99</v>
      </c>
    </row>
    <row r="1725" spans="1:10" ht="17.350000000000001" customHeight="1">
      <c r="A1725" s="2">
        <v>1724</v>
      </c>
      <c r="B1725" s="43" t="s">
        <v>8280</v>
      </c>
      <c r="C1725" s="2" t="s">
        <v>10315</v>
      </c>
      <c r="D1725" s="2" t="str">
        <f t="shared" si="104"/>
        <v>Ankara</v>
      </c>
      <c r="E1725" s="2" t="str">
        <f t="shared" si="105"/>
        <v>Ankara</v>
      </c>
      <c r="F1725" s="44" t="s">
        <v>8281</v>
      </c>
      <c r="G1725" s="2">
        <v>1151</v>
      </c>
      <c r="H1725" s="2" t="s">
        <v>10546</v>
      </c>
      <c r="I1725" s="2">
        <f t="shared" ca="1" si="106"/>
        <v>3</v>
      </c>
      <c r="J1725" s="2">
        <f t="shared" ca="1" si="107"/>
        <v>219</v>
      </c>
    </row>
    <row r="1726" spans="1:10" ht="17.350000000000001" customHeight="1">
      <c r="A1726" s="2">
        <v>1725</v>
      </c>
      <c r="B1726" s="43" t="s">
        <v>8282</v>
      </c>
      <c r="C1726" s="2" t="s">
        <v>10316</v>
      </c>
      <c r="D1726" s="2" t="str">
        <f t="shared" si="104"/>
        <v>Trakya Üniversitesi Edirne Teknoloji Geliştirme Bölgesi İdari Bina ve Kuluçka Merkezi No: 6 Merkez EDİRNE</v>
      </c>
      <c r="E1726" s="2" t="str">
        <f t="shared" si="105"/>
        <v>EDİRNE</v>
      </c>
      <c r="F1726" s="44" t="s">
        <v>8283</v>
      </c>
      <c r="G1726" s="2">
        <v>77</v>
      </c>
      <c r="H1726" s="2" t="s">
        <v>10547</v>
      </c>
      <c r="I1726" s="2">
        <f t="shared" ca="1" si="106"/>
        <v>5</v>
      </c>
      <c r="J1726" s="2">
        <f t="shared" ca="1" si="107"/>
        <v>518</v>
      </c>
    </row>
    <row r="1727" spans="1:10" ht="17.350000000000001" customHeight="1">
      <c r="A1727" s="2">
        <v>1726</v>
      </c>
      <c r="B1727" s="43" t="s">
        <v>8284</v>
      </c>
      <c r="C1727" s="2" t="s">
        <v>10317</v>
      </c>
      <c r="D1727" s="2" t="str">
        <f t="shared" si="104"/>
        <v xml:space="preserve"> OFİS NO:B-54 KONYAALTI ANTALYA</v>
      </c>
      <c r="E1727" s="2" t="str">
        <f t="shared" si="105"/>
        <v>ANTALYA</v>
      </c>
      <c r="F1727" s="44" t="s">
        <v>8285</v>
      </c>
      <c r="G1727" s="2">
        <v>2868</v>
      </c>
      <c r="H1727" s="2" t="s">
        <v>10548</v>
      </c>
      <c r="I1727" s="2">
        <f t="shared" ca="1" si="106"/>
        <v>6</v>
      </c>
      <c r="J1727" s="2">
        <f t="shared" ca="1" si="107"/>
        <v>661</v>
      </c>
    </row>
    <row r="1728" spans="1:10" ht="17.350000000000001" customHeight="1">
      <c r="A1728" s="2">
        <v>1727</v>
      </c>
      <c r="B1728" s="43" t="s">
        <v>8286</v>
      </c>
      <c r="C1728" s="2" t="s">
        <v>10318</v>
      </c>
      <c r="D1728" s="2" t="str">
        <f t="shared" si="104"/>
        <v>214</v>
      </c>
      <c r="E1728" s="2" t="str">
        <f t="shared" si="105"/>
        <v>214</v>
      </c>
      <c r="F1728" s="44" t="s">
        <v>8287</v>
      </c>
      <c r="G1728" s="2">
        <v>1570</v>
      </c>
      <c r="H1728" s="2" t="s">
        <v>10549</v>
      </c>
      <c r="I1728" s="2">
        <f t="shared" ca="1" si="106"/>
        <v>2</v>
      </c>
      <c r="J1728" s="2">
        <f t="shared" ca="1" si="107"/>
        <v>640</v>
      </c>
    </row>
    <row r="1729" spans="1:10" ht="17.350000000000001" customHeight="1">
      <c r="A1729" s="2">
        <v>1728</v>
      </c>
      <c r="B1729" s="43" t="s">
        <v>8288</v>
      </c>
      <c r="C1729" s="2" t="s">
        <v>10319</v>
      </c>
      <c r="D1729" s="2" t="str">
        <f t="shared" si="104"/>
        <v xml:space="preserve"> Van</v>
      </c>
      <c r="E1729" s="2" t="str">
        <f t="shared" si="105"/>
        <v>Van</v>
      </c>
      <c r="F1729" s="44" t="s">
        <v>8289</v>
      </c>
      <c r="G1729" s="2">
        <v>245</v>
      </c>
      <c r="H1729" s="2" t="s">
        <v>10550</v>
      </c>
      <c r="I1729" s="2">
        <f t="shared" ca="1" si="106"/>
        <v>1</v>
      </c>
      <c r="J1729" s="2">
        <f t="shared" ca="1" si="107"/>
        <v>647</v>
      </c>
    </row>
    <row r="1730" spans="1:10" ht="17.350000000000001" customHeight="1">
      <c r="A1730" s="2">
        <v>1729</v>
      </c>
      <c r="B1730" s="43" t="s">
        <v>8290</v>
      </c>
      <c r="C1730" s="2" t="s">
        <v>10320</v>
      </c>
      <c r="D1730" s="2" t="str">
        <f t="shared" si="104"/>
        <v>Trabzon Teknoloji Geliştirme Bölgesi Üniversite Mah. Hastane Caddesi No:33 İşlik: 3102 TRABZON</v>
      </c>
      <c r="E1730" s="2" t="str">
        <f t="shared" si="105"/>
        <v>TRABZON</v>
      </c>
      <c r="F1730" s="44" t="s">
        <v>8291</v>
      </c>
      <c r="G1730" s="2">
        <v>3162</v>
      </c>
      <c r="H1730" s="2" t="s">
        <v>10551</v>
      </c>
      <c r="I1730" s="2">
        <f t="shared" ca="1" si="106"/>
        <v>3</v>
      </c>
      <c r="J1730" s="2">
        <f t="shared" ca="1" si="107"/>
        <v>232</v>
      </c>
    </row>
    <row r="1731" spans="1:10" ht="17.350000000000001" customHeight="1">
      <c r="A1731" s="2">
        <v>1730</v>
      </c>
      <c r="B1731" s="43" t="s">
        <v>8292</v>
      </c>
      <c r="C1731" s="2" t="s">
        <v>10321</v>
      </c>
      <c r="D1731" s="2" t="str">
        <f t="shared" ref="D1731:D1794" si="108">IFERROR(RIGHT(C1731,LEN(C1731)-FIND("$",SUBSTITUTE(C1731,"/","$",LEN(C1731)-LEN(SUBSTITUTE(C1731,"/",""))))),C1731)</f>
        <v>44 (Z1) No: 205</v>
      </c>
      <c r="E1731" s="2" t="str">
        <f t="shared" ref="E1731:E1794" si="109">IFERROR(RIGHT(D1731,LEN(D1731)-FIND("$",SUBSTITUTE(D1731," ","$",LEN(D1731)-LEN(SUBSTITUTE(D1731," ",""))))),D1731)</f>
        <v>205</v>
      </c>
      <c r="F1731" s="44" t="s">
        <v>8293</v>
      </c>
      <c r="G1731" s="2">
        <v>239</v>
      </c>
      <c r="H1731" s="2" t="s">
        <v>10552</v>
      </c>
      <c r="I1731" s="2">
        <f t="shared" ref="I1731:I1794" ca="1" si="110">RANDBETWEEN(1,8)</f>
        <v>1</v>
      </c>
      <c r="J1731" s="2">
        <f t="shared" ref="J1731:J1794" ca="1" si="111">RANDBETWEEN(1,1000)</f>
        <v>981</v>
      </c>
    </row>
    <row r="1732" spans="1:10" ht="17.350000000000001" customHeight="1">
      <c r="A1732" s="2">
        <v>1731</v>
      </c>
      <c r="B1732" s="43" t="s">
        <v>8294</v>
      </c>
      <c r="C1732" s="2" t="s">
        <v>10322</v>
      </c>
      <c r="D1732" s="2" t="str">
        <f t="shared" si="108"/>
        <v>Ankara</v>
      </c>
      <c r="E1732" s="2" t="str">
        <f t="shared" si="109"/>
        <v>Ankara</v>
      </c>
      <c r="F1732" s="44" t="s">
        <v>8295</v>
      </c>
      <c r="G1732" s="2">
        <v>2518</v>
      </c>
      <c r="H1732" s="2" t="s">
        <v>10553</v>
      </c>
      <c r="I1732" s="2">
        <f t="shared" ca="1" si="110"/>
        <v>8</v>
      </c>
      <c r="J1732" s="2">
        <f t="shared" ca="1" si="111"/>
        <v>382</v>
      </c>
    </row>
    <row r="1733" spans="1:10" ht="17.350000000000001" customHeight="1">
      <c r="A1733" s="2">
        <v>1732</v>
      </c>
      <c r="B1733" s="43" t="s">
        <v>8296</v>
      </c>
      <c r="C1733" s="2" t="s">
        <v>10323</v>
      </c>
      <c r="D1733" s="2" t="str">
        <f t="shared" si="108"/>
        <v>SİLVAN YOLU 6. KM DİCLE TEKNOKENT BİNASI</v>
      </c>
      <c r="E1733" s="2" t="str">
        <f t="shared" si="109"/>
        <v>BİNASI</v>
      </c>
      <c r="F1733" s="44" t="s">
        <v>8297</v>
      </c>
      <c r="G1733" s="2">
        <v>2557</v>
      </c>
      <c r="H1733" s="2" t="s">
        <v>10554</v>
      </c>
      <c r="I1733" s="2">
        <f t="shared" ca="1" si="110"/>
        <v>3</v>
      </c>
      <c r="J1733" s="2">
        <f t="shared" ca="1" si="111"/>
        <v>972</v>
      </c>
    </row>
    <row r="1734" spans="1:10" ht="17.350000000000001" customHeight="1">
      <c r="A1734" s="2">
        <v>1733</v>
      </c>
      <c r="B1734" s="43" t="s">
        <v>8298</v>
      </c>
      <c r="C1734" s="2" t="s">
        <v>9090</v>
      </c>
      <c r="D1734" s="2" t="str">
        <f t="shared" si="108"/>
        <v>KÜTAHYA TEKNOKENT 2.Organize San. Bölgesi Kütahya-Eskişehir Karayolu 5.Km KÜTAHYA</v>
      </c>
      <c r="E1734" s="2" t="str">
        <f t="shared" si="109"/>
        <v>KÜTAHYA</v>
      </c>
      <c r="F1734" s="44" t="s">
        <v>5730</v>
      </c>
      <c r="G1734" s="2">
        <v>2585</v>
      </c>
      <c r="H1734" s="2" t="s">
        <v>10555</v>
      </c>
      <c r="I1734" s="2">
        <f t="shared" ca="1" si="110"/>
        <v>1</v>
      </c>
      <c r="J1734" s="2">
        <f t="shared" ca="1" si="111"/>
        <v>515</v>
      </c>
    </row>
    <row r="1735" spans="1:10" ht="17.350000000000001" customHeight="1">
      <c r="A1735" s="2">
        <v>1734</v>
      </c>
      <c r="B1735" s="43" t="s">
        <v>8299</v>
      </c>
      <c r="C1735" s="2" t="s">
        <v>10324</v>
      </c>
      <c r="D1735" s="2" t="str">
        <f t="shared" si="108"/>
        <v xml:space="preserve"> ANTALYA</v>
      </c>
      <c r="E1735" s="2" t="str">
        <f t="shared" si="109"/>
        <v>ANTALYA</v>
      </c>
      <c r="F1735" s="44" t="s">
        <v>8300</v>
      </c>
      <c r="G1735" s="2">
        <v>532</v>
      </c>
      <c r="H1735" s="2" t="s">
        <v>10556</v>
      </c>
      <c r="I1735" s="2">
        <f t="shared" ca="1" si="110"/>
        <v>8</v>
      </c>
      <c r="J1735" s="2">
        <f t="shared" ca="1" si="111"/>
        <v>99</v>
      </c>
    </row>
    <row r="1736" spans="1:10" ht="17.350000000000001" customHeight="1">
      <c r="A1736" s="2">
        <v>1735</v>
      </c>
      <c r="B1736" s="43" t="s">
        <v>8301</v>
      </c>
      <c r="C1736" s="2" t="s">
        <v>10325</v>
      </c>
      <c r="D1736" s="2" t="str">
        <f t="shared" si="108"/>
        <v>Ankara</v>
      </c>
      <c r="E1736" s="2" t="str">
        <f t="shared" si="109"/>
        <v>Ankara</v>
      </c>
      <c r="F1736" s="44" t="s">
        <v>8302</v>
      </c>
      <c r="G1736" s="2">
        <v>964</v>
      </c>
      <c r="H1736" s="2" t="s">
        <v>10557</v>
      </c>
      <c r="I1736" s="2">
        <f t="shared" ca="1" si="110"/>
        <v>4</v>
      </c>
      <c r="J1736" s="2">
        <f t="shared" ca="1" si="111"/>
        <v>532</v>
      </c>
    </row>
    <row r="1737" spans="1:10" ht="17.350000000000001" customHeight="1">
      <c r="A1737" s="2">
        <v>1736</v>
      </c>
      <c r="B1737" s="43" t="s">
        <v>8303</v>
      </c>
      <c r="C1737" s="2" t="s">
        <v>10326</v>
      </c>
      <c r="D1737" s="2" t="str">
        <f t="shared" si="108"/>
        <v>Yıldız teknik üniversitesi davutpaşa kampusu - Teknopark - D2 Blok Z01 Esenler İstanbul</v>
      </c>
      <c r="E1737" s="2" t="str">
        <f t="shared" si="109"/>
        <v>İstanbul</v>
      </c>
      <c r="F1737" s="44" t="s">
        <v>8304</v>
      </c>
      <c r="G1737" s="2">
        <v>2766</v>
      </c>
      <c r="H1737" s="2" t="s">
        <v>10558</v>
      </c>
      <c r="I1737" s="2">
        <f t="shared" ca="1" si="110"/>
        <v>2</v>
      </c>
      <c r="J1737" s="2">
        <f t="shared" ca="1" si="111"/>
        <v>535</v>
      </c>
    </row>
    <row r="1738" spans="1:10" ht="17.350000000000001" customHeight="1">
      <c r="A1738" s="2">
        <v>1737</v>
      </c>
      <c r="B1738" s="43" t="s">
        <v>8305</v>
      </c>
      <c r="C1738" s="2" t="s">
        <v>10327</v>
      </c>
      <c r="D1738" s="2" t="str">
        <f t="shared" si="108"/>
        <v>Sakarya Üniversitesi Teknoloji Geliştirme Bölgeleri Yönetici A.Ş. Esentepe Mah. Akademiyolu Sok. D Blok B01</v>
      </c>
      <c r="E1738" s="2" t="str">
        <f t="shared" si="109"/>
        <v>B01</v>
      </c>
      <c r="F1738" s="44" t="s">
        <v>8306</v>
      </c>
      <c r="G1738" s="2">
        <v>687</v>
      </c>
      <c r="H1738" s="2" t="s">
        <v>10559</v>
      </c>
      <c r="I1738" s="2">
        <f t="shared" ca="1" si="110"/>
        <v>2</v>
      </c>
      <c r="J1738" s="2">
        <f t="shared" ca="1" si="111"/>
        <v>546</v>
      </c>
    </row>
    <row r="1739" spans="1:10" ht="17.350000000000001" customHeight="1">
      <c r="A1739" s="2">
        <v>1738</v>
      </c>
      <c r="B1739" s="43" t="s">
        <v>8307</v>
      </c>
      <c r="C1739" s="2" t="s">
        <v>10328</v>
      </c>
      <c r="D1739" s="2" t="str">
        <f t="shared" si="108"/>
        <v>HATAY</v>
      </c>
      <c r="E1739" s="2" t="str">
        <f t="shared" si="109"/>
        <v>HATAY</v>
      </c>
      <c r="F1739" s="44" t="s">
        <v>8308</v>
      </c>
      <c r="G1739" s="2">
        <v>3166</v>
      </c>
      <c r="H1739" s="2" t="s">
        <v>10560</v>
      </c>
      <c r="I1739" s="2">
        <f t="shared" ca="1" si="110"/>
        <v>1</v>
      </c>
      <c r="J1739" s="2">
        <f t="shared" ca="1" si="111"/>
        <v>125</v>
      </c>
    </row>
    <row r="1740" spans="1:10" ht="17.350000000000001" customHeight="1">
      <c r="A1740" s="2">
        <v>1739</v>
      </c>
      <c r="B1740" s="43" t="s">
        <v>8309</v>
      </c>
      <c r="C1740" s="2" t="s">
        <v>10329</v>
      </c>
      <c r="D1740" s="2" t="str">
        <f t="shared" si="108"/>
        <v>Üniversite Mahallesi Hastane Caddesi No:33 İşlik:3201 TRABZON</v>
      </c>
      <c r="E1740" s="2" t="str">
        <f t="shared" si="109"/>
        <v>TRABZON</v>
      </c>
      <c r="F1740" s="44" t="s">
        <v>8310</v>
      </c>
      <c r="G1740" s="2">
        <v>2370</v>
      </c>
      <c r="H1740" s="2" t="s">
        <v>10561</v>
      </c>
      <c r="I1740" s="2">
        <f t="shared" ca="1" si="110"/>
        <v>7</v>
      </c>
      <c r="J1740" s="2">
        <f t="shared" ca="1" si="111"/>
        <v>795</v>
      </c>
    </row>
    <row r="1741" spans="1:10" ht="17.350000000000001" customHeight="1">
      <c r="A1741" s="2">
        <v>1740</v>
      </c>
      <c r="B1741" s="43" t="s">
        <v>8311</v>
      </c>
      <c r="C1741" s="2" t="s">
        <v>10330</v>
      </c>
      <c r="D1741" s="2" t="str">
        <f t="shared" si="108"/>
        <v>ESKİŞEHİR</v>
      </c>
      <c r="E1741" s="2" t="str">
        <f t="shared" si="109"/>
        <v>ESKİŞEHİR</v>
      </c>
      <c r="F1741" s="44" t="s">
        <v>8312</v>
      </c>
      <c r="G1741" s="2">
        <v>2599</v>
      </c>
      <c r="H1741" s="2" t="s">
        <v>10562</v>
      </c>
      <c r="I1741" s="2">
        <f t="shared" ca="1" si="110"/>
        <v>2</v>
      </c>
      <c r="J1741" s="2">
        <f t="shared" ca="1" si="111"/>
        <v>203</v>
      </c>
    </row>
    <row r="1742" spans="1:10" ht="17.350000000000001" customHeight="1">
      <c r="A1742" s="2">
        <v>1741</v>
      </c>
      <c r="B1742" s="43" t="s">
        <v>8313</v>
      </c>
      <c r="C1742" s="2" t="s">
        <v>10331</v>
      </c>
      <c r="D1742" s="2" t="str">
        <f t="shared" si="108"/>
        <v>Tübitak Gebze Yerleşkesi Teknoloji Geliştirme Bölgesi No:9</v>
      </c>
      <c r="E1742" s="2" t="str">
        <f t="shared" si="109"/>
        <v>No:9</v>
      </c>
      <c r="F1742" s="44" t="s">
        <v>8314</v>
      </c>
      <c r="G1742" s="2">
        <v>877</v>
      </c>
      <c r="H1742" s="2" t="s">
        <v>10563</v>
      </c>
      <c r="I1742" s="2">
        <f t="shared" ca="1" si="110"/>
        <v>5</v>
      </c>
      <c r="J1742" s="2">
        <f t="shared" ca="1" si="111"/>
        <v>21</v>
      </c>
    </row>
    <row r="1743" spans="1:10" ht="17.350000000000001" customHeight="1">
      <c r="A1743" s="2">
        <v>1742</v>
      </c>
      <c r="B1743" s="43" t="s">
        <v>8315</v>
      </c>
      <c r="C1743" s="2" t="s">
        <v>10332</v>
      </c>
      <c r="D1743" s="2" t="str">
        <f t="shared" si="108"/>
        <v>YTÜ TEKNOLOJİ GELİŞTİRME BÖLGESİ İKİTELLİ ORGANİZE SANAYİ MAH. YTÜ İKİTELLİ TEKNOPARK SOK.DIŞ KAPI NO:1 OFİS NO.202</v>
      </c>
      <c r="E1743" s="2" t="str">
        <f t="shared" si="109"/>
        <v>NO.202</v>
      </c>
      <c r="F1743" s="44" t="s">
        <v>8316</v>
      </c>
      <c r="G1743" s="2">
        <v>2616</v>
      </c>
      <c r="H1743" s="2" t="s">
        <v>10564</v>
      </c>
      <c r="I1743" s="2">
        <f t="shared" ca="1" si="110"/>
        <v>1</v>
      </c>
      <c r="J1743" s="2">
        <f t="shared" ca="1" si="111"/>
        <v>159</v>
      </c>
    </row>
    <row r="1744" spans="1:10" ht="17.350000000000001" customHeight="1">
      <c r="A1744" s="2">
        <v>1743</v>
      </c>
      <c r="B1744" s="43" t="s">
        <v>8317</v>
      </c>
      <c r="C1744" s="2" t="s">
        <v>10333</v>
      </c>
      <c r="D1744" s="2" t="str">
        <f t="shared" si="108"/>
        <v>Ankara</v>
      </c>
      <c r="E1744" s="2" t="str">
        <f t="shared" si="109"/>
        <v>Ankara</v>
      </c>
      <c r="F1744" s="44" t="s">
        <v>8318</v>
      </c>
      <c r="G1744" s="2">
        <v>2922</v>
      </c>
      <c r="H1744" s="2" t="s">
        <v>10565</v>
      </c>
      <c r="I1744" s="2">
        <f t="shared" ca="1" si="110"/>
        <v>8</v>
      </c>
      <c r="J1744" s="2">
        <f t="shared" ca="1" si="111"/>
        <v>989</v>
      </c>
    </row>
    <row r="1745" spans="1:10" ht="17.350000000000001" customHeight="1">
      <c r="A1745" s="2">
        <v>1744</v>
      </c>
      <c r="B1745" s="43" t="s">
        <v>8319</v>
      </c>
      <c r="C1745" s="2" t="s">
        <v>10334</v>
      </c>
      <c r="D1745" s="2" t="str">
        <f t="shared" si="108"/>
        <v>Ankara</v>
      </c>
      <c r="E1745" s="2" t="str">
        <f t="shared" si="109"/>
        <v>Ankara</v>
      </c>
      <c r="F1745" s="44" t="s">
        <v>8320</v>
      </c>
      <c r="G1745" s="2">
        <v>2921</v>
      </c>
      <c r="H1745" s="2" t="s">
        <v>10566</v>
      </c>
      <c r="I1745" s="2">
        <f t="shared" ca="1" si="110"/>
        <v>2</v>
      </c>
      <c r="J1745" s="2">
        <f t="shared" ca="1" si="111"/>
        <v>438</v>
      </c>
    </row>
    <row r="1746" spans="1:10" ht="17.350000000000001" customHeight="1">
      <c r="A1746" s="2">
        <v>1745</v>
      </c>
      <c r="B1746" s="43" t="s">
        <v>8321</v>
      </c>
      <c r="C1746" s="2" t="s">
        <v>10335</v>
      </c>
      <c r="D1746" s="2" t="str">
        <f t="shared" si="108"/>
        <v>Kültür Mah. 1. Sk. Aibü-Şehir Kampüsü YanıTeknokent Binası Oda No:7</v>
      </c>
      <c r="E1746" s="2" t="str">
        <f t="shared" si="109"/>
        <v>No:7</v>
      </c>
      <c r="F1746" s="44" t="s">
        <v>8322</v>
      </c>
      <c r="G1746" s="2">
        <v>2744</v>
      </c>
      <c r="H1746" s="2" t="s">
        <v>10567</v>
      </c>
      <c r="I1746" s="2">
        <f t="shared" ca="1" si="110"/>
        <v>8</v>
      </c>
      <c r="J1746" s="2">
        <f t="shared" ca="1" si="111"/>
        <v>219</v>
      </c>
    </row>
    <row r="1747" spans="1:10" ht="17.350000000000001" customHeight="1">
      <c r="A1747" s="2">
        <v>1746</v>
      </c>
      <c r="B1747" s="43" t="s">
        <v>8323</v>
      </c>
      <c r="C1747" s="2" t="s">
        <v>10336</v>
      </c>
      <c r="D1747" s="2" t="str">
        <f t="shared" si="108"/>
        <v>5 iç kapı no 207 Bün Teknopark Sarıyer İstanbul</v>
      </c>
      <c r="E1747" s="2" t="str">
        <f t="shared" si="109"/>
        <v>İstanbul</v>
      </c>
      <c r="F1747" s="44" t="s">
        <v>8324</v>
      </c>
      <c r="G1747" s="2">
        <v>1627</v>
      </c>
      <c r="H1747" s="2" t="s">
        <v>10568</v>
      </c>
      <c r="I1747" s="2">
        <f t="shared" ca="1" si="110"/>
        <v>6</v>
      </c>
      <c r="J1747" s="2">
        <f t="shared" ca="1" si="111"/>
        <v>978</v>
      </c>
    </row>
    <row r="1748" spans="1:10" ht="17.350000000000001" customHeight="1">
      <c r="A1748" s="2">
        <v>1747</v>
      </c>
      <c r="B1748" s="43" t="s">
        <v>8325</v>
      </c>
      <c r="C1748" s="2" t="s">
        <v>10337</v>
      </c>
      <c r="D1748" s="2" t="str">
        <f t="shared" si="108"/>
        <v xml:space="preserve"> İSTANBUL</v>
      </c>
      <c r="E1748" s="2" t="str">
        <f t="shared" si="109"/>
        <v>İSTANBUL</v>
      </c>
      <c r="F1748" s="44" t="s">
        <v>8326</v>
      </c>
      <c r="G1748" s="2">
        <v>1046</v>
      </c>
      <c r="H1748" s="2" t="s">
        <v>10569</v>
      </c>
      <c r="I1748" s="2">
        <f t="shared" ca="1" si="110"/>
        <v>6</v>
      </c>
      <c r="J1748" s="2">
        <f t="shared" ca="1" si="111"/>
        <v>532</v>
      </c>
    </row>
    <row r="1749" spans="1:10" ht="17.350000000000001" customHeight="1">
      <c r="A1749" s="2">
        <v>1748</v>
      </c>
      <c r="B1749" s="43" t="s">
        <v>8327</v>
      </c>
      <c r="C1749" s="2" t="s">
        <v>10338</v>
      </c>
      <c r="D1749" s="2" t="str">
        <f t="shared" si="108"/>
        <v xml:space="preserve"> ANTALYA</v>
      </c>
      <c r="E1749" s="2" t="str">
        <f t="shared" si="109"/>
        <v>ANTALYA</v>
      </c>
      <c r="F1749" s="44" t="s">
        <v>8328</v>
      </c>
      <c r="G1749" s="2">
        <v>2823</v>
      </c>
      <c r="H1749" s="2" t="s">
        <v>10570</v>
      </c>
      <c r="I1749" s="2">
        <f t="shared" ca="1" si="110"/>
        <v>1</v>
      </c>
      <c r="J1749" s="2">
        <f t="shared" ca="1" si="111"/>
        <v>602</v>
      </c>
    </row>
    <row r="1750" spans="1:10" ht="17.350000000000001" customHeight="1">
      <c r="A1750" s="2">
        <v>1749</v>
      </c>
      <c r="B1750" s="43" t="s">
        <v>8329</v>
      </c>
      <c r="C1750" s="2" t="s">
        <v>10339</v>
      </c>
      <c r="D1750" s="2" t="str">
        <f t="shared" si="108"/>
        <v xml:space="preserve"> İSTANBUL</v>
      </c>
      <c r="E1750" s="2" t="str">
        <f t="shared" si="109"/>
        <v>İSTANBUL</v>
      </c>
      <c r="F1750" s="44" t="s">
        <v>8330</v>
      </c>
      <c r="G1750" s="2">
        <v>1602</v>
      </c>
      <c r="H1750" s="2" t="s">
        <v>10571</v>
      </c>
      <c r="I1750" s="2">
        <f t="shared" ca="1" si="110"/>
        <v>4</v>
      </c>
      <c r="J1750" s="2">
        <f t="shared" ca="1" si="111"/>
        <v>99</v>
      </c>
    </row>
    <row r="1751" spans="1:10" ht="17.350000000000001" customHeight="1">
      <c r="A1751" s="2">
        <v>1750</v>
      </c>
      <c r="B1751" s="43" t="s">
        <v>8331</v>
      </c>
      <c r="C1751" s="2" t="s">
        <v>10340</v>
      </c>
      <c r="D1751" s="2" t="str">
        <f t="shared" si="108"/>
        <v>TEKNOLOJİ SERBEST BÖLGESİ TÜBİTAK MAM KAMPÜSÜ GEBZE YERLEŞKESİ</v>
      </c>
      <c r="E1751" s="2" t="str">
        <f t="shared" si="109"/>
        <v>YERLEŞKESİ</v>
      </c>
      <c r="F1751" s="44" t="s">
        <v>8332</v>
      </c>
      <c r="G1751" s="2">
        <v>2289</v>
      </c>
      <c r="H1751" s="2" t="s">
        <v>10572</v>
      </c>
      <c r="I1751" s="2">
        <f t="shared" ca="1" si="110"/>
        <v>6</v>
      </c>
      <c r="J1751" s="2">
        <f t="shared" ca="1" si="111"/>
        <v>399</v>
      </c>
    </row>
    <row r="1752" spans="1:10" ht="17.350000000000001" customHeight="1">
      <c r="A1752" s="2">
        <v>1751</v>
      </c>
      <c r="B1752" s="43" t="s">
        <v>8333</v>
      </c>
      <c r="C1752" s="2" t="s">
        <v>10341</v>
      </c>
      <c r="D1752" s="2" t="str">
        <f t="shared" si="108"/>
        <v>Ankara</v>
      </c>
      <c r="E1752" s="2" t="str">
        <f t="shared" si="109"/>
        <v>Ankara</v>
      </c>
      <c r="F1752" s="44" t="s">
        <v>8334</v>
      </c>
      <c r="G1752" s="2">
        <v>1109</v>
      </c>
      <c r="H1752" s="2" t="s">
        <v>10573</v>
      </c>
      <c r="I1752" s="2">
        <f t="shared" ca="1" si="110"/>
        <v>1</v>
      </c>
      <c r="J1752" s="2">
        <f t="shared" ca="1" si="111"/>
        <v>685</v>
      </c>
    </row>
    <row r="1753" spans="1:10" ht="17.350000000000001" customHeight="1">
      <c r="A1753" s="2">
        <v>1752</v>
      </c>
      <c r="B1753" s="43" t="s">
        <v>8335</v>
      </c>
      <c r="C1753" s="2" t="s">
        <v>10342</v>
      </c>
      <c r="D1753" s="2" t="str">
        <f t="shared" si="108"/>
        <v>8 Odunpazarı ESKİŞEHİR</v>
      </c>
      <c r="E1753" s="2" t="str">
        <f t="shared" si="109"/>
        <v>ESKİŞEHİR</v>
      </c>
      <c r="F1753" s="44" t="s">
        <v>8336</v>
      </c>
      <c r="G1753" s="2">
        <v>1076</v>
      </c>
      <c r="H1753" s="2" t="s">
        <v>10574</v>
      </c>
      <c r="I1753" s="2">
        <f t="shared" ca="1" si="110"/>
        <v>7</v>
      </c>
      <c r="J1753" s="2">
        <f t="shared" ca="1" si="111"/>
        <v>128</v>
      </c>
    </row>
    <row r="1754" spans="1:10" ht="17.350000000000001" customHeight="1">
      <c r="A1754" s="2">
        <v>1753</v>
      </c>
      <c r="B1754" s="43" t="s">
        <v>8337</v>
      </c>
      <c r="C1754" s="2" t="s">
        <v>10343</v>
      </c>
      <c r="D1754" s="2" t="str">
        <f t="shared" si="108"/>
        <v>SDÜ DOĞU YERLEŞKESİ TEKNOKENT BİNASI OFİS NO.202</v>
      </c>
      <c r="E1754" s="2" t="str">
        <f t="shared" si="109"/>
        <v>NO.202</v>
      </c>
      <c r="F1754" s="44" t="s">
        <v>8338</v>
      </c>
      <c r="G1754" s="2">
        <v>157</v>
      </c>
      <c r="H1754" s="2" t="s">
        <v>10575</v>
      </c>
      <c r="I1754" s="2">
        <f t="shared" ca="1" si="110"/>
        <v>2</v>
      </c>
      <c r="J1754" s="2">
        <f t="shared" ca="1" si="111"/>
        <v>490</v>
      </c>
    </row>
    <row r="1755" spans="1:10" ht="17.350000000000001" customHeight="1">
      <c r="A1755" s="2">
        <v>1754</v>
      </c>
      <c r="B1755" s="43" t="s">
        <v>8339</v>
      </c>
      <c r="C1755" s="2" t="s">
        <v>10344</v>
      </c>
      <c r="D1755" s="2" t="str">
        <f t="shared" si="108"/>
        <v>B33KONYAALTI ANTALYA</v>
      </c>
      <c r="E1755" s="2" t="str">
        <f t="shared" si="109"/>
        <v>ANTALYA</v>
      </c>
      <c r="F1755" s="44" t="s">
        <v>8340</v>
      </c>
      <c r="G1755" s="2">
        <v>2697</v>
      </c>
      <c r="H1755" s="2" t="s">
        <v>10576</v>
      </c>
      <c r="I1755" s="2">
        <f t="shared" ca="1" si="110"/>
        <v>1</v>
      </c>
      <c r="J1755" s="2">
        <f t="shared" ca="1" si="111"/>
        <v>920</v>
      </c>
    </row>
    <row r="1756" spans="1:10" ht="17.350000000000001" customHeight="1">
      <c r="A1756" s="2">
        <v>1755</v>
      </c>
      <c r="B1756" s="43" t="s">
        <v>8341</v>
      </c>
      <c r="C1756" s="2" t="s">
        <v>10345</v>
      </c>
      <c r="D1756" s="2" t="str">
        <f t="shared" si="108"/>
        <v>ÇANAKKALE</v>
      </c>
      <c r="E1756" s="2" t="str">
        <f t="shared" si="109"/>
        <v>ÇANAKKALE</v>
      </c>
      <c r="F1756" s="44" t="s">
        <v>8342</v>
      </c>
      <c r="G1756" s="2">
        <v>1097</v>
      </c>
      <c r="H1756" s="2" t="s">
        <v>10577</v>
      </c>
      <c r="I1756" s="2">
        <f t="shared" ca="1" si="110"/>
        <v>5</v>
      </c>
      <c r="J1756" s="2">
        <f t="shared" ca="1" si="111"/>
        <v>335</v>
      </c>
    </row>
    <row r="1757" spans="1:10" ht="17.350000000000001" customHeight="1">
      <c r="A1757" s="2">
        <v>1756</v>
      </c>
      <c r="B1757" s="43" t="s">
        <v>8343</v>
      </c>
      <c r="C1757" s="2" t="s">
        <v>10346</v>
      </c>
      <c r="D1757" s="2" t="str">
        <f t="shared" si="108"/>
        <v>Konya</v>
      </c>
      <c r="E1757" s="2" t="str">
        <f t="shared" si="109"/>
        <v>Konya</v>
      </c>
      <c r="F1757" s="44" t="s">
        <v>8344</v>
      </c>
      <c r="G1757" s="2">
        <v>2444</v>
      </c>
      <c r="H1757" s="2" t="s">
        <v>10578</v>
      </c>
      <c r="I1757" s="2">
        <f t="shared" ca="1" si="110"/>
        <v>6</v>
      </c>
      <c r="J1757" s="2">
        <f t="shared" ca="1" si="111"/>
        <v>922</v>
      </c>
    </row>
    <row r="1758" spans="1:10" ht="17.350000000000001" customHeight="1">
      <c r="A1758" s="2">
        <v>1757</v>
      </c>
      <c r="B1758" s="43" t="s">
        <v>8345</v>
      </c>
      <c r="C1758" s="2" t="s">
        <v>10347</v>
      </c>
      <c r="D1758" s="2" t="str">
        <f t="shared" si="108"/>
        <v>YILDIZ TEKNİK ÜNİVERSİTESİ DAVUTPAŞA KAMPÜSÜ TEKNOLOJİ GELİŞTİRME BÖLGESİ 2. FAZ. C1 BLOK C-107 ESENLER - İSTANBUL</v>
      </c>
      <c r="E1758" s="2" t="str">
        <f t="shared" si="109"/>
        <v>İSTANBUL</v>
      </c>
      <c r="F1758" s="44" t="s">
        <v>8346</v>
      </c>
      <c r="G1758" s="2">
        <v>680</v>
      </c>
      <c r="H1758" s="2" t="s">
        <v>10579</v>
      </c>
      <c r="I1758" s="2">
        <f t="shared" ca="1" si="110"/>
        <v>8</v>
      </c>
      <c r="J1758" s="2">
        <f t="shared" ca="1" si="111"/>
        <v>154</v>
      </c>
    </row>
    <row r="1759" spans="1:10" ht="17.350000000000001" customHeight="1">
      <c r="A1759" s="2">
        <v>1758</v>
      </c>
      <c r="B1759" s="43" t="s">
        <v>8347</v>
      </c>
      <c r="C1759" s="2" t="s">
        <v>10348</v>
      </c>
      <c r="D1759" s="2" t="str">
        <f t="shared" si="108"/>
        <v>İkitelli OSB Mah. YTÜ Teknopark Kat:1 No:126</v>
      </c>
      <c r="E1759" s="2" t="str">
        <f t="shared" si="109"/>
        <v>No:126</v>
      </c>
      <c r="F1759" s="44" t="s">
        <v>8348</v>
      </c>
      <c r="G1759" s="2">
        <v>3013</v>
      </c>
      <c r="H1759" s="2" t="s">
        <v>10580</v>
      </c>
      <c r="I1759" s="2">
        <f t="shared" ca="1" si="110"/>
        <v>3</v>
      </c>
      <c r="J1759" s="2">
        <f t="shared" ca="1" si="111"/>
        <v>78</v>
      </c>
    </row>
    <row r="1760" spans="1:10" ht="17.350000000000001" customHeight="1">
      <c r="A1760" s="2">
        <v>1759</v>
      </c>
      <c r="B1760" s="43" t="s">
        <v>8349</v>
      </c>
      <c r="C1760" s="2" t="s">
        <v>10349</v>
      </c>
      <c r="D1760" s="2" t="str">
        <f t="shared" si="108"/>
        <v>İTOB OSB Mah. 10032 Sok. No:2 (Kuluçka Merkezi) Menderes-İzmir</v>
      </c>
      <c r="E1760" s="2" t="str">
        <f t="shared" si="109"/>
        <v>Menderes-İzmir</v>
      </c>
      <c r="F1760" s="44" t="s">
        <v>8350</v>
      </c>
      <c r="G1760" s="2">
        <v>3003</v>
      </c>
      <c r="H1760" s="2" t="s">
        <v>10581</v>
      </c>
      <c r="I1760" s="2">
        <f t="shared" ca="1" si="110"/>
        <v>4</v>
      </c>
      <c r="J1760" s="2">
        <f t="shared" ca="1" si="111"/>
        <v>700</v>
      </c>
    </row>
    <row r="1761" spans="1:10" ht="17.350000000000001" customHeight="1">
      <c r="A1761" s="2">
        <v>1760</v>
      </c>
      <c r="B1761" s="43" t="s">
        <v>8351</v>
      </c>
      <c r="C1761" s="2" t="s">
        <v>10350</v>
      </c>
      <c r="D1761" s="2" t="str">
        <f t="shared" si="108"/>
        <v>Ankara</v>
      </c>
      <c r="E1761" s="2" t="str">
        <f t="shared" si="109"/>
        <v>Ankara</v>
      </c>
      <c r="F1761" s="44" t="s">
        <v>8352</v>
      </c>
      <c r="G1761" s="2">
        <v>745</v>
      </c>
      <c r="H1761" s="2" t="s">
        <v>10582</v>
      </c>
      <c r="I1761" s="2">
        <f t="shared" ca="1" si="110"/>
        <v>1</v>
      </c>
      <c r="J1761" s="2">
        <f t="shared" ca="1" si="111"/>
        <v>901</v>
      </c>
    </row>
    <row r="1762" spans="1:10" ht="17.350000000000001" customHeight="1">
      <c r="A1762" s="2">
        <v>1761</v>
      </c>
      <c r="B1762" s="43" t="s">
        <v>8353</v>
      </c>
      <c r="C1762" s="2" t="s">
        <v>10351</v>
      </c>
      <c r="D1762" s="2" t="str">
        <f t="shared" si="108"/>
        <v>çankaya</v>
      </c>
      <c r="E1762" s="2" t="str">
        <f t="shared" si="109"/>
        <v>çankaya</v>
      </c>
      <c r="F1762" s="44" t="s">
        <v>8354</v>
      </c>
      <c r="G1762" s="2">
        <v>1490</v>
      </c>
      <c r="H1762" s="2" t="s">
        <v>10583</v>
      </c>
      <c r="I1762" s="2">
        <f t="shared" ca="1" si="110"/>
        <v>6</v>
      </c>
      <c r="J1762" s="2">
        <f t="shared" ca="1" si="111"/>
        <v>400</v>
      </c>
    </row>
    <row r="1763" spans="1:10" ht="17.350000000000001" customHeight="1">
      <c r="A1763" s="2">
        <v>1762</v>
      </c>
      <c r="B1763" s="43" t="s">
        <v>8355</v>
      </c>
      <c r="C1763" s="2" t="s">
        <v>10352</v>
      </c>
      <c r="D1763" s="2" t="str">
        <f t="shared" si="108"/>
        <v>BOĞAZİÇİ ÜNİVERSİTESİ KUZEY KAMPÜS BEBEK BEŞİKTAŞ İSTANBUL</v>
      </c>
      <c r="E1763" s="2" t="str">
        <f t="shared" si="109"/>
        <v>İSTANBUL</v>
      </c>
      <c r="F1763" s="44" t="s">
        <v>8356</v>
      </c>
      <c r="G1763" s="2">
        <v>694</v>
      </c>
      <c r="H1763" s="2" t="s">
        <v>10584</v>
      </c>
      <c r="I1763" s="2">
        <f t="shared" ca="1" si="110"/>
        <v>8</v>
      </c>
      <c r="J1763" s="2">
        <f t="shared" ca="1" si="111"/>
        <v>83</v>
      </c>
    </row>
    <row r="1764" spans="1:10" ht="17.350000000000001" customHeight="1">
      <c r="A1764" s="2">
        <v>1763</v>
      </c>
      <c r="B1764" s="43" t="s">
        <v>8357</v>
      </c>
      <c r="C1764" s="2" t="s">
        <v>10353</v>
      </c>
      <c r="D1764" s="2" t="str">
        <f t="shared" si="108"/>
        <v>sdsffdsd12121</v>
      </c>
      <c r="E1764" s="2" t="str">
        <f t="shared" si="109"/>
        <v>sdsffdsd12121</v>
      </c>
      <c r="F1764" s="44" t="s">
        <v>8358</v>
      </c>
      <c r="G1764" s="2">
        <v>536</v>
      </c>
      <c r="H1764" s="2" t="s">
        <v>10585</v>
      </c>
      <c r="I1764" s="2">
        <f t="shared" ca="1" si="110"/>
        <v>7</v>
      </c>
      <c r="J1764" s="2">
        <f t="shared" ca="1" si="111"/>
        <v>308</v>
      </c>
    </row>
    <row r="1765" spans="1:10" ht="17.350000000000001" customHeight="1">
      <c r="A1765" s="2">
        <v>1764</v>
      </c>
      <c r="B1765" s="43" t="s">
        <v>8359</v>
      </c>
      <c r="C1765" s="2" t="s">
        <v>10354</v>
      </c>
      <c r="D1765" s="2" t="str">
        <f t="shared" si="108"/>
        <v>AVCILAR</v>
      </c>
      <c r="E1765" s="2" t="str">
        <f t="shared" si="109"/>
        <v>AVCILAR</v>
      </c>
      <c r="F1765" s="44" t="s">
        <v>8360</v>
      </c>
      <c r="G1765" s="2">
        <v>1401</v>
      </c>
      <c r="H1765" s="2" t="s">
        <v>10586</v>
      </c>
      <c r="I1765" s="2">
        <f t="shared" ca="1" si="110"/>
        <v>8</v>
      </c>
      <c r="J1765" s="2">
        <f t="shared" ca="1" si="111"/>
        <v>799</v>
      </c>
    </row>
    <row r="1766" spans="1:10" ht="17.350000000000001" customHeight="1">
      <c r="A1766" s="2">
        <v>1765</v>
      </c>
      <c r="B1766" s="43" t="s">
        <v>8361</v>
      </c>
      <c r="C1766" s="2" t="s">
        <v>10355</v>
      </c>
      <c r="D1766" s="2" t="str">
        <f t="shared" si="108"/>
        <v>107</v>
      </c>
      <c r="E1766" s="2" t="str">
        <f t="shared" si="109"/>
        <v>107</v>
      </c>
      <c r="F1766" s="44" t="s">
        <v>8362</v>
      </c>
      <c r="G1766" s="2">
        <v>443</v>
      </c>
      <c r="H1766" s="2" t="s">
        <v>10587</v>
      </c>
      <c r="I1766" s="2">
        <f t="shared" ca="1" si="110"/>
        <v>7</v>
      </c>
      <c r="J1766" s="2">
        <f t="shared" ca="1" si="111"/>
        <v>686</v>
      </c>
    </row>
    <row r="1767" spans="1:10" ht="17.350000000000001" customHeight="1">
      <c r="A1767" s="2">
        <v>1766</v>
      </c>
      <c r="B1767" s="43" t="s">
        <v>8363</v>
      </c>
      <c r="C1767" s="2" t="s">
        <v>10356</v>
      </c>
      <c r="D1767" s="2" t="str">
        <f t="shared" si="108"/>
        <v>4 Malatya</v>
      </c>
      <c r="E1767" s="2" t="str">
        <f t="shared" si="109"/>
        <v>Malatya</v>
      </c>
      <c r="F1767" s="44" t="s">
        <v>8364</v>
      </c>
      <c r="G1767" s="2">
        <v>1734</v>
      </c>
      <c r="H1767" s="2" t="s">
        <v>10588</v>
      </c>
      <c r="I1767" s="2">
        <f t="shared" ca="1" si="110"/>
        <v>4</v>
      </c>
      <c r="J1767" s="2">
        <f t="shared" ca="1" si="111"/>
        <v>992</v>
      </c>
    </row>
    <row r="1768" spans="1:10" ht="17.350000000000001" customHeight="1">
      <c r="A1768" s="2">
        <v>1767</v>
      </c>
      <c r="B1768" s="43" t="s">
        <v>8365</v>
      </c>
      <c r="C1768" s="2" t="s">
        <v>8815</v>
      </c>
      <c r="D1768" s="2" t="str">
        <f t="shared" si="108"/>
        <v>Ankara</v>
      </c>
      <c r="E1768" s="2" t="str">
        <f t="shared" si="109"/>
        <v>Ankara</v>
      </c>
      <c r="F1768" s="44" t="s">
        <v>5168</v>
      </c>
      <c r="G1768" s="2">
        <v>645</v>
      </c>
      <c r="H1768" s="2" t="s">
        <v>10589</v>
      </c>
      <c r="I1768" s="2">
        <f t="shared" ca="1" si="110"/>
        <v>5</v>
      </c>
      <c r="J1768" s="2">
        <f t="shared" ca="1" si="111"/>
        <v>743</v>
      </c>
    </row>
    <row r="1769" spans="1:10" ht="17.350000000000001" customHeight="1">
      <c r="A1769" s="2">
        <v>1768</v>
      </c>
      <c r="B1769" s="43" t="s">
        <v>8366</v>
      </c>
      <c r="C1769" s="2" t="s">
        <v>10357</v>
      </c>
      <c r="D1769" s="2" t="str">
        <f t="shared" si="108"/>
        <v>A Blok No: 215 Şahinbey Gaziantep</v>
      </c>
      <c r="E1769" s="2" t="str">
        <f t="shared" si="109"/>
        <v>Gaziantep</v>
      </c>
      <c r="F1769" s="44" t="s">
        <v>8367</v>
      </c>
      <c r="G1769" s="2">
        <v>1677</v>
      </c>
      <c r="H1769" s="2" t="s">
        <v>10590</v>
      </c>
      <c r="I1769" s="2">
        <f t="shared" ca="1" si="110"/>
        <v>7</v>
      </c>
      <c r="J1769" s="2">
        <f t="shared" ca="1" si="111"/>
        <v>605</v>
      </c>
    </row>
    <row r="1770" spans="1:10" ht="17.350000000000001" customHeight="1">
      <c r="A1770" s="2">
        <v>1769</v>
      </c>
      <c r="B1770" s="43" t="s">
        <v>8368</v>
      </c>
      <c r="C1770" s="2" t="s">
        <v>10358</v>
      </c>
      <c r="D1770" s="2" t="str">
        <f t="shared" si="108"/>
        <v>Samsun</v>
      </c>
      <c r="E1770" s="2" t="str">
        <f t="shared" si="109"/>
        <v>Samsun</v>
      </c>
      <c r="F1770" s="44" t="s">
        <v>8369</v>
      </c>
      <c r="G1770" s="2">
        <v>2063</v>
      </c>
      <c r="H1770" s="2" t="s">
        <v>10591</v>
      </c>
      <c r="I1770" s="2">
        <f t="shared" ca="1" si="110"/>
        <v>1</v>
      </c>
      <c r="J1770" s="2">
        <f t="shared" ca="1" si="111"/>
        <v>552</v>
      </c>
    </row>
    <row r="1771" spans="1:10" ht="17.350000000000001" customHeight="1">
      <c r="A1771" s="2">
        <v>1770</v>
      </c>
      <c r="B1771" s="43" t="s">
        <v>8370</v>
      </c>
      <c r="C1771" s="2" t="s">
        <v>10359</v>
      </c>
      <c r="D1771" s="2" t="str">
        <f t="shared" si="108"/>
        <v>13 KÜTAHYA</v>
      </c>
      <c r="E1771" s="2" t="str">
        <f t="shared" si="109"/>
        <v>KÜTAHYA</v>
      </c>
      <c r="F1771" s="44" t="s">
        <v>8371</v>
      </c>
      <c r="G1771" s="2">
        <v>2435</v>
      </c>
      <c r="H1771" s="2" t="s">
        <v>10592</v>
      </c>
      <c r="I1771" s="2">
        <f t="shared" ca="1" si="110"/>
        <v>2</v>
      </c>
      <c r="J1771" s="2">
        <f t="shared" ca="1" si="111"/>
        <v>936</v>
      </c>
    </row>
    <row r="1772" spans="1:10" ht="17.350000000000001" customHeight="1">
      <c r="A1772" s="2">
        <v>1771</v>
      </c>
      <c r="B1772" s="43" t="s">
        <v>8372</v>
      </c>
      <c r="C1772" s="2" t="s">
        <v>10360</v>
      </c>
      <c r="D1772" s="2" t="str">
        <f t="shared" si="108"/>
        <v>Eskişehir</v>
      </c>
      <c r="E1772" s="2" t="str">
        <f t="shared" si="109"/>
        <v>Eskişehir</v>
      </c>
      <c r="F1772" s="44" t="s">
        <v>8373</v>
      </c>
      <c r="G1772" s="2">
        <v>104</v>
      </c>
      <c r="H1772" s="2" t="s">
        <v>10593</v>
      </c>
      <c r="I1772" s="2">
        <f t="shared" ca="1" si="110"/>
        <v>6</v>
      </c>
      <c r="J1772" s="2">
        <f t="shared" ca="1" si="111"/>
        <v>610</v>
      </c>
    </row>
    <row r="1773" spans="1:10" ht="17.350000000000001" customHeight="1">
      <c r="A1773" s="2">
        <v>1772</v>
      </c>
      <c r="B1773" s="43" t="s">
        <v>8374</v>
      </c>
      <c r="C1773" s="2" t="s">
        <v>10361</v>
      </c>
      <c r="D1773" s="2" t="str">
        <f t="shared" si="108"/>
        <v>Tokat Teknoloji Geliştirme Bölgesi Gaziosmanpaşa Üniversitesi Taşlıçiftlik Kampüsü,</v>
      </c>
      <c r="E1773" s="2" t="str">
        <f t="shared" si="109"/>
        <v>Kampüsü,</v>
      </c>
      <c r="F1773" s="44" t="s">
        <v>8375</v>
      </c>
      <c r="G1773" s="2">
        <v>2656</v>
      </c>
      <c r="H1773" s="2" t="s">
        <v>10594</v>
      </c>
      <c r="I1773" s="2">
        <f t="shared" ca="1" si="110"/>
        <v>6</v>
      </c>
      <c r="J1773" s="2">
        <f t="shared" ca="1" si="111"/>
        <v>746</v>
      </c>
    </row>
    <row r="1774" spans="1:10" ht="17.350000000000001" customHeight="1">
      <c r="A1774" s="2">
        <v>1773</v>
      </c>
      <c r="B1774" s="43" t="s">
        <v>8376</v>
      </c>
      <c r="C1774" s="2" t="s">
        <v>8848</v>
      </c>
      <c r="D1774" s="2" t="str">
        <f t="shared" si="108"/>
        <v xml:space="preserve"> İSTANBUL</v>
      </c>
      <c r="E1774" s="2" t="str">
        <f t="shared" si="109"/>
        <v>İSTANBUL</v>
      </c>
      <c r="F1774" s="44" t="s">
        <v>5237</v>
      </c>
      <c r="G1774" s="2">
        <v>2755</v>
      </c>
      <c r="H1774" s="2" t="s">
        <v>10595</v>
      </c>
      <c r="I1774" s="2">
        <f t="shared" ca="1" si="110"/>
        <v>1</v>
      </c>
      <c r="J1774" s="2">
        <f t="shared" ca="1" si="111"/>
        <v>404</v>
      </c>
    </row>
    <row r="1775" spans="1:10" ht="17.350000000000001" customHeight="1">
      <c r="A1775" s="2">
        <v>1774</v>
      </c>
      <c r="B1775" s="43" t="s">
        <v>8377</v>
      </c>
      <c r="C1775" s="2" t="s">
        <v>10362</v>
      </c>
      <c r="D1775" s="2" t="str">
        <f t="shared" si="108"/>
        <v>C blok No 208</v>
      </c>
      <c r="E1775" s="2" t="str">
        <f t="shared" si="109"/>
        <v>208</v>
      </c>
      <c r="F1775" s="44" t="s">
        <v>8378</v>
      </c>
      <c r="G1775" s="2">
        <v>2545</v>
      </c>
      <c r="H1775" s="2" t="s">
        <v>10596</v>
      </c>
      <c r="I1775" s="2">
        <f t="shared" ca="1" si="110"/>
        <v>6</v>
      </c>
      <c r="J1775" s="2">
        <f t="shared" ca="1" si="111"/>
        <v>268</v>
      </c>
    </row>
    <row r="1776" spans="1:10" ht="17.350000000000001" customHeight="1">
      <c r="A1776" s="2">
        <v>1775</v>
      </c>
      <c r="B1776" s="43" t="s">
        <v>8379</v>
      </c>
      <c r="C1776" s="2" t="s">
        <v>10363</v>
      </c>
      <c r="D1776" s="2" t="str">
        <f t="shared" si="108"/>
        <v>Ankara</v>
      </c>
      <c r="E1776" s="2" t="str">
        <f t="shared" si="109"/>
        <v>Ankara</v>
      </c>
      <c r="F1776" s="44" t="s">
        <v>8380</v>
      </c>
      <c r="G1776" s="2">
        <v>88</v>
      </c>
      <c r="H1776" s="2" t="s">
        <v>10597</v>
      </c>
      <c r="I1776" s="2">
        <f t="shared" ca="1" si="110"/>
        <v>8</v>
      </c>
      <c r="J1776" s="2">
        <f t="shared" ca="1" si="111"/>
        <v>923</v>
      </c>
    </row>
    <row r="1777" spans="1:10" ht="17.350000000000001" customHeight="1">
      <c r="A1777" s="2">
        <v>1776</v>
      </c>
      <c r="B1777" s="43" t="s">
        <v>8381</v>
      </c>
      <c r="C1777" s="2" t="s">
        <v>10364</v>
      </c>
      <c r="D1777" s="2" t="str">
        <f t="shared" si="108"/>
        <v>ANKARA ÜNİVERSİTESİ TEKNOKENT C BLOK ZEMİN KAT NO: 3 Gölbaşı</v>
      </c>
      <c r="E1777" s="2" t="str">
        <f t="shared" si="109"/>
        <v>Gölbaşı</v>
      </c>
      <c r="F1777" s="44" t="s">
        <v>8382</v>
      </c>
      <c r="G1777" s="2">
        <v>3019</v>
      </c>
      <c r="H1777" s="2" t="s">
        <v>10598</v>
      </c>
      <c r="I1777" s="2">
        <f t="shared" ca="1" si="110"/>
        <v>6</v>
      </c>
      <c r="J1777" s="2">
        <f t="shared" ca="1" si="111"/>
        <v>707</v>
      </c>
    </row>
    <row r="1778" spans="1:10" ht="17.350000000000001" customHeight="1">
      <c r="A1778" s="2">
        <v>1777</v>
      </c>
      <c r="B1778" s="43" t="s">
        <v>8383</v>
      </c>
      <c r="C1778" s="2" t="s">
        <v>9091</v>
      </c>
      <c r="D1778" s="2" t="str">
        <f t="shared" si="108"/>
        <v>MANİSA</v>
      </c>
      <c r="E1778" s="2" t="str">
        <f t="shared" si="109"/>
        <v>MANİSA</v>
      </c>
      <c r="F1778" s="44" t="s">
        <v>5732</v>
      </c>
      <c r="G1778" s="2">
        <v>2334</v>
      </c>
      <c r="H1778" s="2" t="s">
        <v>10599</v>
      </c>
      <c r="I1778" s="2">
        <f t="shared" ca="1" si="110"/>
        <v>3</v>
      </c>
      <c r="J1778" s="2">
        <f t="shared" ca="1" si="111"/>
        <v>455</v>
      </c>
    </row>
    <row r="1779" spans="1:10" ht="17.350000000000001" customHeight="1">
      <c r="A1779" s="2">
        <v>1778</v>
      </c>
      <c r="B1779" s="43" t="s">
        <v>8384</v>
      </c>
      <c r="C1779" s="2" t="s">
        <v>10365</v>
      </c>
      <c r="D1779" s="2" t="str">
        <f t="shared" si="108"/>
        <v xml:space="preserve"> Van</v>
      </c>
      <c r="E1779" s="2" t="str">
        <f t="shared" si="109"/>
        <v>Van</v>
      </c>
      <c r="F1779" s="44" t="s">
        <v>8385</v>
      </c>
      <c r="G1779" s="2">
        <v>1597</v>
      </c>
      <c r="H1779" s="2" t="s">
        <v>10600</v>
      </c>
      <c r="I1779" s="2">
        <f t="shared" ca="1" si="110"/>
        <v>1</v>
      </c>
      <c r="J1779" s="2">
        <f t="shared" ca="1" si="111"/>
        <v>918</v>
      </c>
    </row>
    <row r="1780" spans="1:10" ht="17.350000000000001" customHeight="1">
      <c r="A1780" s="2">
        <v>1779</v>
      </c>
      <c r="B1780" s="43" t="s">
        <v>8386</v>
      </c>
      <c r="C1780" s="2" t="s">
        <v>10366</v>
      </c>
      <c r="D1780" s="2" t="str">
        <f t="shared" si="108"/>
        <v xml:space="preserve"> VAN</v>
      </c>
      <c r="E1780" s="2" t="str">
        <f t="shared" si="109"/>
        <v>VAN</v>
      </c>
      <c r="F1780" s="44" t="s">
        <v>8387</v>
      </c>
      <c r="G1780" s="2">
        <v>2381</v>
      </c>
      <c r="H1780" s="2" t="s">
        <v>10601</v>
      </c>
      <c r="I1780" s="2">
        <f t="shared" ca="1" si="110"/>
        <v>7</v>
      </c>
      <c r="J1780" s="2">
        <f t="shared" ca="1" si="111"/>
        <v>708</v>
      </c>
    </row>
    <row r="1781" spans="1:10" ht="17.350000000000001" customHeight="1">
      <c r="A1781" s="2">
        <v>1780</v>
      </c>
      <c r="B1781" s="43" t="s">
        <v>8388</v>
      </c>
      <c r="C1781" s="2" t="s">
        <v>10367</v>
      </c>
      <c r="D1781" s="2" t="str">
        <f t="shared" si="108"/>
        <v>Üniversite Mahallesi Hastane Caddesi No: 33 61080 TRABZON</v>
      </c>
      <c r="E1781" s="2" t="str">
        <f t="shared" si="109"/>
        <v>TRABZON</v>
      </c>
      <c r="F1781" s="44" t="s">
        <v>8389</v>
      </c>
      <c r="G1781" s="2">
        <v>528</v>
      </c>
      <c r="H1781" s="2" t="s">
        <v>10602</v>
      </c>
      <c r="I1781" s="2">
        <f t="shared" ca="1" si="110"/>
        <v>7</v>
      </c>
      <c r="J1781" s="2">
        <f t="shared" ca="1" si="111"/>
        <v>165</v>
      </c>
    </row>
    <row r="1782" spans="1:10" ht="17.350000000000001" customHeight="1">
      <c r="A1782" s="2">
        <v>1781</v>
      </c>
      <c r="B1782" s="43" t="s">
        <v>8390</v>
      </c>
      <c r="C1782" s="2" t="s">
        <v>10368</v>
      </c>
      <c r="D1782" s="2" t="str">
        <f t="shared" si="108"/>
        <v>Gaziantep</v>
      </c>
      <c r="E1782" s="2" t="str">
        <f t="shared" si="109"/>
        <v>Gaziantep</v>
      </c>
      <c r="F1782" s="44" t="s">
        <v>8391</v>
      </c>
      <c r="G1782" s="2">
        <v>111</v>
      </c>
      <c r="H1782" s="2" t="s">
        <v>10603</v>
      </c>
      <c r="I1782" s="2">
        <f t="shared" ca="1" si="110"/>
        <v>3</v>
      </c>
      <c r="J1782" s="2">
        <f t="shared" ca="1" si="111"/>
        <v>973</v>
      </c>
    </row>
    <row r="1783" spans="1:10" ht="17.350000000000001" customHeight="1">
      <c r="A1783" s="2">
        <v>1782</v>
      </c>
      <c r="B1783" s="43" t="s">
        <v>8392</v>
      </c>
      <c r="C1783" s="2" t="s">
        <v>9733</v>
      </c>
      <c r="D1783" s="2" t="str">
        <f t="shared" si="108"/>
        <v>Trakya Üniversitesi Ayşekadın Yerleşkesi Merkez EDİRNE</v>
      </c>
      <c r="E1783" s="2" t="str">
        <f t="shared" si="109"/>
        <v>EDİRNE</v>
      </c>
      <c r="F1783" s="44" t="s">
        <v>7055</v>
      </c>
      <c r="G1783" s="2">
        <v>1</v>
      </c>
      <c r="H1783" s="2" t="s">
        <v>10604</v>
      </c>
      <c r="I1783" s="2">
        <f t="shared" ca="1" si="110"/>
        <v>2</v>
      </c>
      <c r="J1783" s="2">
        <f t="shared" ca="1" si="111"/>
        <v>336</v>
      </c>
    </row>
    <row r="1784" spans="1:10" ht="17.350000000000001" customHeight="1">
      <c r="A1784" s="2">
        <v>1783</v>
      </c>
      <c r="B1784" s="43" t="s">
        <v>8393</v>
      </c>
      <c r="C1784" s="2" t="s">
        <v>10369</v>
      </c>
      <c r="D1784" s="2" t="str">
        <f t="shared" si="108"/>
        <v>Trakya Üniversitesi Ayşekadın Yerleşkesi</v>
      </c>
      <c r="E1784" s="2" t="str">
        <f t="shared" si="109"/>
        <v>Yerleşkesi</v>
      </c>
      <c r="F1784" s="44" t="s">
        <v>8394</v>
      </c>
      <c r="G1784" s="2">
        <v>1777</v>
      </c>
      <c r="H1784" s="2" t="s">
        <v>10605</v>
      </c>
      <c r="I1784" s="2">
        <f t="shared" ca="1" si="110"/>
        <v>8</v>
      </c>
      <c r="J1784" s="2">
        <f t="shared" ca="1" si="111"/>
        <v>862</v>
      </c>
    </row>
    <row r="1785" spans="1:10" ht="17.350000000000001" customHeight="1">
      <c r="A1785" s="2">
        <v>1784</v>
      </c>
      <c r="B1785" s="43" t="s">
        <v>8395</v>
      </c>
      <c r="C1785" s="2" t="s">
        <v>10370</v>
      </c>
      <c r="D1785" s="2" t="str">
        <f t="shared" si="108"/>
        <v>Silahtarağa Mh.Üniversite 1.sk.No:13-1</v>
      </c>
      <c r="E1785" s="2" t="str">
        <f t="shared" si="109"/>
        <v>1.sk.No:13-1</v>
      </c>
      <c r="F1785" s="44" t="s">
        <v>8396</v>
      </c>
      <c r="G1785" s="2">
        <v>899</v>
      </c>
      <c r="H1785" s="2" t="s">
        <v>10606</v>
      </c>
      <c r="I1785" s="2">
        <f t="shared" ca="1" si="110"/>
        <v>3</v>
      </c>
      <c r="J1785" s="2">
        <f t="shared" ca="1" si="111"/>
        <v>66</v>
      </c>
    </row>
    <row r="1786" spans="1:10" ht="17.350000000000001" customHeight="1">
      <c r="A1786" s="2">
        <v>1785</v>
      </c>
      <c r="B1786" s="43" t="s">
        <v>8397</v>
      </c>
      <c r="C1786" s="2" t="s">
        <v>10371</v>
      </c>
      <c r="D1786" s="2" t="str">
        <f t="shared" si="108"/>
        <v>A</v>
      </c>
      <c r="E1786" s="2" t="str">
        <f t="shared" si="109"/>
        <v>A</v>
      </c>
      <c r="F1786" s="44" t="s">
        <v>8398</v>
      </c>
      <c r="G1786" s="2">
        <v>3173</v>
      </c>
      <c r="H1786" s="2" t="s">
        <v>10607</v>
      </c>
      <c r="I1786" s="2">
        <f t="shared" ca="1" si="110"/>
        <v>6</v>
      </c>
      <c r="J1786" s="2">
        <f t="shared" ca="1" si="111"/>
        <v>922</v>
      </c>
    </row>
    <row r="1787" spans="1:10" ht="17.350000000000001" customHeight="1">
      <c r="A1787" s="2">
        <v>1786</v>
      </c>
      <c r="B1787" s="43" t="s">
        <v>8399</v>
      </c>
      <c r="C1787" s="2" t="s">
        <v>10372</v>
      </c>
      <c r="D1787" s="2" t="str">
        <f t="shared" si="108"/>
        <v>2C 2109, 34906 Pendik – İstanbul</v>
      </c>
      <c r="E1787" s="2" t="str">
        <f t="shared" si="109"/>
        <v>İstanbul</v>
      </c>
      <c r="F1787" s="44" t="s">
        <v>8400</v>
      </c>
      <c r="G1787" s="2">
        <v>3056</v>
      </c>
      <c r="H1787" s="2" t="s">
        <v>10608</v>
      </c>
      <c r="I1787" s="2">
        <f t="shared" ca="1" si="110"/>
        <v>6</v>
      </c>
      <c r="J1787" s="2">
        <f t="shared" ca="1" si="111"/>
        <v>835</v>
      </c>
    </row>
    <row r="1788" spans="1:10" ht="17.350000000000001" customHeight="1">
      <c r="A1788" s="2">
        <v>1787</v>
      </c>
      <c r="B1788" s="43" t="s">
        <v>8401</v>
      </c>
      <c r="C1788" s="2" t="s">
        <v>10373</v>
      </c>
      <c r="D1788" s="2" t="str">
        <f t="shared" si="108"/>
        <v xml:space="preserve"> ANKARA</v>
      </c>
      <c r="E1788" s="2" t="str">
        <f t="shared" si="109"/>
        <v>ANKARA</v>
      </c>
      <c r="F1788" s="44" t="s">
        <v>8402</v>
      </c>
      <c r="G1788" s="2">
        <v>2692</v>
      </c>
      <c r="H1788" s="2" t="s">
        <v>10609</v>
      </c>
      <c r="I1788" s="2">
        <f t="shared" ca="1" si="110"/>
        <v>7</v>
      </c>
      <c r="J1788" s="2">
        <f t="shared" ca="1" si="111"/>
        <v>813</v>
      </c>
    </row>
    <row r="1789" spans="1:10" ht="17.350000000000001" customHeight="1">
      <c r="A1789" s="2">
        <v>1788</v>
      </c>
      <c r="B1789" s="43" t="s">
        <v>8403</v>
      </c>
      <c r="C1789" s="2" t="s">
        <v>9091</v>
      </c>
      <c r="D1789" s="2" t="str">
        <f t="shared" si="108"/>
        <v>MANİSA</v>
      </c>
      <c r="E1789" s="2" t="str">
        <f t="shared" si="109"/>
        <v>MANİSA</v>
      </c>
      <c r="F1789" s="44" t="s">
        <v>5732</v>
      </c>
      <c r="G1789" s="2">
        <v>2984</v>
      </c>
      <c r="H1789" s="2" t="s">
        <v>10610</v>
      </c>
      <c r="I1789" s="2">
        <f t="shared" ca="1" si="110"/>
        <v>3</v>
      </c>
      <c r="J1789" s="2">
        <f t="shared" ca="1" si="111"/>
        <v>339</v>
      </c>
    </row>
    <row r="1790" spans="1:10" ht="17.350000000000001" customHeight="1">
      <c r="A1790" s="2">
        <v>1789</v>
      </c>
      <c r="B1790" s="43" t="s">
        <v>8404</v>
      </c>
      <c r="C1790" s="2" t="s">
        <v>10374</v>
      </c>
      <c r="D1790" s="2" t="str">
        <f t="shared" si="108"/>
        <v>İstanbul 34469</v>
      </c>
      <c r="E1790" s="2" t="str">
        <f t="shared" si="109"/>
        <v>34469</v>
      </c>
      <c r="F1790" s="44" t="s">
        <v>8405</v>
      </c>
      <c r="G1790" s="2">
        <v>2958</v>
      </c>
      <c r="H1790" s="2" t="s">
        <v>10611</v>
      </c>
      <c r="I1790" s="2">
        <f t="shared" ca="1" si="110"/>
        <v>3</v>
      </c>
      <c r="J1790" s="2">
        <f t="shared" ca="1" si="111"/>
        <v>673</v>
      </c>
    </row>
    <row r="1791" spans="1:10" ht="17.350000000000001" customHeight="1">
      <c r="A1791" s="2">
        <v>1790</v>
      </c>
      <c r="B1791" s="43" t="s">
        <v>8406</v>
      </c>
      <c r="C1791" s="2" t="s">
        <v>10375</v>
      </c>
      <c r="D1791" s="2" t="str">
        <f t="shared" si="108"/>
        <v xml:space="preserve"> İSTANBUL</v>
      </c>
      <c r="E1791" s="2" t="str">
        <f t="shared" si="109"/>
        <v>İSTANBUL</v>
      </c>
      <c r="F1791" s="44" t="s">
        <v>8407</v>
      </c>
      <c r="G1791" s="2">
        <v>2496</v>
      </c>
      <c r="H1791" s="2" t="s">
        <v>10612</v>
      </c>
      <c r="I1791" s="2">
        <f t="shared" ca="1" si="110"/>
        <v>4</v>
      </c>
      <c r="J1791" s="2">
        <f t="shared" ca="1" si="111"/>
        <v>151</v>
      </c>
    </row>
    <row r="1792" spans="1:10" ht="17.350000000000001" customHeight="1">
      <c r="A1792" s="2">
        <v>1791</v>
      </c>
      <c r="B1792" s="43" t="s">
        <v>8408</v>
      </c>
      <c r="C1792" s="2" t="s">
        <v>10376</v>
      </c>
      <c r="D1792" s="2" t="str">
        <f t="shared" si="108"/>
        <v>b1 malatya</v>
      </c>
      <c r="E1792" s="2" t="str">
        <f t="shared" si="109"/>
        <v>malatya</v>
      </c>
      <c r="F1792" s="44" t="s">
        <v>8409</v>
      </c>
      <c r="G1792" s="2">
        <v>2463</v>
      </c>
      <c r="H1792" s="2" t="s">
        <v>10613</v>
      </c>
      <c r="I1792" s="2">
        <f t="shared" ca="1" si="110"/>
        <v>8</v>
      </c>
      <c r="J1792" s="2">
        <f t="shared" ca="1" si="111"/>
        <v>632</v>
      </c>
    </row>
    <row r="1793" spans="1:10" ht="17.350000000000001" customHeight="1">
      <c r="A1793" s="2">
        <v>1792</v>
      </c>
      <c r="B1793" s="43" t="s">
        <v>8410</v>
      </c>
      <c r="C1793" s="2" t="s">
        <v>10377</v>
      </c>
      <c r="D1793" s="2" t="str">
        <f t="shared" si="108"/>
        <v>ÇANAKKALE</v>
      </c>
      <c r="E1793" s="2" t="str">
        <f t="shared" si="109"/>
        <v>ÇANAKKALE</v>
      </c>
      <c r="F1793" s="44" t="s">
        <v>8411</v>
      </c>
      <c r="G1793" s="2">
        <v>1016</v>
      </c>
      <c r="H1793" s="2" t="s">
        <v>10525</v>
      </c>
      <c r="I1793" s="2">
        <f t="shared" ca="1" si="110"/>
        <v>3</v>
      </c>
      <c r="J1793" s="2">
        <f t="shared" ca="1" si="111"/>
        <v>862</v>
      </c>
    </row>
    <row r="1794" spans="1:10" ht="17.350000000000001" customHeight="1">
      <c r="A1794" s="2">
        <v>1793</v>
      </c>
      <c r="B1794" s="43" t="s">
        <v>8412</v>
      </c>
      <c r="C1794" s="2" t="s">
        <v>10378</v>
      </c>
      <c r="D1794" s="2" t="str">
        <f t="shared" si="108"/>
        <v>2 26110 ESKİŞEHİR</v>
      </c>
      <c r="E1794" s="2" t="str">
        <f t="shared" si="109"/>
        <v>ESKİŞEHİR</v>
      </c>
      <c r="F1794" s="44" t="s">
        <v>8413</v>
      </c>
      <c r="G1794" s="2">
        <v>1239</v>
      </c>
      <c r="H1794" s="2" t="s">
        <v>10526</v>
      </c>
      <c r="I1794" s="2">
        <f t="shared" ca="1" si="110"/>
        <v>5</v>
      </c>
      <c r="J1794" s="2">
        <f t="shared" ca="1" si="111"/>
        <v>740</v>
      </c>
    </row>
    <row r="1795" spans="1:10" ht="17.350000000000001" customHeight="1">
      <c r="A1795" s="2">
        <v>1794</v>
      </c>
      <c r="B1795" s="43" t="s">
        <v>8414</v>
      </c>
      <c r="C1795" s="2" t="s">
        <v>10379</v>
      </c>
      <c r="D1795" s="2" t="str">
        <f t="shared" ref="D1795:D1858" si="112">IFERROR(RIGHT(C1795,LEN(C1795)-FIND("$",SUBSTITUTE(C1795,"/","$",LEN(C1795)-LEN(SUBSTITUTE(C1795,"/",""))))),C1795)</f>
        <v>Bulgurlu Mah. Kanyon Çevreyolu Doğu Cad. No:89 Malatya</v>
      </c>
      <c r="E1795" s="2" t="str">
        <f t="shared" ref="E1795:E1858" si="113">IFERROR(RIGHT(D1795,LEN(D1795)-FIND("$",SUBSTITUTE(D1795," ","$",LEN(D1795)-LEN(SUBSTITUTE(D1795," ",""))))),D1795)</f>
        <v>Malatya</v>
      </c>
      <c r="F1795" s="44" t="s">
        <v>8415</v>
      </c>
      <c r="G1795" s="2">
        <v>1606</v>
      </c>
      <c r="H1795" s="2" t="s">
        <v>10527</v>
      </c>
      <c r="I1795" s="2">
        <f t="shared" ref="I1795:I1858" ca="1" si="114">RANDBETWEEN(1,8)</f>
        <v>7</v>
      </c>
      <c r="J1795" s="2">
        <f t="shared" ref="J1795:J1858" ca="1" si="115">RANDBETWEEN(1,1000)</f>
        <v>362</v>
      </c>
    </row>
    <row r="1796" spans="1:10" ht="17.350000000000001" customHeight="1">
      <c r="A1796" s="2">
        <v>1795</v>
      </c>
      <c r="B1796" s="43" t="s">
        <v>8416</v>
      </c>
      <c r="C1796" s="2" t="s">
        <v>10380</v>
      </c>
      <c r="D1796" s="2" t="str">
        <f t="shared" si="112"/>
        <v xml:space="preserve"> Gaziantep</v>
      </c>
      <c r="E1796" s="2" t="str">
        <f t="shared" si="113"/>
        <v>Gaziantep</v>
      </c>
      <c r="F1796" s="44" t="s">
        <v>8417</v>
      </c>
      <c r="G1796" s="2">
        <v>666</v>
      </c>
      <c r="H1796" s="2" t="s">
        <v>10528</v>
      </c>
      <c r="I1796" s="2">
        <f t="shared" ca="1" si="114"/>
        <v>2</v>
      </c>
      <c r="J1796" s="2">
        <f t="shared" ca="1" si="115"/>
        <v>479</v>
      </c>
    </row>
    <row r="1797" spans="1:10" ht="17.350000000000001" customHeight="1">
      <c r="A1797" s="2">
        <v>1796</v>
      </c>
      <c r="B1797" s="43" t="s">
        <v>8418</v>
      </c>
      <c r="C1797" s="2" t="s">
        <v>10381</v>
      </c>
      <c r="D1797" s="2" t="str">
        <f t="shared" si="112"/>
        <v>ODTÜ TEKNOKENT GALYUM BLOK B08 ANKARA Galyum Blok</v>
      </c>
      <c r="E1797" s="2" t="str">
        <f t="shared" si="113"/>
        <v>Blok</v>
      </c>
      <c r="F1797" s="44" t="s">
        <v>8419</v>
      </c>
      <c r="G1797" s="2">
        <v>2973</v>
      </c>
      <c r="H1797" s="2" t="s">
        <v>10529</v>
      </c>
      <c r="I1797" s="2">
        <f t="shared" ca="1" si="114"/>
        <v>8</v>
      </c>
      <c r="J1797" s="2">
        <f t="shared" ca="1" si="115"/>
        <v>254</v>
      </c>
    </row>
    <row r="1798" spans="1:10" ht="17.350000000000001" customHeight="1">
      <c r="A1798" s="2">
        <v>1797</v>
      </c>
      <c r="B1798" s="43" t="s">
        <v>8420</v>
      </c>
      <c r="C1798" s="2" t="s">
        <v>8778</v>
      </c>
      <c r="D1798" s="2" t="str">
        <f t="shared" si="112"/>
        <v>19 SARIYER</v>
      </c>
      <c r="E1798" s="2" t="str">
        <f t="shared" si="113"/>
        <v>SARIYER</v>
      </c>
      <c r="F1798" s="44" t="s">
        <v>5094</v>
      </c>
      <c r="G1798" s="2">
        <v>301</v>
      </c>
      <c r="H1798" s="2" t="s">
        <v>10530</v>
      </c>
      <c r="I1798" s="2">
        <f t="shared" ca="1" si="114"/>
        <v>7</v>
      </c>
      <c r="J1798" s="2">
        <f t="shared" ca="1" si="115"/>
        <v>487</v>
      </c>
    </row>
    <row r="1799" spans="1:10" ht="17.350000000000001" customHeight="1">
      <c r="A1799" s="2">
        <v>1798</v>
      </c>
      <c r="B1799" s="43" t="s">
        <v>8421</v>
      </c>
      <c r="C1799" s="2" t="s">
        <v>10382</v>
      </c>
      <c r="D1799" s="2" t="str">
        <f t="shared" si="112"/>
        <v>Silvan Yolu 6. km. Dicle Üniversitesi Kampusu Dicle Teknokent Binası</v>
      </c>
      <c r="E1799" s="2" t="str">
        <f t="shared" si="113"/>
        <v>Binası</v>
      </c>
      <c r="F1799" s="44" t="s">
        <v>8422</v>
      </c>
      <c r="G1799" s="2">
        <v>140</v>
      </c>
      <c r="H1799" s="2" t="s">
        <v>10531</v>
      </c>
      <c r="I1799" s="2">
        <f t="shared" ca="1" si="114"/>
        <v>8</v>
      </c>
      <c r="J1799" s="2">
        <f t="shared" ca="1" si="115"/>
        <v>317</v>
      </c>
    </row>
    <row r="1800" spans="1:10" ht="17.350000000000001" customHeight="1">
      <c r="A1800" s="2">
        <v>1799</v>
      </c>
      <c r="B1800" s="43" t="s">
        <v>8423</v>
      </c>
      <c r="C1800" s="2" t="s">
        <v>10383</v>
      </c>
      <c r="D1800" s="2" t="str">
        <f t="shared" si="112"/>
        <v>ÇANAKKALE</v>
      </c>
      <c r="E1800" s="2" t="str">
        <f t="shared" si="113"/>
        <v>ÇANAKKALE</v>
      </c>
      <c r="F1800" s="44" t="s">
        <v>8424</v>
      </c>
      <c r="G1800" s="2">
        <v>129</v>
      </c>
      <c r="H1800" s="2" t="s">
        <v>10532</v>
      </c>
      <c r="I1800" s="2">
        <f t="shared" ca="1" si="114"/>
        <v>2</v>
      </c>
      <c r="J1800" s="2">
        <f t="shared" ca="1" si="115"/>
        <v>426</v>
      </c>
    </row>
    <row r="1801" spans="1:10" ht="17.350000000000001" customHeight="1">
      <c r="A1801" s="2">
        <v>1800</v>
      </c>
      <c r="B1801" s="43" t="s">
        <v>8425</v>
      </c>
      <c r="C1801" s="2" t="s">
        <v>10384</v>
      </c>
      <c r="D1801" s="2" t="str">
        <f t="shared" si="112"/>
        <v xml:space="preserve"> BILECIK</v>
      </c>
      <c r="E1801" s="2" t="str">
        <f t="shared" si="113"/>
        <v>BILECIK</v>
      </c>
      <c r="F1801" s="44" t="s">
        <v>8426</v>
      </c>
      <c r="G1801" s="2">
        <v>11</v>
      </c>
      <c r="H1801" s="2" t="s">
        <v>10533</v>
      </c>
      <c r="I1801" s="2">
        <f t="shared" ca="1" si="114"/>
        <v>4</v>
      </c>
      <c r="J1801" s="2">
        <f t="shared" ca="1" si="115"/>
        <v>268</v>
      </c>
    </row>
    <row r="1802" spans="1:10" ht="17.350000000000001" customHeight="1">
      <c r="A1802" s="2">
        <v>1801</v>
      </c>
      <c r="B1802" s="43" t="s">
        <v>8427</v>
      </c>
      <c r="C1802" s="2" t="s">
        <v>10385</v>
      </c>
      <c r="D1802" s="2" t="str">
        <f t="shared" si="112"/>
        <v>malatya</v>
      </c>
      <c r="E1802" s="2" t="str">
        <f t="shared" si="113"/>
        <v>malatya</v>
      </c>
      <c r="F1802" s="44" t="s">
        <v>8428</v>
      </c>
      <c r="G1802" s="2">
        <v>3098</v>
      </c>
      <c r="H1802" s="2" t="s">
        <v>10534</v>
      </c>
      <c r="I1802" s="2">
        <f t="shared" ca="1" si="114"/>
        <v>4</v>
      </c>
      <c r="J1802" s="2">
        <f t="shared" ca="1" si="115"/>
        <v>978</v>
      </c>
    </row>
    <row r="1803" spans="1:10" ht="17.350000000000001" customHeight="1">
      <c r="A1803" s="2">
        <v>1802</v>
      </c>
      <c r="B1803" s="43" t="s">
        <v>8429</v>
      </c>
      <c r="C1803" s="2" t="s">
        <v>10386</v>
      </c>
      <c r="D1803" s="2" t="str">
        <f t="shared" si="112"/>
        <v>İstanbul Teknopark, Teknoloji Geliştirme Merkezi Sanayi Mah. Havaalanı iç Yolu Cad. Kapı No:3, 3. Blok, Zemin Kat, Z23</v>
      </c>
      <c r="E1803" s="2" t="str">
        <f t="shared" si="113"/>
        <v>Z23</v>
      </c>
      <c r="F1803" s="44" t="s">
        <v>8430</v>
      </c>
      <c r="G1803" s="2">
        <v>151</v>
      </c>
      <c r="H1803" s="2" t="s">
        <v>10535</v>
      </c>
      <c r="I1803" s="2">
        <f t="shared" ca="1" si="114"/>
        <v>4</v>
      </c>
      <c r="J1803" s="2">
        <f t="shared" ca="1" si="115"/>
        <v>948</v>
      </c>
    </row>
    <row r="1804" spans="1:10" ht="17.350000000000001" customHeight="1">
      <c r="A1804" s="2">
        <v>1803</v>
      </c>
      <c r="B1804" s="43" t="s">
        <v>8431</v>
      </c>
      <c r="C1804" s="2" t="s">
        <v>10387</v>
      </c>
      <c r="D1804" s="2" t="str">
        <f t="shared" si="112"/>
        <v>Samsun</v>
      </c>
      <c r="E1804" s="2" t="str">
        <f t="shared" si="113"/>
        <v>Samsun</v>
      </c>
      <c r="F1804" s="44" t="s">
        <v>8432</v>
      </c>
      <c r="G1804" s="2">
        <v>1644</v>
      </c>
      <c r="H1804" s="2" t="s">
        <v>10536</v>
      </c>
      <c r="I1804" s="2">
        <f t="shared" ca="1" si="114"/>
        <v>4</v>
      </c>
      <c r="J1804" s="2">
        <f t="shared" ca="1" si="115"/>
        <v>897</v>
      </c>
    </row>
    <row r="1805" spans="1:10" ht="17.350000000000001" customHeight="1">
      <c r="A1805" s="2">
        <v>1804</v>
      </c>
      <c r="B1805" s="43" t="s">
        <v>8433</v>
      </c>
      <c r="C1805" s="2" t="s">
        <v>10388</v>
      </c>
      <c r="D1805" s="2" t="str">
        <f t="shared" si="112"/>
        <v>Ankara</v>
      </c>
      <c r="E1805" s="2" t="str">
        <f t="shared" si="113"/>
        <v>Ankara</v>
      </c>
      <c r="F1805" s="44" t="s">
        <v>8434</v>
      </c>
      <c r="G1805" s="2">
        <v>1631</v>
      </c>
      <c r="H1805" s="2" t="s">
        <v>10537</v>
      </c>
      <c r="I1805" s="2">
        <f t="shared" ca="1" si="114"/>
        <v>5</v>
      </c>
      <c r="J1805" s="2">
        <f t="shared" ca="1" si="115"/>
        <v>982</v>
      </c>
    </row>
    <row r="1806" spans="1:10" ht="17.350000000000001" customHeight="1">
      <c r="A1806" s="2">
        <v>1805</v>
      </c>
      <c r="B1806" s="43" t="s">
        <v>8435</v>
      </c>
      <c r="C1806" s="2" t="s">
        <v>10389</v>
      </c>
      <c r="D1806" s="2" t="str">
        <f t="shared" si="112"/>
        <v>İstanbul</v>
      </c>
      <c r="E1806" s="2" t="str">
        <f t="shared" si="113"/>
        <v>İstanbul</v>
      </c>
      <c r="F1806" s="44" t="s">
        <v>8436</v>
      </c>
      <c r="G1806" s="2">
        <v>2777</v>
      </c>
      <c r="H1806" s="2" t="s">
        <v>10538</v>
      </c>
      <c r="I1806" s="2">
        <f t="shared" ca="1" si="114"/>
        <v>4</v>
      </c>
      <c r="J1806" s="2">
        <f t="shared" ca="1" si="115"/>
        <v>606</v>
      </c>
    </row>
    <row r="1807" spans="1:10" ht="17.350000000000001" customHeight="1">
      <c r="A1807" s="2">
        <v>1806</v>
      </c>
      <c r="B1807" s="43" t="s">
        <v>8437</v>
      </c>
      <c r="C1807" s="2" t="s">
        <v>10390</v>
      </c>
      <c r="D1807" s="2" t="str">
        <f t="shared" si="112"/>
        <v>1 3 İSTANBUL ÜNİVERSİTESİ AVCILAR YERLEŞKESİ TEKNOKENT ARGEM BİNASI NO:204</v>
      </c>
      <c r="E1807" s="2" t="str">
        <f t="shared" si="113"/>
        <v>NO:204</v>
      </c>
      <c r="F1807" s="44" t="s">
        <v>8438</v>
      </c>
      <c r="G1807" s="2">
        <v>540</v>
      </c>
      <c r="H1807" s="2" t="s">
        <v>10539</v>
      </c>
      <c r="I1807" s="2">
        <f t="shared" ca="1" si="114"/>
        <v>1</v>
      </c>
      <c r="J1807" s="2">
        <f t="shared" ca="1" si="115"/>
        <v>901</v>
      </c>
    </row>
    <row r="1808" spans="1:10" ht="17.350000000000001" customHeight="1">
      <c r="A1808" s="2">
        <v>1807</v>
      </c>
      <c r="B1808" s="43" t="s">
        <v>8439</v>
      </c>
      <c r="C1808" s="2" t="s">
        <v>10391</v>
      </c>
      <c r="D1808" s="2" t="str">
        <f t="shared" si="112"/>
        <v>Ankara</v>
      </c>
      <c r="E1808" s="2" t="str">
        <f t="shared" si="113"/>
        <v>Ankara</v>
      </c>
      <c r="F1808" s="44" t="s">
        <v>8440</v>
      </c>
      <c r="G1808" s="2">
        <v>2796</v>
      </c>
      <c r="H1808" s="2" t="s">
        <v>10540</v>
      </c>
      <c r="I1808" s="2">
        <f t="shared" ca="1" si="114"/>
        <v>3</v>
      </c>
      <c r="J1808" s="2">
        <f t="shared" ca="1" si="115"/>
        <v>971</v>
      </c>
    </row>
    <row r="1809" spans="1:10" ht="17.350000000000001" customHeight="1">
      <c r="A1809" s="2">
        <v>1808</v>
      </c>
      <c r="B1809" s="43" t="s">
        <v>8441</v>
      </c>
      <c r="C1809" s="2" t="s">
        <v>10392</v>
      </c>
      <c r="D1809" s="2" t="str">
        <f t="shared" si="112"/>
        <v>1G (B2 BLOK) NO.101</v>
      </c>
      <c r="E1809" s="2" t="str">
        <f t="shared" si="113"/>
        <v>NO.101</v>
      </c>
      <c r="F1809" s="44" t="s">
        <v>8442</v>
      </c>
      <c r="G1809" s="2">
        <v>997</v>
      </c>
      <c r="H1809" s="2" t="s">
        <v>10541</v>
      </c>
      <c r="I1809" s="2">
        <f t="shared" ca="1" si="114"/>
        <v>3</v>
      </c>
      <c r="J1809" s="2">
        <f t="shared" ca="1" si="115"/>
        <v>222</v>
      </c>
    </row>
    <row r="1810" spans="1:10" ht="17.350000000000001" customHeight="1">
      <c r="A1810" s="2">
        <v>1809</v>
      </c>
      <c r="B1810" s="43" t="s">
        <v>8443</v>
      </c>
      <c r="C1810" s="2" t="s">
        <v>10393</v>
      </c>
      <c r="D1810" s="2" t="str">
        <f t="shared" si="112"/>
        <v xml:space="preserve"> İstanbul</v>
      </c>
      <c r="E1810" s="2" t="str">
        <f t="shared" si="113"/>
        <v>İstanbul</v>
      </c>
      <c r="F1810" s="44" t="s">
        <v>8444</v>
      </c>
      <c r="G1810" s="2">
        <v>3126</v>
      </c>
      <c r="H1810" s="2" t="s">
        <v>10542</v>
      </c>
      <c r="I1810" s="2">
        <f t="shared" ca="1" si="114"/>
        <v>3</v>
      </c>
      <c r="J1810" s="2">
        <f t="shared" ca="1" si="115"/>
        <v>548</v>
      </c>
    </row>
    <row r="1811" spans="1:10" ht="17.350000000000001" customHeight="1">
      <c r="A1811" s="2">
        <v>1810</v>
      </c>
      <c r="B1811" s="43" t="s">
        <v>8445</v>
      </c>
      <c r="C1811" s="2" t="s">
        <v>10394</v>
      </c>
      <c r="D1811" s="2" t="str">
        <f t="shared" si="112"/>
        <v xml:space="preserve"> ANKARA</v>
      </c>
      <c r="E1811" s="2" t="str">
        <f t="shared" si="113"/>
        <v>ANKARA</v>
      </c>
      <c r="F1811" s="44" t="s">
        <v>8446</v>
      </c>
      <c r="G1811" s="2">
        <v>497</v>
      </c>
      <c r="H1811" s="2" t="s">
        <v>10543</v>
      </c>
      <c r="I1811" s="2">
        <f t="shared" ca="1" si="114"/>
        <v>2</v>
      </c>
      <c r="J1811" s="2">
        <f t="shared" ca="1" si="115"/>
        <v>880</v>
      </c>
    </row>
    <row r="1812" spans="1:10" ht="17.350000000000001" customHeight="1">
      <c r="A1812" s="2">
        <v>1811</v>
      </c>
      <c r="B1812" s="43" t="s">
        <v>8447</v>
      </c>
      <c r="C1812" s="2" t="s">
        <v>9660</v>
      </c>
      <c r="D1812" s="2" t="str">
        <f t="shared" si="112"/>
        <v>TÜRKİYE</v>
      </c>
      <c r="E1812" s="2" t="str">
        <f t="shared" si="113"/>
        <v>TÜRKİYE</v>
      </c>
      <c r="F1812" s="44" t="s">
        <v>6904</v>
      </c>
      <c r="G1812" s="2">
        <v>713</v>
      </c>
      <c r="H1812" s="2" t="s">
        <v>10544</v>
      </c>
      <c r="I1812" s="2">
        <f t="shared" ca="1" si="114"/>
        <v>3</v>
      </c>
      <c r="J1812" s="2">
        <f t="shared" ca="1" si="115"/>
        <v>987</v>
      </c>
    </row>
    <row r="1813" spans="1:10" ht="17.350000000000001" customHeight="1">
      <c r="A1813" s="2">
        <v>1812</v>
      </c>
      <c r="B1813" s="43" t="s">
        <v>8448</v>
      </c>
      <c r="C1813" s="2" t="s">
        <v>10395</v>
      </c>
      <c r="D1813" s="2" t="str">
        <f t="shared" si="112"/>
        <v>f217</v>
      </c>
      <c r="E1813" s="2" t="str">
        <f t="shared" si="113"/>
        <v>f217</v>
      </c>
      <c r="F1813" s="44" t="s">
        <v>8449</v>
      </c>
      <c r="G1813" s="2">
        <v>2666</v>
      </c>
      <c r="H1813" s="2" t="s">
        <v>10545</v>
      </c>
      <c r="I1813" s="2">
        <f t="shared" ca="1" si="114"/>
        <v>5</v>
      </c>
      <c r="J1813" s="2">
        <f t="shared" ca="1" si="115"/>
        <v>412</v>
      </c>
    </row>
    <row r="1814" spans="1:10" ht="17.350000000000001" customHeight="1">
      <c r="A1814" s="2">
        <v>1813</v>
      </c>
      <c r="B1814" s="43" t="s">
        <v>8450</v>
      </c>
      <c r="C1814" s="2" t="s">
        <v>9212</v>
      </c>
      <c r="D1814" s="2" t="str">
        <f t="shared" si="112"/>
        <v>Kültür Mah. 1. Sk. Aibü-Şehir Kampüsü YanıTeknokent Binası</v>
      </c>
      <c r="E1814" s="2" t="str">
        <f t="shared" si="113"/>
        <v>Binası</v>
      </c>
      <c r="F1814" s="44" t="s">
        <v>5977</v>
      </c>
      <c r="G1814" s="2">
        <v>1151</v>
      </c>
      <c r="H1814" s="2" t="s">
        <v>10546</v>
      </c>
      <c r="I1814" s="2">
        <f t="shared" ca="1" si="114"/>
        <v>5</v>
      </c>
      <c r="J1814" s="2">
        <f t="shared" ca="1" si="115"/>
        <v>723</v>
      </c>
    </row>
    <row r="1815" spans="1:10" ht="17.350000000000001" customHeight="1">
      <c r="A1815" s="2">
        <v>1814</v>
      </c>
      <c r="B1815" s="43" t="s">
        <v>8451</v>
      </c>
      <c r="C1815" s="2" t="s">
        <v>10396</v>
      </c>
      <c r="D1815" s="2" t="str">
        <f t="shared" si="112"/>
        <v>5 No :28</v>
      </c>
      <c r="E1815" s="2" t="str">
        <f t="shared" si="113"/>
        <v>:28</v>
      </c>
      <c r="F1815" s="44" t="s">
        <v>8452</v>
      </c>
      <c r="G1815" s="2">
        <v>77</v>
      </c>
      <c r="H1815" s="2" t="s">
        <v>10547</v>
      </c>
      <c r="I1815" s="2">
        <f t="shared" ca="1" si="114"/>
        <v>6</v>
      </c>
      <c r="J1815" s="2">
        <f t="shared" ca="1" si="115"/>
        <v>997</v>
      </c>
    </row>
    <row r="1816" spans="1:10" ht="17.350000000000001" customHeight="1">
      <c r="A1816" s="2">
        <v>1815</v>
      </c>
      <c r="B1816" s="43" t="s">
        <v>8453</v>
      </c>
      <c r="C1816" s="2" t="s">
        <v>10397</v>
      </c>
      <c r="D1816" s="2" t="str">
        <f t="shared" si="112"/>
        <v>İstanbul</v>
      </c>
      <c r="E1816" s="2" t="str">
        <f t="shared" si="113"/>
        <v>İstanbul</v>
      </c>
      <c r="F1816" s="44" t="s">
        <v>8454</v>
      </c>
      <c r="G1816" s="2">
        <v>2868</v>
      </c>
      <c r="H1816" s="2" t="s">
        <v>10548</v>
      </c>
      <c r="I1816" s="2">
        <f t="shared" ca="1" si="114"/>
        <v>8</v>
      </c>
      <c r="J1816" s="2">
        <f t="shared" ca="1" si="115"/>
        <v>871</v>
      </c>
    </row>
    <row r="1817" spans="1:10" ht="17.350000000000001" customHeight="1">
      <c r="A1817" s="2">
        <v>1816</v>
      </c>
      <c r="B1817" s="43" t="s">
        <v>8455</v>
      </c>
      <c r="C1817" s="2" t="s">
        <v>10398</v>
      </c>
      <c r="D1817" s="2" t="str">
        <f t="shared" si="112"/>
        <v>59-104 Odunpazarı</v>
      </c>
      <c r="E1817" s="2" t="str">
        <f t="shared" si="113"/>
        <v>Odunpazarı</v>
      </c>
      <c r="F1817" s="44" t="s">
        <v>8456</v>
      </c>
      <c r="G1817" s="2">
        <v>1570</v>
      </c>
      <c r="H1817" s="2" t="s">
        <v>10549</v>
      </c>
      <c r="I1817" s="2">
        <f t="shared" ca="1" si="114"/>
        <v>4</v>
      </c>
      <c r="J1817" s="2">
        <f t="shared" ca="1" si="115"/>
        <v>370</v>
      </c>
    </row>
    <row r="1818" spans="1:10" ht="17.350000000000001" customHeight="1">
      <c r="A1818" s="2">
        <v>1817</v>
      </c>
      <c r="B1818" s="43" t="s">
        <v>8457</v>
      </c>
      <c r="C1818" s="2" t="s">
        <v>10399</v>
      </c>
      <c r="D1818" s="2" t="str">
        <f t="shared" si="112"/>
        <v>MANİSA</v>
      </c>
      <c r="E1818" s="2" t="str">
        <f t="shared" si="113"/>
        <v>MANİSA</v>
      </c>
      <c r="F1818" s="44" t="s">
        <v>8458</v>
      </c>
      <c r="G1818" s="2">
        <v>245</v>
      </c>
      <c r="H1818" s="2" t="s">
        <v>10550</v>
      </c>
      <c r="I1818" s="2">
        <f t="shared" ca="1" si="114"/>
        <v>2</v>
      </c>
      <c r="J1818" s="2">
        <f t="shared" ca="1" si="115"/>
        <v>108</v>
      </c>
    </row>
    <row r="1819" spans="1:10" ht="17.350000000000001" customHeight="1">
      <c r="A1819" s="2">
        <v>1818</v>
      </c>
      <c r="B1819" s="43" t="s">
        <v>8459</v>
      </c>
      <c r="C1819" s="2" t="s">
        <v>10400</v>
      </c>
      <c r="D1819" s="2" t="str">
        <f t="shared" si="112"/>
        <v xml:space="preserve"> İstanbul</v>
      </c>
      <c r="E1819" s="2" t="str">
        <f t="shared" si="113"/>
        <v>İstanbul</v>
      </c>
      <c r="F1819" s="44" t="s">
        <v>8460</v>
      </c>
      <c r="G1819" s="2">
        <v>3162</v>
      </c>
      <c r="H1819" s="2" t="s">
        <v>10551</v>
      </c>
      <c r="I1819" s="2">
        <f t="shared" ca="1" si="114"/>
        <v>7</v>
      </c>
      <c r="J1819" s="2">
        <f t="shared" ca="1" si="115"/>
        <v>270</v>
      </c>
    </row>
    <row r="1820" spans="1:10" ht="17.350000000000001" customHeight="1">
      <c r="A1820" s="2">
        <v>1819</v>
      </c>
      <c r="B1820" s="43" t="s">
        <v>8461</v>
      </c>
      <c r="C1820" s="2" t="s">
        <v>10401</v>
      </c>
      <c r="D1820" s="2" t="str">
        <f t="shared" si="112"/>
        <v>19 SARIYER</v>
      </c>
      <c r="E1820" s="2" t="str">
        <f t="shared" si="113"/>
        <v>SARIYER</v>
      </c>
      <c r="F1820" s="44" t="s">
        <v>8462</v>
      </c>
      <c r="G1820" s="2">
        <v>239</v>
      </c>
      <c r="H1820" s="2" t="s">
        <v>10552</v>
      </c>
      <c r="I1820" s="2">
        <f t="shared" ca="1" si="114"/>
        <v>4</v>
      </c>
      <c r="J1820" s="2">
        <f t="shared" ca="1" si="115"/>
        <v>176</v>
      </c>
    </row>
    <row r="1821" spans="1:10" ht="17.350000000000001" customHeight="1">
      <c r="A1821" s="2">
        <v>1820</v>
      </c>
      <c r="B1821" s="43" t="s">
        <v>8463</v>
      </c>
      <c r="C1821" s="2" t="s">
        <v>10402</v>
      </c>
      <c r="D1821" s="2" t="str">
        <f t="shared" si="112"/>
        <v xml:space="preserve"> ESKİŞEHİR</v>
      </c>
      <c r="E1821" s="2" t="str">
        <f t="shared" si="113"/>
        <v>ESKİŞEHİR</v>
      </c>
      <c r="F1821" s="44" t="s">
        <v>8464</v>
      </c>
      <c r="G1821" s="2">
        <v>2518</v>
      </c>
      <c r="H1821" s="2" t="s">
        <v>10553</v>
      </c>
      <c r="I1821" s="2">
        <f t="shared" ca="1" si="114"/>
        <v>4</v>
      </c>
      <c r="J1821" s="2">
        <f t="shared" ca="1" si="115"/>
        <v>826</v>
      </c>
    </row>
    <row r="1822" spans="1:10" ht="17.350000000000001" customHeight="1">
      <c r="A1822" s="2">
        <v>1821</v>
      </c>
      <c r="B1822" s="43" t="s">
        <v>8465</v>
      </c>
      <c r="C1822" s="2" t="s">
        <v>10403</v>
      </c>
      <c r="D1822" s="2" t="str">
        <f t="shared" si="112"/>
        <v>CAMİKEBİR MH. AKDOĞAN PASAJI NO :125</v>
      </c>
      <c r="E1822" s="2" t="str">
        <f t="shared" si="113"/>
        <v>:125</v>
      </c>
      <c r="F1822" s="44" t="s">
        <v>8466</v>
      </c>
      <c r="G1822" s="2">
        <v>2557</v>
      </c>
      <c r="H1822" s="2" t="s">
        <v>10554</v>
      </c>
      <c r="I1822" s="2">
        <f t="shared" ca="1" si="114"/>
        <v>3</v>
      </c>
      <c r="J1822" s="2">
        <f t="shared" ca="1" si="115"/>
        <v>753</v>
      </c>
    </row>
    <row r="1823" spans="1:10" ht="17.350000000000001" customHeight="1">
      <c r="A1823" s="2">
        <v>1822</v>
      </c>
      <c r="B1823" s="43" t="s">
        <v>8467</v>
      </c>
      <c r="C1823" s="2" t="s">
        <v>10404</v>
      </c>
      <c r="D1823" s="2" t="str">
        <f t="shared" si="112"/>
        <v>YILDIZ TEKNİK ÜNİVERSİTESİ DAVUTPAŞA KAMPÜSÜ TEKNOLOJİ GELİŞTİRME BÖLGESİ 2. FAZ. C1 BLOK C-311A</v>
      </c>
      <c r="E1823" s="2" t="str">
        <f t="shared" si="113"/>
        <v>C-311A</v>
      </c>
      <c r="F1823" s="44" t="s">
        <v>8468</v>
      </c>
      <c r="G1823" s="2">
        <v>2585</v>
      </c>
      <c r="H1823" s="2" t="s">
        <v>10555</v>
      </c>
      <c r="I1823" s="2">
        <f t="shared" ca="1" si="114"/>
        <v>4</v>
      </c>
      <c r="J1823" s="2">
        <f t="shared" ca="1" si="115"/>
        <v>992</v>
      </c>
    </row>
    <row r="1824" spans="1:10" ht="17.350000000000001" customHeight="1">
      <c r="A1824" s="2">
        <v>1823</v>
      </c>
      <c r="B1824" s="43" t="s">
        <v>8469</v>
      </c>
      <c r="C1824" s="2" t="s">
        <v>10405</v>
      </c>
      <c r="D1824" s="2" t="str">
        <f t="shared" si="112"/>
        <v>207</v>
      </c>
      <c r="E1824" s="2" t="str">
        <f t="shared" si="113"/>
        <v>207</v>
      </c>
      <c r="F1824" s="44" t="s">
        <v>8470</v>
      </c>
      <c r="G1824" s="2">
        <v>532</v>
      </c>
      <c r="H1824" s="2" t="s">
        <v>10556</v>
      </c>
      <c r="I1824" s="2">
        <f t="shared" ca="1" si="114"/>
        <v>3</v>
      </c>
      <c r="J1824" s="2">
        <f t="shared" ca="1" si="115"/>
        <v>356</v>
      </c>
    </row>
    <row r="1825" spans="1:10" ht="17.350000000000001" customHeight="1">
      <c r="A1825" s="2">
        <v>1824</v>
      </c>
      <c r="B1825" s="43" t="s">
        <v>8471</v>
      </c>
      <c r="C1825" s="2" t="s">
        <v>10406</v>
      </c>
      <c r="D1825" s="2" t="str">
        <f t="shared" si="112"/>
        <v xml:space="preserve"> ANTALYA</v>
      </c>
      <c r="E1825" s="2" t="str">
        <f t="shared" si="113"/>
        <v>ANTALYA</v>
      </c>
      <c r="F1825" s="44" t="s">
        <v>8472</v>
      </c>
      <c r="G1825" s="2">
        <v>964</v>
      </c>
      <c r="H1825" s="2" t="s">
        <v>10557</v>
      </c>
      <c r="I1825" s="2">
        <f t="shared" ca="1" si="114"/>
        <v>6</v>
      </c>
      <c r="J1825" s="2">
        <f t="shared" ca="1" si="115"/>
        <v>612</v>
      </c>
    </row>
    <row r="1826" spans="1:10" ht="17.350000000000001" customHeight="1">
      <c r="A1826" s="2">
        <v>1825</v>
      </c>
      <c r="B1826" s="43" t="s">
        <v>8473</v>
      </c>
      <c r="C1826" s="2" t="s">
        <v>8751</v>
      </c>
      <c r="D1826" s="2" t="str">
        <f t="shared" si="112"/>
        <v>123</v>
      </c>
      <c r="E1826" s="2" t="str">
        <f t="shared" si="113"/>
        <v>123</v>
      </c>
      <c r="F1826" s="44" t="s">
        <v>5043</v>
      </c>
      <c r="G1826" s="2">
        <v>2766</v>
      </c>
      <c r="H1826" s="2" t="s">
        <v>10558</v>
      </c>
      <c r="I1826" s="2">
        <f t="shared" ca="1" si="114"/>
        <v>6</v>
      </c>
      <c r="J1826" s="2">
        <f t="shared" ca="1" si="115"/>
        <v>585</v>
      </c>
    </row>
    <row r="1827" spans="1:10" ht="17.350000000000001" customHeight="1">
      <c r="A1827" s="2">
        <v>1826</v>
      </c>
      <c r="B1827" s="43" t="s">
        <v>8474</v>
      </c>
      <c r="C1827" s="2" t="s">
        <v>10407</v>
      </c>
      <c r="D1827" s="2" t="str">
        <f t="shared" si="112"/>
        <v>KOCAELİ ( Tübitak Gebze Yerleşkesi Teknoloji Geliştirme Bölgesi Kuluçka Merkezi Kat 1 No 105 )</v>
      </c>
      <c r="E1827" s="2" t="str">
        <f t="shared" si="113"/>
        <v>)</v>
      </c>
      <c r="F1827" s="44" t="s">
        <v>8475</v>
      </c>
      <c r="G1827" s="2">
        <v>687</v>
      </c>
      <c r="H1827" s="2" t="s">
        <v>10559</v>
      </c>
      <c r="I1827" s="2">
        <f t="shared" ca="1" si="114"/>
        <v>5</v>
      </c>
      <c r="J1827" s="2">
        <f t="shared" ca="1" si="115"/>
        <v>690</v>
      </c>
    </row>
    <row r="1828" spans="1:10" ht="17.350000000000001" customHeight="1">
      <c r="A1828" s="2">
        <v>1827</v>
      </c>
      <c r="B1828" s="43" t="s">
        <v>8476</v>
      </c>
      <c r="C1828" s="2" t="s">
        <v>10408</v>
      </c>
      <c r="D1828" s="2" t="str">
        <f t="shared" si="112"/>
        <v xml:space="preserve"> ANTALYA</v>
      </c>
      <c r="E1828" s="2" t="str">
        <f t="shared" si="113"/>
        <v>ANTALYA</v>
      </c>
      <c r="F1828" s="44" t="s">
        <v>8477</v>
      </c>
      <c r="G1828" s="2">
        <v>3166</v>
      </c>
      <c r="H1828" s="2" t="s">
        <v>10560</v>
      </c>
      <c r="I1828" s="2">
        <f t="shared" ca="1" si="114"/>
        <v>5</v>
      </c>
      <c r="J1828" s="2">
        <f t="shared" ca="1" si="115"/>
        <v>294</v>
      </c>
    </row>
    <row r="1829" spans="1:10" ht="17.350000000000001" customHeight="1">
      <c r="A1829" s="2">
        <v>1828</v>
      </c>
      <c r="B1829" s="43" t="s">
        <v>8478</v>
      </c>
      <c r="C1829" s="2" t="s">
        <v>10409</v>
      </c>
      <c r="D1829" s="2" t="str">
        <f t="shared" si="112"/>
        <v>MANİSA</v>
      </c>
      <c r="E1829" s="2" t="str">
        <f t="shared" si="113"/>
        <v>MANİSA</v>
      </c>
      <c r="F1829" s="44" t="s">
        <v>8479</v>
      </c>
      <c r="G1829" s="2">
        <v>2370</v>
      </c>
      <c r="H1829" s="2" t="s">
        <v>10561</v>
      </c>
      <c r="I1829" s="2">
        <f t="shared" ca="1" si="114"/>
        <v>6</v>
      </c>
      <c r="J1829" s="2">
        <f t="shared" ca="1" si="115"/>
        <v>464</v>
      </c>
    </row>
    <row r="1830" spans="1:10" ht="17.350000000000001" customHeight="1">
      <c r="A1830" s="2">
        <v>1829</v>
      </c>
      <c r="B1830" s="43" t="s">
        <v>8480</v>
      </c>
      <c r="C1830" s="2" t="s">
        <v>10410</v>
      </c>
      <c r="D1830" s="2" t="str">
        <f t="shared" si="112"/>
        <v>AYDIN</v>
      </c>
      <c r="E1830" s="2" t="str">
        <f t="shared" si="113"/>
        <v>AYDIN</v>
      </c>
      <c r="F1830" s="44" t="s">
        <v>8481</v>
      </c>
      <c r="G1830" s="2">
        <v>2599</v>
      </c>
      <c r="H1830" s="2" t="s">
        <v>10562</v>
      </c>
      <c r="I1830" s="2">
        <f t="shared" ca="1" si="114"/>
        <v>4</v>
      </c>
      <c r="J1830" s="2">
        <f t="shared" ca="1" si="115"/>
        <v>39</v>
      </c>
    </row>
    <row r="1831" spans="1:10" ht="17.350000000000001" customHeight="1">
      <c r="A1831" s="2">
        <v>1830</v>
      </c>
      <c r="B1831" s="43" t="s">
        <v>8482</v>
      </c>
      <c r="C1831" s="2" t="s">
        <v>8778</v>
      </c>
      <c r="D1831" s="2" t="str">
        <f t="shared" si="112"/>
        <v>19 SARIYER</v>
      </c>
      <c r="E1831" s="2" t="str">
        <f t="shared" si="113"/>
        <v>SARIYER</v>
      </c>
      <c r="F1831" s="44" t="s">
        <v>5094</v>
      </c>
      <c r="G1831" s="2">
        <v>877</v>
      </c>
      <c r="H1831" s="2" t="s">
        <v>10563</v>
      </c>
      <c r="I1831" s="2">
        <f t="shared" ca="1" si="114"/>
        <v>4</v>
      </c>
      <c r="J1831" s="2">
        <f t="shared" ca="1" si="115"/>
        <v>9</v>
      </c>
    </row>
    <row r="1832" spans="1:10" ht="17.350000000000001" customHeight="1">
      <c r="A1832" s="2">
        <v>1831</v>
      </c>
      <c r="B1832" s="43" t="s">
        <v>8483</v>
      </c>
      <c r="C1832" s="2" t="s">
        <v>8796</v>
      </c>
      <c r="D1832" s="2" t="str">
        <f t="shared" si="112"/>
        <v xml:space="preserve"> Ankara</v>
      </c>
      <c r="E1832" s="2" t="str">
        <f t="shared" si="113"/>
        <v>Ankara</v>
      </c>
      <c r="F1832" s="44" t="s">
        <v>5129</v>
      </c>
      <c r="G1832" s="2">
        <v>2616</v>
      </c>
      <c r="H1832" s="2" t="s">
        <v>10564</v>
      </c>
      <c r="I1832" s="2">
        <f t="shared" ca="1" si="114"/>
        <v>4</v>
      </c>
      <c r="J1832" s="2">
        <f t="shared" ca="1" si="115"/>
        <v>834</v>
      </c>
    </row>
    <row r="1833" spans="1:10" ht="17.350000000000001" customHeight="1">
      <c r="A1833" s="2">
        <v>1832</v>
      </c>
      <c r="B1833" s="43" t="s">
        <v>8484</v>
      </c>
      <c r="C1833" s="2" t="s">
        <v>9066</v>
      </c>
      <c r="D1833" s="2" t="str">
        <f t="shared" si="112"/>
        <v>dicle teknokent</v>
      </c>
      <c r="E1833" s="2" t="str">
        <f t="shared" si="113"/>
        <v>teknokent</v>
      </c>
      <c r="F1833" s="44" t="s">
        <v>5680</v>
      </c>
      <c r="G1833" s="2">
        <v>2922</v>
      </c>
      <c r="H1833" s="2" t="s">
        <v>10565</v>
      </c>
      <c r="I1833" s="2">
        <f t="shared" ca="1" si="114"/>
        <v>6</v>
      </c>
      <c r="J1833" s="2">
        <f t="shared" ca="1" si="115"/>
        <v>980</v>
      </c>
    </row>
    <row r="1834" spans="1:10" ht="17.350000000000001" customHeight="1">
      <c r="A1834" s="2">
        <v>1833</v>
      </c>
      <c r="B1834" s="43" t="s">
        <v>8485</v>
      </c>
      <c r="C1834" s="2" t="s">
        <v>10411</v>
      </c>
      <c r="D1834" s="2" t="str">
        <f t="shared" si="112"/>
        <v>19 Kepez, 07220, Antalya</v>
      </c>
      <c r="E1834" s="2" t="str">
        <f t="shared" si="113"/>
        <v>Antalya</v>
      </c>
      <c r="F1834" s="44" t="s">
        <v>8486</v>
      </c>
      <c r="G1834" s="2">
        <v>2921</v>
      </c>
      <c r="H1834" s="2" t="s">
        <v>10566</v>
      </c>
      <c r="I1834" s="2">
        <f t="shared" ca="1" si="114"/>
        <v>6</v>
      </c>
      <c r="J1834" s="2">
        <f t="shared" ca="1" si="115"/>
        <v>601</v>
      </c>
    </row>
    <row r="1835" spans="1:10" ht="17.350000000000001" customHeight="1">
      <c r="A1835" s="2">
        <v>1834</v>
      </c>
      <c r="B1835" s="43" t="s">
        <v>8487</v>
      </c>
      <c r="C1835" s="2" t="s">
        <v>10412</v>
      </c>
      <c r="D1835" s="2" t="str">
        <f t="shared" si="112"/>
        <v>ULUTEK TEKNOLOJİ GELİŞTİRME BÖLGESİ, Uludağ Üniversitesi Görükle Mahallesi Üniversite-1 Cadde No:933 Nilüfer BURSA</v>
      </c>
      <c r="E1835" s="2" t="str">
        <f t="shared" si="113"/>
        <v>BURSA</v>
      </c>
      <c r="F1835" s="44" t="s">
        <v>8488</v>
      </c>
      <c r="G1835" s="2">
        <v>2744</v>
      </c>
      <c r="H1835" s="2" t="s">
        <v>10567</v>
      </c>
      <c r="I1835" s="2">
        <f t="shared" ca="1" si="114"/>
        <v>1</v>
      </c>
      <c r="J1835" s="2">
        <f t="shared" ca="1" si="115"/>
        <v>740</v>
      </c>
    </row>
    <row r="1836" spans="1:10" ht="17.350000000000001" customHeight="1">
      <c r="A1836" s="2">
        <v>1835</v>
      </c>
      <c r="B1836" s="43" t="s">
        <v>8489</v>
      </c>
      <c r="C1836" s="2" t="s">
        <v>10413</v>
      </c>
      <c r="D1836" s="2" t="str">
        <f t="shared" si="112"/>
        <v xml:space="preserve"> -22ESKİŞEHİR</v>
      </c>
      <c r="E1836" s="2" t="str">
        <f t="shared" si="113"/>
        <v>-22ESKİŞEHİR</v>
      </c>
      <c r="F1836" s="44" t="s">
        <v>8490</v>
      </c>
      <c r="G1836" s="2">
        <v>1627</v>
      </c>
      <c r="H1836" s="2" t="s">
        <v>10568</v>
      </c>
      <c r="I1836" s="2">
        <f t="shared" ca="1" si="114"/>
        <v>8</v>
      </c>
      <c r="J1836" s="2">
        <f t="shared" ca="1" si="115"/>
        <v>511</v>
      </c>
    </row>
    <row r="1837" spans="1:10" ht="17.350000000000001" customHeight="1">
      <c r="A1837" s="2">
        <v>1836</v>
      </c>
      <c r="B1837" s="43" t="s">
        <v>8491</v>
      </c>
      <c r="C1837" s="2" t="s">
        <v>10414</v>
      </c>
      <c r="D1837" s="2" t="str">
        <f t="shared" si="112"/>
        <v>Yıldıztepe Mah. Çevreyolu Dogu Cad. No:161 Malatya</v>
      </c>
      <c r="E1837" s="2" t="str">
        <f t="shared" si="113"/>
        <v>Malatya</v>
      </c>
      <c r="F1837" s="44" t="s">
        <v>8492</v>
      </c>
      <c r="G1837" s="2">
        <v>1046</v>
      </c>
      <c r="H1837" s="2" t="s">
        <v>10569</v>
      </c>
      <c r="I1837" s="2">
        <f t="shared" ca="1" si="114"/>
        <v>5</v>
      </c>
      <c r="J1837" s="2">
        <f t="shared" ca="1" si="115"/>
        <v>594</v>
      </c>
    </row>
    <row r="1838" spans="1:10" ht="17.350000000000001" customHeight="1">
      <c r="A1838" s="2">
        <v>1837</v>
      </c>
      <c r="B1838" s="43" t="s">
        <v>8493</v>
      </c>
      <c r="C1838" s="2" t="s">
        <v>10415</v>
      </c>
      <c r="D1838" s="2" t="str">
        <f t="shared" si="112"/>
        <v>Gaziantep</v>
      </c>
      <c r="E1838" s="2" t="str">
        <f t="shared" si="113"/>
        <v>Gaziantep</v>
      </c>
      <c r="F1838" s="44" t="s">
        <v>8494</v>
      </c>
      <c r="G1838" s="2">
        <v>2823</v>
      </c>
      <c r="H1838" s="2" t="s">
        <v>10570</v>
      </c>
      <c r="I1838" s="2">
        <f t="shared" ca="1" si="114"/>
        <v>3</v>
      </c>
      <c r="J1838" s="2">
        <f t="shared" ca="1" si="115"/>
        <v>647</v>
      </c>
    </row>
    <row r="1839" spans="1:10" ht="17.350000000000001" customHeight="1">
      <c r="A1839" s="2">
        <v>1838</v>
      </c>
      <c r="B1839" s="43" t="s">
        <v>8495</v>
      </c>
      <c r="C1839" s="2" t="s">
        <v>10190</v>
      </c>
      <c r="D1839" s="2" t="str">
        <f t="shared" si="112"/>
        <v>Ankara</v>
      </c>
      <c r="E1839" s="2" t="str">
        <f t="shared" si="113"/>
        <v>Ankara</v>
      </c>
      <c r="F1839" s="44" t="s">
        <v>8017</v>
      </c>
      <c r="G1839" s="2">
        <v>1602</v>
      </c>
      <c r="H1839" s="2" t="s">
        <v>10571</v>
      </c>
      <c r="I1839" s="2">
        <f t="shared" ca="1" si="114"/>
        <v>1</v>
      </c>
      <c r="J1839" s="2">
        <f t="shared" ca="1" si="115"/>
        <v>95</v>
      </c>
    </row>
    <row r="1840" spans="1:10" ht="17.350000000000001" customHeight="1">
      <c r="A1840" s="2">
        <v>1839</v>
      </c>
      <c r="B1840" s="43" t="s">
        <v>8496</v>
      </c>
      <c r="C1840" s="2" t="s">
        <v>10416</v>
      </c>
      <c r="D1840" s="2" t="str">
        <f t="shared" si="112"/>
        <v>14</v>
      </c>
      <c r="E1840" s="2" t="str">
        <f t="shared" si="113"/>
        <v>14</v>
      </c>
      <c r="F1840" s="44" t="s">
        <v>8497</v>
      </c>
      <c r="G1840" s="2">
        <v>2289</v>
      </c>
      <c r="H1840" s="2" t="s">
        <v>10572</v>
      </c>
      <c r="I1840" s="2">
        <f t="shared" ca="1" si="114"/>
        <v>2</v>
      </c>
      <c r="J1840" s="2">
        <f t="shared" ca="1" si="115"/>
        <v>699</v>
      </c>
    </row>
    <row r="1841" spans="1:10" ht="17.350000000000001" customHeight="1">
      <c r="A1841" s="2">
        <v>1840</v>
      </c>
      <c r="B1841" s="43" t="s">
        <v>8498</v>
      </c>
      <c r="C1841" s="2" t="s">
        <v>10417</v>
      </c>
      <c r="D1841" s="2" t="str">
        <f t="shared" si="112"/>
        <v>Samsun</v>
      </c>
      <c r="E1841" s="2" t="str">
        <f t="shared" si="113"/>
        <v>Samsun</v>
      </c>
      <c r="F1841" s="44" t="s">
        <v>8499</v>
      </c>
      <c r="G1841" s="2">
        <v>1109</v>
      </c>
      <c r="H1841" s="2" t="s">
        <v>10573</v>
      </c>
      <c r="I1841" s="2">
        <f t="shared" ca="1" si="114"/>
        <v>5</v>
      </c>
      <c r="J1841" s="2">
        <f t="shared" ca="1" si="115"/>
        <v>546</v>
      </c>
    </row>
    <row r="1842" spans="1:10" ht="17.350000000000001" customHeight="1">
      <c r="A1842" s="2">
        <v>1841</v>
      </c>
      <c r="B1842" s="43" t="s">
        <v>8500</v>
      </c>
      <c r="C1842" s="2" t="s">
        <v>10418</v>
      </c>
      <c r="D1842" s="2" t="str">
        <f t="shared" si="112"/>
        <v>1 (A201)</v>
      </c>
      <c r="E1842" s="2" t="str">
        <f t="shared" si="113"/>
        <v>(A201)</v>
      </c>
      <c r="F1842" s="44" t="s">
        <v>8501</v>
      </c>
      <c r="G1842" s="2">
        <v>1076</v>
      </c>
      <c r="H1842" s="2" t="s">
        <v>10574</v>
      </c>
      <c r="I1842" s="2">
        <f t="shared" ca="1" si="114"/>
        <v>1</v>
      </c>
      <c r="J1842" s="2">
        <f t="shared" ca="1" si="115"/>
        <v>156</v>
      </c>
    </row>
    <row r="1843" spans="1:10" ht="17.350000000000001" customHeight="1">
      <c r="A1843" s="2">
        <v>1842</v>
      </c>
      <c r="B1843" s="43" t="s">
        <v>8502</v>
      </c>
      <c r="C1843" s="2" t="s">
        <v>8743</v>
      </c>
      <c r="D1843" s="2" t="str">
        <f t="shared" si="112"/>
        <v>19 SARIYER</v>
      </c>
      <c r="E1843" s="2" t="str">
        <f t="shared" si="113"/>
        <v>SARIYER</v>
      </c>
      <c r="F1843" s="44" t="s">
        <v>5027</v>
      </c>
      <c r="G1843" s="2">
        <v>157</v>
      </c>
      <c r="H1843" s="2" t="s">
        <v>10575</v>
      </c>
      <c r="I1843" s="2">
        <f t="shared" ca="1" si="114"/>
        <v>6</v>
      </c>
      <c r="J1843" s="2">
        <f t="shared" ca="1" si="115"/>
        <v>639</v>
      </c>
    </row>
    <row r="1844" spans="1:10" ht="17.350000000000001" customHeight="1">
      <c r="A1844" s="2">
        <v>1843</v>
      </c>
      <c r="B1844" s="43" t="s">
        <v>8503</v>
      </c>
      <c r="C1844" s="2" t="s">
        <v>10419</v>
      </c>
      <c r="D1844" s="2" t="str">
        <f t="shared" si="112"/>
        <v>Ankara</v>
      </c>
      <c r="E1844" s="2" t="str">
        <f t="shared" si="113"/>
        <v>Ankara</v>
      </c>
      <c r="F1844" s="44" t="s">
        <v>8504</v>
      </c>
      <c r="G1844" s="2">
        <v>2697</v>
      </c>
      <c r="H1844" s="2" t="s">
        <v>10576</v>
      </c>
      <c r="I1844" s="2">
        <f t="shared" ca="1" si="114"/>
        <v>1</v>
      </c>
      <c r="J1844" s="2">
        <f t="shared" ca="1" si="115"/>
        <v>729</v>
      </c>
    </row>
    <row r="1845" spans="1:10" ht="17.350000000000001" customHeight="1">
      <c r="A1845" s="2">
        <v>1844</v>
      </c>
      <c r="B1845" s="43" t="s">
        <v>8505</v>
      </c>
      <c r="C1845" s="2" t="s">
        <v>10420</v>
      </c>
      <c r="D1845" s="2" t="str">
        <f t="shared" si="112"/>
        <v xml:space="preserve"> İSTANBUL</v>
      </c>
      <c r="E1845" s="2" t="str">
        <f t="shared" si="113"/>
        <v>İSTANBUL</v>
      </c>
      <c r="F1845" s="44" t="s">
        <v>8506</v>
      </c>
      <c r="G1845" s="2">
        <v>1097</v>
      </c>
      <c r="H1845" s="2" t="s">
        <v>10577</v>
      </c>
      <c r="I1845" s="2">
        <f t="shared" ca="1" si="114"/>
        <v>1</v>
      </c>
      <c r="J1845" s="2">
        <f t="shared" ca="1" si="115"/>
        <v>474</v>
      </c>
    </row>
    <row r="1846" spans="1:10" ht="17.350000000000001" customHeight="1">
      <c r="A1846" s="2">
        <v>1845</v>
      </c>
      <c r="B1846" s="43" t="s">
        <v>8507</v>
      </c>
      <c r="C1846" s="2" t="s">
        <v>10421</v>
      </c>
      <c r="D1846" s="2" t="str">
        <f t="shared" si="112"/>
        <v>İTOB OSB MAH. 10032 SK. NO:2 KULUÇKA MERKEZİ MENDERES-İZMİR</v>
      </c>
      <c r="E1846" s="2" t="str">
        <f t="shared" si="113"/>
        <v>MENDERES-İZMİR</v>
      </c>
      <c r="F1846" s="44" t="s">
        <v>8508</v>
      </c>
      <c r="G1846" s="2">
        <v>2444</v>
      </c>
      <c r="H1846" s="2" t="s">
        <v>10578</v>
      </c>
      <c r="I1846" s="2">
        <f t="shared" ca="1" si="114"/>
        <v>6</v>
      </c>
      <c r="J1846" s="2">
        <f t="shared" ca="1" si="115"/>
        <v>19</v>
      </c>
    </row>
    <row r="1847" spans="1:10" ht="17.350000000000001" customHeight="1">
      <c r="A1847" s="2">
        <v>1846</v>
      </c>
      <c r="B1847" s="43" t="s">
        <v>8509</v>
      </c>
      <c r="C1847" s="2" t="s">
        <v>10422</v>
      </c>
      <c r="D1847" s="2" t="str">
        <f t="shared" si="112"/>
        <v>TEKNOPARK BULVARI C1 1302</v>
      </c>
      <c r="E1847" s="2" t="str">
        <f t="shared" si="113"/>
        <v>1302</v>
      </c>
      <c r="F1847" s="44" t="s">
        <v>8510</v>
      </c>
      <c r="G1847" s="2">
        <v>680</v>
      </c>
      <c r="H1847" s="2" t="s">
        <v>10579</v>
      </c>
      <c r="I1847" s="2">
        <f t="shared" ca="1" si="114"/>
        <v>4</v>
      </c>
      <c r="J1847" s="2">
        <f t="shared" ca="1" si="115"/>
        <v>792</v>
      </c>
    </row>
    <row r="1848" spans="1:10" ht="17.350000000000001" customHeight="1">
      <c r="A1848" s="2">
        <v>1847</v>
      </c>
      <c r="B1848" s="43" t="s">
        <v>8511</v>
      </c>
      <c r="C1848" s="2" t="s">
        <v>10423</v>
      </c>
      <c r="D1848" s="2" t="str">
        <f t="shared" si="112"/>
        <v>-57 - 111</v>
      </c>
      <c r="E1848" s="2" t="str">
        <f t="shared" si="113"/>
        <v>111</v>
      </c>
      <c r="F1848" s="44" t="s">
        <v>8512</v>
      </c>
      <c r="G1848" s="2">
        <v>3013</v>
      </c>
      <c r="H1848" s="2" t="s">
        <v>10580</v>
      </c>
      <c r="I1848" s="2">
        <f t="shared" ca="1" si="114"/>
        <v>5</v>
      </c>
      <c r="J1848" s="2">
        <f t="shared" ca="1" si="115"/>
        <v>866</v>
      </c>
    </row>
    <row r="1849" spans="1:10" ht="17.350000000000001" customHeight="1">
      <c r="A1849" s="2">
        <v>1848</v>
      </c>
      <c r="B1849" s="43" t="s">
        <v>8513</v>
      </c>
      <c r="C1849" s="2" t="s">
        <v>9053</v>
      </c>
      <c r="D1849" s="2" t="str">
        <f t="shared" si="112"/>
        <v xml:space="preserve"> İSTANBUL</v>
      </c>
      <c r="E1849" s="2" t="str">
        <f t="shared" si="113"/>
        <v>İSTANBUL</v>
      </c>
      <c r="F1849" s="44" t="s">
        <v>5654</v>
      </c>
      <c r="G1849" s="2">
        <v>3003</v>
      </c>
      <c r="H1849" s="2" t="s">
        <v>10581</v>
      </c>
      <c r="I1849" s="2">
        <f t="shared" ca="1" si="114"/>
        <v>7</v>
      </c>
      <c r="J1849" s="2">
        <f t="shared" ca="1" si="115"/>
        <v>7</v>
      </c>
    </row>
    <row r="1850" spans="1:10" ht="17.350000000000001" customHeight="1">
      <c r="A1850" s="2">
        <v>1849</v>
      </c>
      <c r="B1850" s="43" t="s">
        <v>8514</v>
      </c>
      <c r="C1850" s="2" t="s">
        <v>10424</v>
      </c>
      <c r="D1850" s="2" t="str">
        <f t="shared" si="112"/>
        <v>Trabzon Teknoloji Geliştirme Bölgesi Üniversite Mah. Hastane Cad. No:33 A-102 TRABZON</v>
      </c>
      <c r="E1850" s="2" t="str">
        <f t="shared" si="113"/>
        <v>TRABZON</v>
      </c>
      <c r="F1850" s="44" t="s">
        <v>8515</v>
      </c>
      <c r="G1850" s="2">
        <v>745</v>
      </c>
      <c r="H1850" s="2" t="s">
        <v>10582</v>
      </c>
      <c r="I1850" s="2">
        <f t="shared" ca="1" si="114"/>
        <v>6</v>
      </c>
      <c r="J1850" s="2">
        <f t="shared" ca="1" si="115"/>
        <v>738</v>
      </c>
    </row>
    <row r="1851" spans="1:10" ht="17.350000000000001" customHeight="1">
      <c r="A1851" s="2">
        <v>1850</v>
      </c>
      <c r="B1851" s="43" t="s">
        <v>8516</v>
      </c>
      <c r="C1851" s="2" t="s">
        <v>10425</v>
      </c>
      <c r="D1851" s="2" t="str">
        <f t="shared" si="112"/>
        <v>Tokat Teknopark Kat :2 No :110</v>
      </c>
      <c r="E1851" s="2" t="str">
        <f t="shared" si="113"/>
        <v>:110</v>
      </c>
      <c r="F1851" s="44" t="s">
        <v>8517</v>
      </c>
      <c r="G1851" s="2">
        <v>1490</v>
      </c>
      <c r="H1851" s="2" t="s">
        <v>10583</v>
      </c>
      <c r="I1851" s="2">
        <f t="shared" ca="1" si="114"/>
        <v>5</v>
      </c>
      <c r="J1851" s="2">
        <f t="shared" ca="1" si="115"/>
        <v>815</v>
      </c>
    </row>
    <row r="1852" spans="1:10" ht="17.350000000000001" customHeight="1">
      <c r="A1852" s="2">
        <v>1851</v>
      </c>
      <c r="B1852" s="43" t="s">
        <v>8518</v>
      </c>
      <c r="C1852" s="2" t="s">
        <v>10426</v>
      </c>
      <c r="D1852" s="2" t="str">
        <f t="shared" si="112"/>
        <v>Ankara</v>
      </c>
      <c r="E1852" s="2" t="str">
        <f t="shared" si="113"/>
        <v>Ankara</v>
      </c>
      <c r="F1852" s="44" t="s">
        <v>8519</v>
      </c>
      <c r="G1852" s="2">
        <v>694</v>
      </c>
      <c r="H1852" s="2" t="s">
        <v>10584</v>
      </c>
      <c r="I1852" s="2">
        <f t="shared" ca="1" si="114"/>
        <v>8</v>
      </c>
      <c r="J1852" s="2">
        <f t="shared" ca="1" si="115"/>
        <v>438</v>
      </c>
    </row>
    <row r="1853" spans="1:10" ht="17.350000000000001" customHeight="1">
      <c r="A1853" s="2">
        <v>1852</v>
      </c>
      <c r="B1853" s="43" t="s">
        <v>8520</v>
      </c>
      <c r="C1853" s="2" t="s">
        <v>10427</v>
      </c>
      <c r="D1853" s="2" t="str">
        <f t="shared" si="112"/>
        <v xml:space="preserve"> ESKİŞEHİR</v>
      </c>
      <c r="E1853" s="2" t="str">
        <f t="shared" si="113"/>
        <v>ESKİŞEHİR</v>
      </c>
      <c r="F1853" s="44" t="s">
        <v>8521</v>
      </c>
      <c r="G1853" s="2">
        <v>536</v>
      </c>
      <c r="H1853" s="2" t="s">
        <v>10585</v>
      </c>
      <c r="I1853" s="2">
        <f t="shared" ca="1" si="114"/>
        <v>2</v>
      </c>
      <c r="J1853" s="2">
        <f t="shared" ca="1" si="115"/>
        <v>600</v>
      </c>
    </row>
    <row r="1854" spans="1:10" ht="17.350000000000001" customHeight="1">
      <c r="A1854" s="2">
        <v>1853</v>
      </c>
      <c r="B1854" s="43" t="s">
        <v>8522</v>
      </c>
      <c r="C1854" s="2" t="s">
        <v>9922</v>
      </c>
      <c r="D1854" s="2" t="str">
        <f t="shared" si="112"/>
        <v xml:space="preserve"> İSTANBUL</v>
      </c>
      <c r="E1854" s="2" t="str">
        <f t="shared" si="113"/>
        <v>İSTANBUL</v>
      </c>
      <c r="F1854" s="44" t="s">
        <v>7454</v>
      </c>
      <c r="G1854" s="2">
        <v>1401</v>
      </c>
      <c r="H1854" s="2" t="s">
        <v>10586</v>
      </c>
      <c r="I1854" s="2">
        <f t="shared" ca="1" si="114"/>
        <v>1</v>
      </c>
      <c r="J1854" s="2">
        <f t="shared" ca="1" si="115"/>
        <v>968</v>
      </c>
    </row>
    <row r="1855" spans="1:10" ht="17.350000000000001" customHeight="1">
      <c r="A1855" s="2">
        <v>1854</v>
      </c>
      <c r="B1855" s="43" t="s">
        <v>8523</v>
      </c>
      <c r="C1855" s="2" t="s">
        <v>10428</v>
      </c>
      <c r="D1855" s="2" t="str">
        <f t="shared" si="112"/>
        <v>MANİSA</v>
      </c>
      <c r="E1855" s="2" t="str">
        <f t="shared" si="113"/>
        <v>MANİSA</v>
      </c>
      <c r="F1855" s="44" t="s">
        <v>8524</v>
      </c>
      <c r="G1855" s="2">
        <v>443</v>
      </c>
      <c r="H1855" s="2" t="s">
        <v>10587</v>
      </c>
      <c r="I1855" s="2">
        <f t="shared" ca="1" si="114"/>
        <v>2</v>
      </c>
      <c r="J1855" s="2">
        <f t="shared" ca="1" si="115"/>
        <v>804</v>
      </c>
    </row>
    <row r="1856" spans="1:10" ht="17.350000000000001" customHeight="1">
      <c r="A1856" s="2">
        <v>1855</v>
      </c>
      <c r="B1856" s="43" t="s">
        <v>8525</v>
      </c>
      <c r="C1856" s="2" t="s">
        <v>10429</v>
      </c>
      <c r="D1856" s="2" t="str">
        <f t="shared" si="112"/>
        <v>İstanbul</v>
      </c>
      <c r="E1856" s="2" t="str">
        <f t="shared" si="113"/>
        <v>İstanbul</v>
      </c>
      <c r="F1856" s="44" t="s">
        <v>8526</v>
      </c>
      <c r="G1856" s="2">
        <v>1734</v>
      </c>
      <c r="H1856" s="2" t="s">
        <v>10588</v>
      </c>
      <c r="I1856" s="2">
        <f t="shared" ca="1" si="114"/>
        <v>8</v>
      </c>
      <c r="J1856" s="2">
        <f t="shared" ca="1" si="115"/>
        <v>6</v>
      </c>
    </row>
    <row r="1857" spans="1:10" ht="17.350000000000001" customHeight="1">
      <c r="A1857" s="2">
        <v>1856</v>
      </c>
      <c r="B1857" s="43" t="s">
        <v>8527</v>
      </c>
      <c r="C1857" s="2" t="s">
        <v>10430</v>
      </c>
      <c r="D1857" s="2" t="str">
        <f t="shared" si="112"/>
        <v>ARI 2</v>
      </c>
      <c r="E1857" s="2" t="str">
        <f t="shared" si="113"/>
        <v>2</v>
      </c>
      <c r="F1857" s="44" t="s">
        <v>8528</v>
      </c>
      <c r="G1857" s="2">
        <v>645</v>
      </c>
      <c r="H1857" s="2" t="s">
        <v>10589</v>
      </c>
      <c r="I1857" s="2">
        <f t="shared" ca="1" si="114"/>
        <v>2</v>
      </c>
      <c r="J1857" s="2">
        <f t="shared" ca="1" si="115"/>
        <v>814</v>
      </c>
    </row>
    <row r="1858" spans="1:10" ht="17.350000000000001" customHeight="1">
      <c r="A1858" s="2">
        <v>1857</v>
      </c>
      <c r="B1858" s="43" t="s">
        <v>8529</v>
      </c>
      <c r="C1858" s="2" t="s">
        <v>10431</v>
      </c>
      <c r="D1858" s="2" t="str">
        <f t="shared" si="112"/>
        <v>TRABZON</v>
      </c>
      <c r="E1858" s="2" t="str">
        <f t="shared" si="113"/>
        <v>TRABZON</v>
      </c>
      <c r="F1858" s="44" t="s">
        <v>8530</v>
      </c>
      <c r="G1858" s="2">
        <v>1677</v>
      </c>
      <c r="H1858" s="2" t="s">
        <v>10590</v>
      </c>
      <c r="I1858" s="2">
        <f t="shared" ca="1" si="114"/>
        <v>3</v>
      </c>
      <c r="J1858" s="2">
        <f t="shared" ca="1" si="115"/>
        <v>936</v>
      </c>
    </row>
    <row r="1859" spans="1:10" ht="17.350000000000001" customHeight="1">
      <c r="A1859" s="2">
        <v>1858</v>
      </c>
      <c r="B1859" s="43" t="s">
        <v>8531</v>
      </c>
      <c r="C1859" s="2" t="s">
        <v>10432</v>
      </c>
      <c r="D1859" s="2" t="str">
        <f t="shared" ref="D1859:D1922" si="116">IFERROR(RIGHT(C1859,LEN(C1859)-FIND("$",SUBSTITUTE(C1859,"/","$",LEN(C1859)-LEN(SUBSTITUTE(C1859,"/",""))))),C1859)</f>
        <v>KONYA</v>
      </c>
      <c r="E1859" s="2" t="str">
        <f t="shared" ref="E1859:E1922" si="117">IFERROR(RIGHT(D1859,LEN(D1859)-FIND("$",SUBSTITUTE(D1859," ","$",LEN(D1859)-LEN(SUBSTITUTE(D1859," ",""))))),D1859)</f>
        <v>KONYA</v>
      </c>
      <c r="F1859" s="44" t="s">
        <v>8532</v>
      </c>
      <c r="G1859" s="2">
        <v>2063</v>
      </c>
      <c r="H1859" s="2" t="s">
        <v>10591</v>
      </c>
      <c r="I1859" s="2">
        <f t="shared" ref="I1859:I1922" ca="1" si="118">RANDBETWEEN(1,8)</f>
        <v>5</v>
      </c>
      <c r="J1859" s="2">
        <f t="shared" ref="J1859:J1922" ca="1" si="119">RANDBETWEEN(1,1000)</f>
        <v>395</v>
      </c>
    </row>
    <row r="1860" spans="1:10" ht="17.350000000000001" customHeight="1">
      <c r="A1860" s="2">
        <v>1859</v>
      </c>
      <c r="B1860" s="43" t="s">
        <v>8533</v>
      </c>
      <c r="C1860" s="2" t="s">
        <v>10433</v>
      </c>
      <c r="D1860" s="2" t="str">
        <f t="shared" si="116"/>
        <v>Gaziantep</v>
      </c>
      <c r="E1860" s="2" t="str">
        <f t="shared" si="117"/>
        <v>Gaziantep</v>
      </c>
      <c r="F1860" s="44" t="s">
        <v>8534</v>
      </c>
      <c r="G1860" s="2">
        <v>2435</v>
      </c>
      <c r="H1860" s="2" t="s">
        <v>10592</v>
      </c>
      <c r="I1860" s="2">
        <f t="shared" ca="1" si="118"/>
        <v>2</v>
      </c>
      <c r="J1860" s="2">
        <f t="shared" ca="1" si="119"/>
        <v>293</v>
      </c>
    </row>
    <row r="1861" spans="1:10" ht="17.350000000000001" customHeight="1">
      <c r="A1861" s="2">
        <v>1860</v>
      </c>
      <c r="B1861" s="43" t="s">
        <v>8535</v>
      </c>
      <c r="C1861" s="2" t="s">
        <v>10434</v>
      </c>
      <c r="D1861" s="2" t="str">
        <f t="shared" si="116"/>
        <v>MANİSA</v>
      </c>
      <c r="E1861" s="2" t="str">
        <f t="shared" si="117"/>
        <v>MANİSA</v>
      </c>
      <c r="F1861" s="44" t="s">
        <v>8536</v>
      </c>
      <c r="G1861" s="2">
        <v>104</v>
      </c>
      <c r="H1861" s="2" t="s">
        <v>10593</v>
      </c>
      <c r="I1861" s="2">
        <f t="shared" ca="1" si="118"/>
        <v>8</v>
      </c>
      <c r="J1861" s="2">
        <f t="shared" ca="1" si="119"/>
        <v>226</v>
      </c>
    </row>
    <row r="1862" spans="1:10" ht="17.350000000000001" customHeight="1">
      <c r="A1862" s="2">
        <v>1861</v>
      </c>
      <c r="B1862" s="43" t="s">
        <v>8537</v>
      </c>
      <c r="C1862" s="2" t="s">
        <v>10435</v>
      </c>
      <c r="D1862" s="2" t="str">
        <f t="shared" si="116"/>
        <v>Semt Mahmut Tevfik Atay Bulvarı Gaziantep Teknopark C Blok No : Z-06 Şahinbey Gaziantep</v>
      </c>
      <c r="E1862" s="2" t="str">
        <f t="shared" si="117"/>
        <v>Gaziantep</v>
      </c>
      <c r="F1862" s="44" t="s">
        <v>8538</v>
      </c>
      <c r="G1862" s="2">
        <v>2656</v>
      </c>
      <c r="H1862" s="2" t="s">
        <v>10594</v>
      </c>
      <c r="I1862" s="2">
        <f t="shared" ca="1" si="118"/>
        <v>4</v>
      </c>
      <c r="J1862" s="2">
        <f t="shared" ca="1" si="119"/>
        <v>829</v>
      </c>
    </row>
    <row r="1863" spans="1:10" ht="17.350000000000001" customHeight="1">
      <c r="A1863" s="2">
        <v>1862</v>
      </c>
      <c r="B1863" s="43" t="s">
        <v>8539</v>
      </c>
      <c r="C1863" s="2" t="s">
        <v>10436</v>
      </c>
      <c r="D1863" s="2" t="str">
        <f t="shared" si="116"/>
        <v>Ankara</v>
      </c>
      <c r="E1863" s="2" t="str">
        <f t="shared" si="117"/>
        <v>Ankara</v>
      </c>
      <c r="F1863" s="44" t="s">
        <v>8540</v>
      </c>
      <c r="G1863" s="2">
        <v>2755</v>
      </c>
      <c r="H1863" s="2" t="s">
        <v>10595</v>
      </c>
      <c r="I1863" s="2">
        <f t="shared" ca="1" si="118"/>
        <v>6</v>
      </c>
      <c r="J1863" s="2">
        <f t="shared" ca="1" si="119"/>
        <v>672</v>
      </c>
    </row>
    <row r="1864" spans="1:10" ht="17.350000000000001" customHeight="1">
      <c r="A1864" s="2">
        <v>1863</v>
      </c>
      <c r="B1864" s="43" t="s">
        <v>8541</v>
      </c>
      <c r="C1864" s="2" t="s">
        <v>10437</v>
      </c>
      <c r="D1864" s="2" t="str">
        <f t="shared" si="116"/>
        <v>1G (B2 BLOK) NO.407</v>
      </c>
      <c r="E1864" s="2" t="str">
        <f t="shared" si="117"/>
        <v>NO.407</v>
      </c>
      <c r="F1864" s="44" t="s">
        <v>8542</v>
      </c>
      <c r="G1864" s="2">
        <v>2545</v>
      </c>
      <c r="H1864" s="2" t="s">
        <v>10596</v>
      </c>
      <c r="I1864" s="2">
        <f t="shared" ca="1" si="118"/>
        <v>6</v>
      </c>
      <c r="J1864" s="2">
        <f t="shared" ca="1" si="119"/>
        <v>220</v>
      </c>
    </row>
    <row r="1865" spans="1:10" ht="17.350000000000001" customHeight="1">
      <c r="A1865" s="2">
        <v>1864</v>
      </c>
      <c r="B1865" s="43" t="s">
        <v>8543</v>
      </c>
      <c r="C1865" s="2" t="s">
        <v>8796</v>
      </c>
      <c r="D1865" s="2" t="str">
        <f t="shared" si="116"/>
        <v xml:space="preserve"> Ankara</v>
      </c>
      <c r="E1865" s="2" t="str">
        <f t="shared" si="117"/>
        <v>Ankara</v>
      </c>
      <c r="F1865" s="44" t="s">
        <v>5129</v>
      </c>
      <c r="G1865" s="2">
        <v>88</v>
      </c>
      <c r="H1865" s="2" t="s">
        <v>10597</v>
      </c>
      <c r="I1865" s="2">
        <f t="shared" ca="1" si="118"/>
        <v>1</v>
      </c>
      <c r="J1865" s="2">
        <f t="shared" ca="1" si="119"/>
        <v>22</v>
      </c>
    </row>
    <row r="1866" spans="1:10" ht="17.350000000000001" customHeight="1">
      <c r="A1866" s="2">
        <v>1865</v>
      </c>
      <c r="B1866" s="43" t="s">
        <v>8544</v>
      </c>
      <c r="C1866" s="2" t="s">
        <v>10438</v>
      </c>
      <c r="D1866" s="2" t="str">
        <f t="shared" si="116"/>
        <v>1B20</v>
      </c>
      <c r="E1866" s="2" t="str">
        <f t="shared" si="117"/>
        <v>1B20</v>
      </c>
      <c r="F1866" s="44" t="s">
        <v>8545</v>
      </c>
      <c r="G1866" s="2">
        <v>3019</v>
      </c>
      <c r="H1866" s="2" t="s">
        <v>10598</v>
      </c>
      <c r="I1866" s="2">
        <f t="shared" ca="1" si="118"/>
        <v>8</v>
      </c>
      <c r="J1866" s="2">
        <f t="shared" ca="1" si="119"/>
        <v>198</v>
      </c>
    </row>
    <row r="1867" spans="1:10" ht="17.350000000000001" customHeight="1">
      <c r="A1867" s="2">
        <v>1866</v>
      </c>
      <c r="B1867" s="43" t="s">
        <v>8546</v>
      </c>
      <c r="C1867" s="2" t="s">
        <v>10439</v>
      </c>
      <c r="D1867" s="2" t="str">
        <f t="shared" si="116"/>
        <v>YILDIZ TEKNİK ÜNİVERSİTESİ DAVUTPAŞA KAMPÜSÜ TEKNOLOJİ GELİŞTİRME BÖLGESİ 1. A1 BLOK A-111</v>
      </c>
      <c r="E1867" s="2" t="str">
        <f t="shared" si="117"/>
        <v>A-111</v>
      </c>
      <c r="F1867" s="44" t="s">
        <v>8547</v>
      </c>
      <c r="G1867" s="2">
        <v>2334</v>
      </c>
      <c r="H1867" s="2" t="s">
        <v>10599</v>
      </c>
      <c r="I1867" s="2">
        <f t="shared" ca="1" si="118"/>
        <v>2</v>
      </c>
      <c r="J1867" s="2">
        <f t="shared" ca="1" si="119"/>
        <v>201</v>
      </c>
    </row>
    <row r="1868" spans="1:10" ht="17.350000000000001" customHeight="1">
      <c r="A1868" s="2">
        <v>1867</v>
      </c>
      <c r="B1868" s="43" t="s">
        <v>8548</v>
      </c>
      <c r="C1868" s="2" t="s">
        <v>10440</v>
      </c>
      <c r="D1868" s="2" t="str">
        <f t="shared" si="116"/>
        <v>ANKARA</v>
      </c>
      <c r="E1868" s="2" t="str">
        <f t="shared" si="117"/>
        <v>ANKARA</v>
      </c>
      <c r="F1868" s="44" t="s">
        <v>8549</v>
      </c>
      <c r="G1868" s="2">
        <v>1597</v>
      </c>
      <c r="H1868" s="2" t="s">
        <v>10600</v>
      </c>
      <c r="I1868" s="2">
        <f t="shared" ca="1" si="118"/>
        <v>6</v>
      </c>
      <c r="J1868" s="2">
        <f t="shared" ca="1" si="119"/>
        <v>585</v>
      </c>
    </row>
    <row r="1869" spans="1:10" ht="17.350000000000001" customHeight="1">
      <c r="A1869" s="2">
        <v>1868</v>
      </c>
      <c r="B1869" s="43" t="s">
        <v>8550</v>
      </c>
      <c r="C1869" s="2" t="s">
        <v>10441</v>
      </c>
      <c r="D1869" s="2" t="str">
        <f t="shared" si="116"/>
        <v xml:space="preserve"> MANİSA</v>
      </c>
      <c r="E1869" s="2" t="str">
        <f t="shared" si="117"/>
        <v>MANİSA</v>
      </c>
      <c r="F1869" s="44" t="s">
        <v>8551</v>
      </c>
      <c r="G1869" s="2">
        <v>2381</v>
      </c>
      <c r="H1869" s="2" t="s">
        <v>10601</v>
      </c>
      <c r="I1869" s="2">
        <f t="shared" ca="1" si="118"/>
        <v>6</v>
      </c>
      <c r="J1869" s="2">
        <f t="shared" ca="1" si="119"/>
        <v>151</v>
      </c>
    </row>
    <row r="1870" spans="1:10" ht="17.350000000000001" customHeight="1">
      <c r="A1870" s="2">
        <v>1869</v>
      </c>
      <c r="B1870" s="43" t="s">
        <v>8552</v>
      </c>
      <c r="C1870" s="2" t="s">
        <v>10442</v>
      </c>
      <c r="D1870" s="2" t="str">
        <f t="shared" si="116"/>
        <v>505</v>
      </c>
      <c r="E1870" s="2" t="str">
        <f t="shared" si="117"/>
        <v>505</v>
      </c>
      <c r="F1870" s="44" t="s">
        <v>8553</v>
      </c>
      <c r="G1870" s="2">
        <v>528</v>
      </c>
      <c r="H1870" s="2" t="s">
        <v>10602</v>
      </c>
      <c r="I1870" s="2">
        <f t="shared" ca="1" si="118"/>
        <v>2</v>
      </c>
      <c r="J1870" s="2">
        <f t="shared" ca="1" si="119"/>
        <v>536</v>
      </c>
    </row>
    <row r="1871" spans="1:10" ht="17.350000000000001" customHeight="1">
      <c r="A1871" s="2">
        <v>1870</v>
      </c>
      <c r="B1871" s="43" t="s">
        <v>8554</v>
      </c>
      <c r="C1871" s="2" t="s">
        <v>10443</v>
      </c>
      <c r="D1871" s="2" t="str">
        <f t="shared" si="116"/>
        <v>209</v>
      </c>
      <c r="E1871" s="2" t="str">
        <f t="shared" si="117"/>
        <v>209</v>
      </c>
      <c r="F1871" s="44" t="s">
        <v>8555</v>
      </c>
      <c r="G1871" s="2">
        <v>111</v>
      </c>
      <c r="H1871" s="2" t="s">
        <v>10603</v>
      </c>
      <c r="I1871" s="2">
        <f t="shared" ca="1" si="118"/>
        <v>4</v>
      </c>
      <c r="J1871" s="2">
        <f t="shared" ca="1" si="119"/>
        <v>65</v>
      </c>
    </row>
    <row r="1872" spans="1:10" ht="17.350000000000001" customHeight="1">
      <c r="A1872" s="2">
        <v>1871</v>
      </c>
      <c r="B1872" s="43" t="s">
        <v>8556</v>
      </c>
      <c r="C1872" s="2" t="s">
        <v>10444</v>
      </c>
      <c r="D1872" s="2" t="str">
        <f t="shared" si="116"/>
        <v>Kocaeli</v>
      </c>
      <c r="E1872" s="2" t="str">
        <f t="shared" si="117"/>
        <v>Kocaeli</v>
      </c>
      <c r="F1872" s="44" t="s">
        <v>8557</v>
      </c>
      <c r="G1872" s="2">
        <v>1</v>
      </c>
      <c r="H1872" s="2" t="s">
        <v>10604</v>
      </c>
      <c r="I1872" s="2">
        <f t="shared" ca="1" si="118"/>
        <v>7</v>
      </c>
      <c r="J1872" s="2">
        <f t="shared" ca="1" si="119"/>
        <v>647</v>
      </c>
    </row>
    <row r="1873" spans="1:10" ht="17.350000000000001" customHeight="1">
      <c r="A1873" s="2">
        <v>1872</v>
      </c>
      <c r="B1873" s="43" t="s">
        <v>8556</v>
      </c>
      <c r="C1873" s="2" t="s">
        <v>10444</v>
      </c>
      <c r="D1873" s="2" t="str">
        <f t="shared" si="116"/>
        <v>Kocaeli</v>
      </c>
      <c r="E1873" s="2" t="str">
        <f t="shared" si="117"/>
        <v>Kocaeli</v>
      </c>
      <c r="F1873" s="44" t="s">
        <v>8557</v>
      </c>
      <c r="G1873" s="2">
        <v>1777</v>
      </c>
      <c r="H1873" s="2" t="s">
        <v>10605</v>
      </c>
      <c r="I1873" s="2">
        <f t="shared" ca="1" si="118"/>
        <v>2</v>
      </c>
      <c r="J1873" s="2">
        <f t="shared" ca="1" si="119"/>
        <v>914</v>
      </c>
    </row>
    <row r="1874" spans="1:10" ht="17.350000000000001" customHeight="1">
      <c r="A1874" s="2">
        <v>1873</v>
      </c>
      <c r="B1874" s="43" t="s">
        <v>8556</v>
      </c>
      <c r="C1874" s="2" t="s">
        <v>10444</v>
      </c>
      <c r="D1874" s="2" t="str">
        <f t="shared" si="116"/>
        <v>Kocaeli</v>
      </c>
      <c r="E1874" s="2" t="str">
        <f t="shared" si="117"/>
        <v>Kocaeli</v>
      </c>
      <c r="F1874" s="44" t="s">
        <v>8557</v>
      </c>
      <c r="G1874" s="2">
        <v>899</v>
      </c>
      <c r="H1874" s="2" t="s">
        <v>10606</v>
      </c>
      <c r="I1874" s="2">
        <f t="shared" ca="1" si="118"/>
        <v>1</v>
      </c>
      <c r="J1874" s="2">
        <f t="shared" ca="1" si="119"/>
        <v>258</v>
      </c>
    </row>
    <row r="1875" spans="1:10" ht="17.350000000000001" customHeight="1">
      <c r="A1875" s="2">
        <v>1874</v>
      </c>
      <c r="B1875" s="43" t="s">
        <v>8558</v>
      </c>
      <c r="C1875" s="2" t="s">
        <v>10445</v>
      </c>
      <c r="D1875" s="2" t="str">
        <f t="shared" si="116"/>
        <v>ivedik osb 1354 cd uyumlular sitesi no:22</v>
      </c>
      <c r="E1875" s="2" t="str">
        <f t="shared" si="117"/>
        <v>no:22</v>
      </c>
      <c r="F1875" s="44" t="s">
        <v>8559</v>
      </c>
      <c r="G1875" s="2">
        <v>3173</v>
      </c>
      <c r="H1875" s="2" t="s">
        <v>10607</v>
      </c>
      <c r="I1875" s="2">
        <f t="shared" ca="1" si="118"/>
        <v>2</v>
      </c>
      <c r="J1875" s="2">
        <f t="shared" ca="1" si="119"/>
        <v>665</v>
      </c>
    </row>
    <row r="1876" spans="1:10" ht="17.350000000000001" customHeight="1">
      <c r="A1876" s="2">
        <v>1875</v>
      </c>
      <c r="B1876" s="43" t="s">
        <v>8560</v>
      </c>
      <c r="C1876" s="2" t="s">
        <v>10446</v>
      </c>
      <c r="D1876" s="2" t="str">
        <f t="shared" si="116"/>
        <v>Ankara</v>
      </c>
      <c r="E1876" s="2" t="str">
        <f t="shared" si="117"/>
        <v>Ankara</v>
      </c>
      <c r="F1876" s="44" t="s">
        <v>8561</v>
      </c>
      <c r="G1876" s="2">
        <v>3056</v>
      </c>
      <c r="H1876" s="2" t="s">
        <v>10608</v>
      </c>
      <c r="I1876" s="2">
        <f t="shared" ca="1" si="118"/>
        <v>7</v>
      </c>
      <c r="J1876" s="2">
        <f t="shared" ca="1" si="119"/>
        <v>65</v>
      </c>
    </row>
    <row r="1877" spans="1:10" ht="17.350000000000001" customHeight="1">
      <c r="A1877" s="2">
        <v>1876</v>
      </c>
      <c r="B1877" s="43" t="s">
        <v>8562</v>
      </c>
      <c r="C1877" s="2" t="s">
        <v>10447</v>
      </c>
      <c r="D1877" s="2" t="str">
        <f t="shared" si="116"/>
        <v>90 İvedik OSB</v>
      </c>
      <c r="E1877" s="2" t="str">
        <f t="shared" si="117"/>
        <v>OSB</v>
      </c>
      <c r="F1877" s="44" t="s">
        <v>8563</v>
      </c>
      <c r="G1877" s="2">
        <v>2692</v>
      </c>
      <c r="H1877" s="2" t="s">
        <v>10609</v>
      </c>
      <c r="I1877" s="2">
        <f t="shared" ca="1" si="118"/>
        <v>6</v>
      </c>
      <c r="J1877" s="2">
        <f t="shared" ca="1" si="119"/>
        <v>994</v>
      </c>
    </row>
    <row r="1878" spans="1:10" ht="17.350000000000001" customHeight="1">
      <c r="A1878" s="2">
        <v>1877</v>
      </c>
      <c r="B1878" s="43" t="s">
        <v>8564</v>
      </c>
      <c r="C1878" s="2" t="s">
        <v>10448</v>
      </c>
      <c r="D1878" s="2" t="str">
        <f t="shared" si="116"/>
        <v>Ankara</v>
      </c>
      <c r="E1878" s="2" t="str">
        <f t="shared" si="117"/>
        <v>Ankara</v>
      </c>
      <c r="F1878" s="44" t="s">
        <v>8565</v>
      </c>
      <c r="G1878" s="2">
        <v>2984</v>
      </c>
      <c r="H1878" s="2" t="s">
        <v>10610</v>
      </c>
      <c r="I1878" s="2">
        <f t="shared" ca="1" si="118"/>
        <v>4</v>
      </c>
      <c r="J1878" s="2">
        <f t="shared" ca="1" si="119"/>
        <v>785</v>
      </c>
    </row>
    <row r="1879" spans="1:10" ht="17.350000000000001" customHeight="1">
      <c r="A1879" s="2">
        <v>1878</v>
      </c>
      <c r="B1879" s="43" t="s">
        <v>8566</v>
      </c>
      <c r="C1879" s="2" t="s">
        <v>10449</v>
      </c>
      <c r="D1879" s="2" t="str">
        <f t="shared" si="116"/>
        <v>Ankara</v>
      </c>
      <c r="E1879" s="2" t="str">
        <f t="shared" si="117"/>
        <v>Ankara</v>
      </c>
      <c r="F1879" s="44" t="s">
        <v>8567</v>
      </c>
      <c r="G1879" s="2">
        <v>2958</v>
      </c>
      <c r="H1879" s="2" t="s">
        <v>10611</v>
      </c>
      <c r="I1879" s="2">
        <f t="shared" ca="1" si="118"/>
        <v>5</v>
      </c>
      <c r="J1879" s="2">
        <f t="shared" ca="1" si="119"/>
        <v>94</v>
      </c>
    </row>
    <row r="1880" spans="1:10" ht="17.350000000000001" customHeight="1">
      <c r="A1880" s="2">
        <v>1879</v>
      </c>
      <c r="B1880" s="43" t="s">
        <v>8568</v>
      </c>
      <c r="C1880" s="2" t="s">
        <v>10450</v>
      </c>
      <c r="D1880" s="2" t="str">
        <f t="shared" si="116"/>
        <v>2 Ofis no: 213 Sivas</v>
      </c>
      <c r="E1880" s="2" t="str">
        <f t="shared" si="117"/>
        <v>Sivas</v>
      </c>
      <c r="F1880" s="44" t="s">
        <v>8569</v>
      </c>
      <c r="G1880" s="2">
        <v>2496</v>
      </c>
      <c r="H1880" s="2" t="s">
        <v>10612</v>
      </c>
      <c r="I1880" s="2">
        <f t="shared" ca="1" si="118"/>
        <v>2</v>
      </c>
      <c r="J1880" s="2">
        <f t="shared" ca="1" si="119"/>
        <v>654</v>
      </c>
    </row>
    <row r="1881" spans="1:10" ht="17.350000000000001" customHeight="1">
      <c r="A1881" s="2">
        <v>1880</v>
      </c>
      <c r="B1881" s="43" t="s">
        <v>8570</v>
      </c>
      <c r="C1881" s="2" t="s">
        <v>10451</v>
      </c>
      <c r="D1881" s="2" t="str">
        <f t="shared" si="116"/>
        <v>4</v>
      </c>
      <c r="E1881" s="2" t="str">
        <f t="shared" si="117"/>
        <v>4</v>
      </c>
      <c r="F1881" s="44" t="s">
        <v>8571</v>
      </c>
      <c r="G1881" s="2">
        <v>2463</v>
      </c>
      <c r="H1881" s="2" t="s">
        <v>10613</v>
      </c>
      <c r="I1881" s="2">
        <f t="shared" ca="1" si="118"/>
        <v>7</v>
      </c>
      <c r="J1881" s="2">
        <f t="shared" ca="1" si="119"/>
        <v>512</v>
      </c>
    </row>
    <row r="1882" spans="1:10" ht="17.350000000000001" customHeight="1">
      <c r="A1882" s="2">
        <v>1881</v>
      </c>
      <c r="B1882" s="43" t="s">
        <v>8572</v>
      </c>
      <c r="C1882" s="2" t="s">
        <v>10452</v>
      </c>
      <c r="D1882" s="2" t="str">
        <f t="shared" si="116"/>
        <v>Ankara</v>
      </c>
      <c r="E1882" s="2" t="str">
        <f t="shared" si="117"/>
        <v>Ankara</v>
      </c>
      <c r="F1882" s="44" t="s">
        <v>8573</v>
      </c>
      <c r="G1882" s="2">
        <v>1016</v>
      </c>
      <c r="H1882" s="2" t="s">
        <v>10525</v>
      </c>
      <c r="I1882" s="2">
        <f t="shared" ca="1" si="118"/>
        <v>4</v>
      </c>
      <c r="J1882" s="2">
        <f t="shared" ca="1" si="119"/>
        <v>94</v>
      </c>
    </row>
    <row r="1883" spans="1:10" ht="17.350000000000001" customHeight="1">
      <c r="A1883" s="2">
        <v>1882</v>
      </c>
      <c r="B1883" s="43" t="s">
        <v>8574</v>
      </c>
      <c r="C1883" s="2" t="s">
        <v>10453</v>
      </c>
      <c r="D1883" s="2" t="str">
        <f t="shared" si="116"/>
        <v>TRABZON</v>
      </c>
      <c r="E1883" s="2" t="str">
        <f t="shared" si="117"/>
        <v>TRABZON</v>
      </c>
      <c r="F1883" s="44" t="s">
        <v>8575</v>
      </c>
      <c r="G1883" s="2">
        <v>1239</v>
      </c>
      <c r="H1883" s="2" t="s">
        <v>10526</v>
      </c>
      <c r="I1883" s="2">
        <f t="shared" ca="1" si="118"/>
        <v>8</v>
      </c>
      <c r="J1883" s="2">
        <f t="shared" ca="1" si="119"/>
        <v>891</v>
      </c>
    </row>
    <row r="1884" spans="1:10" ht="17.350000000000001" customHeight="1">
      <c r="A1884" s="2">
        <v>1883</v>
      </c>
      <c r="B1884" s="43" t="s">
        <v>8576</v>
      </c>
      <c r="C1884" s="2" t="s">
        <v>10454</v>
      </c>
      <c r="D1884" s="2" t="str">
        <f t="shared" si="116"/>
        <v>2 Sivas ofis no:206</v>
      </c>
      <c r="E1884" s="2" t="str">
        <f t="shared" si="117"/>
        <v>no:206</v>
      </c>
      <c r="F1884" s="44" t="s">
        <v>8577</v>
      </c>
      <c r="G1884" s="2">
        <v>1606</v>
      </c>
      <c r="H1884" s="2" t="s">
        <v>10527</v>
      </c>
      <c r="I1884" s="2">
        <f t="shared" ca="1" si="118"/>
        <v>4</v>
      </c>
      <c r="J1884" s="2">
        <f t="shared" ca="1" si="119"/>
        <v>961</v>
      </c>
    </row>
    <row r="1885" spans="1:10" ht="17.350000000000001" customHeight="1">
      <c r="A1885" s="2">
        <v>1884</v>
      </c>
      <c r="B1885" s="43" t="s">
        <v>8578</v>
      </c>
      <c r="C1885" s="2" t="s">
        <v>9087</v>
      </c>
      <c r="D1885" s="2" t="str">
        <f t="shared" si="116"/>
        <v>İstanbul</v>
      </c>
      <c r="E1885" s="2" t="str">
        <f t="shared" si="117"/>
        <v>İstanbul</v>
      </c>
      <c r="F1885" s="44" t="s">
        <v>5724</v>
      </c>
      <c r="G1885" s="2">
        <v>666</v>
      </c>
      <c r="H1885" s="2" t="s">
        <v>10528</v>
      </c>
      <c r="I1885" s="2">
        <f t="shared" ca="1" si="118"/>
        <v>6</v>
      </c>
      <c r="J1885" s="2">
        <f t="shared" ca="1" si="119"/>
        <v>639</v>
      </c>
    </row>
    <row r="1886" spans="1:10" ht="17.350000000000001" customHeight="1">
      <c r="A1886" s="2">
        <v>1885</v>
      </c>
      <c r="B1886" s="43" t="s">
        <v>8579</v>
      </c>
      <c r="C1886" s="2" t="s">
        <v>10455</v>
      </c>
      <c r="D1886" s="2" t="str">
        <f t="shared" si="116"/>
        <v>Konya</v>
      </c>
      <c r="E1886" s="2" t="str">
        <f t="shared" si="117"/>
        <v>Konya</v>
      </c>
      <c r="F1886" s="44" t="s">
        <v>8580</v>
      </c>
      <c r="G1886" s="2">
        <v>2973</v>
      </c>
      <c r="H1886" s="2" t="s">
        <v>10529</v>
      </c>
      <c r="I1886" s="2">
        <f t="shared" ca="1" si="118"/>
        <v>4</v>
      </c>
      <c r="J1886" s="2">
        <f t="shared" ca="1" si="119"/>
        <v>829</v>
      </c>
    </row>
    <row r="1887" spans="1:10" ht="17.350000000000001" customHeight="1">
      <c r="A1887" s="2">
        <v>1886</v>
      </c>
      <c r="B1887" s="43" t="s">
        <v>8581</v>
      </c>
      <c r="C1887" s="2" t="s">
        <v>10456</v>
      </c>
      <c r="D1887" s="2" t="str">
        <f t="shared" si="116"/>
        <v>57-21 Tepebaşı ESKİŞEHİR</v>
      </c>
      <c r="E1887" s="2" t="str">
        <f t="shared" si="117"/>
        <v>ESKİŞEHİR</v>
      </c>
      <c r="F1887" s="44" t="s">
        <v>8582</v>
      </c>
      <c r="G1887" s="2">
        <v>301</v>
      </c>
      <c r="H1887" s="2" t="s">
        <v>10530</v>
      </c>
      <c r="I1887" s="2">
        <f t="shared" ca="1" si="118"/>
        <v>4</v>
      </c>
      <c r="J1887" s="2">
        <f t="shared" ca="1" si="119"/>
        <v>719</v>
      </c>
    </row>
    <row r="1888" spans="1:10" ht="17.350000000000001" customHeight="1">
      <c r="A1888" s="2">
        <v>1887</v>
      </c>
      <c r="B1888" s="43" t="s">
        <v>8583</v>
      </c>
      <c r="C1888" s="2" t="s">
        <v>10457</v>
      </c>
      <c r="D1888" s="2" t="str">
        <f t="shared" si="116"/>
        <v>1C 1B37</v>
      </c>
      <c r="E1888" s="2" t="str">
        <f t="shared" si="117"/>
        <v>1B37</v>
      </c>
      <c r="F1888" s="44" t="s">
        <v>8584</v>
      </c>
      <c r="G1888" s="2">
        <v>140</v>
      </c>
      <c r="H1888" s="2" t="s">
        <v>10531</v>
      </c>
      <c r="I1888" s="2">
        <f t="shared" ca="1" si="118"/>
        <v>3</v>
      </c>
      <c r="J1888" s="2">
        <f t="shared" ca="1" si="119"/>
        <v>321</v>
      </c>
    </row>
    <row r="1889" spans="1:10" ht="17.350000000000001" customHeight="1">
      <c r="A1889" s="2">
        <v>1888</v>
      </c>
      <c r="B1889" s="43" t="s">
        <v>8585</v>
      </c>
      <c r="C1889" s="2" t="s">
        <v>10458</v>
      </c>
      <c r="D1889" s="2" t="str">
        <f t="shared" si="116"/>
        <v>Ankara</v>
      </c>
      <c r="E1889" s="2" t="str">
        <f t="shared" si="117"/>
        <v>Ankara</v>
      </c>
      <c r="F1889" s="44" t="s">
        <v>8586</v>
      </c>
      <c r="G1889" s="2">
        <v>129</v>
      </c>
      <c r="H1889" s="2" t="s">
        <v>10532</v>
      </c>
      <c r="I1889" s="2">
        <f t="shared" ca="1" si="118"/>
        <v>7</v>
      </c>
      <c r="J1889" s="2">
        <f t="shared" ca="1" si="119"/>
        <v>982</v>
      </c>
    </row>
    <row r="1890" spans="1:10" ht="17.350000000000001" customHeight="1">
      <c r="A1890" s="2">
        <v>1889</v>
      </c>
      <c r="B1890" s="43" t="s">
        <v>8587</v>
      </c>
      <c r="C1890" s="2" t="s">
        <v>9296</v>
      </c>
      <c r="D1890" s="2" t="str">
        <f t="shared" si="116"/>
        <v>EDİRNE</v>
      </c>
      <c r="E1890" s="2" t="str">
        <f t="shared" si="117"/>
        <v>EDİRNE</v>
      </c>
      <c r="F1890" s="44" t="s">
        <v>6148</v>
      </c>
      <c r="G1890" s="2">
        <v>11</v>
      </c>
      <c r="H1890" s="2" t="s">
        <v>10533</v>
      </c>
      <c r="I1890" s="2">
        <f t="shared" ca="1" si="118"/>
        <v>7</v>
      </c>
      <c r="J1890" s="2">
        <f t="shared" ca="1" si="119"/>
        <v>746</v>
      </c>
    </row>
    <row r="1891" spans="1:10" ht="17.350000000000001" customHeight="1">
      <c r="A1891" s="2">
        <v>1890</v>
      </c>
      <c r="B1891" s="43" t="s">
        <v>8588</v>
      </c>
      <c r="C1891" s="2" t="s">
        <v>10459</v>
      </c>
      <c r="D1891" s="2" t="str">
        <f t="shared" si="116"/>
        <v>silvan yolu 6. km dicle teknokent binası</v>
      </c>
      <c r="E1891" s="2" t="str">
        <f t="shared" si="117"/>
        <v>binası</v>
      </c>
      <c r="F1891" s="44" t="s">
        <v>8589</v>
      </c>
      <c r="G1891" s="2">
        <v>3098</v>
      </c>
      <c r="H1891" s="2" t="s">
        <v>10534</v>
      </c>
      <c r="I1891" s="2">
        <f t="shared" ca="1" si="118"/>
        <v>7</v>
      </c>
      <c r="J1891" s="2">
        <f t="shared" ca="1" si="119"/>
        <v>619</v>
      </c>
    </row>
    <row r="1892" spans="1:10" ht="17.350000000000001" customHeight="1">
      <c r="A1892" s="2">
        <v>1891</v>
      </c>
      <c r="B1892" s="43" t="s">
        <v>8590</v>
      </c>
      <c r="C1892" s="2" t="s">
        <v>10460</v>
      </c>
      <c r="D1892" s="2" t="str">
        <f t="shared" si="116"/>
        <v>Ankara</v>
      </c>
      <c r="E1892" s="2" t="str">
        <f t="shared" si="117"/>
        <v>Ankara</v>
      </c>
      <c r="F1892" s="44" t="s">
        <v>8591</v>
      </c>
      <c r="G1892" s="2">
        <v>151</v>
      </c>
      <c r="H1892" s="2" t="s">
        <v>10535</v>
      </c>
      <c r="I1892" s="2">
        <f t="shared" ca="1" si="118"/>
        <v>8</v>
      </c>
      <c r="J1892" s="2">
        <f t="shared" ca="1" si="119"/>
        <v>508</v>
      </c>
    </row>
    <row r="1893" spans="1:10" ht="17.350000000000001" customHeight="1">
      <c r="A1893" s="2">
        <v>1892</v>
      </c>
      <c r="B1893" s="43" t="s">
        <v>8592</v>
      </c>
      <c r="C1893" s="2" t="s">
        <v>10461</v>
      </c>
      <c r="D1893" s="2" t="str">
        <f t="shared" si="116"/>
        <v>Istanbul</v>
      </c>
      <c r="E1893" s="2" t="str">
        <f t="shared" si="117"/>
        <v>Istanbul</v>
      </c>
      <c r="F1893" s="44" t="s">
        <v>8593</v>
      </c>
      <c r="G1893" s="2">
        <v>1644</v>
      </c>
      <c r="H1893" s="2" t="s">
        <v>10536</v>
      </c>
      <c r="I1893" s="2">
        <f t="shared" ca="1" si="118"/>
        <v>1</v>
      </c>
      <c r="J1893" s="2">
        <f t="shared" ca="1" si="119"/>
        <v>946</v>
      </c>
    </row>
    <row r="1894" spans="1:10" ht="17.350000000000001" customHeight="1">
      <c r="A1894" s="2">
        <v>1893</v>
      </c>
      <c r="B1894" s="43" t="s">
        <v>8594</v>
      </c>
      <c r="C1894" s="2" t="s">
        <v>8915</v>
      </c>
      <c r="D1894" s="2" t="str">
        <f t="shared" si="116"/>
        <v>MANİSA</v>
      </c>
      <c r="E1894" s="2" t="str">
        <f t="shared" si="117"/>
        <v>MANİSA</v>
      </c>
      <c r="F1894" s="44" t="s">
        <v>5373</v>
      </c>
      <c r="G1894" s="2">
        <v>1631</v>
      </c>
      <c r="H1894" s="2" t="s">
        <v>10537</v>
      </c>
      <c r="I1894" s="2">
        <f t="shared" ca="1" si="118"/>
        <v>3</v>
      </c>
      <c r="J1894" s="2">
        <f t="shared" ca="1" si="119"/>
        <v>616</v>
      </c>
    </row>
    <row r="1895" spans="1:10" ht="17.350000000000001" customHeight="1">
      <c r="A1895" s="2">
        <v>1894</v>
      </c>
      <c r="B1895" s="43" t="s">
        <v>8595</v>
      </c>
      <c r="C1895" s="2" t="s">
        <v>10462</v>
      </c>
      <c r="D1895" s="2" t="str">
        <f t="shared" si="116"/>
        <v>ÇANAKKALE</v>
      </c>
      <c r="E1895" s="2" t="str">
        <f t="shared" si="117"/>
        <v>ÇANAKKALE</v>
      </c>
      <c r="F1895" s="44" t="s">
        <v>8596</v>
      </c>
      <c r="G1895" s="2">
        <v>2777</v>
      </c>
      <c r="H1895" s="2" t="s">
        <v>10538</v>
      </c>
      <c r="I1895" s="2">
        <f t="shared" ca="1" si="118"/>
        <v>7</v>
      </c>
      <c r="J1895" s="2">
        <f t="shared" ca="1" si="119"/>
        <v>336</v>
      </c>
    </row>
    <row r="1896" spans="1:10" ht="17.350000000000001" customHeight="1">
      <c r="A1896" s="2">
        <v>1895</v>
      </c>
      <c r="B1896" s="43" t="s">
        <v>8597</v>
      </c>
      <c r="C1896" s="2" t="s">
        <v>10463</v>
      </c>
      <c r="D1896" s="2" t="str">
        <f t="shared" si="116"/>
        <v>İSTANBUL</v>
      </c>
      <c r="E1896" s="2" t="str">
        <f t="shared" si="117"/>
        <v>İSTANBUL</v>
      </c>
      <c r="F1896" s="44" t="s">
        <v>8598</v>
      </c>
      <c r="G1896" s="2">
        <v>540</v>
      </c>
      <c r="H1896" s="2" t="s">
        <v>10539</v>
      </c>
      <c r="I1896" s="2">
        <f t="shared" ca="1" si="118"/>
        <v>3</v>
      </c>
      <c r="J1896" s="2">
        <f t="shared" ca="1" si="119"/>
        <v>432</v>
      </c>
    </row>
    <row r="1897" spans="1:10" ht="17.350000000000001" customHeight="1">
      <c r="A1897" s="2">
        <v>1896</v>
      </c>
      <c r="B1897" s="43" t="s">
        <v>8599</v>
      </c>
      <c r="C1897" s="2" t="s">
        <v>9407</v>
      </c>
      <c r="D1897" s="2" t="str">
        <f t="shared" si="116"/>
        <v>1, Kuluçka Merkezi A010, 35471, Tekeli, Menderes, İzmir, Türkiye</v>
      </c>
      <c r="E1897" s="2" t="str">
        <f t="shared" si="117"/>
        <v>Türkiye</v>
      </c>
      <c r="F1897" s="44" t="s">
        <v>6376</v>
      </c>
      <c r="G1897" s="2">
        <v>2796</v>
      </c>
      <c r="H1897" s="2" t="s">
        <v>10540</v>
      </c>
      <c r="I1897" s="2">
        <f t="shared" ca="1" si="118"/>
        <v>6</v>
      </c>
      <c r="J1897" s="2">
        <f t="shared" ca="1" si="119"/>
        <v>405</v>
      </c>
    </row>
    <row r="1898" spans="1:10" ht="17.350000000000001" customHeight="1">
      <c r="A1898" s="2">
        <v>1897</v>
      </c>
      <c r="B1898" s="43" t="s">
        <v>8600</v>
      </c>
      <c r="C1898" s="2" t="s">
        <v>10009</v>
      </c>
      <c r="D1898" s="2" t="str">
        <f t="shared" si="116"/>
        <v xml:space="preserve"> İSTANBUL</v>
      </c>
      <c r="E1898" s="2" t="str">
        <f t="shared" si="117"/>
        <v>İSTANBUL</v>
      </c>
      <c r="F1898" s="44" t="s">
        <v>7635</v>
      </c>
      <c r="G1898" s="2">
        <v>997</v>
      </c>
      <c r="H1898" s="2" t="s">
        <v>10541</v>
      </c>
      <c r="I1898" s="2">
        <f t="shared" ca="1" si="118"/>
        <v>3</v>
      </c>
      <c r="J1898" s="2">
        <f t="shared" ca="1" si="119"/>
        <v>468</v>
      </c>
    </row>
    <row r="1899" spans="1:10" ht="17.350000000000001" customHeight="1">
      <c r="A1899" s="2">
        <v>1898</v>
      </c>
      <c r="B1899" s="43" t="s">
        <v>8601</v>
      </c>
      <c r="C1899" s="2" t="s">
        <v>10464</v>
      </c>
      <c r="D1899" s="2" t="str">
        <f t="shared" si="116"/>
        <v>teknopark c blok no 122</v>
      </c>
      <c r="E1899" s="2" t="str">
        <f t="shared" si="117"/>
        <v>122</v>
      </c>
      <c r="F1899" s="44" t="s">
        <v>8602</v>
      </c>
      <c r="G1899" s="2">
        <v>3126</v>
      </c>
      <c r="H1899" s="2" t="s">
        <v>10542</v>
      </c>
      <c r="I1899" s="2">
        <f t="shared" ca="1" si="118"/>
        <v>3</v>
      </c>
      <c r="J1899" s="2">
        <f t="shared" ca="1" si="119"/>
        <v>593</v>
      </c>
    </row>
    <row r="1900" spans="1:10" ht="17.350000000000001" customHeight="1">
      <c r="A1900" s="2">
        <v>1899</v>
      </c>
      <c r="B1900" s="43" t="s">
        <v>8603</v>
      </c>
      <c r="C1900" s="2" t="s">
        <v>10009</v>
      </c>
      <c r="D1900" s="2" t="str">
        <f t="shared" si="116"/>
        <v xml:space="preserve"> İSTANBUL</v>
      </c>
      <c r="E1900" s="2" t="str">
        <f t="shared" si="117"/>
        <v>İSTANBUL</v>
      </c>
      <c r="F1900" s="44" t="s">
        <v>7635</v>
      </c>
      <c r="G1900" s="2">
        <v>497</v>
      </c>
      <c r="H1900" s="2" t="s">
        <v>10543</v>
      </c>
      <c r="I1900" s="2">
        <f t="shared" ca="1" si="118"/>
        <v>3</v>
      </c>
      <c r="J1900" s="2">
        <f t="shared" ca="1" si="119"/>
        <v>199</v>
      </c>
    </row>
    <row r="1901" spans="1:10" ht="17.350000000000001" customHeight="1">
      <c r="A1901" s="2">
        <v>1900</v>
      </c>
      <c r="B1901" s="43" t="s">
        <v>8604</v>
      </c>
      <c r="C1901" s="2" t="s">
        <v>8815</v>
      </c>
      <c r="D1901" s="2" t="str">
        <f t="shared" si="116"/>
        <v>Ankara</v>
      </c>
      <c r="E1901" s="2" t="str">
        <f t="shared" si="117"/>
        <v>Ankara</v>
      </c>
      <c r="F1901" s="44" t="s">
        <v>5168</v>
      </c>
      <c r="G1901" s="2">
        <v>713</v>
      </c>
      <c r="H1901" s="2" t="s">
        <v>10544</v>
      </c>
      <c r="I1901" s="2">
        <f t="shared" ca="1" si="118"/>
        <v>3</v>
      </c>
      <c r="J1901" s="2">
        <f t="shared" ca="1" si="119"/>
        <v>12</v>
      </c>
    </row>
    <row r="1902" spans="1:10" ht="17.350000000000001" customHeight="1">
      <c r="A1902" s="2">
        <v>1901</v>
      </c>
      <c r="B1902" s="43" t="s">
        <v>8605</v>
      </c>
      <c r="C1902" s="2" t="s">
        <v>10465</v>
      </c>
      <c r="D1902" s="2" t="str">
        <f t="shared" si="116"/>
        <v>50 26470 Tepebaşı Eskişehir</v>
      </c>
      <c r="E1902" s="2" t="str">
        <f t="shared" si="117"/>
        <v>Eskişehir</v>
      </c>
      <c r="F1902" s="44" t="s">
        <v>8606</v>
      </c>
      <c r="G1902" s="2">
        <v>2666</v>
      </c>
      <c r="H1902" s="2" t="s">
        <v>10545</v>
      </c>
      <c r="I1902" s="2">
        <f t="shared" ca="1" si="118"/>
        <v>1</v>
      </c>
      <c r="J1902" s="2">
        <f t="shared" ca="1" si="119"/>
        <v>18</v>
      </c>
    </row>
    <row r="1903" spans="1:10" ht="17.350000000000001" customHeight="1">
      <c r="A1903" s="2">
        <v>1902</v>
      </c>
      <c r="B1903" s="43" t="s">
        <v>8607</v>
      </c>
      <c r="C1903" s="2" t="s">
        <v>10466</v>
      </c>
      <c r="D1903" s="2" t="str">
        <f t="shared" si="116"/>
        <v>Uyumlular Sitesi 1409 Sokak No:19 İvedik OSB</v>
      </c>
      <c r="E1903" s="2" t="str">
        <f t="shared" si="117"/>
        <v>OSB</v>
      </c>
      <c r="F1903" s="44" t="s">
        <v>8608</v>
      </c>
      <c r="G1903" s="2">
        <v>1151</v>
      </c>
      <c r="H1903" s="2" t="s">
        <v>10546</v>
      </c>
      <c r="I1903" s="2">
        <f t="shared" ca="1" si="118"/>
        <v>3</v>
      </c>
      <c r="J1903" s="2">
        <f t="shared" ca="1" si="119"/>
        <v>799</v>
      </c>
    </row>
    <row r="1904" spans="1:10" ht="17.350000000000001" customHeight="1">
      <c r="A1904" s="2">
        <v>1903</v>
      </c>
      <c r="B1904" s="43" t="s">
        <v>8609</v>
      </c>
      <c r="C1904" s="2" t="s">
        <v>10467</v>
      </c>
      <c r="D1904" s="2" t="str">
        <f t="shared" si="116"/>
        <v>MANİSA</v>
      </c>
      <c r="E1904" s="2" t="str">
        <f t="shared" si="117"/>
        <v>MANİSA</v>
      </c>
      <c r="F1904" s="44" t="s">
        <v>8610</v>
      </c>
      <c r="G1904" s="2">
        <v>77</v>
      </c>
      <c r="H1904" s="2" t="s">
        <v>10547</v>
      </c>
      <c r="I1904" s="2">
        <f t="shared" ca="1" si="118"/>
        <v>4</v>
      </c>
      <c r="J1904" s="2">
        <f t="shared" ca="1" si="119"/>
        <v>417</v>
      </c>
    </row>
    <row r="1905" spans="1:10" ht="17.350000000000001" customHeight="1">
      <c r="A1905" s="2">
        <v>1904</v>
      </c>
      <c r="B1905" s="43" t="s">
        <v>8611</v>
      </c>
      <c r="C1905" s="2" t="s">
        <v>10468</v>
      </c>
      <c r="D1905" s="2" t="str">
        <f t="shared" si="116"/>
        <v>SİVAS</v>
      </c>
      <c r="E1905" s="2" t="str">
        <f t="shared" si="117"/>
        <v>SİVAS</v>
      </c>
      <c r="F1905" s="44" t="s">
        <v>8612</v>
      </c>
      <c r="G1905" s="2">
        <v>2868</v>
      </c>
      <c r="H1905" s="2" t="s">
        <v>10548</v>
      </c>
      <c r="I1905" s="2">
        <f t="shared" ca="1" si="118"/>
        <v>8</v>
      </c>
      <c r="J1905" s="2">
        <f t="shared" ca="1" si="119"/>
        <v>238</v>
      </c>
    </row>
    <row r="1906" spans="1:10" ht="17.350000000000001" customHeight="1">
      <c r="A1906" s="2">
        <v>1905</v>
      </c>
      <c r="B1906" s="43" t="s">
        <v>8613</v>
      </c>
      <c r="C1906" s="2" t="s">
        <v>8796</v>
      </c>
      <c r="D1906" s="2" t="str">
        <f t="shared" si="116"/>
        <v xml:space="preserve"> Ankara</v>
      </c>
      <c r="E1906" s="2" t="str">
        <f t="shared" si="117"/>
        <v>Ankara</v>
      </c>
      <c r="F1906" s="44" t="s">
        <v>5129</v>
      </c>
      <c r="G1906" s="2">
        <v>1570</v>
      </c>
      <c r="H1906" s="2" t="s">
        <v>10549</v>
      </c>
      <c r="I1906" s="2">
        <f t="shared" ca="1" si="118"/>
        <v>1</v>
      </c>
      <c r="J1906" s="2">
        <f t="shared" ca="1" si="119"/>
        <v>509</v>
      </c>
    </row>
    <row r="1907" spans="1:10" ht="17.350000000000001" customHeight="1">
      <c r="A1907" s="2">
        <v>1906</v>
      </c>
      <c r="B1907" s="43" t="s">
        <v>8614</v>
      </c>
      <c r="C1907" s="2" t="s">
        <v>10469</v>
      </c>
      <c r="D1907" s="2" t="str">
        <f t="shared" si="116"/>
        <v>8</v>
      </c>
      <c r="E1907" s="2" t="str">
        <f t="shared" si="117"/>
        <v>8</v>
      </c>
      <c r="F1907" s="44" t="s">
        <v>8615</v>
      </c>
      <c r="G1907" s="2">
        <v>245</v>
      </c>
      <c r="H1907" s="2" t="s">
        <v>10550</v>
      </c>
      <c r="I1907" s="2">
        <f t="shared" ca="1" si="118"/>
        <v>5</v>
      </c>
      <c r="J1907" s="2">
        <f t="shared" ca="1" si="119"/>
        <v>463</v>
      </c>
    </row>
    <row r="1908" spans="1:10" ht="17.350000000000001" customHeight="1">
      <c r="A1908" s="2">
        <v>1907</v>
      </c>
      <c r="B1908" s="43" t="s">
        <v>8616</v>
      </c>
      <c r="C1908" s="2" t="s">
        <v>10470</v>
      </c>
      <c r="D1908" s="2" t="str">
        <f t="shared" si="116"/>
        <v>ESKİEŞHİR</v>
      </c>
      <c r="E1908" s="2" t="str">
        <f t="shared" si="117"/>
        <v>ESKİEŞHİR</v>
      </c>
      <c r="F1908" s="44" t="s">
        <v>8617</v>
      </c>
      <c r="G1908" s="2">
        <v>3162</v>
      </c>
      <c r="H1908" s="2" t="s">
        <v>10551</v>
      </c>
      <c r="I1908" s="2">
        <f t="shared" ca="1" si="118"/>
        <v>7</v>
      </c>
      <c r="J1908" s="2">
        <f t="shared" ca="1" si="119"/>
        <v>356</v>
      </c>
    </row>
    <row r="1909" spans="1:10" ht="17.350000000000001" customHeight="1">
      <c r="A1909" s="2">
        <v>1908</v>
      </c>
      <c r="B1909" s="43" t="s">
        <v>8618</v>
      </c>
      <c r="C1909" s="2" t="s">
        <v>10471</v>
      </c>
      <c r="D1909" s="2" t="str">
        <f t="shared" si="116"/>
        <v>Eskişehir.</v>
      </c>
      <c r="E1909" s="2" t="str">
        <f t="shared" si="117"/>
        <v>Eskişehir.</v>
      </c>
      <c r="F1909" s="44" t="s">
        <v>8619</v>
      </c>
      <c r="G1909" s="2">
        <v>239</v>
      </c>
      <c r="H1909" s="2" t="s">
        <v>10552</v>
      </c>
      <c r="I1909" s="2">
        <f t="shared" ca="1" si="118"/>
        <v>3</v>
      </c>
      <c r="J1909" s="2">
        <f t="shared" ca="1" si="119"/>
        <v>44</v>
      </c>
    </row>
    <row r="1910" spans="1:10" ht="17.350000000000001" customHeight="1">
      <c r="A1910" s="2">
        <v>1909</v>
      </c>
      <c r="B1910" s="43" t="s">
        <v>8620</v>
      </c>
      <c r="C1910" s="2" t="s">
        <v>10472</v>
      </c>
      <c r="D1910" s="2" t="str">
        <f t="shared" si="116"/>
        <v>6, Maslak, Sarıyer</v>
      </c>
      <c r="E1910" s="2" t="str">
        <f t="shared" si="117"/>
        <v>Sarıyer</v>
      </c>
      <c r="F1910" s="44" t="s">
        <v>8621</v>
      </c>
      <c r="G1910" s="2">
        <v>2518</v>
      </c>
      <c r="H1910" s="2" t="s">
        <v>10553</v>
      </c>
      <c r="I1910" s="2">
        <f t="shared" ca="1" si="118"/>
        <v>5</v>
      </c>
      <c r="J1910" s="2">
        <f t="shared" ca="1" si="119"/>
        <v>209</v>
      </c>
    </row>
    <row r="1911" spans="1:10" ht="17.350000000000001" customHeight="1">
      <c r="A1911" s="2">
        <v>1910</v>
      </c>
      <c r="B1911" s="43" t="s">
        <v>8622</v>
      </c>
      <c r="C1911" s="2" t="s">
        <v>10473</v>
      </c>
      <c r="D1911" s="2" t="str">
        <f t="shared" si="116"/>
        <v xml:space="preserve"> İstanbul</v>
      </c>
      <c r="E1911" s="2" t="str">
        <f t="shared" si="117"/>
        <v>İstanbul</v>
      </c>
      <c r="F1911" s="44" t="s">
        <v>8623</v>
      </c>
      <c r="G1911" s="2">
        <v>2557</v>
      </c>
      <c r="H1911" s="2" t="s">
        <v>10554</v>
      </c>
      <c r="I1911" s="2">
        <f t="shared" ca="1" si="118"/>
        <v>5</v>
      </c>
      <c r="J1911" s="2">
        <f t="shared" ca="1" si="119"/>
        <v>417</v>
      </c>
    </row>
    <row r="1912" spans="1:10" ht="17.350000000000001" customHeight="1">
      <c r="A1912" s="2">
        <v>1911</v>
      </c>
      <c r="B1912" s="43" t="s">
        <v>8624</v>
      </c>
      <c r="C1912" s="2" t="s">
        <v>10474</v>
      </c>
      <c r="D1912" s="2" t="str">
        <f t="shared" si="116"/>
        <v>Gaziantep</v>
      </c>
      <c r="E1912" s="2" t="str">
        <f t="shared" si="117"/>
        <v>Gaziantep</v>
      </c>
      <c r="F1912" s="44" t="s">
        <v>8625</v>
      </c>
      <c r="G1912" s="2">
        <v>2585</v>
      </c>
      <c r="H1912" s="2" t="s">
        <v>10555</v>
      </c>
      <c r="I1912" s="2">
        <f t="shared" ca="1" si="118"/>
        <v>2</v>
      </c>
      <c r="J1912" s="2">
        <f t="shared" ca="1" si="119"/>
        <v>129</v>
      </c>
    </row>
    <row r="1913" spans="1:10" ht="17.350000000000001" customHeight="1">
      <c r="A1913" s="2">
        <v>1912</v>
      </c>
      <c r="B1913" s="43" t="s">
        <v>8626</v>
      </c>
      <c r="C1913" s="2" t="s">
        <v>10475</v>
      </c>
      <c r="D1913" s="2" t="str">
        <f t="shared" si="116"/>
        <v xml:space="preserve"> Ankara</v>
      </c>
      <c r="E1913" s="2" t="str">
        <f t="shared" si="117"/>
        <v>Ankara</v>
      </c>
      <c r="F1913" s="44" t="s">
        <v>8627</v>
      </c>
      <c r="G1913" s="2">
        <v>532</v>
      </c>
      <c r="H1913" s="2" t="s">
        <v>10556</v>
      </c>
      <c r="I1913" s="2">
        <f t="shared" ca="1" si="118"/>
        <v>8</v>
      </c>
      <c r="J1913" s="2">
        <f t="shared" ca="1" si="119"/>
        <v>431</v>
      </c>
    </row>
    <row r="1914" spans="1:10" ht="17.350000000000001" customHeight="1">
      <c r="A1914" s="2">
        <v>1913</v>
      </c>
      <c r="B1914" s="43" t="s">
        <v>8628</v>
      </c>
      <c r="C1914" s="2" t="s">
        <v>10476</v>
      </c>
      <c r="D1914" s="2" t="str">
        <f t="shared" si="116"/>
        <v xml:space="preserve"> İSTANBUL</v>
      </c>
      <c r="E1914" s="2" t="str">
        <f t="shared" si="117"/>
        <v>İSTANBUL</v>
      </c>
      <c r="F1914" s="44" t="s">
        <v>8629</v>
      </c>
      <c r="G1914" s="2">
        <v>964</v>
      </c>
      <c r="H1914" s="2" t="s">
        <v>10557</v>
      </c>
      <c r="I1914" s="2">
        <f t="shared" ca="1" si="118"/>
        <v>8</v>
      </c>
      <c r="J1914" s="2">
        <f t="shared" ca="1" si="119"/>
        <v>596</v>
      </c>
    </row>
    <row r="1915" spans="1:10" ht="17.350000000000001" customHeight="1">
      <c r="A1915" s="2">
        <v>1914</v>
      </c>
      <c r="B1915" s="43" t="s">
        <v>8630</v>
      </c>
      <c r="C1915" s="2" t="s">
        <v>10477</v>
      </c>
      <c r="D1915" s="2" t="str">
        <f t="shared" si="116"/>
        <v>Sanayi Mh.Teknopark Bulvarı No:1 3A Blok Kat:1 Numara 310</v>
      </c>
      <c r="E1915" s="2" t="str">
        <f t="shared" si="117"/>
        <v>310</v>
      </c>
      <c r="F1915" s="44" t="s">
        <v>8631</v>
      </c>
      <c r="G1915" s="2">
        <v>2766</v>
      </c>
      <c r="H1915" s="2" t="s">
        <v>10558</v>
      </c>
      <c r="I1915" s="2">
        <f t="shared" ca="1" si="118"/>
        <v>4</v>
      </c>
      <c r="J1915" s="2">
        <f t="shared" ca="1" si="119"/>
        <v>184</v>
      </c>
    </row>
    <row r="1916" spans="1:10" ht="17.350000000000001" customHeight="1">
      <c r="A1916" s="2">
        <v>1915</v>
      </c>
      <c r="B1916" s="43" t="s">
        <v>8632</v>
      </c>
      <c r="C1916" s="2" t="s">
        <v>10478</v>
      </c>
      <c r="D1916" s="2" t="str">
        <f t="shared" si="116"/>
        <v>Ankara</v>
      </c>
      <c r="E1916" s="2" t="str">
        <f t="shared" si="117"/>
        <v>Ankara</v>
      </c>
      <c r="F1916" s="44" t="s">
        <v>8633</v>
      </c>
      <c r="G1916" s="2">
        <v>687</v>
      </c>
      <c r="H1916" s="2" t="s">
        <v>10559</v>
      </c>
      <c r="I1916" s="2">
        <f t="shared" ca="1" si="118"/>
        <v>7</v>
      </c>
      <c r="J1916" s="2">
        <f t="shared" ca="1" si="119"/>
        <v>323</v>
      </c>
    </row>
    <row r="1917" spans="1:10" ht="17.350000000000001" customHeight="1">
      <c r="A1917" s="2">
        <v>1916</v>
      </c>
      <c r="B1917" s="43" t="s">
        <v>8634</v>
      </c>
      <c r="C1917" s="2" t="s">
        <v>10479</v>
      </c>
      <c r="D1917" s="2" t="str">
        <f t="shared" si="116"/>
        <v xml:space="preserve"> İSTANBUL</v>
      </c>
      <c r="E1917" s="2" t="str">
        <f t="shared" si="117"/>
        <v>İSTANBUL</v>
      </c>
      <c r="F1917" s="44" t="s">
        <v>8635</v>
      </c>
      <c r="G1917" s="2">
        <v>3166</v>
      </c>
      <c r="H1917" s="2" t="s">
        <v>10560</v>
      </c>
      <c r="I1917" s="2">
        <f t="shared" ca="1" si="118"/>
        <v>1</v>
      </c>
      <c r="J1917" s="2">
        <f t="shared" ca="1" si="119"/>
        <v>119</v>
      </c>
    </row>
    <row r="1918" spans="1:10" ht="17.350000000000001" customHeight="1">
      <c r="A1918" s="2">
        <v>1917</v>
      </c>
      <c r="B1918" s="43" t="s">
        <v>8636</v>
      </c>
      <c r="C1918" s="2" t="s">
        <v>10480</v>
      </c>
      <c r="D1918" s="2" t="str">
        <f t="shared" si="116"/>
        <v>Üniversiteler Mahallesi İhsan Doğramacı Bulvarı ODTÜ - Teknokent KOSGEB Teknoloji Geliştirme Merkezi Binası No:102 Çankaya Ankara 06800</v>
      </c>
      <c r="E1918" s="2" t="str">
        <f t="shared" si="117"/>
        <v>06800</v>
      </c>
      <c r="F1918" s="44" t="s">
        <v>8637</v>
      </c>
      <c r="G1918" s="2">
        <v>2370</v>
      </c>
      <c r="H1918" s="2" t="s">
        <v>10561</v>
      </c>
      <c r="I1918" s="2">
        <f t="shared" ca="1" si="118"/>
        <v>8</v>
      </c>
      <c r="J1918" s="2">
        <f t="shared" ca="1" si="119"/>
        <v>329</v>
      </c>
    </row>
    <row r="1919" spans="1:10" ht="17.350000000000001" customHeight="1">
      <c r="A1919" s="2">
        <v>1918</v>
      </c>
      <c r="B1919" s="43" t="s">
        <v>8638</v>
      </c>
      <c r="C1919" s="2" t="s">
        <v>10481</v>
      </c>
      <c r="D1919" s="2" t="str">
        <f t="shared" si="116"/>
        <v>ankara yolu 12. km organize sanayi bölgesi no:7 çorum</v>
      </c>
      <c r="E1919" s="2" t="str">
        <f t="shared" si="117"/>
        <v>çorum</v>
      </c>
      <c r="F1919" s="44" t="s">
        <v>8639</v>
      </c>
      <c r="G1919" s="2">
        <v>2599</v>
      </c>
      <c r="H1919" s="2" t="s">
        <v>10562</v>
      </c>
      <c r="I1919" s="2">
        <f t="shared" ca="1" si="118"/>
        <v>5</v>
      </c>
      <c r="J1919" s="2">
        <f t="shared" ca="1" si="119"/>
        <v>8</v>
      </c>
    </row>
    <row r="1920" spans="1:10" ht="17.350000000000001" customHeight="1">
      <c r="A1920" s="2">
        <v>1919</v>
      </c>
      <c r="B1920" s="43" t="s">
        <v>8640</v>
      </c>
      <c r="C1920" s="2" t="s">
        <v>10482</v>
      </c>
      <c r="D1920" s="2" t="str">
        <f t="shared" si="116"/>
        <v>KONYA</v>
      </c>
      <c r="E1920" s="2" t="str">
        <f t="shared" si="117"/>
        <v>KONYA</v>
      </c>
      <c r="F1920" s="44" t="s">
        <v>8641</v>
      </c>
      <c r="G1920" s="2">
        <v>877</v>
      </c>
      <c r="H1920" s="2" t="s">
        <v>10563</v>
      </c>
      <c r="I1920" s="2">
        <f t="shared" ca="1" si="118"/>
        <v>7</v>
      </c>
      <c r="J1920" s="2">
        <f t="shared" ca="1" si="119"/>
        <v>227</v>
      </c>
    </row>
    <row r="1921" spans="1:10" ht="17.350000000000001" customHeight="1">
      <c r="A1921" s="2">
        <v>1920</v>
      </c>
      <c r="B1921" s="43" t="s">
        <v>8642</v>
      </c>
      <c r="C1921" s="2" t="s">
        <v>10483</v>
      </c>
      <c r="D1921" s="2" t="str">
        <f t="shared" si="116"/>
        <v>1-2 AVCILAR</v>
      </c>
      <c r="E1921" s="2" t="str">
        <f t="shared" si="117"/>
        <v>AVCILAR</v>
      </c>
      <c r="F1921" s="44" t="s">
        <v>8643</v>
      </c>
      <c r="G1921" s="2">
        <v>2616</v>
      </c>
      <c r="H1921" s="2" t="s">
        <v>10564</v>
      </c>
      <c r="I1921" s="2">
        <f t="shared" ca="1" si="118"/>
        <v>8</v>
      </c>
      <c r="J1921" s="2">
        <f t="shared" ca="1" si="119"/>
        <v>628</v>
      </c>
    </row>
    <row r="1922" spans="1:10" ht="17.350000000000001" customHeight="1">
      <c r="A1922" s="2">
        <v>1921</v>
      </c>
      <c r="B1922" s="43" t="s">
        <v>8644</v>
      </c>
      <c r="C1922" s="2" t="s">
        <v>10484</v>
      </c>
      <c r="D1922" s="2" t="str">
        <f t="shared" si="116"/>
        <v>Ankara</v>
      </c>
      <c r="E1922" s="2" t="str">
        <f t="shared" si="117"/>
        <v>Ankara</v>
      </c>
      <c r="F1922" s="44" t="s">
        <v>8645</v>
      </c>
      <c r="G1922" s="2">
        <v>2922</v>
      </c>
      <c r="H1922" s="2" t="s">
        <v>10565</v>
      </c>
      <c r="I1922" s="2">
        <f t="shared" ca="1" si="118"/>
        <v>6</v>
      </c>
      <c r="J1922" s="2">
        <f t="shared" ca="1" si="119"/>
        <v>567</v>
      </c>
    </row>
    <row r="1923" spans="1:10" ht="17.350000000000001" customHeight="1">
      <c r="A1923" s="2">
        <v>1922</v>
      </c>
      <c r="B1923" s="43" t="s">
        <v>8646</v>
      </c>
      <c r="C1923" s="2" t="s">
        <v>10485</v>
      </c>
      <c r="D1923" s="2" t="str">
        <f t="shared" ref="D1923:D1965" si="120">IFERROR(RIGHT(C1923,LEN(C1923)-FIND("$",SUBSTITUTE(C1923,"/","$",LEN(C1923)-LEN(SUBSTITUTE(C1923,"/",""))))),C1923)</f>
        <v>2000 EVLER MAH. ÜNİVERSİTE ALANI KÜME EVLERİ NO:13</v>
      </c>
      <c r="E1923" s="2" t="str">
        <f t="shared" ref="E1923:E1965" si="121">IFERROR(RIGHT(D1923,LEN(D1923)-FIND("$",SUBSTITUTE(D1923," ","$",LEN(D1923)-LEN(SUBSTITUTE(D1923," ",""))))),D1923)</f>
        <v>NO:13</v>
      </c>
      <c r="F1923" s="44" t="s">
        <v>8647</v>
      </c>
      <c r="G1923" s="2">
        <v>2921</v>
      </c>
      <c r="H1923" s="2" t="s">
        <v>10566</v>
      </c>
      <c r="I1923" s="2">
        <f t="shared" ref="I1923:I1965" ca="1" si="122">RANDBETWEEN(1,8)</f>
        <v>5</v>
      </c>
      <c r="J1923" s="2">
        <f t="shared" ref="J1923:J1965" ca="1" si="123">RANDBETWEEN(1,1000)</f>
        <v>467</v>
      </c>
    </row>
    <row r="1924" spans="1:10" ht="17.350000000000001" customHeight="1">
      <c r="A1924" s="2">
        <v>1923</v>
      </c>
      <c r="B1924" s="43" t="s">
        <v>8648</v>
      </c>
      <c r="C1924" s="2" t="s">
        <v>10486</v>
      </c>
      <c r="D1924" s="2" t="str">
        <f t="shared" si="120"/>
        <v>VAN</v>
      </c>
      <c r="E1924" s="2" t="str">
        <f t="shared" si="121"/>
        <v>VAN</v>
      </c>
      <c r="F1924" s="44" t="s">
        <v>8649</v>
      </c>
      <c r="G1924" s="2">
        <v>2744</v>
      </c>
      <c r="H1924" s="2" t="s">
        <v>10567</v>
      </c>
      <c r="I1924" s="2">
        <f t="shared" ca="1" si="122"/>
        <v>3</v>
      </c>
      <c r="J1924" s="2">
        <f t="shared" ca="1" si="123"/>
        <v>462</v>
      </c>
    </row>
    <row r="1925" spans="1:10" ht="17.350000000000001" customHeight="1">
      <c r="A1925" s="2">
        <v>1924</v>
      </c>
      <c r="B1925" s="43" t="s">
        <v>8650</v>
      </c>
      <c r="C1925" s="2" t="s">
        <v>10487</v>
      </c>
      <c r="D1925" s="2" t="str">
        <f t="shared" si="120"/>
        <v>2 Ofis no: 130 SİVAS</v>
      </c>
      <c r="E1925" s="2" t="str">
        <f t="shared" si="121"/>
        <v>SİVAS</v>
      </c>
      <c r="F1925" s="44" t="s">
        <v>8651</v>
      </c>
      <c r="G1925" s="2">
        <v>1627</v>
      </c>
      <c r="H1925" s="2" t="s">
        <v>10568</v>
      </c>
      <c r="I1925" s="2">
        <f t="shared" ca="1" si="122"/>
        <v>7</v>
      </c>
      <c r="J1925" s="2">
        <f t="shared" ca="1" si="123"/>
        <v>240</v>
      </c>
    </row>
    <row r="1926" spans="1:10" ht="17.350000000000001" customHeight="1">
      <c r="A1926" s="2">
        <v>1925</v>
      </c>
      <c r="B1926" s="43" t="s">
        <v>8652</v>
      </c>
      <c r="C1926" s="2" t="s">
        <v>10488</v>
      </c>
      <c r="D1926" s="2" t="str">
        <f t="shared" si="120"/>
        <v>adres</v>
      </c>
      <c r="E1926" s="2" t="str">
        <f t="shared" si="121"/>
        <v>adres</v>
      </c>
      <c r="F1926" s="44" t="s">
        <v>8653</v>
      </c>
      <c r="G1926" s="2">
        <v>1046</v>
      </c>
      <c r="H1926" s="2" t="s">
        <v>10569</v>
      </c>
      <c r="I1926" s="2">
        <f t="shared" ca="1" si="122"/>
        <v>3</v>
      </c>
      <c r="J1926" s="2">
        <f t="shared" ca="1" si="123"/>
        <v>993</v>
      </c>
    </row>
    <row r="1927" spans="1:10" ht="17.350000000000001" customHeight="1">
      <c r="A1927" s="2">
        <v>1926</v>
      </c>
      <c r="B1927" s="43" t="s">
        <v>8654</v>
      </c>
      <c r="C1927" s="2" t="s">
        <v>10488</v>
      </c>
      <c r="D1927" s="2" t="str">
        <f t="shared" si="120"/>
        <v>adres</v>
      </c>
      <c r="E1927" s="2" t="str">
        <f t="shared" si="121"/>
        <v>adres</v>
      </c>
      <c r="F1927" s="44" t="s">
        <v>8653</v>
      </c>
      <c r="G1927" s="2">
        <v>2823</v>
      </c>
      <c r="H1927" s="2" t="s">
        <v>10570</v>
      </c>
      <c r="I1927" s="2">
        <f t="shared" ca="1" si="122"/>
        <v>4</v>
      </c>
      <c r="J1927" s="2">
        <f t="shared" ca="1" si="123"/>
        <v>240</v>
      </c>
    </row>
    <row r="1928" spans="1:10" ht="17.350000000000001" customHeight="1">
      <c r="A1928" s="2">
        <v>1927</v>
      </c>
      <c r="B1928" s="43" t="s">
        <v>8655</v>
      </c>
      <c r="C1928" s="2" t="s">
        <v>10488</v>
      </c>
      <c r="D1928" s="2" t="str">
        <f t="shared" si="120"/>
        <v>adres</v>
      </c>
      <c r="E1928" s="2" t="str">
        <f t="shared" si="121"/>
        <v>adres</v>
      </c>
      <c r="F1928" s="44" t="s">
        <v>8653</v>
      </c>
      <c r="G1928" s="2">
        <v>1602</v>
      </c>
      <c r="H1928" s="2" t="s">
        <v>10571</v>
      </c>
      <c r="I1928" s="2">
        <f t="shared" ca="1" si="122"/>
        <v>3</v>
      </c>
      <c r="J1928" s="2">
        <f t="shared" ca="1" si="123"/>
        <v>451</v>
      </c>
    </row>
    <row r="1929" spans="1:10" ht="17.350000000000001" customHeight="1">
      <c r="A1929" s="2">
        <v>1928</v>
      </c>
      <c r="B1929" s="43" t="s">
        <v>8656</v>
      </c>
      <c r="C1929" s="2" t="s">
        <v>10489</v>
      </c>
      <c r="D1929" s="2" t="str">
        <f t="shared" si="120"/>
        <v>Müeyyedzade Mahallesi Tatarbeyi Sokak No:19 Kat:3 Da:7, Beyoğlu, İstanbul</v>
      </c>
      <c r="E1929" s="2" t="str">
        <f t="shared" si="121"/>
        <v>İstanbul</v>
      </c>
      <c r="F1929" s="44" t="s">
        <v>8657</v>
      </c>
      <c r="G1929" s="2">
        <v>2289</v>
      </c>
      <c r="H1929" s="2" t="s">
        <v>10572</v>
      </c>
      <c r="I1929" s="2">
        <f t="shared" ca="1" si="122"/>
        <v>7</v>
      </c>
      <c r="J1929" s="2">
        <f t="shared" ca="1" si="123"/>
        <v>373</v>
      </c>
    </row>
    <row r="1930" spans="1:10" ht="17.350000000000001" customHeight="1">
      <c r="A1930" s="2">
        <v>1929</v>
      </c>
      <c r="B1930" s="43" t="s">
        <v>8658</v>
      </c>
      <c r="C1930" s="2" t="s">
        <v>10490</v>
      </c>
      <c r="D1930" s="2" t="str">
        <f t="shared" si="120"/>
        <v>BOĞAZİÇİ ÜNİVERSİTESİ KUZEY KAMPÜS</v>
      </c>
      <c r="E1930" s="2" t="str">
        <f t="shared" si="121"/>
        <v>KAMPÜS</v>
      </c>
      <c r="F1930" s="44" t="s">
        <v>8659</v>
      </c>
      <c r="G1930" s="2">
        <v>1109</v>
      </c>
      <c r="H1930" s="2" t="s">
        <v>10573</v>
      </c>
      <c r="I1930" s="2">
        <f t="shared" ca="1" si="122"/>
        <v>3</v>
      </c>
      <c r="J1930" s="2">
        <f t="shared" ca="1" si="123"/>
        <v>894</v>
      </c>
    </row>
    <row r="1931" spans="1:10" ht="17.350000000000001" customHeight="1">
      <c r="A1931" s="2">
        <v>1930</v>
      </c>
      <c r="B1931" s="43" t="s">
        <v>8660</v>
      </c>
      <c r="C1931" s="2" t="s">
        <v>10491</v>
      </c>
      <c r="D1931" s="2" t="str">
        <f t="shared" si="120"/>
        <v>ÜNİVERSİTE MAHALLESİ SARIGÜL SOKAK TEKNOKENT A BLOK 37</v>
      </c>
      <c r="E1931" s="2" t="str">
        <f t="shared" si="121"/>
        <v>37</v>
      </c>
      <c r="F1931" s="44" t="s">
        <v>8661</v>
      </c>
      <c r="G1931" s="2">
        <v>1076</v>
      </c>
      <c r="H1931" s="2" t="s">
        <v>10574</v>
      </c>
      <c r="I1931" s="2">
        <f t="shared" ca="1" si="122"/>
        <v>5</v>
      </c>
      <c r="J1931" s="2">
        <f t="shared" ca="1" si="123"/>
        <v>484</v>
      </c>
    </row>
    <row r="1932" spans="1:10" ht="17.350000000000001" customHeight="1">
      <c r="A1932" s="2">
        <v>1931</v>
      </c>
      <c r="B1932" s="43" t="s">
        <v>8662</v>
      </c>
      <c r="C1932" s="2" t="s">
        <v>10492</v>
      </c>
      <c r="D1932" s="2" t="str">
        <f t="shared" si="120"/>
        <v>1 AVCILAR İSTANBUL</v>
      </c>
      <c r="E1932" s="2" t="str">
        <f t="shared" si="121"/>
        <v>İSTANBUL</v>
      </c>
      <c r="F1932" s="44" t="s">
        <v>8663</v>
      </c>
      <c r="G1932" s="2">
        <v>157</v>
      </c>
      <c r="H1932" s="2" t="s">
        <v>10575</v>
      </c>
      <c r="I1932" s="2">
        <f t="shared" ca="1" si="122"/>
        <v>8</v>
      </c>
      <c r="J1932" s="2">
        <f t="shared" ca="1" si="123"/>
        <v>995</v>
      </c>
    </row>
    <row r="1933" spans="1:10" ht="17.350000000000001" customHeight="1">
      <c r="A1933" s="2">
        <v>1932</v>
      </c>
      <c r="B1933" s="43" t="s">
        <v>8664</v>
      </c>
      <c r="C1933" s="2" t="s">
        <v>10493</v>
      </c>
      <c r="D1933" s="2" t="str">
        <f t="shared" si="120"/>
        <v>1 Malatya</v>
      </c>
      <c r="E1933" s="2" t="str">
        <f t="shared" si="121"/>
        <v>Malatya</v>
      </c>
      <c r="F1933" s="44" t="s">
        <v>8665</v>
      </c>
      <c r="G1933" s="2">
        <v>2697</v>
      </c>
      <c r="H1933" s="2" t="s">
        <v>10576</v>
      </c>
      <c r="I1933" s="2">
        <f t="shared" ca="1" si="122"/>
        <v>3</v>
      </c>
      <c r="J1933" s="2">
        <f t="shared" ca="1" si="123"/>
        <v>250</v>
      </c>
    </row>
    <row r="1934" spans="1:10" ht="17.350000000000001" customHeight="1">
      <c r="A1934" s="2">
        <v>1933</v>
      </c>
      <c r="B1934" s="43" t="s">
        <v>8666</v>
      </c>
      <c r="C1934" s="2" t="s">
        <v>9213</v>
      </c>
      <c r="D1934" s="2" t="str">
        <f t="shared" si="120"/>
        <v>ETGB Anadolu Teknoparkı</v>
      </c>
      <c r="E1934" s="2" t="str">
        <f t="shared" si="121"/>
        <v>Teknoparkı</v>
      </c>
      <c r="F1934" s="44" t="s">
        <v>5979</v>
      </c>
      <c r="G1934" s="2">
        <v>1097</v>
      </c>
      <c r="H1934" s="2" t="s">
        <v>10577</v>
      </c>
      <c r="I1934" s="2">
        <f t="shared" ca="1" si="122"/>
        <v>6</v>
      </c>
      <c r="J1934" s="2">
        <f t="shared" ca="1" si="123"/>
        <v>442</v>
      </c>
    </row>
    <row r="1935" spans="1:10" ht="17.350000000000001" customHeight="1">
      <c r="A1935" s="2">
        <v>1934</v>
      </c>
      <c r="B1935" s="43" t="s">
        <v>8667</v>
      </c>
      <c r="C1935" s="2" t="s">
        <v>10494</v>
      </c>
      <c r="D1935" s="2" t="str">
        <f t="shared" si="120"/>
        <v>Ankara</v>
      </c>
      <c r="E1935" s="2" t="str">
        <f t="shared" si="121"/>
        <v>Ankara</v>
      </c>
      <c r="F1935" s="44" t="s">
        <v>8668</v>
      </c>
      <c r="G1935" s="2">
        <v>2444</v>
      </c>
      <c r="H1935" s="2" t="s">
        <v>10578</v>
      </c>
      <c r="I1935" s="2">
        <f t="shared" ca="1" si="122"/>
        <v>1</v>
      </c>
      <c r="J1935" s="2">
        <f t="shared" ca="1" si="123"/>
        <v>917</v>
      </c>
    </row>
    <row r="1936" spans="1:10" ht="17.350000000000001" customHeight="1">
      <c r="A1936" s="2">
        <v>1935</v>
      </c>
      <c r="B1936" s="43" t="s">
        <v>8669</v>
      </c>
      <c r="C1936" s="2" t="s">
        <v>10495</v>
      </c>
      <c r="D1936" s="2" t="str">
        <f t="shared" si="120"/>
        <v>1L İç Kapı No:1 Esenler</v>
      </c>
      <c r="E1936" s="2" t="str">
        <f t="shared" si="121"/>
        <v>Esenler</v>
      </c>
      <c r="F1936" s="44" t="s">
        <v>8670</v>
      </c>
      <c r="G1936" s="2">
        <v>680</v>
      </c>
      <c r="H1936" s="2" t="s">
        <v>10579</v>
      </c>
      <c r="I1936" s="2">
        <f t="shared" ca="1" si="122"/>
        <v>5</v>
      </c>
      <c r="J1936" s="2">
        <f t="shared" ca="1" si="123"/>
        <v>725</v>
      </c>
    </row>
    <row r="1937" spans="1:10" ht="17.350000000000001" customHeight="1">
      <c r="A1937" s="2">
        <v>1936</v>
      </c>
      <c r="B1937" s="43" t="s">
        <v>8671</v>
      </c>
      <c r="C1937" s="2" t="s">
        <v>10496</v>
      </c>
      <c r="D1937" s="2" t="str">
        <f t="shared" si="120"/>
        <v>YILDIZ TEKNİK ÜNİVERSİTESİ DAVUTPAŞA KAMPÜSÜ TEKNOLOJİ GELİŞTİRME BÖLGESİ 1. FAZ A1 BLOK A-107</v>
      </c>
      <c r="E1937" s="2" t="str">
        <f t="shared" si="121"/>
        <v>A-107</v>
      </c>
      <c r="F1937" s="44" t="s">
        <v>8672</v>
      </c>
      <c r="G1937" s="2">
        <v>3013</v>
      </c>
      <c r="H1937" s="2" t="s">
        <v>10580</v>
      </c>
      <c r="I1937" s="2">
        <f t="shared" ca="1" si="122"/>
        <v>6</v>
      </c>
      <c r="J1937" s="2">
        <f t="shared" ca="1" si="123"/>
        <v>263</v>
      </c>
    </row>
    <row r="1938" spans="1:10" ht="17.350000000000001" customHeight="1">
      <c r="A1938" s="2">
        <v>1937</v>
      </c>
      <c r="B1938" s="43" t="s">
        <v>8673</v>
      </c>
      <c r="C1938" s="2" t="s">
        <v>10497</v>
      </c>
      <c r="D1938" s="2" t="str">
        <f t="shared" si="120"/>
        <v>GAZİANTEP</v>
      </c>
      <c r="E1938" s="2" t="str">
        <f t="shared" si="121"/>
        <v>GAZİANTEP</v>
      </c>
      <c r="F1938" s="44" t="s">
        <v>8674</v>
      </c>
      <c r="G1938" s="2">
        <v>3003</v>
      </c>
      <c r="H1938" s="2" t="s">
        <v>10581</v>
      </c>
      <c r="I1938" s="2">
        <f t="shared" ca="1" si="122"/>
        <v>2</v>
      </c>
      <c r="J1938" s="2">
        <f t="shared" ca="1" si="123"/>
        <v>612</v>
      </c>
    </row>
    <row r="1939" spans="1:10" ht="17.350000000000001" customHeight="1">
      <c r="A1939" s="2">
        <v>1938</v>
      </c>
      <c r="B1939" s="43" t="s">
        <v>8675</v>
      </c>
      <c r="C1939" s="2" t="s">
        <v>10498</v>
      </c>
      <c r="D1939" s="2" t="str">
        <f t="shared" si="120"/>
        <v>Trabzon Teknoloji Geliştirme Bölgesi Üniversite Mah. Hastane Cad. NO:33 3105</v>
      </c>
      <c r="E1939" s="2" t="str">
        <f t="shared" si="121"/>
        <v>3105</v>
      </c>
      <c r="F1939" s="44" t="s">
        <v>8676</v>
      </c>
      <c r="G1939" s="2">
        <v>745</v>
      </c>
      <c r="H1939" s="2" t="s">
        <v>10582</v>
      </c>
      <c r="I1939" s="2">
        <f t="shared" ca="1" si="122"/>
        <v>6</v>
      </c>
      <c r="J1939" s="2">
        <f t="shared" ca="1" si="123"/>
        <v>347</v>
      </c>
    </row>
    <row r="1940" spans="1:10" ht="17.350000000000001" customHeight="1">
      <c r="A1940" s="2">
        <v>1939</v>
      </c>
      <c r="B1940" s="43" t="s">
        <v>8677</v>
      </c>
      <c r="C1940" s="2" t="s">
        <v>10499</v>
      </c>
      <c r="D1940" s="2" t="str">
        <f t="shared" si="120"/>
        <v xml:space="preserve"> ANTALYA</v>
      </c>
      <c r="E1940" s="2" t="str">
        <f t="shared" si="121"/>
        <v>ANTALYA</v>
      </c>
      <c r="F1940" s="44" t="s">
        <v>8678</v>
      </c>
      <c r="G1940" s="2">
        <v>1490</v>
      </c>
      <c r="H1940" s="2" t="s">
        <v>10583</v>
      </c>
      <c r="I1940" s="2">
        <f t="shared" ca="1" si="122"/>
        <v>5</v>
      </c>
      <c r="J1940" s="2">
        <f t="shared" ca="1" si="123"/>
        <v>83</v>
      </c>
    </row>
    <row r="1941" spans="1:10" ht="17.350000000000001" customHeight="1">
      <c r="A1941" s="2">
        <v>1940</v>
      </c>
      <c r="B1941" s="43" t="s">
        <v>8679</v>
      </c>
      <c r="C1941" s="2" t="s">
        <v>10500</v>
      </c>
      <c r="D1941" s="2" t="str">
        <f t="shared" si="120"/>
        <v>A Blok No:109 Teknopark-Gaziantep Şahinbey-Gaziantep</v>
      </c>
      <c r="E1941" s="2" t="str">
        <f t="shared" si="121"/>
        <v>Şahinbey-Gaziantep</v>
      </c>
      <c r="F1941" s="44" t="s">
        <v>8680</v>
      </c>
      <c r="G1941" s="2">
        <v>694</v>
      </c>
      <c r="H1941" s="2" t="s">
        <v>10584</v>
      </c>
      <c r="I1941" s="2">
        <f t="shared" ca="1" si="122"/>
        <v>2</v>
      </c>
      <c r="J1941" s="2">
        <f t="shared" ca="1" si="123"/>
        <v>976</v>
      </c>
    </row>
    <row r="1942" spans="1:10" ht="17.350000000000001" customHeight="1">
      <c r="A1942" s="2">
        <v>1941</v>
      </c>
      <c r="B1942" s="43" t="s">
        <v>8681</v>
      </c>
      <c r="C1942" s="2" t="s">
        <v>9487</v>
      </c>
      <c r="D1942" s="2" t="str">
        <f t="shared" si="120"/>
        <v xml:space="preserve"> İSTANBUL</v>
      </c>
      <c r="E1942" s="2" t="str">
        <f t="shared" si="121"/>
        <v>İSTANBUL</v>
      </c>
      <c r="F1942" s="44" t="s">
        <v>6539</v>
      </c>
      <c r="G1942" s="2">
        <v>536</v>
      </c>
      <c r="H1942" s="2" t="s">
        <v>10585</v>
      </c>
      <c r="I1942" s="2">
        <f t="shared" ca="1" si="122"/>
        <v>6</v>
      </c>
      <c r="J1942" s="2">
        <f t="shared" ca="1" si="123"/>
        <v>83</v>
      </c>
    </row>
    <row r="1943" spans="1:10" ht="17.350000000000001" customHeight="1">
      <c r="A1943" s="2">
        <v>1942</v>
      </c>
      <c r="B1943" s="43" t="s">
        <v>8682</v>
      </c>
      <c r="C1943" s="2" t="s">
        <v>10501</v>
      </c>
      <c r="D1943" s="2" t="str">
        <f t="shared" si="120"/>
        <v>Ankara</v>
      </c>
      <c r="E1943" s="2" t="str">
        <f t="shared" si="121"/>
        <v>Ankara</v>
      </c>
      <c r="F1943" s="44" t="s">
        <v>8683</v>
      </c>
      <c r="G1943" s="2">
        <v>1401</v>
      </c>
      <c r="H1943" s="2" t="s">
        <v>10586</v>
      </c>
      <c r="I1943" s="2">
        <f t="shared" ca="1" si="122"/>
        <v>4</v>
      </c>
      <c r="J1943" s="2">
        <f t="shared" ca="1" si="123"/>
        <v>166</v>
      </c>
    </row>
    <row r="1944" spans="1:10" ht="17.350000000000001" customHeight="1">
      <c r="A1944" s="2">
        <v>1943</v>
      </c>
      <c r="B1944" s="43" t="s">
        <v>8684</v>
      </c>
      <c r="C1944" s="2" t="s">
        <v>10502</v>
      </c>
      <c r="D1944" s="2" t="str">
        <f t="shared" si="120"/>
        <v>5 KÜÇÜKBEBEK</v>
      </c>
      <c r="E1944" s="2" t="str">
        <f t="shared" si="121"/>
        <v>KÜÇÜKBEBEK</v>
      </c>
      <c r="F1944" s="44" t="s">
        <v>8685</v>
      </c>
      <c r="G1944" s="2">
        <v>443</v>
      </c>
      <c r="H1944" s="2" t="s">
        <v>10587</v>
      </c>
      <c r="I1944" s="2">
        <f t="shared" ca="1" si="122"/>
        <v>1</v>
      </c>
      <c r="J1944" s="2">
        <f t="shared" ca="1" si="123"/>
        <v>348</v>
      </c>
    </row>
    <row r="1945" spans="1:10" ht="17.350000000000001" customHeight="1">
      <c r="A1945" s="2">
        <v>1944</v>
      </c>
      <c r="B1945" s="43" t="s">
        <v>8686</v>
      </c>
      <c r="C1945" s="2" t="s">
        <v>10503</v>
      </c>
      <c r="D1945" s="2" t="str">
        <f t="shared" si="120"/>
        <v>BARIŞ MAH.DR.ZEKİ ACAR CAD.TÜBİTAK GEBZE KOCAELİ</v>
      </c>
      <c r="E1945" s="2" t="str">
        <f t="shared" si="121"/>
        <v>KOCAELİ</v>
      </c>
      <c r="F1945" s="44" t="s">
        <v>8687</v>
      </c>
      <c r="G1945" s="2">
        <v>1734</v>
      </c>
      <c r="H1945" s="2" t="s">
        <v>10588</v>
      </c>
      <c r="I1945" s="2">
        <f t="shared" ca="1" si="122"/>
        <v>8</v>
      </c>
      <c r="J1945" s="2">
        <f t="shared" ca="1" si="123"/>
        <v>38</v>
      </c>
    </row>
    <row r="1946" spans="1:10" ht="17.350000000000001" customHeight="1">
      <c r="A1946" s="2">
        <v>1945</v>
      </c>
      <c r="B1946" s="43" t="s">
        <v>8688</v>
      </c>
      <c r="C1946" s="2" t="s">
        <v>10504</v>
      </c>
      <c r="D1946" s="2" t="str">
        <f t="shared" si="120"/>
        <v>tübitak mam teknoloji serbest bölgesi</v>
      </c>
      <c r="E1946" s="2" t="str">
        <f t="shared" si="121"/>
        <v>bölgesi</v>
      </c>
      <c r="F1946" s="44" t="s">
        <v>8689</v>
      </c>
      <c r="G1946" s="2">
        <v>645</v>
      </c>
      <c r="H1946" s="2" t="s">
        <v>10589</v>
      </c>
      <c r="I1946" s="2">
        <f t="shared" ca="1" si="122"/>
        <v>6</v>
      </c>
      <c r="J1946" s="2">
        <f t="shared" ca="1" si="123"/>
        <v>999</v>
      </c>
    </row>
    <row r="1947" spans="1:10" ht="17.350000000000001" customHeight="1">
      <c r="A1947" s="2">
        <v>1946</v>
      </c>
      <c r="B1947" s="43" t="s">
        <v>8690</v>
      </c>
      <c r="C1947" s="2" t="s">
        <v>10505</v>
      </c>
      <c r="D1947" s="2" t="str">
        <f t="shared" si="120"/>
        <v>Çamtepe Mahallesi Mahmut Tevfik Atay Bulvarı 4-A blok No 113</v>
      </c>
      <c r="E1947" s="2" t="str">
        <f t="shared" si="121"/>
        <v>113</v>
      </c>
      <c r="F1947" s="44" t="s">
        <v>8691</v>
      </c>
      <c r="G1947" s="2">
        <v>1677</v>
      </c>
      <c r="H1947" s="2" t="s">
        <v>10590</v>
      </c>
      <c r="I1947" s="2">
        <f t="shared" ca="1" si="122"/>
        <v>3</v>
      </c>
      <c r="J1947" s="2">
        <f t="shared" ca="1" si="123"/>
        <v>862</v>
      </c>
    </row>
    <row r="1948" spans="1:10" ht="17.350000000000001" customHeight="1">
      <c r="A1948" s="2">
        <v>1947</v>
      </c>
      <c r="B1948" s="43" t="s">
        <v>8692</v>
      </c>
      <c r="C1948" s="2" t="s">
        <v>10506</v>
      </c>
      <c r="D1948" s="2" t="str">
        <f t="shared" si="120"/>
        <v>ANTALYA</v>
      </c>
      <c r="E1948" s="2" t="str">
        <f t="shared" si="121"/>
        <v>ANTALYA</v>
      </c>
      <c r="F1948" s="44" t="s">
        <v>8693</v>
      </c>
      <c r="G1948" s="2">
        <v>2063</v>
      </c>
      <c r="H1948" s="2" t="s">
        <v>10591</v>
      </c>
      <c r="I1948" s="2">
        <f t="shared" ca="1" si="122"/>
        <v>6</v>
      </c>
      <c r="J1948" s="2">
        <f t="shared" ca="1" si="123"/>
        <v>643</v>
      </c>
    </row>
    <row r="1949" spans="1:10" ht="17.350000000000001" customHeight="1">
      <c r="A1949" s="2">
        <v>1948</v>
      </c>
      <c r="B1949" s="43" t="s">
        <v>8694</v>
      </c>
      <c r="C1949" s="2" t="s">
        <v>10507</v>
      </c>
      <c r="D1949" s="2" t="str">
        <f t="shared" si="120"/>
        <v xml:space="preserve"> Van</v>
      </c>
      <c r="E1949" s="2" t="str">
        <f t="shared" si="121"/>
        <v>Van</v>
      </c>
      <c r="F1949" s="44" t="s">
        <v>8695</v>
      </c>
      <c r="G1949" s="2">
        <v>2435</v>
      </c>
      <c r="H1949" s="2" t="s">
        <v>10592</v>
      </c>
      <c r="I1949" s="2">
        <f t="shared" ca="1" si="122"/>
        <v>2</v>
      </c>
      <c r="J1949" s="2">
        <f t="shared" ca="1" si="123"/>
        <v>746</v>
      </c>
    </row>
    <row r="1950" spans="1:10" ht="17.350000000000001" customHeight="1">
      <c r="A1950" s="2">
        <v>1949</v>
      </c>
      <c r="B1950" s="43" t="s">
        <v>8696</v>
      </c>
      <c r="C1950" s="2" t="s">
        <v>10508</v>
      </c>
      <c r="D1950" s="2" t="str">
        <f t="shared" si="120"/>
        <v>İstanbul</v>
      </c>
      <c r="E1950" s="2" t="str">
        <f t="shared" si="121"/>
        <v>İstanbul</v>
      </c>
      <c r="F1950" s="44" t="s">
        <v>8697</v>
      </c>
      <c r="G1950" s="2">
        <v>104</v>
      </c>
      <c r="H1950" s="2" t="s">
        <v>10593</v>
      </c>
      <c r="I1950" s="2">
        <f t="shared" ca="1" si="122"/>
        <v>7</v>
      </c>
      <c r="J1950" s="2">
        <f t="shared" ca="1" si="123"/>
        <v>634</v>
      </c>
    </row>
    <row r="1951" spans="1:10" ht="17.350000000000001" customHeight="1">
      <c r="A1951" s="2">
        <v>1950</v>
      </c>
      <c r="B1951" s="43" t="s">
        <v>8698</v>
      </c>
      <c r="C1951" s="2" t="s">
        <v>10509</v>
      </c>
      <c r="D1951" s="2" t="str">
        <f t="shared" si="120"/>
        <v>Ankara</v>
      </c>
      <c r="E1951" s="2" t="str">
        <f t="shared" si="121"/>
        <v>Ankara</v>
      </c>
      <c r="F1951" s="44" t="s">
        <v>8699</v>
      </c>
      <c r="G1951" s="2">
        <v>2656</v>
      </c>
      <c r="H1951" s="2" t="s">
        <v>10594</v>
      </c>
      <c r="I1951" s="2">
        <f t="shared" ca="1" si="122"/>
        <v>2</v>
      </c>
      <c r="J1951" s="2">
        <f t="shared" ca="1" si="123"/>
        <v>904</v>
      </c>
    </row>
    <row r="1952" spans="1:10" ht="17.350000000000001" customHeight="1">
      <c r="A1952" s="2">
        <v>1951</v>
      </c>
      <c r="B1952" s="43" t="s">
        <v>8700</v>
      </c>
      <c r="C1952" s="2" t="s">
        <v>10510</v>
      </c>
      <c r="D1952" s="2" t="str">
        <f t="shared" si="120"/>
        <v>ANKARA</v>
      </c>
      <c r="E1952" s="2" t="str">
        <f t="shared" si="121"/>
        <v>ANKARA</v>
      </c>
      <c r="F1952" s="44" t="s">
        <v>8701</v>
      </c>
      <c r="G1952" s="2">
        <v>2755</v>
      </c>
      <c r="H1952" s="2" t="s">
        <v>10595</v>
      </c>
      <c r="I1952" s="2">
        <f t="shared" ca="1" si="122"/>
        <v>5</v>
      </c>
      <c r="J1952" s="2">
        <f t="shared" ca="1" si="123"/>
        <v>14</v>
      </c>
    </row>
    <row r="1953" spans="1:10" ht="17.350000000000001" customHeight="1">
      <c r="A1953" s="2">
        <v>1952</v>
      </c>
      <c r="B1953" s="43" t="s">
        <v>8702</v>
      </c>
      <c r="C1953" s="2" t="s">
        <v>10511</v>
      </c>
      <c r="D1953" s="2" t="str">
        <f t="shared" si="120"/>
        <v>ANKARA</v>
      </c>
      <c r="E1953" s="2" t="str">
        <f t="shared" si="121"/>
        <v>ANKARA</v>
      </c>
      <c r="F1953" s="44" t="s">
        <v>8703</v>
      </c>
      <c r="G1953" s="2">
        <v>2545</v>
      </c>
      <c r="H1953" s="2" t="s">
        <v>10596</v>
      </c>
      <c r="I1953" s="2">
        <f t="shared" ca="1" si="122"/>
        <v>2</v>
      </c>
      <c r="J1953" s="2">
        <f t="shared" ca="1" si="123"/>
        <v>922</v>
      </c>
    </row>
    <row r="1954" spans="1:10" ht="17.350000000000001" customHeight="1">
      <c r="A1954" s="2">
        <v>1953</v>
      </c>
      <c r="B1954" s="43" t="s">
        <v>8704</v>
      </c>
      <c r="C1954" s="2" t="s">
        <v>10512</v>
      </c>
      <c r="D1954" s="2" t="str">
        <f t="shared" si="120"/>
        <v>Cevizli Mah. Mustafa Kemal Cad. Hukukçular Towers No:66 A Blok K:5 (Eofis) Kartal-İstanbul</v>
      </c>
      <c r="E1954" s="2" t="str">
        <f t="shared" si="121"/>
        <v>Kartal-İstanbul</v>
      </c>
      <c r="F1954" s="44" t="s">
        <v>8705</v>
      </c>
      <c r="G1954" s="2">
        <v>88</v>
      </c>
      <c r="H1954" s="2" t="s">
        <v>10597</v>
      </c>
      <c r="I1954" s="2">
        <f t="shared" ca="1" si="122"/>
        <v>6</v>
      </c>
      <c r="J1954" s="2">
        <f t="shared" ca="1" si="123"/>
        <v>726</v>
      </c>
    </row>
    <row r="1955" spans="1:10" ht="17.350000000000001" customHeight="1">
      <c r="A1955" s="2">
        <v>1954</v>
      </c>
      <c r="B1955" s="43" t="s">
        <v>8706</v>
      </c>
      <c r="C1955" s="2" t="s">
        <v>10513</v>
      </c>
      <c r="D1955" s="2" t="str">
        <f t="shared" si="120"/>
        <v>Sakarya Üniversitesi Teknoloji Geliştirme Bölgesi B Blok Z07</v>
      </c>
      <c r="E1955" s="2" t="str">
        <f t="shared" si="121"/>
        <v>Z07</v>
      </c>
      <c r="F1955" s="44" t="s">
        <v>8707</v>
      </c>
      <c r="G1955" s="2">
        <v>3019</v>
      </c>
      <c r="H1955" s="2" t="s">
        <v>10598</v>
      </c>
      <c r="I1955" s="2">
        <f t="shared" ca="1" si="122"/>
        <v>6</v>
      </c>
      <c r="J1955" s="2">
        <f t="shared" ca="1" si="123"/>
        <v>779</v>
      </c>
    </row>
    <row r="1956" spans="1:10" ht="17.350000000000001" customHeight="1">
      <c r="A1956" s="2">
        <v>1955</v>
      </c>
      <c r="B1956" s="43" t="s">
        <v>8708</v>
      </c>
      <c r="C1956" s="2" t="s">
        <v>10514</v>
      </c>
      <c r="D1956" s="2" t="str">
        <f t="shared" si="120"/>
        <v>YILDIZ TEKNİK ÜNİVERSİTESİ DAVUTPAŞA KAMPÜSÜ TEKNOLOJİ GELİŞTİRME BÖLGESİ 2. FAZ. C1 BLOK C-307</v>
      </c>
      <c r="E1956" s="2" t="str">
        <f t="shared" si="121"/>
        <v>C-307</v>
      </c>
      <c r="F1956" s="44" t="s">
        <v>8709</v>
      </c>
      <c r="G1956" s="2">
        <v>2334</v>
      </c>
      <c r="H1956" s="2" t="s">
        <v>10599</v>
      </c>
      <c r="I1956" s="2">
        <f t="shared" ca="1" si="122"/>
        <v>4</v>
      </c>
      <c r="J1956" s="2">
        <f t="shared" ca="1" si="123"/>
        <v>652</v>
      </c>
    </row>
    <row r="1957" spans="1:10" ht="17.350000000000001" customHeight="1">
      <c r="A1957" s="2">
        <v>1956</v>
      </c>
      <c r="B1957" s="43" t="s">
        <v>8710</v>
      </c>
      <c r="C1957" s="2" t="s">
        <v>10515</v>
      </c>
      <c r="D1957" s="2" t="str">
        <f t="shared" si="120"/>
        <v>Çifte Havuzlar Mah. Eski</v>
      </c>
      <c r="E1957" s="2" t="str">
        <f t="shared" si="121"/>
        <v>Eski</v>
      </c>
      <c r="F1957" s="44" t="s">
        <v>8711</v>
      </c>
      <c r="G1957" s="2">
        <v>1597</v>
      </c>
      <c r="H1957" s="2" t="s">
        <v>10600</v>
      </c>
      <c r="I1957" s="2">
        <f t="shared" ca="1" si="122"/>
        <v>3</v>
      </c>
      <c r="J1957" s="2">
        <f t="shared" ca="1" si="123"/>
        <v>560</v>
      </c>
    </row>
    <row r="1958" spans="1:10" ht="17.350000000000001" customHeight="1">
      <c r="A1958" s="2">
        <v>1957</v>
      </c>
      <c r="B1958" s="43" t="s">
        <v>8712</v>
      </c>
      <c r="C1958" s="2" t="s">
        <v>10516</v>
      </c>
      <c r="D1958" s="2" t="str">
        <f t="shared" si="120"/>
        <v>ANKARA</v>
      </c>
      <c r="E1958" s="2" t="str">
        <f t="shared" si="121"/>
        <v>ANKARA</v>
      </c>
      <c r="F1958" s="44" t="s">
        <v>8713</v>
      </c>
      <c r="G1958" s="2">
        <v>2381</v>
      </c>
      <c r="H1958" s="2" t="s">
        <v>10601</v>
      </c>
      <c r="I1958" s="2">
        <f t="shared" ca="1" si="122"/>
        <v>7</v>
      </c>
      <c r="J1958" s="2">
        <f t="shared" ca="1" si="123"/>
        <v>12</v>
      </c>
    </row>
    <row r="1959" spans="1:10" ht="17.350000000000001" customHeight="1">
      <c r="A1959" s="2">
        <v>1958</v>
      </c>
      <c r="B1959" s="43" t="s">
        <v>8714</v>
      </c>
      <c r="C1959" s="2" t="s">
        <v>10517</v>
      </c>
      <c r="D1959" s="2" t="str">
        <f t="shared" si="120"/>
        <v>Büyükdere Mah. Gençlik Bulvarı Eskişehir Osmangazi Üniversitesi Meşelik Kampüsü Teknoloji Geliştirme Bölgesi</v>
      </c>
      <c r="E1959" s="2" t="str">
        <f t="shared" si="121"/>
        <v>Bölgesi</v>
      </c>
      <c r="F1959" s="44" t="s">
        <v>8715</v>
      </c>
      <c r="G1959" s="2">
        <v>528</v>
      </c>
      <c r="H1959" s="2" t="s">
        <v>10602</v>
      </c>
      <c r="I1959" s="2">
        <f t="shared" ca="1" si="122"/>
        <v>8</v>
      </c>
      <c r="J1959" s="2">
        <f t="shared" ca="1" si="123"/>
        <v>370</v>
      </c>
    </row>
    <row r="1960" spans="1:10" ht="17.350000000000001" customHeight="1">
      <c r="A1960" s="2">
        <v>1959</v>
      </c>
      <c r="B1960" s="43" t="s">
        <v>8716</v>
      </c>
      <c r="C1960" s="2" t="s">
        <v>10400</v>
      </c>
      <c r="D1960" s="2" t="str">
        <f t="shared" si="120"/>
        <v xml:space="preserve"> İstanbul</v>
      </c>
      <c r="E1960" s="2" t="str">
        <f t="shared" si="121"/>
        <v>İstanbul</v>
      </c>
      <c r="F1960" s="44" t="s">
        <v>8460</v>
      </c>
      <c r="G1960" s="2">
        <v>111</v>
      </c>
      <c r="H1960" s="2" t="s">
        <v>10603</v>
      </c>
      <c r="I1960" s="2">
        <f t="shared" ca="1" si="122"/>
        <v>6</v>
      </c>
      <c r="J1960" s="2">
        <f t="shared" ca="1" si="123"/>
        <v>219</v>
      </c>
    </row>
    <row r="1961" spans="1:10" ht="17.350000000000001" customHeight="1">
      <c r="A1961" s="2">
        <v>1960</v>
      </c>
      <c r="B1961" s="43" t="s">
        <v>8717</v>
      </c>
      <c r="C1961" s="2" t="s">
        <v>10518</v>
      </c>
      <c r="D1961" s="2" t="str">
        <f t="shared" si="120"/>
        <v xml:space="preserve"> İSTANBUL</v>
      </c>
      <c r="E1961" s="2" t="str">
        <f t="shared" si="121"/>
        <v>İSTANBUL</v>
      </c>
      <c r="F1961" s="44" t="s">
        <v>8718</v>
      </c>
      <c r="G1961" s="2">
        <v>1</v>
      </c>
      <c r="H1961" s="2" t="s">
        <v>10604</v>
      </c>
      <c r="I1961" s="2">
        <f t="shared" ca="1" si="122"/>
        <v>3</v>
      </c>
      <c r="J1961" s="2">
        <f t="shared" ca="1" si="123"/>
        <v>979</v>
      </c>
    </row>
    <row r="1962" spans="1:10" ht="17.350000000000001" customHeight="1">
      <c r="A1962" s="2">
        <v>1961</v>
      </c>
      <c r="B1962" s="43" t="s">
        <v>8719</v>
      </c>
      <c r="C1962" s="2" t="s">
        <v>10519</v>
      </c>
      <c r="D1962" s="2" t="str">
        <f t="shared" si="120"/>
        <v>Ankara</v>
      </c>
      <c r="E1962" s="2" t="str">
        <f t="shared" si="121"/>
        <v>Ankara</v>
      </c>
      <c r="F1962" s="44" t="s">
        <v>8720</v>
      </c>
      <c r="G1962" s="2">
        <v>1777</v>
      </c>
      <c r="H1962" s="2" t="s">
        <v>10605</v>
      </c>
      <c r="I1962" s="2">
        <f t="shared" ca="1" si="122"/>
        <v>8</v>
      </c>
      <c r="J1962" s="2">
        <f t="shared" ca="1" si="123"/>
        <v>117</v>
      </c>
    </row>
    <row r="1963" spans="1:10" ht="17.350000000000001" customHeight="1">
      <c r="A1963" s="2">
        <v>1962</v>
      </c>
      <c r="B1963" s="43" t="s">
        <v>8721</v>
      </c>
      <c r="C1963" s="2" t="s">
        <v>10520</v>
      </c>
      <c r="D1963" s="2" t="str">
        <f t="shared" si="120"/>
        <v>Çınartepe Mh. Adnan Menderes Cd. No:91C 67040 Merkez Zonguldak</v>
      </c>
      <c r="E1963" s="2" t="str">
        <f t="shared" si="121"/>
        <v>Zonguldak</v>
      </c>
      <c r="F1963" s="44" t="s">
        <v>8722</v>
      </c>
      <c r="G1963" s="2">
        <v>899</v>
      </c>
      <c r="H1963" s="2" t="s">
        <v>10606</v>
      </c>
      <c r="I1963" s="2">
        <f t="shared" ca="1" si="122"/>
        <v>1</v>
      </c>
      <c r="J1963" s="2">
        <f t="shared" ca="1" si="123"/>
        <v>532</v>
      </c>
    </row>
    <row r="1964" spans="1:10" ht="17.350000000000001" customHeight="1">
      <c r="A1964" s="2">
        <v>1963</v>
      </c>
      <c r="B1964" s="43" t="s">
        <v>8723</v>
      </c>
      <c r="C1964" s="2" t="s">
        <v>8796</v>
      </c>
      <c r="D1964" s="2" t="str">
        <f t="shared" si="120"/>
        <v xml:space="preserve"> Ankara</v>
      </c>
      <c r="E1964" s="2" t="str">
        <f t="shared" si="121"/>
        <v>Ankara</v>
      </c>
      <c r="F1964" s="44" t="s">
        <v>5129</v>
      </c>
      <c r="G1964" s="2">
        <v>3173</v>
      </c>
      <c r="H1964" s="2" t="s">
        <v>10607</v>
      </c>
      <c r="I1964" s="2">
        <f t="shared" ca="1" si="122"/>
        <v>3</v>
      </c>
      <c r="J1964" s="2">
        <f t="shared" ca="1" si="123"/>
        <v>511</v>
      </c>
    </row>
    <row r="1965" spans="1:10" ht="17.350000000000001" customHeight="1">
      <c r="A1965" s="2">
        <v>1964</v>
      </c>
      <c r="B1965" s="43" t="s">
        <v>8724</v>
      </c>
      <c r="C1965" s="2" t="s">
        <v>10521</v>
      </c>
      <c r="D1965" s="2" t="str">
        <f t="shared" si="120"/>
        <v>307 Odunpazarı</v>
      </c>
      <c r="E1965" s="2" t="str">
        <f t="shared" si="121"/>
        <v>Odunpazarı</v>
      </c>
      <c r="F1965" s="44" t="s">
        <v>8725</v>
      </c>
      <c r="G1965" s="2">
        <v>3056</v>
      </c>
      <c r="H1965" s="2" t="s">
        <v>10608</v>
      </c>
      <c r="I1965" s="2">
        <f t="shared" ca="1" si="122"/>
        <v>7</v>
      </c>
      <c r="J1965" s="2">
        <f t="shared" ca="1" si="123"/>
        <v>61</v>
      </c>
    </row>
  </sheetData>
  <autoFilter ref="B1:F1965" xr:uid="{571E36B7-26C0-4BF1-BC1F-E94F4928C641}"/>
  <hyperlinks>
    <hyperlink ref="F2" r:id="rId1" display="http://teknoag.sanayi.gov.tr/Home/TgbFirmaDetay?WCacra%252fJNEEIY%252fJ3LQRIuQ%253d%253d=69rSMoRyWW3OSunU2fn7kg%253d%253d" xr:uid="{92DF9DA7-20C6-488C-A730-4B1CD43EFB81}"/>
    <hyperlink ref="F3" r:id="rId2" display="http://teknoag.sanayi.gov.tr/Home/TgbFirmaDetay?WCacra%252fJNEEIY%252fJ3LQRIuQ%253d%253d=iQvx9sVHIizzfkTj9d6yNA%253d%253d" xr:uid="{AD8716F9-9E16-4DB0-920E-FF29E9452BB9}"/>
    <hyperlink ref="F4" r:id="rId3" display="http://teknoag.sanayi.gov.tr/Home/TgbFirmaDetay?WCacra%252fJNEEIY%252fJ3LQRIuQ%253d%253d=T%252b4OghK5gXhuiS96Lpfyxw%253d%253d" xr:uid="{59B70A2D-5269-420A-A6E7-7A9A5E97C872}"/>
    <hyperlink ref="F5" r:id="rId4" display="http://teknoag.sanayi.gov.tr/Home/TgbFirmaDetay?WCacra%252fJNEEIY%252fJ3LQRIuQ%253d%253d=HG%252b67T7lQEbFAuJIrVRcbA%253d%253d" xr:uid="{D3EA147E-CFB2-418B-9806-EAD31E1C40BE}"/>
    <hyperlink ref="F6" r:id="rId5" display="http://teknoag.sanayi.gov.tr/Home/TgbFirmaDetay?WCacra%252fJNEEIY%252fJ3LQRIuQ%253d%253d=zQr8zC3dsCS0LtVELVhnQQ%253d%253d" xr:uid="{EC2180A1-148B-4B00-B258-6E172526F0BC}"/>
    <hyperlink ref="F7" r:id="rId6" display="http://teknoag.sanayi.gov.tr/Home/TgbFirmaDetay?WCacra%252fJNEEIY%252fJ3LQRIuQ%253d%253d=LaB7wwY5oFBbdqPP9FL49A%253d%253d" xr:uid="{AFA3C12C-FBD2-4491-95DE-9330D19DA4B6}"/>
    <hyperlink ref="F8" r:id="rId7" display="http://teknoag.sanayi.gov.tr/Home/TgbFirmaDetay?WCacra%252fJNEEIY%252fJ3LQRIuQ%253d%253d=ZJQehNYXp%252bA8tAIu4G8hZg%253d%253d" xr:uid="{B7585B46-FE9F-456B-9964-393787B52C16}"/>
    <hyperlink ref="F9" r:id="rId8" display="http://teknoag.sanayi.gov.tr/Home/TgbFirmaDetay?WCacra%252fJNEEIY%252fJ3LQRIuQ%253d%253d=7gZx0U%252f%252bLy%252bH2bdQy8INiQ%253d%253d" xr:uid="{96BA48F7-0D56-49A7-B116-7C3C828CB2DA}"/>
    <hyperlink ref="F10" r:id="rId9" display="http://teknoag.sanayi.gov.tr/Home/TgbFirmaDetay?WCacra%252fJNEEIY%252fJ3LQRIuQ%253d%253d=26wouQaH1MDRB4BrFOBhPQ%253d%253d" xr:uid="{708ACB69-CFE9-4473-8959-ED95D483A6D1}"/>
    <hyperlink ref="F11" r:id="rId10" display="http://teknoag.sanayi.gov.tr/Home/TgbFirmaDetay?WCacra%252fJNEEIY%252fJ3LQRIuQ%253d%253d=apWlHhNcD2vlC5n8VdeO4A%253d%253d" xr:uid="{70799F79-E23A-488A-9740-D5BA276DA74C}"/>
    <hyperlink ref="F12" r:id="rId11" display="http://teknoag.sanayi.gov.tr/Home/TgbFirmaDetay?WCacra%252fJNEEIY%252fJ3LQRIuQ%253d%253d=1RYLO2Iyr5jCXR9hinnTog%253d%253d" xr:uid="{4C29421C-8014-49C2-8B36-7D252AAEA263}"/>
    <hyperlink ref="F13" r:id="rId12" display="http://teknoag.sanayi.gov.tr/Home/TgbFirmaDetay?WCacra%252fJNEEIY%252fJ3LQRIuQ%253d%253d=U6Bxm3QO9bT1sIHUlAk6rg%253d%253d" xr:uid="{ECD0B848-271C-488F-AE2C-7AD4B58EF924}"/>
    <hyperlink ref="F14" r:id="rId13" display="http://teknoag.sanayi.gov.tr/Home/TgbFirmaDetay?WCacra%252fJNEEIY%252fJ3LQRIuQ%253d%253d=vvoZYmYgItwN%252fpbLnO5tgw%253d%253d" xr:uid="{005D79B0-D843-4B4C-B038-6C9FC2F9044E}"/>
    <hyperlink ref="F15" r:id="rId14" display="http://teknoag.sanayi.gov.tr/Home/TgbFirmaDetay?WCacra%252fJNEEIY%252fJ3LQRIuQ%253d%253d=xhEtzuIp4nDDgYMdfdqM4g%253d%253d" xr:uid="{87C24F74-C1FC-46E0-A6E4-6E0FF5C35BBF}"/>
    <hyperlink ref="F16" r:id="rId15" display="http://teknoag.sanayi.gov.tr/Home/TgbFirmaDetay?WCacra%252fJNEEIY%252fJ3LQRIuQ%253d%253d=wjrAa8qbecLrZNBkC0hfkA%253d%253d" xr:uid="{416A04A4-DD00-452B-B178-5DDD28CFBFA5}"/>
    <hyperlink ref="F17" r:id="rId16" display="http://teknoag.sanayi.gov.tr/Home/TgbFirmaDetay?WCacra%252fJNEEIY%252fJ3LQRIuQ%253d%253d=4OY19Gkz4gqOQ%252f%252ftayA0Mw%253d%253d" xr:uid="{62DDAE90-8EE0-4FF7-9461-9DAC06E0868B}"/>
    <hyperlink ref="F18" r:id="rId17" display="http://teknoag.sanayi.gov.tr/Home/TgbFirmaDetay?WCacra%252fJNEEIY%252fJ3LQRIuQ%253d%253d=B54qvL60U4Fmm7%252bflR4KKQ%253d%253d" xr:uid="{13BFAC07-3880-452C-975A-4789DEB7FC01}"/>
    <hyperlink ref="F19" r:id="rId18" display="http://teknoag.sanayi.gov.tr/Home/TgbFirmaDetay?WCacra%252fJNEEIY%252fJ3LQRIuQ%253d%253d=GH7ySFsaaR%252bVZVVq%252btOO7g%253d%253d" xr:uid="{40BC0C77-562F-4810-9BA5-0F7DD2035517}"/>
    <hyperlink ref="F20" r:id="rId19" display="http://teknoag.sanayi.gov.tr/Home/TgbFirmaDetay?WCacra%252fJNEEIY%252fJ3LQRIuQ%253d%253d=1F6OZlzEm%252fMbpwPhbY6nlg%253d%253d" xr:uid="{1E2AFE70-9880-4937-96A1-B5BD8DF566F2}"/>
    <hyperlink ref="F21" r:id="rId20" display="http://teknoag.sanayi.gov.tr/Home/TgbFirmaDetay?WCacra%252fJNEEIY%252fJ3LQRIuQ%253d%253d=vcAmGA%252bPHYYjn5OLoI8OGw%253d%253d" xr:uid="{C6C89454-2966-4906-AEFA-0E1E7F26452F}"/>
    <hyperlink ref="F22" r:id="rId21" display="http://teknoag.sanayi.gov.tr/Home/TgbFirmaDetay?WCacra%252fJNEEIY%252fJ3LQRIuQ%253d%253d=z9UCvEw4gPC17j7HUW%252bHEA%253d%253d" xr:uid="{A6286D75-15DC-4F50-8F22-E97C412ADED8}"/>
    <hyperlink ref="F23" r:id="rId22" display="http://teknoag.sanayi.gov.tr/Home/TgbFirmaDetay?WCacra%252fJNEEIY%252fJ3LQRIuQ%253d%253d=Rc9tLS6t3t1hKwNWZPjXfA%253d%253d" xr:uid="{D2AC928C-D9B0-4BC6-A915-025E274860D1}"/>
    <hyperlink ref="F24" r:id="rId23" display="http://teknoag.sanayi.gov.tr/Home/TgbFirmaDetay?WCacra%252fJNEEIY%252fJ3LQRIuQ%253d%253d=KkS2kR0diUeS7LK%252b%252f%252fCfYg%253d%253d" xr:uid="{22F1B6AF-F678-4F0C-821C-4AD948FF4290}"/>
    <hyperlink ref="F25" r:id="rId24" display="http://teknoag.sanayi.gov.tr/Home/TgbFirmaDetay?WCacra%252fJNEEIY%252fJ3LQRIuQ%253d%253d=A%252b2vHXq%252bqAmBUWqzfSJw4g%253d%253d" xr:uid="{1B92A8FA-041D-414B-B901-0026FBED0223}"/>
    <hyperlink ref="F26" r:id="rId25" display="http://teknoag.sanayi.gov.tr/Home/TgbFirmaDetay?WCacra%252fJNEEIY%252fJ3LQRIuQ%253d%253d=xuKB1pAOo47%252bxa8cZa1zCg%253d%253d" xr:uid="{AAA8947B-8DCF-45AD-A44A-12ABFE7AFF43}"/>
    <hyperlink ref="F27" r:id="rId26" display="http://teknoag.sanayi.gov.tr/Home/TgbFirmaDetay?WCacra%252fJNEEIY%252fJ3LQRIuQ%253d%253d=RtGEddPQzTadFHLQkwsxRg%253d%253d" xr:uid="{DE22D811-5A21-4D3E-99DA-D3D837322868}"/>
    <hyperlink ref="F28" r:id="rId27" display="http://teknoag.sanayi.gov.tr/Home/TgbFirmaDetay?WCacra%252fJNEEIY%252fJ3LQRIuQ%253d%253d=yppCmO6U9MBmhaDK1VHCMw%253d%253d" xr:uid="{9299238C-11C3-42B1-8D7C-5CA2D3E8FCAA}"/>
    <hyperlink ref="F29" r:id="rId28" display="http://teknoag.sanayi.gov.tr/Home/TgbFirmaDetay?WCacra%252fJNEEIY%252fJ3LQRIuQ%253d%253d=65vleE%252f1F9etHbXvZyHhKA%253d%253d" xr:uid="{26CD944F-11FB-4EA3-88D4-4260C6147F6E}"/>
    <hyperlink ref="F30" r:id="rId29" display="http://teknoag.sanayi.gov.tr/Home/TgbFirmaDetay?WCacra%252fJNEEIY%252fJ3LQRIuQ%253d%253d=weVVMpBLkt6pc7eM4L9MIA%253d%253d" xr:uid="{CE6CCC67-EEEC-44C6-89B6-28DC52D799AD}"/>
    <hyperlink ref="F31" r:id="rId30" display="http://teknoag.sanayi.gov.tr/Home/TgbFirmaDetay?WCacra%252fJNEEIY%252fJ3LQRIuQ%253d%253d=OE9HE0vvPxE3z4LKTSohxg%253d%253d" xr:uid="{53E6B110-A167-4325-8213-E5AA290F0386}"/>
    <hyperlink ref="F32" r:id="rId31" display="http://teknoag.sanayi.gov.tr/Home/TgbFirmaDetay?WCacra%252fJNEEIY%252fJ3LQRIuQ%253d%253d=SkYFFChwVClNl9j1fz4EbQ%253d%253d" xr:uid="{3762C6BF-EE83-4C2B-8951-1CE0B0AF7291}"/>
    <hyperlink ref="F33" r:id="rId32" display="http://teknoag.sanayi.gov.tr/Home/TgbFirmaDetay?WCacra%252fJNEEIY%252fJ3LQRIuQ%253d%253d=o7%252buKOXib0M7tp4TOabLJw%253d%253d" xr:uid="{A2040869-D918-4C88-B7A7-91C201603A50}"/>
    <hyperlink ref="F34" r:id="rId33" display="http://teknoag.sanayi.gov.tr/Home/TgbFirmaDetay?WCacra%252fJNEEIY%252fJ3LQRIuQ%253d%253d=qAqpnAxxjuaYFBSgnBa0kA%253d%253d" xr:uid="{C7C52AE1-AB52-4549-BDF5-1DD26FD2A008}"/>
    <hyperlink ref="F35" r:id="rId34" display="http://teknoag.sanayi.gov.tr/Home/TgbFirmaDetay?WCacra%252fJNEEIY%252fJ3LQRIuQ%253d%253d=9mEkUX41PTTDkakG6jrKNA%253d%253d" xr:uid="{95B2AFD3-0405-449B-8143-B5A23E3388C1}"/>
    <hyperlink ref="F36" r:id="rId35" display="http://teknoag.sanayi.gov.tr/Home/TgbFirmaDetay?WCacra%252fJNEEIY%252fJ3LQRIuQ%253d%253d=vd1wTtW00CqoCxwFPnPaxg%253d%253d" xr:uid="{8E1AA961-1FFE-49B7-8026-1920815935F2}"/>
    <hyperlink ref="F37" r:id="rId36" display="http://teknoag.sanayi.gov.tr/Home/TgbFirmaDetay?WCacra%252fJNEEIY%252fJ3LQRIuQ%253d%253d=2AxGivOj6nYmTmLkP4N8Eg%253d%253d" xr:uid="{FD2D4E9B-E0BD-4BBE-88DE-B750A1408EAD}"/>
    <hyperlink ref="F38" r:id="rId37" display="http://teknoag.sanayi.gov.tr/Home/TgbFirmaDetay?WCacra%252fJNEEIY%252fJ3LQRIuQ%253d%253d=aYRlxC33fDQL2c881tLN%252bQ%253d%253d" xr:uid="{6B4F47C7-4AE6-45CE-BC93-DDEF51EC3F6C}"/>
    <hyperlink ref="F39" r:id="rId38" display="http://teknoag.sanayi.gov.tr/Home/TgbFirmaDetay?WCacra%252fJNEEIY%252fJ3LQRIuQ%253d%253d=GMvVALL1mZGMCbl8EgeC6A%253d%253d" xr:uid="{4BF29EB6-3E10-4AEA-A910-70364BE86DD7}"/>
    <hyperlink ref="F40" r:id="rId39" display="http://teknoag.sanayi.gov.tr/Home/TgbFirmaDetay?WCacra%252fJNEEIY%252fJ3LQRIuQ%253d%253d=yYJApdEvjyUWx3gOMRSQ4g%253d%253d" xr:uid="{D09C5EC2-0EDB-48C5-922F-EB28ED938CE0}"/>
    <hyperlink ref="F41" r:id="rId40" display="http://teknoag.sanayi.gov.tr/Home/TgbFirmaDetay?WCacra%252fJNEEIY%252fJ3LQRIuQ%253d%253d=5eLcOYWeYpe1dpxgQj%252bpAw%253d%253d" xr:uid="{4A4741E6-70DD-4EB4-9342-86167A9B69E9}"/>
    <hyperlink ref="F42" r:id="rId41" display="http://teknoag.sanayi.gov.tr/Home/TgbFirmaDetay?WCacra%252fJNEEIY%252fJ3LQRIuQ%253d%253d=t9f8XDhGEU0KKvuL6elk9A%253d%253d" xr:uid="{073C4EE1-25EE-4884-872A-D3322DE057E8}"/>
    <hyperlink ref="F43" r:id="rId42" display="http://teknoag.sanayi.gov.tr/Home/TgbFirmaDetay?WCacra%252fJNEEIY%252fJ3LQRIuQ%253d%253d=VYZ2neVTevTqe%252b2uutPiUA%253d%253d" xr:uid="{D863FA6F-80CF-4B43-85B0-67118139401B}"/>
    <hyperlink ref="F44" r:id="rId43" display="http://teknoag.sanayi.gov.tr/Home/TgbFirmaDetay?WCacra%252fJNEEIY%252fJ3LQRIuQ%253d%253d=lvszBn92bqnyJaBHIAZnPg%253d%253d" xr:uid="{C33ED19B-7234-43BE-BC88-707C98C0C448}"/>
    <hyperlink ref="F45" r:id="rId44" display="http://teknoag.sanayi.gov.tr/Home/TgbFirmaDetay?WCacra%252fJNEEIY%252fJ3LQRIuQ%253d%253d=GZRk4L3Vd9h%252fzz7HiSdjLA%253d%253d" xr:uid="{057E6816-6E03-4657-95A6-FCA99279A060}"/>
    <hyperlink ref="F46" r:id="rId45" display="http://teknoag.sanayi.gov.tr/Home/TgbFirmaDetay?WCacra%252fJNEEIY%252fJ3LQRIuQ%253d%253d=zNFi%252bX57TfMjg2oWllEEyQ%253d%253d" xr:uid="{8D01C04C-88F2-4015-8639-D1FAF6AFE781}"/>
    <hyperlink ref="F47" r:id="rId46" display="http://teknoag.sanayi.gov.tr/Home/TgbFirmaDetay?WCacra%252fJNEEIY%252fJ3LQRIuQ%253d%253d=%252bPG6VtibAhoDr%252bqKzMRB5w%253d%253d" xr:uid="{8F06D69A-787D-40E7-85F8-EC010ED8ABBD}"/>
    <hyperlink ref="F48" r:id="rId47" display="http://teknoag.sanayi.gov.tr/Home/TgbFirmaDetay?WCacra%252fJNEEIY%252fJ3LQRIuQ%253d%253d=CowLiga1x0YJUR0AWx9D8w%253d%253d" xr:uid="{F641AD83-DABB-4B55-994B-4FE25F4E5CFC}"/>
    <hyperlink ref="F49" r:id="rId48" display="http://teknoag.sanayi.gov.tr/Home/TgbFirmaDetay?WCacra%252fJNEEIY%252fJ3LQRIuQ%253d%253d=M897e4ezrIt2ehtuTJlDpg%253d%253d" xr:uid="{843F259B-EDF5-4D2D-8C46-55477F17C736}"/>
    <hyperlink ref="F50" r:id="rId49" display="http://teknoag.sanayi.gov.tr/Home/TgbFirmaDetay?WCacra%252fJNEEIY%252fJ3LQRIuQ%253d%253d=IrCBmOYOZQs%252fazGEVibTuQ%253d%253d" xr:uid="{DEFE8130-308A-43AA-AF91-244044D40930}"/>
    <hyperlink ref="F51" r:id="rId50" display="http://teknoag.sanayi.gov.tr/Home/TgbFirmaDetay?WCacra%252fJNEEIY%252fJ3LQRIuQ%253d%253d=ioTIaEvMqY7bblyBVp49Xg%253d%253d" xr:uid="{DF193104-DD92-406E-B395-3979E6BCA776}"/>
    <hyperlink ref="F52" r:id="rId51" display="http://teknoag.sanayi.gov.tr/Home/TgbFirmaDetay?WCacra%252fJNEEIY%252fJ3LQRIuQ%253d%253d=m2UKjAgSt87xDJVKEoQlkg%253d%253d" xr:uid="{48203915-4D4D-4DE0-BEB7-ACB818CE9801}"/>
    <hyperlink ref="F53" r:id="rId52" display="http://teknoag.sanayi.gov.tr/Home/TgbFirmaDetay?WCacra%252fJNEEIY%252fJ3LQRIuQ%253d%253d=x42Jjt7vTooL8f%252fa%252b%252b8fMw%253d%253d" xr:uid="{016EB62D-026C-48CB-A725-1EF9C804D0DF}"/>
    <hyperlink ref="F54" r:id="rId53" display="http://teknoag.sanayi.gov.tr/Home/TgbFirmaDetay?WCacra%252fJNEEIY%252fJ3LQRIuQ%253d%253d=bm3KTitM%252fDn17znrJDNM5A%253d%253d" xr:uid="{87062430-AAA4-438B-BFBB-527EB7A92A05}"/>
    <hyperlink ref="F55" r:id="rId54" display="http://teknoag.sanayi.gov.tr/Home/TgbFirmaDetay?WCacra%252fJNEEIY%252fJ3LQRIuQ%253d%253d=rfDJYQvMSZ6swZMZ%252flW9AA%253d%253d" xr:uid="{5BBC9627-E737-4141-ADD2-0D9281CDC2F8}"/>
    <hyperlink ref="F56" r:id="rId55" display="http://teknoag.sanayi.gov.tr/Home/TgbFirmaDetay?WCacra%252fJNEEIY%252fJ3LQRIuQ%253d%253d=FBH2ZHlmKb%252fmVdLUAQ8jAQ%253d%253d" xr:uid="{38A4E20A-1AD0-407E-978E-F3152EA2EB94}"/>
    <hyperlink ref="F57" r:id="rId56" display="http://teknoag.sanayi.gov.tr/Home/TgbFirmaDetay?WCacra%252fJNEEIY%252fJ3LQRIuQ%253d%253d=AB89BoJypxiyokVplyxzHA%253d%253d" xr:uid="{75183E01-02BE-4920-AEA3-0D88FD639173}"/>
    <hyperlink ref="F58" r:id="rId57" display="http://teknoag.sanayi.gov.tr/Home/TgbFirmaDetay?WCacra%252fJNEEIY%252fJ3LQRIuQ%253d%253d=jG%252b%252bRpsd%252bLFU2%252bGG6Qz1Fw%253d%253d" xr:uid="{1A1C99C5-1977-4689-B4E8-43DCDDD8C160}"/>
    <hyperlink ref="F59" r:id="rId58" display="http://teknoag.sanayi.gov.tr/Home/TgbFirmaDetay?WCacra%252fJNEEIY%252fJ3LQRIuQ%253d%253d=GaTlNANxEiC4%252fZRHRNqJzA%253d%253d" xr:uid="{6559E872-8A7C-4C24-A893-1A7040E6FBC3}"/>
    <hyperlink ref="F60" r:id="rId59" display="http://teknoag.sanayi.gov.tr/Home/TgbFirmaDetay?WCacra%252fJNEEIY%252fJ3LQRIuQ%253d%253d=i0BSxcnylqhCaZToQVvNOg%253d%253d" xr:uid="{540C1B37-73D6-4333-A379-E4108B7A2102}"/>
    <hyperlink ref="F61" r:id="rId60" display="http://teknoag.sanayi.gov.tr/Home/TgbFirmaDetay?WCacra%252fJNEEIY%252fJ3LQRIuQ%253d%253d=gnEglXCAXEj1tqYhENyRtw%253d%253d" xr:uid="{A2560379-8DD3-4F6F-8D5B-B795355A37D8}"/>
    <hyperlink ref="F62" r:id="rId61" display="http://teknoag.sanayi.gov.tr/Home/TgbFirmaDetay?WCacra%252fJNEEIY%252fJ3LQRIuQ%253d%253d=TcBDiV6YXmL644fXl4YZ8A%253d%253d" xr:uid="{23E96AF7-28CA-4141-AA8A-46ADB940A7B7}"/>
    <hyperlink ref="F63" r:id="rId62" display="http://teknoag.sanayi.gov.tr/Home/TgbFirmaDetay?WCacra%252fJNEEIY%252fJ3LQRIuQ%253d%253d=NHW85Ji4yrvdQ9EeI0OGnQ%253d%253d" xr:uid="{E3C2F657-A78F-4599-8C7F-EC7CF1A3C9DC}"/>
    <hyperlink ref="F64" r:id="rId63" display="http://teknoag.sanayi.gov.tr/Home/TgbFirmaDetay?WCacra%252fJNEEIY%252fJ3LQRIuQ%253d%253d=nOXeSy2c94QyoQwpehGrzQ%253d%253d" xr:uid="{9EB61235-ABA3-414D-8684-598C73518575}"/>
    <hyperlink ref="F65" r:id="rId64" display="http://teknoag.sanayi.gov.tr/Home/TgbFirmaDetay?WCacra%252fJNEEIY%252fJ3LQRIuQ%253d%253d=nhaPnEl%252b0LsMnvxper7Yhg%253d%253d" xr:uid="{1B3F3F64-54E1-4B22-AD4C-7D0FB2798AF0}"/>
    <hyperlink ref="F66" r:id="rId65" display="http://teknoag.sanayi.gov.tr/Home/TgbFirmaDetay?WCacra%252fJNEEIY%252fJ3LQRIuQ%253d%253d=n%252bNTLlMaCGDXe%252foDz9oIlA%253d%253d" xr:uid="{F507CF35-0FF4-455A-BC8F-332FEB1023A2}"/>
    <hyperlink ref="F67" r:id="rId66" display="http://teknoag.sanayi.gov.tr/Home/TgbFirmaDetay?WCacra%252fJNEEIY%252fJ3LQRIuQ%253d%253d=NdDO8jJi34Y99YgHrjCsaw%253d%253d" xr:uid="{FE1A92AC-4FCB-4627-8E7E-EF0C675CF806}"/>
    <hyperlink ref="F68" r:id="rId67" display="http://teknoag.sanayi.gov.tr/Home/TgbFirmaDetay?WCacra%252fJNEEIY%252fJ3LQRIuQ%253d%253d=zmGVhS0%252fN5fz2H%252f00PGndg%253d%253d" xr:uid="{DEB730E1-2598-4BA5-B9C2-38EF43388410}"/>
    <hyperlink ref="F69" r:id="rId68" display="http://teknoag.sanayi.gov.tr/Home/TgbFirmaDetay?WCacra%252fJNEEIY%252fJ3LQRIuQ%253d%253d=76YKDvEl61HN1qOkoDIuRw%253d%253d" xr:uid="{E2208989-D449-48A9-8134-156513051D7E}"/>
    <hyperlink ref="F70" r:id="rId69" display="http://teknoag.sanayi.gov.tr/Home/TgbFirmaDetay?WCacra%252fJNEEIY%252fJ3LQRIuQ%253d%253d=Pv%252bdguUR8zQIXCJKkORVew%253d%253d" xr:uid="{910AAB85-014A-46A2-AAF0-C3A883410588}"/>
    <hyperlink ref="F71" r:id="rId70" display="http://teknoag.sanayi.gov.tr/Home/TgbFirmaDetay?WCacra%252fJNEEIY%252fJ3LQRIuQ%253d%253d=KkTRuxfWrjP14ND2UdJSKg%253d%253d" xr:uid="{D6509295-72A1-4609-8443-BCBC4AE800A5}"/>
    <hyperlink ref="F72" r:id="rId71" display="http://teknoag.sanayi.gov.tr/Home/TgbFirmaDetay?WCacra%252fJNEEIY%252fJ3LQRIuQ%253d%253d=kqB9a4fcOrrFPHJO6zI5dg%253d%253d" xr:uid="{79FB579E-D617-4A08-8702-63F9D7BBA9D0}"/>
    <hyperlink ref="F73" r:id="rId72" display="http://teknoag.sanayi.gov.tr/Home/TgbFirmaDetay?WCacra%252fJNEEIY%252fJ3LQRIuQ%253d%253d=d8grFQxRQGUuvF%252bvS51QgQ%253d%253d" xr:uid="{A6398F12-6DC5-4EC6-B87F-97A09C587823}"/>
    <hyperlink ref="F74" r:id="rId73" display="http://teknoag.sanayi.gov.tr/Home/TgbFirmaDetay?WCacra%252fJNEEIY%252fJ3LQRIuQ%253d%253d=7v0ekLBHB01MXL5s9zqVtQ%253d%253d" xr:uid="{05A392E7-AA05-422D-BF5F-2D1397D86C45}"/>
    <hyperlink ref="F75" r:id="rId74" display="http://teknoag.sanayi.gov.tr/Home/TgbFirmaDetay?WCacra%252fJNEEIY%252fJ3LQRIuQ%253d%253d=0cnoYtTnXT9hLbI5ZC7s7A%253d%253d" xr:uid="{1F6080E8-3E33-4E5D-85AA-12633AAA1F53}"/>
    <hyperlink ref="F76" r:id="rId75" display="http://teknoag.sanayi.gov.tr/Home/TgbFirmaDetay?WCacra%252fJNEEIY%252fJ3LQRIuQ%253d%253d=QHgGnKrokWMYfHZxoUNqBA%253d%253d" xr:uid="{6BE020D4-4238-4D04-AC28-19C2459ABAA2}"/>
    <hyperlink ref="F77" r:id="rId76" display="http://teknoag.sanayi.gov.tr/Home/TgbFirmaDetay?WCacra%252fJNEEIY%252fJ3LQRIuQ%253d%253d=LMKpRk2IwmfudDc7XwWGDw%253d%253d" xr:uid="{4C2D53E9-84F9-4824-8221-F6CDD52CE7ED}"/>
    <hyperlink ref="F78" r:id="rId77" display="http://teknoag.sanayi.gov.tr/Home/TgbFirmaDetay?WCacra%252fJNEEIY%252fJ3LQRIuQ%253d%253d=wLa6YuPHtsZrU3iA%252fU9ZmA%253d%253d" xr:uid="{8ADD16AA-1561-4BC8-A593-FB661DC40A59}"/>
    <hyperlink ref="F79" r:id="rId78" display="http://teknoag.sanayi.gov.tr/Home/TgbFirmaDetay?WCacra%252fJNEEIY%252fJ3LQRIuQ%253d%253d=kpLb5oNPaBDgnCNkyb8TyQ%253d%253d" xr:uid="{B859E97C-4901-4072-AC10-B960F5B41F27}"/>
    <hyperlink ref="F80" r:id="rId79" display="http://teknoag.sanayi.gov.tr/Home/TgbFirmaDetay?WCacra%252fJNEEIY%252fJ3LQRIuQ%253d%253d=3mdV4%252fW5R9uxRCCO954vyQ%253d%253d" xr:uid="{A3BA0FC2-59F6-409A-9D4F-E5E05F9538C7}"/>
    <hyperlink ref="F81" r:id="rId80" display="http://teknoag.sanayi.gov.tr/Home/TgbFirmaDetay?WCacra%252fJNEEIY%252fJ3LQRIuQ%253d%253d=pNJmXgNnnfJvAwamVGS8jA%253d%253d" xr:uid="{AC4D9721-E0EE-4A9A-A414-7976DD8FED0E}"/>
    <hyperlink ref="F82" r:id="rId81" display="http://teknoag.sanayi.gov.tr/Home/TgbFirmaDetay?WCacra%252fJNEEIY%252fJ3LQRIuQ%253d%253d=fHDAO5O8%252bAY0DZjm3NJHhQ%253d%253d" xr:uid="{B32BD66F-74D6-4EF3-814E-D82F90EB9953}"/>
    <hyperlink ref="F83" r:id="rId82" display="http://teknoag.sanayi.gov.tr/Home/TgbFirmaDetay?WCacra%252fJNEEIY%252fJ3LQRIuQ%253d%253d=GifoWnjTLI1Big%252bEOr%252bNSA%253d%253d" xr:uid="{E9AF27D4-0308-4F36-B6E0-32D8A3FA5524}"/>
    <hyperlink ref="F84" r:id="rId83" display="http://teknoag.sanayi.gov.tr/Home/TgbFirmaDetay?WCacra%252fJNEEIY%252fJ3LQRIuQ%253d%253d=PeY%252biw1MUNDRuRDkWNpFtA%253d%253d" xr:uid="{D0613CAF-872B-4FE9-A983-CE77E6750FD3}"/>
    <hyperlink ref="F85" r:id="rId84" display="http://teknoag.sanayi.gov.tr/Home/TgbFirmaDetay?WCacra%252fJNEEIY%252fJ3LQRIuQ%253d%253d=Po3ZLpzJWmQZ9Eb6h2Iy5w%253d%253d" xr:uid="{678F18AD-8724-406C-B3A6-AA2EA0A00A02}"/>
    <hyperlink ref="F86" r:id="rId85" display="http://teknoag.sanayi.gov.tr/Home/TgbFirmaDetay?WCacra%252fJNEEIY%252fJ3LQRIuQ%253d%253d=vATHmN487IH%252fexvL%252fCLAIw%253d%253d" xr:uid="{0042465A-50B3-4F0B-AFA6-35641595CB6A}"/>
    <hyperlink ref="F87" r:id="rId86" display="http://teknoag.sanayi.gov.tr/Home/TgbFirmaDetay?WCacra%252fJNEEIY%252fJ3LQRIuQ%253d%253d=ssSr5pgm74YCz4HZo9JgOQ%253d%253d" xr:uid="{5806C93E-6F40-4FC6-89FD-87E12A51E590}"/>
    <hyperlink ref="F88" r:id="rId87" display="http://teknoag.sanayi.gov.tr/Home/TgbFirmaDetay?WCacra%252fJNEEIY%252fJ3LQRIuQ%253d%253d=PP6Ql9ng6dkp2uJ%252bs1Vvyg%253d%253d" xr:uid="{35BD3149-A55B-4A96-B1F0-ABA028ACA2AD}"/>
    <hyperlink ref="F89" r:id="rId88" display="http://teknoag.sanayi.gov.tr/Home/TgbFirmaDetay?WCacra%252fJNEEIY%252fJ3LQRIuQ%253d%253d=zJymx3S5v%252fwQGAOHYq0yOQ%253d%253d" xr:uid="{020390C1-4E5D-4D70-B52E-C66C8EBDC6CE}"/>
    <hyperlink ref="F90" r:id="rId89" display="http://teknoag.sanayi.gov.tr/Home/TgbFirmaDetay?WCacra%252fJNEEIY%252fJ3LQRIuQ%253d%253d=NZpifC56pLPn5%252fXx%252b%252f4QWA%253d%253d" xr:uid="{E44DFEE2-1429-4F03-B73A-48C4D35AEEFA}"/>
    <hyperlink ref="F91" r:id="rId90" display="http://teknoag.sanayi.gov.tr/Home/TgbFirmaDetay?WCacra%252fJNEEIY%252fJ3LQRIuQ%253d%253d=NIhcZpe0h4xOPRIl9zerOA%253d%253d" xr:uid="{2B24C79E-DA5B-4467-A2FD-B4FD4A70D677}"/>
    <hyperlink ref="F92" r:id="rId91" display="http://teknoag.sanayi.gov.tr/Home/TgbFirmaDetay?WCacra%252fJNEEIY%252fJ3LQRIuQ%253d%253d=JS8EFQDqlhCtRPy0Mrt7dA%253d%253d" xr:uid="{832E6F4D-4835-4895-B4E8-3B12647D730C}"/>
    <hyperlink ref="F93" r:id="rId92" display="http://teknoag.sanayi.gov.tr/Home/TgbFirmaDetay?WCacra%252fJNEEIY%252fJ3LQRIuQ%253d%253d=zlFx7xAdyM0reEWo2RLtDA%253d%253d" xr:uid="{9229244E-57FC-4248-979E-33E92D336EEB}"/>
    <hyperlink ref="F94" r:id="rId93" display="http://teknoag.sanayi.gov.tr/Home/TgbFirmaDetay?WCacra%252fJNEEIY%252fJ3LQRIuQ%253d%253d=1fx22S2lXYKfth%252fqx%252fhUuw%253d%253d" xr:uid="{55DD33F7-9E8E-4A19-B033-39FCD94417DE}"/>
    <hyperlink ref="F95" r:id="rId94" display="http://teknoag.sanayi.gov.tr/Home/TgbFirmaDetay?WCacra%252fJNEEIY%252fJ3LQRIuQ%253d%253d=ZyWV7Lhp5OuX08B91%252bJxhA%253d%253d" xr:uid="{B84E91F7-9C0C-442A-A4B1-866B30F66DE3}"/>
    <hyperlink ref="F96" r:id="rId95" display="http://teknoag.sanayi.gov.tr/Home/TgbFirmaDetay?WCacra%252fJNEEIY%252fJ3LQRIuQ%253d%253d=2PWaIK%252f%252bYDEFidXy1mT%252bFQ%253d%253d" xr:uid="{55B234B5-3EF9-412D-9F33-5DF92DBFAC8C}"/>
    <hyperlink ref="F97" r:id="rId96" display="http://teknoag.sanayi.gov.tr/Home/TgbFirmaDetay?WCacra%252fJNEEIY%252fJ3LQRIuQ%253d%253d=08uS26u2mi5TZ9oBsMuK%252bw%253d%253d" xr:uid="{D1AE0FB8-4382-4496-ADAA-35EDE5FFCB78}"/>
    <hyperlink ref="F98" r:id="rId97" display="http://teknoag.sanayi.gov.tr/Home/TgbFirmaDetay?WCacra%252fJNEEIY%252fJ3LQRIuQ%253d%253d=QjcVg91PEiJ77R0c3Mnw5g%253d%253d" xr:uid="{E05121E7-C094-4D8C-A741-28689369A9C4}"/>
    <hyperlink ref="F99" r:id="rId98" display="http://teknoag.sanayi.gov.tr/Home/TgbFirmaDetay?WCacra%252fJNEEIY%252fJ3LQRIuQ%253d%253d=l7qeA1l0AN4KlEsYA72vZg%253d%253d" xr:uid="{D017FEE2-D948-4049-AB1D-2F80FE3B1330}"/>
    <hyperlink ref="F100" r:id="rId99" display="http://teknoag.sanayi.gov.tr/Home/TgbFirmaDetay?WCacra%252fJNEEIY%252fJ3LQRIuQ%253d%253d=8n%252b93iJu1CpxOB%252b6jQA%252fGg%253d%253d" xr:uid="{E8E2AF10-519C-447E-859D-EA74E9537B4B}"/>
    <hyperlink ref="F101" r:id="rId100" display="http://teknoag.sanayi.gov.tr/Home/TgbFirmaDetay?WCacra%252fJNEEIY%252fJ3LQRIuQ%253d%253d=dqy1ciKBvvblmiEWeRYOZA%253d%253d" xr:uid="{C39B65CA-091E-48A2-B471-53B489018FEC}"/>
    <hyperlink ref="F102" r:id="rId101" display="http://teknoag.sanayi.gov.tr/Home/TgbFirmaDetay?WCacra%252fJNEEIY%252fJ3LQRIuQ%253d%253d=fHDAO5O8%252bAY0DZjm3NJHhQ%253d%253d" xr:uid="{197DEED9-F8E7-41D1-A8DA-7A5A51C2C866}"/>
    <hyperlink ref="F103" r:id="rId102" display="http://teknoag.sanayi.gov.tr/Home/TgbFirmaDetay?WCacra%252fJNEEIY%252fJ3LQRIuQ%253d%253d=GifoWnjTLI1Big%252bEOr%252bNSA%253d%253d" xr:uid="{1FD360F6-43EB-43D5-B577-25CECDE5CCC2}"/>
    <hyperlink ref="F104" r:id="rId103" display="http://teknoag.sanayi.gov.tr/Home/TgbFirmaDetay?WCacra%252fJNEEIY%252fJ3LQRIuQ%253d%253d=PeY%252biw1MUNDRuRDkWNpFtA%253d%253d" xr:uid="{693480F0-BC2E-4D16-B0A8-07AC786F3C3C}"/>
    <hyperlink ref="F105" r:id="rId104" display="http://teknoag.sanayi.gov.tr/Home/TgbFirmaDetay?WCacra%252fJNEEIY%252fJ3LQRIuQ%253d%253d=Po3ZLpzJWmQZ9Eb6h2Iy5w%253d%253d" xr:uid="{F35FF0A0-54D6-499C-9BF3-635AB28772C0}"/>
    <hyperlink ref="F106" r:id="rId105" display="http://teknoag.sanayi.gov.tr/Home/TgbFirmaDetay?WCacra%252fJNEEIY%252fJ3LQRIuQ%253d%253d=vATHmN487IH%252fexvL%252fCLAIw%253d%253d" xr:uid="{732F8934-B0BE-46DE-9FDA-5F7509061728}"/>
    <hyperlink ref="F107" r:id="rId106" display="http://teknoag.sanayi.gov.tr/Home/TgbFirmaDetay?WCacra%252fJNEEIY%252fJ3LQRIuQ%253d%253d=ssSr5pgm74YCz4HZo9JgOQ%253d%253d" xr:uid="{35A7671E-4C34-4BB9-A26B-5B6459082259}"/>
    <hyperlink ref="F108" r:id="rId107" display="http://teknoag.sanayi.gov.tr/Home/TgbFirmaDetay?WCacra%252fJNEEIY%252fJ3LQRIuQ%253d%253d=PP6Ql9ng6dkp2uJ%252bs1Vvyg%253d%253d" xr:uid="{98D89F5A-9B1D-4DF8-A548-586123BDFDAE}"/>
    <hyperlink ref="F109" r:id="rId108" display="http://teknoag.sanayi.gov.tr/Home/TgbFirmaDetay?WCacra%252fJNEEIY%252fJ3LQRIuQ%253d%253d=zJymx3S5v%252fwQGAOHYq0yOQ%253d%253d" xr:uid="{FD0248F5-C1BC-4997-8432-12E5B18FDF42}"/>
    <hyperlink ref="F110" r:id="rId109" display="http://teknoag.sanayi.gov.tr/Home/TgbFirmaDetay?WCacra%252fJNEEIY%252fJ3LQRIuQ%253d%253d=NZpifC56pLPn5%252fXx%252b%252f4QWA%253d%253d" xr:uid="{E12492BD-70F9-454E-A823-5BBA8DFF0765}"/>
    <hyperlink ref="F111" r:id="rId110" display="http://teknoag.sanayi.gov.tr/Home/TgbFirmaDetay?WCacra%252fJNEEIY%252fJ3LQRIuQ%253d%253d=NIhcZpe0h4xOPRIl9zerOA%253d%253d" xr:uid="{3EE9FCF3-274B-4A26-83A8-BB8FF51C7763}"/>
    <hyperlink ref="F112" r:id="rId111" display="http://teknoag.sanayi.gov.tr/Home/TgbFirmaDetay?WCacra%252fJNEEIY%252fJ3LQRIuQ%253d%253d=JS8EFQDqlhCtRPy0Mrt7dA%253d%253d" xr:uid="{302645B5-D8CD-4E0B-ACDA-779BEA9F01BC}"/>
    <hyperlink ref="F113" r:id="rId112" display="http://teknoag.sanayi.gov.tr/Home/TgbFirmaDetay?WCacra%252fJNEEIY%252fJ3LQRIuQ%253d%253d=zlFx7xAdyM0reEWo2RLtDA%253d%253d" xr:uid="{88A528A2-2038-42DF-AB52-182CBF2F859A}"/>
    <hyperlink ref="F114" r:id="rId113" display="http://teknoag.sanayi.gov.tr/Home/TgbFirmaDetay?WCacra%252fJNEEIY%252fJ3LQRIuQ%253d%253d=1fx22S2lXYKfth%252fqx%252fhUuw%253d%253d" xr:uid="{C293B530-005E-4151-993B-08461335DE14}"/>
    <hyperlink ref="F115" r:id="rId114" display="http://teknoag.sanayi.gov.tr/Home/TgbFirmaDetay?WCacra%252fJNEEIY%252fJ3LQRIuQ%253d%253d=ZyWV7Lhp5OuX08B91%252bJxhA%253d%253d" xr:uid="{1B3A8651-F77B-4815-A865-7ADA35DCD32D}"/>
    <hyperlink ref="F116" r:id="rId115" display="http://teknoag.sanayi.gov.tr/Home/TgbFirmaDetay?WCacra%252fJNEEIY%252fJ3LQRIuQ%253d%253d=2PWaIK%252f%252bYDEFidXy1mT%252bFQ%253d%253d" xr:uid="{071C9A1F-417D-48C6-90FB-E411C0151EF7}"/>
    <hyperlink ref="F117" r:id="rId116" display="http://teknoag.sanayi.gov.tr/Home/TgbFirmaDetay?WCacra%252fJNEEIY%252fJ3LQRIuQ%253d%253d=08uS26u2mi5TZ9oBsMuK%252bw%253d%253d" xr:uid="{79A52DB5-9788-4FAC-AA80-84CF95DA5AFA}"/>
    <hyperlink ref="F118" r:id="rId117" display="http://teknoag.sanayi.gov.tr/Home/TgbFirmaDetay?WCacra%252fJNEEIY%252fJ3LQRIuQ%253d%253d=QjcVg91PEiJ77R0c3Mnw5g%253d%253d" xr:uid="{1A9ED2A2-087B-48AB-93D8-548D073384F1}"/>
    <hyperlink ref="F119" r:id="rId118" display="http://teknoag.sanayi.gov.tr/Home/TgbFirmaDetay?WCacra%252fJNEEIY%252fJ3LQRIuQ%253d%253d=l7qeA1l0AN4KlEsYA72vZg%253d%253d" xr:uid="{BB141CDA-DE54-4054-AA97-1CE71ABCC516}"/>
    <hyperlink ref="F120" r:id="rId119" display="http://teknoag.sanayi.gov.tr/Home/TgbFirmaDetay?WCacra%252fJNEEIY%252fJ3LQRIuQ%253d%253d=8n%252b93iJu1CpxOB%252b6jQA%252fGg%253d%253d" xr:uid="{1F39D279-88F1-4371-B02E-931E1B23593A}"/>
    <hyperlink ref="F121" r:id="rId120" display="http://teknoag.sanayi.gov.tr/Home/TgbFirmaDetay?WCacra%252fJNEEIY%252fJ3LQRIuQ%253d%253d=dqy1ciKBvvblmiEWeRYOZA%253d%253d" xr:uid="{3DFDCFB1-E624-4CE5-90C2-E1C5D5E42592}"/>
    <hyperlink ref="F122" r:id="rId121" display="http://teknoag.sanayi.gov.tr/Home/TgbFirmaDetay?WCacra%252fJNEEIY%252fJ3LQRIuQ%253d%253d=myxbaS9VYu70ZQyT%252fXOKUQ%253d%253d" xr:uid="{CD5AFC5D-FAEC-4A21-8DAF-D81840E54FF8}"/>
    <hyperlink ref="F123" r:id="rId122" display="http://teknoag.sanayi.gov.tr/Home/TgbFirmaDetay?WCacra%252fJNEEIY%252fJ3LQRIuQ%253d%253d=BRl2odeexS26pxXDYGnCdQ%253d%253d" xr:uid="{21706D28-3057-4026-8AE1-8C6599CF7B96}"/>
    <hyperlink ref="F124" r:id="rId123" display="http://teknoag.sanayi.gov.tr/Home/TgbFirmaDetay?WCacra%252fJNEEIY%252fJ3LQRIuQ%253d%253d=OVEfEX4NZCyGemUdUdAXag%253d%253d" xr:uid="{E02DEC06-DBDE-4783-B428-E1557E2AFC4A}"/>
    <hyperlink ref="F125" r:id="rId124" display="http://teknoag.sanayi.gov.tr/Home/TgbFirmaDetay?WCacra%252fJNEEIY%252fJ3LQRIuQ%253d%253d=2cHpygb9HRyDVbgEboSHKg%253d%253d" xr:uid="{AB28CC25-FB18-4D39-9852-5FEAD8739123}"/>
    <hyperlink ref="F126" r:id="rId125" display="http://teknoag.sanayi.gov.tr/Home/TgbFirmaDetay?WCacra%252fJNEEIY%252fJ3LQRIuQ%253d%253d=5CfWqqaSPwfKutBUgyHNxQ%253d%253d" xr:uid="{71A1E97D-87C7-4A51-A320-C2450AC8A5F2}"/>
    <hyperlink ref="F127" r:id="rId126" display="http://teknoag.sanayi.gov.tr/Home/TgbFirmaDetay?WCacra%252fJNEEIY%252fJ3LQRIuQ%253d%253d=0ZJwdX50C8WTNQ9KTgUIgQ%253d%253d" xr:uid="{873345C6-C92F-4DB8-964A-22CC504924FA}"/>
    <hyperlink ref="F128" r:id="rId127" display="http://teknoag.sanayi.gov.tr/Home/TgbFirmaDetay?WCacra%252fJNEEIY%252fJ3LQRIuQ%253d%253d=oScpEQpW98e5PzgRdDEdbQ%253d%253d" xr:uid="{8C6A7BF9-CE65-4FC5-B2EE-DCFBF484A2FD}"/>
    <hyperlink ref="F129" r:id="rId128" display="http://teknoag.sanayi.gov.tr/Home/TgbFirmaDetay?WCacra%252fJNEEIY%252fJ3LQRIuQ%253d%253d=CvbEH3pC8pUl33FlccuZNg%253d%253d" xr:uid="{AEC7BF37-D22B-432B-88BE-D0123B729F3C}"/>
    <hyperlink ref="F130" r:id="rId129" display="http://teknoag.sanayi.gov.tr/Home/TgbFirmaDetay?WCacra%252fJNEEIY%252fJ3LQRIuQ%253d%253d=eHWz%252f3eeONhBsSKM3lzCPQ%253d%253d" xr:uid="{D0F6A497-8B6E-42C2-849A-D5BE7D7356A9}"/>
    <hyperlink ref="F131" r:id="rId130" display="http://teknoag.sanayi.gov.tr/Home/TgbFirmaDetay?WCacra%252fJNEEIY%252fJ3LQRIuQ%253d%253d=%252f3pHGiQ6DElt8oO%252b7hnewQ%253d%253d" xr:uid="{561A732B-2E49-4CDE-B8E9-4F1D211B670C}"/>
    <hyperlink ref="F132" r:id="rId131" display="http://teknoag.sanayi.gov.tr/Home/TgbFirmaDetay?WCacra%252fJNEEIY%252fJ3LQRIuQ%253d%253d=9V9rviqGd5X%252bvd3RdDO%252fxw%253d%253d" xr:uid="{99B380BB-004E-496F-9A0B-BC8B94FBF375}"/>
    <hyperlink ref="F133" r:id="rId132" display="http://teknoag.sanayi.gov.tr/Home/TgbFirmaDetay?WCacra%252fJNEEIY%252fJ3LQRIuQ%253d%253d=mSyLYB%252fBNk6bTHsVY4QpCg%253d%253d" xr:uid="{023B9251-1602-4700-A344-99A9C00FEB6A}"/>
    <hyperlink ref="F134" r:id="rId133" display="http://teknoag.sanayi.gov.tr/Home/TgbFirmaDetay?WCacra%252fJNEEIY%252fJ3LQRIuQ%253d%253d=5PyzktgSnTvrTny%252fe4bF1A%253d%253d" xr:uid="{DB6F0E60-4F4F-49D1-B6BB-7CFEFF7B67C8}"/>
    <hyperlink ref="F135" r:id="rId134" display="http://teknoag.sanayi.gov.tr/Home/TgbFirmaDetay?WCacra%252fJNEEIY%252fJ3LQRIuQ%253d%253d=vAd2oGHWYCjCZKNRinqtPA%253d%253d" xr:uid="{62619FA0-5AEF-4FB7-A760-A165FB0EFE2F}"/>
    <hyperlink ref="F136" r:id="rId135" display="http://teknoag.sanayi.gov.tr/Home/TgbFirmaDetay?WCacra%252fJNEEIY%252fJ3LQRIuQ%253d%253d=wQcNO10Ybm%252fyStlcsEmVLg%253d%253d" xr:uid="{E0042903-BF0D-44DB-B005-4D6960613A01}"/>
    <hyperlink ref="F137" r:id="rId136" display="http://teknoag.sanayi.gov.tr/Home/TgbFirmaDetay?WCacra%252fJNEEIY%252fJ3LQRIuQ%253d%253d=35M0PpYJErx7lBNrUhF5eA%253d%253d" xr:uid="{2ABF3910-4818-4B62-BBCB-6680D03042F5}"/>
    <hyperlink ref="F138" r:id="rId137" display="http://teknoag.sanayi.gov.tr/Home/TgbFirmaDetay?WCacra%252fJNEEIY%252fJ3LQRIuQ%253d%253d=hBBgHEFbZyhHKjOvYReP4g%253d%253d" xr:uid="{51053E0B-4687-48E5-B44E-681FA66129D3}"/>
    <hyperlink ref="F139" r:id="rId138" display="http://teknoag.sanayi.gov.tr/Home/TgbFirmaDetay?WCacra%252fJNEEIY%252fJ3LQRIuQ%253d%253d=siBDn%252fN3AumJKSnGg0vgVw%253d%253d" xr:uid="{E0EFC769-2B68-4ED2-8AE4-71D32FF1F248}"/>
    <hyperlink ref="F140" r:id="rId139" display="http://teknoag.sanayi.gov.tr/Home/TgbFirmaDetay?WCacra%252fJNEEIY%252fJ3LQRIuQ%253d%253d=GHcCDB6aQLT9ck4rDCIPtA%253d%253d" xr:uid="{E9698E04-1CC6-4550-89C9-B69D45C66EC5}"/>
    <hyperlink ref="F141" r:id="rId140" display="http://teknoag.sanayi.gov.tr/Home/TgbFirmaDetay?WCacra%252fJNEEIY%252fJ3LQRIuQ%253d%253d=HfHdOe%252fiBxJtJik88mabQA%253d%253d" xr:uid="{A05C1F6D-2247-41F2-8FD9-24BADB4CA109}"/>
    <hyperlink ref="F142" r:id="rId141" display="http://teknoag.sanayi.gov.tr/Home/TgbFirmaDetay?WCacra%252fJNEEIY%252fJ3LQRIuQ%253d%253d=nGxZ%252bFqwYA8BPGx3HtNAQg%253d%253d" xr:uid="{F350DC52-EB06-4D0B-BE6A-B262978A207C}"/>
    <hyperlink ref="F143" r:id="rId142" display="http://teknoag.sanayi.gov.tr/Home/TgbFirmaDetay?WCacra%252fJNEEIY%252fJ3LQRIuQ%253d%253d=IFCPu9QuG367oiJpLOmviQ%253d%253d" xr:uid="{E518E66E-16B8-4E20-9DD0-BCE574DFEAD0}"/>
    <hyperlink ref="F144" r:id="rId143" display="http://teknoag.sanayi.gov.tr/Home/TgbFirmaDetay?WCacra%252fJNEEIY%252fJ3LQRIuQ%253d%253d=%252f7Lt5uCmDniauYxm9%252fyX7g%253d%253d" xr:uid="{2EF4EF4B-1561-465E-9CA9-A96348CC6C60}"/>
    <hyperlink ref="F145" r:id="rId144" display="http://teknoag.sanayi.gov.tr/Home/TgbFirmaDetay?WCacra%252fJNEEIY%252fJ3LQRIuQ%253d%253d=YSvNosnv1xYn9vpcv7EXnA%253d%253d" xr:uid="{9A9F337F-30D6-4554-A454-A3EFC2D3D53B}"/>
    <hyperlink ref="F146" r:id="rId145" display="http://teknoag.sanayi.gov.tr/Home/TgbFirmaDetay?WCacra%252fJNEEIY%252fJ3LQRIuQ%253d%253d=uLGrh8b3ICsW%252fvIzEVW9Rw%253d%253d" xr:uid="{62DD1C85-E9E5-4B62-8600-1898BA482257}"/>
    <hyperlink ref="F147" r:id="rId146" display="http://teknoag.sanayi.gov.tr/Home/TgbFirmaDetay?WCacra%252fJNEEIY%252fJ3LQRIuQ%253d%253d=nMH4m0LVI4nJuANdZl7Q9w%253d%253d" xr:uid="{D477FC82-10C6-4306-B8C0-AEFE7C8A685E}"/>
    <hyperlink ref="F148" r:id="rId147" display="http://teknoag.sanayi.gov.tr/Home/TgbFirmaDetay?WCacra%252fJNEEIY%252fJ3LQRIuQ%253d%253d=7qqQv%252bMwZ90yg5odJ0ckSg%253d%253d" xr:uid="{EAFE088A-A9E3-41E8-A895-4C7598596A07}"/>
    <hyperlink ref="F149" r:id="rId148" display="http://teknoag.sanayi.gov.tr/Home/TgbFirmaDetay?WCacra%252fJNEEIY%252fJ3LQRIuQ%253d%253d=U9InglwN%252bAqpbfLzMb%252bI8g%253d%253d" xr:uid="{A7BF42EB-A7B3-4833-88B0-26103D4E7AF9}"/>
    <hyperlink ref="F150" r:id="rId149" display="http://teknoag.sanayi.gov.tr/Home/TgbFirmaDetay?WCacra%252fJNEEIY%252fJ3LQRIuQ%253d%253d=0mcXugr2YHlYhCJRCDveNQ%253d%253d" xr:uid="{944CB6F8-798B-482B-B85D-6519FEAF7F53}"/>
    <hyperlink ref="F151" r:id="rId150" display="http://teknoag.sanayi.gov.tr/Home/TgbFirmaDetay?WCacra%252fJNEEIY%252fJ3LQRIuQ%253d%253d=O4kphdAsphNweMh5DCH2%252bg%253d%253d" xr:uid="{14543A92-E0B9-458E-AE99-2C4F8DF9C054}"/>
    <hyperlink ref="F152" r:id="rId151" display="http://teknoag.sanayi.gov.tr/Home/TgbFirmaDetay?WCacra%252fJNEEIY%252fJ3LQRIuQ%253d%253d=BCDwHPNakwzM3LPx%252bMyizw%253d%253d" xr:uid="{14235BF1-8983-40B3-8894-D47A4CF14C11}"/>
    <hyperlink ref="F153" r:id="rId152" display="http://teknoag.sanayi.gov.tr/Home/TgbFirmaDetay?WCacra%252fJNEEIY%252fJ3LQRIuQ%253d%253d=tHogzihUCpt6tV6WOS6vWg%253d%253d" xr:uid="{EE24A6D3-4BAF-4D68-9C68-5175DEEC9010}"/>
    <hyperlink ref="F154" r:id="rId153" display="http://teknoag.sanayi.gov.tr/Home/TgbFirmaDetay?WCacra%252fJNEEIY%252fJ3LQRIuQ%253d%253d=rR6OEFcRH0%252bDXvaCcbs7XA%253d%253d" xr:uid="{4506F7F8-F085-48B5-AF8B-FA8B66FBFF36}"/>
    <hyperlink ref="F155" r:id="rId154" display="http://teknoag.sanayi.gov.tr/Home/TgbFirmaDetay?WCacra%252fJNEEIY%252fJ3LQRIuQ%253d%253d=VMvW5IpfoG%252fmHUZraJ3UoQ%253d%253d" xr:uid="{17D55C81-F495-439E-A774-E3E9694C7BF7}"/>
    <hyperlink ref="F156" r:id="rId155" display="http://teknoag.sanayi.gov.tr/Home/TgbFirmaDetay?WCacra%252fJNEEIY%252fJ3LQRIuQ%253d%253d=%252b1x3Hh2xBeaYLiWURZnnfQ%253d%253d" xr:uid="{8662AB53-D71E-4174-A98D-F90F7ECB0CB5}"/>
    <hyperlink ref="F157" r:id="rId156" display="http://teknoag.sanayi.gov.tr/Home/TgbFirmaDetay?WCacra%252fJNEEIY%252fJ3LQRIuQ%253d%253d=PSJqMf61ZlmdTqC9o0WwpA%253d%253d" xr:uid="{62A35B86-B3AF-4348-B288-6CA02ACFB8F2}"/>
    <hyperlink ref="F158" r:id="rId157" display="http://teknoag.sanayi.gov.tr/Home/TgbFirmaDetay?WCacra%252fJNEEIY%252fJ3LQRIuQ%253d%253d=dNiYAwkgncwpsIQvR8aM9w%253d%253d" xr:uid="{243B9A34-F38F-456D-901D-2CE0F1F205B4}"/>
    <hyperlink ref="F159" r:id="rId158" display="http://teknoag.sanayi.gov.tr/Home/TgbFirmaDetay?WCacra%252fJNEEIY%252fJ3LQRIuQ%253d%253d=Z%252bCsiIDBPB9TtQmmiTaPuQ%253d%253d" xr:uid="{A5CE63C6-FEE4-461E-B016-F477DBB07F49}"/>
    <hyperlink ref="F160" r:id="rId159" display="http://teknoag.sanayi.gov.tr/Home/TgbFirmaDetay?WCacra%252fJNEEIY%252fJ3LQRIuQ%253d%253d=2VWgH%252f33tPi7oR3tVa4tBA%253d%253d" xr:uid="{8F2264B5-E8D5-4E3A-8965-3152AC8C81F3}"/>
    <hyperlink ref="F161" r:id="rId160" display="http://teknoag.sanayi.gov.tr/Home/TgbFirmaDetay?WCacra%252fJNEEIY%252fJ3LQRIuQ%253d%253d=GCyxLYWIGYOY1OEc15jOJw%253d%253d" xr:uid="{32EF5EBB-A21E-40F8-B165-3022AD5F3B0B}"/>
    <hyperlink ref="F162" r:id="rId161" display="http://teknoag.sanayi.gov.tr/Home/TgbFirmaDetay?WCacra%252fJNEEIY%252fJ3LQRIuQ%253d%253d=EeVhuqhEhAdubCuNpRUYgg%253d%253d" xr:uid="{7FFAA9CB-3E43-49F8-A4FF-462CC3CA8578}"/>
    <hyperlink ref="F163" r:id="rId162" display="http://teknoag.sanayi.gov.tr/Home/TgbFirmaDetay?WCacra%252fJNEEIY%252fJ3LQRIuQ%253d%253d=jddmUKP%252bQqYCoiqTjYTRow%253d%253d" xr:uid="{6CF4ABAA-9ABB-4464-ABE4-5BE5BED93835}"/>
    <hyperlink ref="F164" r:id="rId163" display="http://teknoag.sanayi.gov.tr/Home/TgbFirmaDetay?WCacra%252fJNEEIY%252fJ3LQRIuQ%253d%253d=HMRGkP65EzH8VEJj935nAQ%253d%253d" xr:uid="{19747B18-8A67-407D-8BDF-FDDA7AC29092}"/>
    <hyperlink ref="F165" r:id="rId164" display="http://teknoag.sanayi.gov.tr/Home/TgbFirmaDetay?WCacra%252fJNEEIY%252fJ3LQRIuQ%253d%253d=t0zvAjs2xZknH6Gw13e5xw%253d%253d" xr:uid="{DF334568-AABB-4B4E-B797-A6A586D546C9}"/>
    <hyperlink ref="F166" r:id="rId165" display="http://teknoag.sanayi.gov.tr/Home/TgbFirmaDetay?WCacra%252fJNEEIY%252fJ3LQRIuQ%253d%253d=SRMH89FMdBJf8hVDOnso4g%253d%253d" xr:uid="{A501CBFB-8E16-480F-818C-B808804765C0}"/>
    <hyperlink ref="F167" r:id="rId166" display="http://teknoag.sanayi.gov.tr/Home/TgbFirmaDetay?WCacra%252fJNEEIY%252fJ3LQRIuQ%253d%253d=L4AnYYPh1uviFW%252bjzEJKPQ%253d%253d" xr:uid="{62739B8F-8A11-44B9-BC45-C2FF457CA514}"/>
    <hyperlink ref="F168" r:id="rId167" display="http://teknoag.sanayi.gov.tr/Home/TgbFirmaDetay?WCacra%252fJNEEIY%252fJ3LQRIuQ%253d%253d=x2N9NlQ6CNficT6RaKW49w%253d%253d" xr:uid="{9335C282-63D7-4542-9164-332DDAFF2F00}"/>
    <hyperlink ref="F169" r:id="rId168" display="http://teknoag.sanayi.gov.tr/Home/TgbFirmaDetay?WCacra%252fJNEEIY%252fJ3LQRIuQ%253d%253d=WUlH4EY8SIPzPZFz2hsMmw%253d%253d" xr:uid="{95737933-721A-4181-89FB-BAEDBF6F741A}"/>
    <hyperlink ref="F170" r:id="rId169" display="http://teknoag.sanayi.gov.tr/Home/TgbFirmaDetay?WCacra%252fJNEEIY%252fJ3LQRIuQ%253d%253d=MGYSFXfkiCjht6qakJ%252fr3A%253d%253d" xr:uid="{040E8EC7-A9C6-4CC9-807B-13FDB54D48C0}"/>
    <hyperlink ref="F171" r:id="rId170" display="http://teknoag.sanayi.gov.tr/Home/TgbFirmaDetay?WCacra%252fJNEEIY%252fJ3LQRIuQ%253d%253d=qrpJAC4W16tDFUDv2DnX%252fQ%253d%253d" xr:uid="{58C7FDA2-993E-430D-8F18-EF9C3220DE5F}"/>
    <hyperlink ref="F172" r:id="rId171" display="http://teknoag.sanayi.gov.tr/Home/TgbFirmaDetay?WCacra%252fJNEEIY%252fJ3LQRIuQ%253d%253d=HJEtFv5YRFboOzLNh3NFIg%253d%253d" xr:uid="{7B4E742B-752C-4ED6-86F2-E1A532DCB11A}"/>
    <hyperlink ref="F173" r:id="rId172" display="http://teknoag.sanayi.gov.tr/Home/TgbFirmaDetay?WCacra%252fJNEEIY%252fJ3LQRIuQ%253d%253d=%252fY6YmaiQ0raD7bOdts4r9g%253d%253d" xr:uid="{145E18B5-A6F9-4C02-AB6A-1E905EBD9A96}"/>
    <hyperlink ref="F174" r:id="rId173" display="http://teknoag.sanayi.gov.tr/Home/TgbFirmaDetay?WCacra%252fJNEEIY%252fJ3LQRIuQ%253d%253d=FrTMpS4vX5m2Gh2FOn15Jg%253d%253d" xr:uid="{76B0305C-2F62-4F93-A4C0-46A83016171C}"/>
    <hyperlink ref="F175" r:id="rId174" display="http://teknoag.sanayi.gov.tr/Home/TgbFirmaDetay?WCacra%252fJNEEIY%252fJ3LQRIuQ%253d%253d=mabRwLHtHpCgduEDPU7KFA%253d%253d" xr:uid="{484024EA-1804-47BB-A787-C403E6D14B45}"/>
    <hyperlink ref="F176" r:id="rId175" display="http://teknoag.sanayi.gov.tr/Home/TgbFirmaDetay?WCacra%252fJNEEIY%252fJ3LQRIuQ%253d%253d=YJ4uOpXaK2qcbJZJNwIwzw%253d%253d" xr:uid="{35ED7F74-8E3F-4AE3-AA1A-26390041B1E8}"/>
    <hyperlink ref="F177" r:id="rId176" display="http://teknoag.sanayi.gov.tr/Home/TgbFirmaDetay?WCacra%252fJNEEIY%252fJ3LQRIuQ%253d%253d=XIt8Nkjd0RI7reDWJd0qBw%253d%253d" xr:uid="{BC483213-109C-4518-8D93-16DAD26AC937}"/>
    <hyperlink ref="F178" r:id="rId177" display="http://teknoag.sanayi.gov.tr/Home/TgbFirmaDetay?WCacra%252fJNEEIY%252fJ3LQRIuQ%253d%253d=eeRSA7hj%252b6Q%252fL%252b%252f64zkNrQ%253d%253d" xr:uid="{6B2698D3-5EC3-44FC-A8A4-E2B0055A2D0F}"/>
    <hyperlink ref="F179" r:id="rId178" display="http://teknoag.sanayi.gov.tr/Home/TgbFirmaDetay?WCacra%252fJNEEIY%252fJ3LQRIuQ%253d%253d=aa3%252fTdDYUa3H0echthMksQ%253d%253d" xr:uid="{F6CB75EC-20FF-4B56-BAE5-D73E357AEFF4}"/>
    <hyperlink ref="F180" r:id="rId179" display="http://teknoag.sanayi.gov.tr/Home/TgbFirmaDetay?WCacra%252fJNEEIY%252fJ3LQRIuQ%253d%253d=Vx47L1TySXK4VCJrUK7Slw%253d%253d" xr:uid="{ED19FE45-B29C-47F4-B673-4D6D8899FBEB}"/>
    <hyperlink ref="F181" r:id="rId180" display="http://teknoag.sanayi.gov.tr/Home/TgbFirmaDetay?WCacra%252fJNEEIY%252fJ3LQRIuQ%253d%253d=SOF1piXAvLxzuq8QL377mg%253d%253d" xr:uid="{588BB1DC-E99F-4917-AF90-8A51F2A9FBF5}"/>
    <hyperlink ref="F182" r:id="rId181" display="http://teknoag.sanayi.gov.tr/Home/TgbFirmaDetay?WCacra%252fJNEEIY%252fJ3LQRIuQ%253d%253d=j49hdF47j%252bNpGsNsGRz9XQ%253d%253d" xr:uid="{883ACBF2-3684-4013-A21A-FCAE870D121E}"/>
    <hyperlink ref="F183" r:id="rId182" display="http://teknoag.sanayi.gov.tr/Home/TgbFirmaDetay?WCacra%252fJNEEIY%252fJ3LQRIuQ%253d%253d=gbQ3tkR9wk4jt%252fCaj%252b05uA%253d%253d" xr:uid="{D8C8AFE0-F268-486F-8F11-D48330B20893}"/>
    <hyperlink ref="F184" r:id="rId183" display="http://teknoag.sanayi.gov.tr/Home/TgbFirmaDetay?WCacra%252fJNEEIY%252fJ3LQRIuQ%253d%253d=Z6E%252b9UfjvKZJPIz9cN8NDA%253d%253d" xr:uid="{DA3FF587-4E12-4BE2-9D37-5D71D81264CF}"/>
    <hyperlink ref="F185" r:id="rId184" display="http://teknoag.sanayi.gov.tr/Home/TgbFirmaDetay?WCacra%252fJNEEIY%252fJ3LQRIuQ%253d%253d=nEe%252f%252feHKrNpBJeTORPwE8A%253d%253d" xr:uid="{6097DA98-B4C0-4D51-874C-67E7B7C6BDF4}"/>
    <hyperlink ref="F186" r:id="rId185" display="http://teknoag.sanayi.gov.tr/Home/TgbFirmaDetay?WCacra%252fJNEEIY%252fJ3LQRIuQ%253d%253d=1156BxUo4I4XWWxQaxx3Rg%253d%253d" xr:uid="{F0E2BB66-AC2E-4DF6-AFCA-DCBA45C7661B}"/>
    <hyperlink ref="F187" r:id="rId186" display="http://teknoag.sanayi.gov.tr/Home/TgbFirmaDetay?WCacra%252fJNEEIY%252fJ3LQRIuQ%253d%253d=oCX%252f%252bVaqbV3y0Jx7wetE%252fw%253d%253d" xr:uid="{3EE4ADAC-7EBD-4FAF-9FF2-32ACA08DAC8A}"/>
    <hyperlink ref="F188" r:id="rId187" display="http://teknoag.sanayi.gov.tr/Home/TgbFirmaDetay?WCacra%252fJNEEIY%252fJ3LQRIuQ%253d%253d=kO1fM%252fyqhJV8JLM%252bSR%252b2dw%253d%253d" xr:uid="{56121B6A-2D8C-417B-A8FD-F00B22FB1C0B}"/>
    <hyperlink ref="F189" r:id="rId188" display="http://teknoag.sanayi.gov.tr/Home/TgbFirmaDetay?WCacra%252fJNEEIY%252fJ3LQRIuQ%253d%253d=T08UMkOwVfEQvWC7uKlC6A%253d%253d" xr:uid="{8BC206CD-20EF-4B0B-90C8-E9DB6F020395}"/>
    <hyperlink ref="F190" r:id="rId189" display="http://teknoag.sanayi.gov.tr/Home/TgbFirmaDetay?WCacra%252fJNEEIY%252fJ3LQRIuQ%253d%253d=55ANaPSngkXIReHMQzSHdg%253d%253d" xr:uid="{E75EB073-EFB5-42BB-89D9-187B214CA055}"/>
    <hyperlink ref="F191" r:id="rId190" display="http://teknoag.sanayi.gov.tr/Home/TgbFirmaDetay?WCacra%252fJNEEIY%252fJ3LQRIuQ%253d%253d=8B2flgXXYyeMgp7KQZ5JPw%253d%253d" xr:uid="{66D7E3C7-846C-4EEA-9D24-011EF439A4DB}"/>
    <hyperlink ref="F192" r:id="rId191" display="http://teknoag.sanayi.gov.tr/Home/TgbFirmaDetay?WCacra%252fJNEEIY%252fJ3LQRIuQ%253d%253d=yId5NU8XAPQsKA0aHk0RMw%253d%253d" xr:uid="{7BDB0EB7-6DE1-47BF-8B21-C70841FF8210}"/>
    <hyperlink ref="F193" r:id="rId192" display="http://teknoag.sanayi.gov.tr/Home/TgbFirmaDetay?WCacra%252fJNEEIY%252fJ3LQRIuQ%253d%253d=y%252foHVZtWSkBaoe1Au4My%252fA%253d%253d" xr:uid="{DADAEEBE-E0AA-401E-948A-1775FFCDCF70}"/>
    <hyperlink ref="F194" r:id="rId193" display="http://teknoag.sanayi.gov.tr/Home/TgbFirmaDetay?WCacra%252fJNEEIY%252fJ3LQRIuQ%253d%253d=ZYnJV0BykJDM12KjQnFMxw%253d%253d" xr:uid="{F64113B7-D284-457F-B91D-8DA856D28714}"/>
    <hyperlink ref="F195" r:id="rId194" display="http://teknoag.sanayi.gov.tr/Home/TgbFirmaDetay?WCacra%252fJNEEIY%252fJ3LQRIuQ%253d%253d=oGWr1cYBNQKQLZWlKuxmFw%253d%253d" xr:uid="{5E0C9364-FE1A-430A-A3F5-DF7D9BCCD9A9}"/>
    <hyperlink ref="F196" r:id="rId195" display="http://teknoag.sanayi.gov.tr/Home/TgbFirmaDetay?WCacra%252fJNEEIY%252fJ3LQRIuQ%253d%253d=fdzwGkYqLazxfv%252fo8grnoQ%253d%253d" xr:uid="{34755206-6C6C-4C70-B1F5-CBA993D36BF9}"/>
    <hyperlink ref="F197" r:id="rId196" display="http://teknoag.sanayi.gov.tr/Home/TgbFirmaDetay?WCacra%252fJNEEIY%252fJ3LQRIuQ%253d%253d=QaJucJKSGVMq9Dan7YOrAw%253d%253d" xr:uid="{B30B3A33-4CE6-4C11-99C9-2C76CEE5022F}"/>
    <hyperlink ref="F198" r:id="rId197" display="http://teknoag.sanayi.gov.tr/Home/TgbFirmaDetay?WCacra%252fJNEEIY%252fJ3LQRIuQ%253d%253d=Qpsw9Mile39OjwZeyUUQKw%253d%253d" xr:uid="{61E8F805-21F1-4DF7-9D8E-D81069DD670C}"/>
    <hyperlink ref="F199" r:id="rId198" display="http://teknoag.sanayi.gov.tr/Home/TgbFirmaDetay?WCacra%252fJNEEIY%252fJ3LQRIuQ%253d%253d=FdFokGUeu3tVOT8gopXbkA%253d%253d" xr:uid="{E17BB180-11CA-4B6E-B24F-A6F797C7CA48}"/>
    <hyperlink ref="F200" r:id="rId199" display="http://teknoag.sanayi.gov.tr/Home/TgbFirmaDetay?WCacra%252fJNEEIY%252fJ3LQRIuQ%253d%253d=xCMDDJyv3V%252b1XYAfX65Szw%253d%253d" xr:uid="{E96D66E4-145E-4B13-8BBA-E71A22EBC10C}"/>
    <hyperlink ref="F201" r:id="rId200" display="http://teknoag.sanayi.gov.tr/Home/TgbFirmaDetay?WCacra%252fJNEEIY%252fJ3LQRIuQ%253d%253d=V6ujeLGiieQxeJ9FJHbvOg%253d%253d" xr:uid="{1214058F-6CE5-4D17-8216-F4E722600B26}"/>
    <hyperlink ref="F202" r:id="rId201" display="http://teknoag.sanayi.gov.tr/Home/TgbFirmaDetay?WCacra%252fJNEEIY%252fJ3LQRIuQ%253d%253d=5w15yZ2RxrLyLhrIhvAFtQ%253d%253d" xr:uid="{6C0DE5CC-7B72-460B-BD1A-4515E068E4D1}"/>
    <hyperlink ref="F203" r:id="rId202" display="http://teknoag.sanayi.gov.tr/Home/TgbFirmaDetay?WCacra%252fJNEEIY%252fJ3LQRIuQ%253d%253d=XwtxCy4MpWH%252b3fN3R9fy7g%253d%253d" xr:uid="{0DEA7901-A519-41DE-9757-260FAF01C59F}"/>
    <hyperlink ref="F204" r:id="rId203" display="http://teknoag.sanayi.gov.tr/Home/TgbFirmaDetay?WCacra%252fJNEEIY%252fJ3LQRIuQ%253d%253d=ZBFJIyxmmVrAq76qwfHH2A%253d%253d" xr:uid="{58452516-F3B5-4A7A-B79C-46DE37387DC7}"/>
    <hyperlink ref="F205" r:id="rId204" display="http://teknoag.sanayi.gov.tr/Home/TgbFirmaDetay?WCacra%252fJNEEIY%252fJ3LQRIuQ%253d%253d=YwVEXx0xveQfU%252fJUsbsoOw%253d%253d" xr:uid="{08C60ECD-3D0D-4704-9025-C5B025649E64}"/>
    <hyperlink ref="F206" r:id="rId205" display="http://teknoag.sanayi.gov.tr/Home/TgbFirmaDetay?WCacra%252fJNEEIY%252fJ3LQRIuQ%253d%253d=lWEXTPaCJ2Aw6reL%252fkaWAQ%253d%253d" xr:uid="{07DBE7C9-03D9-4066-B0CD-0CF43338606F}"/>
    <hyperlink ref="F207" r:id="rId206" display="http://teknoag.sanayi.gov.tr/Home/TgbFirmaDetay?WCacra%252fJNEEIY%252fJ3LQRIuQ%253d%253d=JCnKGctp%252bH7cC3pTCQs2pw%253d%253d" xr:uid="{98F1F3E9-8658-4F57-BF61-8E7CC3995608}"/>
    <hyperlink ref="F208" r:id="rId207" display="http://teknoag.sanayi.gov.tr/Home/TgbFirmaDetay?WCacra%252fJNEEIY%252fJ3LQRIuQ%253d%253d=s0AW2%252fjQXUge%252biRsfdDWKw%253d%253d" xr:uid="{DB89FF14-8C93-4CAA-928E-2837F28C534D}"/>
    <hyperlink ref="F209" r:id="rId208" display="http://teknoag.sanayi.gov.tr/Home/TgbFirmaDetay?WCacra%252fJNEEIY%252fJ3LQRIuQ%253d%253d=p5ap3SFDwIRJDmMJ4a1nCA%253d%253d" xr:uid="{CF1D2717-07FC-4122-9CEA-165835A7ABBC}"/>
    <hyperlink ref="F210" r:id="rId209" display="http://teknoag.sanayi.gov.tr/Home/TgbFirmaDetay?WCacra%252fJNEEIY%252fJ3LQRIuQ%253d%253d=L66gjbQAbi3kyhDzYKvnLQ%253d%253d" xr:uid="{F872FA7A-C6C0-4E4E-BFFA-DF574BBBF51B}"/>
    <hyperlink ref="F211" r:id="rId210" display="http://teknoag.sanayi.gov.tr/Home/TgbFirmaDetay?WCacra%252fJNEEIY%252fJ3LQRIuQ%253d%253d=XWBKaVS8yPR0hbg42QXkkA%253d%253d" xr:uid="{5B6B506A-CFA8-402C-AB83-1A637B0D8E82}"/>
    <hyperlink ref="F212" r:id="rId211" display="http://teknoag.sanayi.gov.tr/Home/TgbFirmaDetay?WCacra%252fJNEEIY%252fJ3LQRIuQ%253d%253d=JD%252fxWNzEH%252fcYbNDlZqe1Vw%253d%253d" xr:uid="{FF5FA2DA-3E53-40A8-9FC8-C1072DB731D2}"/>
    <hyperlink ref="F213" r:id="rId212" display="http://teknoag.sanayi.gov.tr/Home/TgbFirmaDetay?WCacra%252fJNEEIY%252fJ3LQRIuQ%253d%253d=XD%252bxzM3srwbkzKYq%252bF3%252f0g%253d%253d" xr:uid="{E7CE65D6-40CC-48B4-A95C-3655902FAB89}"/>
    <hyperlink ref="F214" r:id="rId213" display="http://teknoag.sanayi.gov.tr/Home/TgbFirmaDetay?WCacra%252fJNEEIY%252fJ3LQRIuQ%253d%253d=JYQAIFabQqm4Aj%252fsoySKkw%253d%253d" xr:uid="{E7FBC23E-9CCB-44BB-9887-E69A8C74DB52}"/>
    <hyperlink ref="F215" r:id="rId214" display="http://teknoag.sanayi.gov.tr/Home/TgbFirmaDetay?WCacra%252fJNEEIY%252fJ3LQRIuQ%253d%253d=L48LSUQb98%252f7yfHDapytgA%253d%253d" xr:uid="{1F974A51-2329-40E5-96C0-2FAA487AE318}"/>
    <hyperlink ref="F216" r:id="rId215" display="http://teknoag.sanayi.gov.tr/Home/TgbFirmaDetay?WCacra%252fJNEEIY%252fJ3LQRIuQ%253d%253d=5dceX8HAx3ryj2VoygsNmQ%253d%253d" xr:uid="{28975AE4-8A5C-4F81-B68D-BD72E6CA042C}"/>
    <hyperlink ref="F217" r:id="rId216" display="http://teknoag.sanayi.gov.tr/Home/TgbFirmaDetay?WCacra%252fJNEEIY%252fJ3LQRIuQ%253d%253d=Z6G7Asyqd%252fM%252fCf4yK3i0Wg%253d%253d" xr:uid="{3D2CB36B-AD3A-4504-A181-F1851BA8C094}"/>
    <hyperlink ref="F218" r:id="rId217" display="http://teknoag.sanayi.gov.tr/Home/TgbFirmaDetay?WCacra%252fJNEEIY%252fJ3LQRIuQ%253d%253d=sqTM0F3Un6Fsy9XPkY4bZg%253d%253d" xr:uid="{42D52462-59A9-4DAD-8BB1-C6700251B712}"/>
    <hyperlink ref="F219" r:id="rId218" display="http://teknoag.sanayi.gov.tr/Home/TgbFirmaDetay?WCacra%252fJNEEIY%252fJ3LQRIuQ%253d%253d=UgwFQlv%252bMkrwSwcyuqOH3w%253d%253d" xr:uid="{CEB1811B-548F-45C9-BAE0-D9B110322BDD}"/>
    <hyperlink ref="F220" r:id="rId219" display="http://teknoag.sanayi.gov.tr/Home/TgbFirmaDetay?WCacra%252fJNEEIY%252fJ3LQRIuQ%253d%253d=esr8uqChi0c7i3hxWXLayg%253d%253d" xr:uid="{244A0CA4-B6AC-4A65-8919-67E5C7C29C63}"/>
    <hyperlink ref="F221" r:id="rId220" display="http://teknoag.sanayi.gov.tr/Home/TgbFirmaDetay?WCacra%252fJNEEIY%252fJ3LQRIuQ%253d%253d=JlBqYJeIk%252bthKp8bD9QMww%253d%253d" xr:uid="{3D497929-5347-4FEA-8759-68BEF71075BA}"/>
    <hyperlink ref="F222" r:id="rId221" display="http://teknoag.sanayi.gov.tr/Home/TgbFirmaDetay?WCacra%252fJNEEIY%252fJ3LQRIuQ%253d%253d=EaVlf2RvyMwqZGByy%252bXLzg%253d%253d" xr:uid="{9C24B4E7-6195-445F-BC65-D1E225A60429}"/>
    <hyperlink ref="F223" r:id="rId222" display="http://teknoag.sanayi.gov.tr/Home/TgbFirmaDetay?WCacra%252fJNEEIY%252fJ3LQRIuQ%253d%253d=1wbCbStqEXeD%252bXufqSsf7Q%253d%253d" xr:uid="{1983A270-5357-4AF4-9C23-5F01E5CB3739}"/>
    <hyperlink ref="F224" r:id="rId223" display="http://teknoag.sanayi.gov.tr/Home/TgbFirmaDetay?WCacra%252fJNEEIY%252fJ3LQRIuQ%253d%253d=%252fRMnGHl%252fAlZ5PZQ%252bH44FlA%253d%253d" xr:uid="{5499D3D0-EFA0-445D-9644-DB807522625B}"/>
    <hyperlink ref="F225" r:id="rId224" display="http://teknoag.sanayi.gov.tr/Home/TgbFirmaDetay?WCacra%252fJNEEIY%252fJ3LQRIuQ%253d%253d=0UvtcPKKYfkS6fk2bCgBqQ%253d%253d" xr:uid="{36B8EA30-D1E4-4FB4-B8F4-5D985B3DA2DB}"/>
    <hyperlink ref="F226" r:id="rId225" display="http://teknoag.sanayi.gov.tr/Home/TgbFirmaDetay?WCacra%252fJNEEIY%252fJ3LQRIuQ%253d%253d=NKWz%252bPFrRt2ggYJU2f27wQ%253d%253d" xr:uid="{CFAFE76E-0AA9-4BCA-9EC4-EA3D7A5C2309}"/>
    <hyperlink ref="F227" r:id="rId226" display="http://teknoag.sanayi.gov.tr/Home/TgbFirmaDetay?WCacra%252fJNEEIY%252fJ3LQRIuQ%253d%253d=UA2CHz5Qz2mW5qyiyd0cmg%253d%253d" xr:uid="{E1057B27-57FE-431A-92CB-C9E63A4505A7}"/>
    <hyperlink ref="F228" r:id="rId227" display="http://teknoag.sanayi.gov.tr/Home/TgbFirmaDetay?WCacra%252fJNEEIY%252fJ3LQRIuQ%253d%253d=sIJBNv5Q8%252foRJdNLjqqM%252fg%253d%253d" xr:uid="{E4C79C13-DF24-49B6-8221-BA2A75C98DED}"/>
    <hyperlink ref="F229" r:id="rId228" display="http://teknoag.sanayi.gov.tr/Home/TgbFirmaDetay?WCacra%252fJNEEIY%252fJ3LQRIuQ%253d%253d=7%252f3QCS%252fQqksmEeYTBwE%252bAg%253d%253d" xr:uid="{5B85729A-3E38-47BD-AC7E-ED9C6FD3170E}"/>
    <hyperlink ref="F230" r:id="rId229" display="http://teknoag.sanayi.gov.tr/Home/TgbFirmaDetay?WCacra%252fJNEEIY%252fJ3LQRIuQ%253d%253d=BkQg%252bhmBZ42%252b141eM5xA4A%253d%253d" xr:uid="{BFA13F79-182A-4EFE-A0A1-AF920F398E54}"/>
    <hyperlink ref="F231" r:id="rId230" display="http://teknoag.sanayi.gov.tr/Home/TgbFirmaDetay?WCacra%252fJNEEIY%252fJ3LQRIuQ%253d%253d=3Mwd%252biENj4K5tzAwQ%252btJGw%253d%253d" xr:uid="{5DD1E605-B5D4-4946-8B87-09505D9B370A}"/>
    <hyperlink ref="F232" r:id="rId231" display="http://teknoag.sanayi.gov.tr/Home/TgbFirmaDetay?WCacra%252fJNEEIY%252fJ3LQRIuQ%253d%253d=F%252faMfpFWSk3dIwUiAHl0cQ%253d%253d" xr:uid="{99A1442D-E294-4A9F-9088-4266CAEF6C4C}"/>
    <hyperlink ref="F233" r:id="rId232" display="http://teknoag.sanayi.gov.tr/Home/TgbFirmaDetay?WCacra%252fJNEEIY%252fJ3LQRIuQ%253d%253d=WltRnJ6PKZP0ghlBwUJxyA%253d%253d" xr:uid="{C8E434E8-BAE1-46DB-A8D1-B8D7666FF2D2}"/>
    <hyperlink ref="F234" r:id="rId233" display="http://teknoag.sanayi.gov.tr/Home/TgbFirmaDetay?WCacra%252fJNEEIY%252fJ3LQRIuQ%253d%253d=hXj5ms6UPzY1w12my%252fMsiw%253d%253d" xr:uid="{640682D3-2795-47E8-BA7D-52A60004DC49}"/>
    <hyperlink ref="F235" r:id="rId234" display="http://teknoag.sanayi.gov.tr/Home/TgbFirmaDetay?WCacra%252fJNEEIY%252fJ3LQRIuQ%253d%253d=TfgjHGbVwL%252fv0wAQVPUiWQ%253d%253d" xr:uid="{F223D695-B2B0-4FE8-9ACE-7BD5544735A7}"/>
    <hyperlink ref="F236" r:id="rId235" display="http://teknoag.sanayi.gov.tr/Home/TgbFirmaDetay?WCacra%252fJNEEIY%252fJ3LQRIuQ%253d%253d=7EmsHvT4HPDG9ADzhXz1xw%253d%253d" xr:uid="{538ECB52-ED64-4ED2-91A4-19FCDF0B0151}"/>
    <hyperlink ref="F237" r:id="rId236" display="http://teknoag.sanayi.gov.tr/Home/TgbFirmaDetay?WCacra%252fJNEEIY%252fJ3LQRIuQ%253d%253d=uPKK9v890jRv9ZBGhCpd%252fw%253d%253d" xr:uid="{68C673E6-B357-4E4A-B8F5-2BD5C9883EC5}"/>
    <hyperlink ref="F238" r:id="rId237" display="http://teknoag.sanayi.gov.tr/Home/TgbFirmaDetay?WCacra%252fJNEEIY%252fJ3LQRIuQ%253d%253d=JVNNJzcLnC3OLqKYnAVCIg%253d%253d" xr:uid="{5555483D-1DCB-4478-8B1A-14FA19CCDEDF}"/>
    <hyperlink ref="F239" r:id="rId238" display="http://teknoag.sanayi.gov.tr/Home/TgbFirmaDetay?WCacra%252fJNEEIY%252fJ3LQRIuQ%253d%253d=3SIAmXxyg4b%252fSD3RdvtENQ%253d%253d" xr:uid="{8BE15A45-73C3-48F0-9E8B-967229F919D8}"/>
    <hyperlink ref="F240" r:id="rId239" display="http://teknoag.sanayi.gov.tr/Home/TgbFirmaDetay?WCacra%252fJNEEIY%252fJ3LQRIuQ%253d%253d=VZBM5LvP3vl9DgyYwYJL1A%253d%253d" xr:uid="{EB7C9C16-0869-48F5-9A63-368E42633429}"/>
    <hyperlink ref="F241" r:id="rId240" display="http://teknoag.sanayi.gov.tr/Home/TgbFirmaDetay?WCacra%252fJNEEIY%252fJ3LQRIuQ%253d%253d=Ky4I83zzVSIy5rKxvX1lYg%253d%253d" xr:uid="{58F494CE-06A8-4A54-8349-49647C268C5C}"/>
    <hyperlink ref="F242" r:id="rId241" display="http://teknoag.sanayi.gov.tr/Home/TgbFirmaDetay?WCacra%252fJNEEIY%252fJ3LQRIuQ%253d%253d=Sh7%252fzSR5RA5mda2dh7R0Lg%253d%253d" xr:uid="{DEB3E843-F1DB-48A8-89B9-B6A3360F5FF6}"/>
    <hyperlink ref="F243" r:id="rId242" display="http://teknoag.sanayi.gov.tr/Home/TgbFirmaDetay?WCacra%252fJNEEIY%252fJ3LQRIuQ%253d%253d=dZ6n9kuc1K5arXB93G4F5g%253d%253d" xr:uid="{890790EF-81CB-4615-AD0A-1830EEF7B155}"/>
    <hyperlink ref="F244" r:id="rId243" display="http://teknoag.sanayi.gov.tr/Home/TgbFirmaDetay?WCacra%252fJNEEIY%252fJ3LQRIuQ%253d%253d=v2sMEmL1bIJX0MpyFGsYTQ%253d%253d" xr:uid="{0EF1B3E1-9318-46CF-A7ED-2BF659B98919}"/>
    <hyperlink ref="F245" r:id="rId244" display="http://teknoag.sanayi.gov.tr/Home/TgbFirmaDetay?WCacra%252fJNEEIY%252fJ3LQRIuQ%253d%253d=SkwX%252fegp4qZhXkWRit7%252b4A%253d%253d" xr:uid="{2FF40F73-477D-404F-8BB2-F6E7F19AAEA5}"/>
    <hyperlink ref="F246" r:id="rId245" display="http://teknoag.sanayi.gov.tr/Home/TgbFirmaDetay?WCacra%252fJNEEIY%252fJ3LQRIuQ%253d%253d=v9mDWhtF59kFVSbFddj3Wg%253d%253d" xr:uid="{6DFF0E8E-4725-40E0-A1C5-762D2B86A19C}"/>
    <hyperlink ref="F247" r:id="rId246" display="http://teknoag.sanayi.gov.tr/Home/TgbFirmaDetay?WCacra%252fJNEEIY%252fJ3LQRIuQ%253d%253d=hce3vMU91AcqK%252fUuAbu32Q%253d%253d" xr:uid="{400D41FC-D9E6-4A9B-91B1-9B4D2250E7DD}"/>
    <hyperlink ref="F248" r:id="rId247" display="http://teknoag.sanayi.gov.tr/Home/TgbFirmaDetay?WCacra%252fJNEEIY%252fJ3LQRIuQ%253d%253d=xMujSxA6KcL%252fLIcuoJrHvw%253d%253d" xr:uid="{AB420811-347A-4CA8-80B3-ED2904ADD124}"/>
    <hyperlink ref="F249" r:id="rId248" display="http://teknoag.sanayi.gov.tr/Home/TgbFirmaDetay?WCacra%252fJNEEIY%252fJ3LQRIuQ%253d%253d=O0uDbZknIFpgRh6RIlSv5Q%253d%253d" xr:uid="{5DB8694B-2A3B-49BF-BAFB-9EA3A0EF6D37}"/>
    <hyperlink ref="F250" r:id="rId249" display="http://teknoag.sanayi.gov.tr/Home/TgbFirmaDetay?WCacra%252fJNEEIY%252fJ3LQRIuQ%253d%253d=Sj5YWxSoNByaLInzVCbnTA%253d%253d" xr:uid="{FF9AE244-BE7E-4C63-B8EB-237F6279DE2C}"/>
    <hyperlink ref="F251" r:id="rId250" display="http://teknoag.sanayi.gov.tr/Home/TgbFirmaDetay?WCacra%252fJNEEIY%252fJ3LQRIuQ%253d%253d=%252bcvHK%252baCbmfp8F2rU0MexQ%253d%253d" xr:uid="{43F9E86E-A7E9-40C3-9DC4-1B8EF9B012DB}"/>
    <hyperlink ref="F252" r:id="rId251" display="http://teknoag.sanayi.gov.tr/Home/TgbFirmaDetay?WCacra%252fJNEEIY%252fJ3LQRIuQ%253d%253d=f6IseCrbuyxEh4vauI4QXQ%253d%253d" xr:uid="{6199227D-EDA8-4680-85BB-5A284261FE74}"/>
    <hyperlink ref="F253" r:id="rId252" display="http://teknoag.sanayi.gov.tr/Home/TgbFirmaDetay?WCacra%252fJNEEIY%252fJ3LQRIuQ%253d%253d=eU8DsWgti3YFKZNG4K4BNQ%253d%253d" xr:uid="{77526EB8-39EB-4028-9C14-389CA9BBBE13}"/>
    <hyperlink ref="F254" r:id="rId253" display="http://teknoag.sanayi.gov.tr/Home/TgbFirmaDetay?WCacra%252fJNEEIY%252fJ3LQRIuQ%253d%253d=rwx5XpfvWQ0aQCaARCt%252fqA%253d%253d" xr:uid="{6FE586F4-BC6C-4B9F-840F-EA2B271217CA}"/>
    <hyperlink ref="F255" r:id="rId254" display="http://teknoag.sanayi.gov.tr/Home/TgbFirmaDetay?WCacra%252fJNEEIY%252fJ3LQRIuQ%253d%253d=Thpo1be2tTJ3SdcoXhucOg%253d%253d" xr:uid="{D664FA26-66BD-4414-82EE-45FAEB503FA8}"/>
    <hyperlink ref="F256" r:id="rId255" display="http://teknoag.sanayi.gov.tr/Home/TgbFirmaDetay?WCacra%252fJNEEIY%252fJ3LQRIuQ%253d%253d=Xns2mEmGNMIv%252bhNRTsc0ww%253d%253d" xr:uid="{3BE4CF27-5D40-4326-8AF4-7179CB71CDD8}"/>
    <hyperlink ref="F257" r:id="rId256" display="http://teknoag.sanayi.gov.tr/Home/TgbFirmaDetay?WCacra%252fJNEEIY%252fJ3LQRIuQ%253d%253d=xe0OFwEOS2IHVRmL6sCgYw%253d%253d" xr:uid="{A0FFB244-CDFD-40FF-9687-927BC01B05E3}"/>
    <hyperlink ref="F258" r:id="rId257" display="http://teknoag.sanayi.gov.tr/Home/TgbFirmaDetay?WCacra%252fJNEEIY%252fJ3LQRIuQ%253d%253d=N%252bMd7b%252b53LA98hu%252bQ%252f08SQ%253d%253d" xr:uid="{874D784A-2AF3-47D6-81D4-AD1857ED3FB9}"/>
    <hyperlink ref="F259" r:id="rId258" display="http://teknoag.sanayi.gov.tr/Home/TgbFirmaDetay?WCacra%252fJNEEIY%252fJ3LQRIuQ%253d%253d=rAw2jUWTWtl%252fKA9vK3drdQ%253d%253d" xr:uid="{F0021413-06D2-4802-9C97-3EC84E0DA1FF}"/>
    <hyperlink ref="F260" r:id="rId259" display="http://teknoag.sanayi.gov.tr/Home/TgbFirmaDetay?WCacra%252fJNEEIY%252fJ3LQRIuQ%253d%253d=I6nWMtMX%252fY1JXjQmk%252f8JTw%253d%253d" xr:uid="{E73DB3D4-3251-4B15-803B-35869FA3C3B8}"/>
    <hyperlink ref="F261" r:id="rId260" display="http://teknoag.sanayi.gov.tr/Home/TgbFirmaDetay?WCacra%252fJNEEIY%252fJ3LQRIuQ%253d%253d=MoVjH4hDIgzgQ6vkeVEQ%252bQ%253d%253d" xr:uid="{2AEEE740-2A81-461B-AEFF-E3919208D8CB}"/>
    <hyperlink ref="F262" r:id="rId261" display="http://teknoag.sanayi.gov.tr/Home/TgbFirmaDetay?WCacra%252fJNEEIY%252fJ3LQRIuQ%253d%253d=Z8p8ROmFRGxBzHzBcZZ2Ow%253d%253d" xr:uid="{ADA5F9AD-A29A-443C-9E41-3845DC33D50A}"/>
    <hyperlink ref="F263" r:id="rId262" display="http://teknoag.sanayi.gov.tr/Home/TgbFirmaDetay?WCacra%252fJNEEIY%252fJ3LQRIuQ%253d%253d=4gyHegl3KGgr%252bLgS0ErswQ%253d%253d" xr:uid="{3E56FDB2-E605-4BED-B7DE-328C0C6E62CE}"/>
    <hyperlink ref="F264" r:id="rId263" display="http://teknoag.sanayi.gov.tr/Home/TgbFirmaDetay?WCacra%252fJNEEIY%252fJ3LQRIuQ%253d%253d=gHrkViP%252bhLdRHxlYdHMRlg%253d%253d" xr:uid="{F881F192-663D-41F8-A90A-97D8908011D2}"/>
    <hyperlink ref="F265" r:id="rId264" display="http://teknoag.sanayi.gov.tr/Home/TgbFirmaDetay?WCacra%252fJNEEIY%252fJ3LQRIuQ%253d%253d=6M1KsB1xtjPLorC1I2Q9ZA%253d%253d" xr:uid="{8B39F406-E01C-4D69-AB83-BC1A1EC963E5}"/>
    <hyperlink ref="F266" r:id="rId265" display="http://teknoag.sanayi.gov.tr/Home/TgbFirmaDetay?WCacra%252fJNEEIY%252fJ3LQRIuQ%253d%253d=9GX8GARJJ%252f7d5hg1IudGPA%253d%253d" xr:uid="{72CA0FEA-33B2-4A76-A3C9-A38E57CF13A2}"/>
    <hyperlink ref="F267" r:id="rId266" display="http://teknoag.sanayi.gov.tr/Home/TgbFirmaDetay?WCacra%252fJNEEIY%252fJ3LQRIuQ%253d%253d=0JRl3MXFs%252brdXW6KKEWrAg%253d%253d" xr:uid="{35BC6938-8A5A-4AD1-88B4-5B6B0AB6C5FC}"/>
    <hyperlink ref="F268" r:id="rId267" display="http://teknoag.sanayi.gov.tr/Home/TgbFirmaDetay?WCacra%252fJNEEIY%252fJ3LQRIuQ%253d%253d=2%252bFUTVmkhdue2NH0K9rvig%253d%253d" xr:uid="{6BBEC7F3-4455-4C99-8385-B7A73A44045D}"/>
    <hyperlink ref="F269" r:id="rId268" display="http://teknoag.sanayi.gov.tr/Home/TgbFirmaDetay?WCacra%252fJNEEIY%252fJ3LQRIuQ%253d%253d=FovVsm00xHi49HLFPfTf7Q%253d%253d" xr:uid="{B404CE41-3C5E-4CE1-8387-F9F427B3D85F}"/>
    <hyperlink ref="F270" r:id="rId269" display="http://teknoag.sanayi.gov.tr/Home/TgbFirmaDetay?WCacra%252fJNEEIY%252fJ3LQRIuQ%253d%253d=NrFGQEZ2GuqrDa7g76Qdrg%253d%253d" xr:uid="{7FA23BA6-3391-480A-9A1A-E19F527166EF}"/>
    <hyperlink ref="F271" r:id="rId270" display="http://teknoag.sanayi.gov.tr/Home/TgbFirmaDetay?WCacra%252fJNEEIY%252fJ3LQRIuQ%253d%253d=KdYeIdlDo5aLJdTqdlyj6w%253d%253d" xr:uid="{1C8BE49F-8509-4680-824C-6C6B820C4F71}"/>
    <hyperlink ref="F272" r:id="rId271" display="http://teknoag.sanayi.gov.tr/Home/TgbFirmaDetay?WCacra%252fJNEEIY%252fJ3LQRIuQ%253d%253d=ZSFK1FNJdBgPrSW4BjFibg%253d%253d" xr:uid="{DCFEC0EC-4230-454C-86D4-CB02903FDD97}"/>
    <hyperlink ref="F273" r:id="rId272" display="http://teknoag.sanayi.gov.tr/Home/TgbFirmaDetay?WCacra%252fJNEEIY%252fJ3LQRIuQ%253d%253d=xA3xwSRz0jDrfpuVp6s9dg%253d%253d" xr:uid="{48CF2F0A-234A-45E4-88B4-6D9997FAE978}"/>
    <hyperlink ref="F274" r:id="rId273" display="http://teknoag.sanayi.gov.tr/Home/TgbFirmaDetay?WCacra%252fJNEEIY%252fJ3LQRIuQ%253d%253d=8Cl7Y97UAnivNxLiW%252b5W%252fA%253d%253d" xr:uid="{F4D5D314-2C4B-43ED-9708-9939BACB95A4}"/>
    <hyperlink ref="F275" r:id="rId274" display="http://teknoag.sanayi.gov.tr/Home/TgbFirmaDetay?WCacra%252fJNEEIY%252fJ3LQRIuQ%253d%253d=BOvL9az3L1WDTVrivINJow%253d%253d" xr:uid="{3C135562-4CD9-4770-9930-7FB7B4867D1F}"/>
    <hyperlink ref="F276" r:id="rId275" display="http://teknoag.sanayi.gov.tr/Home/TgbFirmaDetay?WCacra%252fJNEEIY%252fJ3LQRIuQ%253d%253d=6DaDqbDo0LPEzOSglAvvAQ%253d%253d" xr:uid="{7A3DA6F3-B8C6-4A39-A246-2A9E40F3A22B}"/>
    <hyperlink ref="F277" r:id="rId276" display="http://teknoag.sanayi.gov.tr/Home/TgbFirmaDetay?WCacra%252fJNEEIY%252fJ3LQRIuQ%253d%253d=q1JD6TDPvknUA53AgEZalA%253d%253d" xr:uid="{E43397D0-64F7-4A9B-A2DE-01088370D930}"/>
    <hyperlink ref="F278" r:id="rId277" display="http://teknoag.sanayi.gov.tr/Home/TgbFirmaDetay?WCacra%252fJNEEIY%252fJ3LQRIuQ%253d%253d=bWk7srZBpzerPPLPkpmDlg%253d%253d" xr:uid="{56933C92-5569-4DDA-9C4B-03E7366471A8}"/>
    <hyperlink ref="F279" r:id="rId278" display="http://teknoag.sanayi.gov.tr/Home/TgbFirmaDetay?WCacra%252fJNEEIY%252fJ3LQRIuQ%253d%253d=03xf6%252bDVZAsaT00Isa0G8w%253d%253d" xr:uid="{643F3EF3-A87D-45F8-9BE5-3FBD9A51D6EE}"/>
    <hyperlink ref="F280" r:id="rId279" display="http://teknoag.sanayi.gov.tr/Home/TgbFirmaDetay?WCacra%252fJNEEIY%252fJ3LQRIuQ%253d%253d=jqvzMz6Ag5x36eug8Gz9fw%253d%253d" xr:uid="{CF7E4F7F-FD3A-4E80-A106-49080B75B65A}"/>
    <hyperlink ref="F281" r:id="rId280" display="http://teknoag.sanayi.gov.tr/Home/TgbFirmaDetay?WCacra%252fJNEEIY%252fJ3LQRIuQ%253d%253d=ysOxOWKKQf7zC9QlIF4xmg%253d%253d" xr:uid="{39317348-71AC-46AB-AF14-8959AF99F136}"/>
    <hyperlink ref="F282" r:id="rId281" display="http://teknoag.sanayi.gov.tr/Home/TgbFirmaDetay?WCacra%252fJNEEIY%252fJ3LQRIuQ%253d%253d=zzqjhY25nNLszxTkLOmasA%253d%253d" xr:uid="{4C094FAA-6F13-4218-91D1-93CC15120716}"/>
    <hyperlink ref="F283" r:id="rId282" display="http://teknoag.sanayi.gov.tr/Home/TgbFirmaDetay?WCacra%252fJNEEIY%252fJ3LQRIuQ%253d%253d=YQIUNr5xHPOzzA9LPnjPxw%253d%253d" xr:uid="{75582CE7-9A0B-42DE-855D-7E3B33DC3F39}"/>
    <hyperlink ref="F284" r:id="rId283" display="http://teknoag.sanayi.gov.tr/Home/TgbFirmaDetay?WCacra%252fJNEEIY%252fJ3LQRIuQ%253d%253d=0xg1rIKyFikTAWR8SocSvA%253d%253d" xr:uid="{9FF0836C-151B-4922-B8BA-DC6739BE3F8E}"/>
    <hyperlink ref="F285" r:id="rId284" display="http://teknoag.sanayi.gov.tr/Home/TgbFirmaDetay?WCacra%252fJNEEIY%252fJ3LQRIuQ%253d%253d=1NvsW1lgUqHAfPt%252f4vOF6Q%253d%253d" xr:uid="{99B8DEBC-5BAE-4F80-9C89-D98506D6EC38}"/>
    <hyperlink ref="F286" r:id="rId285" display="http://teknoag.sanayi.gov.tr/Home/TgbFirmaDetay?WCacra%252fJNEEIY%252fJ3LQRIuQ%253d%253d=9p6cqb789ESVFuuWdRmotQ%253d%253d" xr:uid="{4FC11315-4CE5-4C0B-9E43-1453D0127F51}"/>
    <hyperlink ref="F287" r:id="rId286" display="http://teknoag.sanayi.gov.tr/Home/TgbFirmaDetay?WCacra%252fJNEEIY%252fJ3LQRIuQ%253d%253d=VITSUHmRmZVi25%252blN6Xm%252fw%253d%253d" xr:uid="{8384BBF5-C9AB-46CA-9305-D46E6180B613}"/>
    <hyperlink ref="F288" r:id="rId287" display="http://teknoag.sanayi.gov.tr/Home/TgbFirmaDetay?WCacra%252fJNEEIY%252fJ3LQRIuQ%253d%253d=jLy%252fKuLzMo5iNj3S%252b5JYrQ%253d%253d" xr:uid="{39DF2246-036E-46E1-B051-374F528C5CC4}"/>
    <hyperlink ref="F289" r:id="rId288" display="http://teknoag.sanayi.gov.tr/Home/TgbFirmaDetay?WCacra%252fJNEEIY%252fJ3LQRIuQ%253d%253d=zPR%252bcBFTzxmyvIOHBFbneg%253d%253d" xr:uid="{63E2F971-1EEB-4E2A-846E-3AE9CB5D12B8}"/>
    <hyperlink ref="F290" r:id="rId289" display="http://teknoag.sanayi.gov.tr/Home/TgbFirmaDetay?WCacra%252fJNEEIY%252fJ3LQRIuQ%253d%253d=goncVgDnKuNFllYvu4IAVA%253d%253d" xr:uid="{E3CC3BDB-EE3F-43FE-8F18-079957C6095E}"/>
    <hyperlink ref="F291" r:id="rId290" display="http://teknoag.sanayi.gov.tr/Home/TgbFirmaDetay?WCacra%252fJNEEIY%252fJ3LQRIuQ%253d%253d=8IdSEfkG3N8MEtKt5UM0GQ%253d%253d" xr:uid="{D5A75452-721B-49A2-964A-9B31FA0C3225}"/>
    <hyperlink ref="F292" r:id="rId291" display="http://teknoag.sanayi.gov.tr/Home/TgbFirmaDetay?WCacra%252fJNEEIY%252fJ3LQRIuQ%253d%253d=HIceD4GmDNcFQ2UkgV4eYw%253d%253d" xr:uid="{C62D9CDA-2655-4FF5-A48F-8DF471223148}"/>
    <hyperlink ref="F293" r:id="rId292" display="http://teknoag.sanayi.gov.tr/Home/TgbFirmaDetay?WCacra%252fJNEEIY%252fJ3LQRIuQ%253d%253d=Py7xT5uDqGKzUtOxdgkJlw%253d%253d" xr:uid="{1946F9DD-C371-43A2-BB96-BE535ACE4B89}"/>
    <hyperlink ref="F294" r:id="rId293" display="http://teknoag.sanayi.gov.tr/Home/TgbFirmaDetay?WCacra%252fJNEEIY%252fJ3LQRIuQ%253d%253d=Um%252beoNbn2roPiffj8uL2XA%253d%253d" xr:uid="{901161BB-D7C4-4131-A21C-7BC5A87B8ADF}"/>
    <hyperlink ref="F295" r:id="rId294" display="http://teknoag.sanayi.gov.tr/Home/TgbFirmaDetay?WCacra%252fJNEEIY%252fJ3LQRIuQ%253d%253d=bW3yJs7yQg7NbeDsbLli2Q%253d%253d" xr:uid="{B530678E-7CB0-4B7B-B98F-88BB7926DE11}"/>
    <hyperlink ref="F296" r:id="rId295" display="http://teknoag.sanayi.gov.tr/Home/TgbFirmaDetay?WCacra%252fJNEEIY%252fJ3LQRIuQ%253d%253d=RnIP59Qp80%252frG6brVzn6qg%253d%253d" xr:uid="{598B98F9-BAC3-4955-AA6B-81CDF329AFC7}"/>
    <hyperlink ref="F297" r:id="rId296" display="http://teknoag.sanayi.gov.tr/Home/TgbFirmaDetay?WCacra%252fJNEEIY%252fJ3LQRIuQ%253d%253d=kp%252fgiEcFSCiCbPt3m927TQ%253d%253d" xr:uid="{A1A58820-F0F3-4D33-BAD9-11EFA3CBE144}"/>
    <hyperlink ref="F298" r:id="rId297" display="http://teknoag.sanayi.gov.tr/Home/TgbFirmaDetay?WCacra%252fJNEEIY%252fJ3LQRIuQ%253d%253d=wPNtnJSkBS8nLfzxGki2yQ%253d%253d" xr:uid="{C5870489-CA4D-438E-847B-D990A3692BD6}"/>
    <hyperlink ref="F299" r:id="rId298" display="http://teknoag.sanayi.gov.tr/Home/TgbFirmaDetay?WCacra%252fJNEEIY%252fJ3LQRIuQ%253d%253d=YI4ilapq1PpqjO7sG6gWnQ%253d%253d" xr:uid="{994727EF-7A5F-4C76-A66C-2329BD20D1F8}"/>
    <hyperlink ref="F300" r:id="rId299" display="http://teknoag.sanayi.gov.tr/Home/TgbFirmaDetay?WCacra%252fJNEEIY%252fJ3LQRIuQ%253d%253d=bdUw9cNeWVGQC70O3XZhvQ%253d%253d" xr:uid="{760A461C-C654-448C-8C7A-275553CDE0E1}"/>
    <hyperlink ref="F301" r:id="rId300" display="http://teknoag.sanayi.gov.tr/Home/TgbFirmaDetay?WCacra%252fJNEEIY%252fJ3LQRIuQ%253d%253d=UmTajHIP4v%252fCyHbNxa3yZQ%253d%253d" xr:uid="{BC96DBB7-BCEE-4579-9773-EAA0F53DCC31}"/>
    <hyperlink ref="F302" r:id="rId301" display="http://teknoag.sanayi.gov.tr/Home/TgbFirmaDetay?WCacra%252fJNEEIY%252fJ3LQRIuQ%253d%253d=3t5rh3ADLjeRkWXVwnFmkg%253d%253d" xr:uid="{FDC7B5AC-CB45-4889-9BF8-105F2F06B611}"/>
    <hyperlink ref="F303" r:id="rId302" display="http://teknoag.sanayi.gov.tr/Home/TgbFirmaDetay?WCacra%252fJNEEIY%252fJ3LQRIuQ%253d%253d=toxZFij69qii98YDceUADw%253d%253d" xr:uid="{3833E19E-3348-485A-8C62-BFA216F0CEFC}"/>
    <hyperlink ref="F304" r:id="rId303" display="http://teknoag.sanayi.gov.tr/Home/TgbFirmaDetay?WCacra%252fJNEEIY%252fJ3LQRIuQ%253d%253d=VfkpobpzsUjaXr52EYMUsw%253d%253d" xr:uid="{D1D651C4-317B-49F3-8A4A-C0F656F63937}"/>
    <hyperlink ref="F305" r:id="rId304" display="http://teknoag.sanayi.gov.tr/Home/TgbFirmaDetay?WCacra%252fJNEEIY%252fJ3LQRIuQ%253d%253d=XEqncXHyv%252fAftSEc03aEoQ%253d%253d" xr:uid="{95136E3F-63BF-4D9C-ACB8-672C44960FB6}"/>
    <hyperlink ref="F306" r:id="rId305" display="http://teknoag.sanayi.gov.tr/Home/TgbFirmaDetay?WCacra%252fJNEEIY%252fJ3LQRIuQ%253d%253d=DVJ0uimVfJ0zcxh9E9rgJA%253d%253d" xr:uid="{9D358A11-B85F-4C52-8975-976C8F2AB9BA}"/>
    <hyperlink ref="F307" r:id="rId306" display="http://teknoag.sanayi.gov.tr/Home/TgbFirmaDetay?WCacra%252fJNEEIY%252fJ3LQRIuQ%253d%253d=vOiHkKiA6H6B3Z3C2QlLiA%253d%253d" xr:uid="{93171CC9-5546-4FFC-8250-3E69F1816DF7}"/>
    <hyperlink ref="F308" r:id="rId307" display="http://teknoag.sanayi.gov.tr/Home/TgbFirmaDetay?WCacra%252fJNEEIY%252fJ3LQRIuQ%253d%253d=yhN6yJWYhQNkpXPzIfWbeQ%253d%253d" xr:uid="{DB64D588-61B8-461D-A8F0-F156304C86AE}"/>
    <hyperlink ref="F309" r:id="rId308" display="http://teknoag.sanayi.gov.tr/Home/TgbFirmaDetay?WCacra%252fJNEEIY%252fJ3LQRIuQ%253d%253d=zGCUcdFPrVDW72o0%252bku%252fMg%253d%253d" xr:uid="{C7A5227E-6CC9-490F-BE08-B565BBE985BD}"/>
    <hyperlink ref="F310" r:id="rId309" display="http://teknoag.sanayi.gov.tr/Home/TgbFirmaDetay?WCacra%252fJNEEIY%252fJ3LQRIuQ%253d%253d=ZhSuOGWxvJutOn4igG5xvQ%253d%253d" xr:uid="{06F20F63-C738-4858-9ADC-5845C1B2AA86}"/>
    <hyperlink ref="F311" r:id="rId310" display="http://teknoag.sanayi.gov.tr/Home/TgbFirmaDetay?WCacra%252fJNEEIY%252fJ3LQRIuQ%253d%253d=hwpMUKH44trvq9ywNNSASQ%253d%253d" xr:uid="{7B2EBC7F-2F08-47DD-A9B9-D7E0D058F915}"/>
    <hyperlink ref="F312" r:id="rId311" display="http://teknoag.sanayi.gov.tr/Home/TgbFirmaDetay?WCacra%252fJNEEIY%252fJ3LQRIuQ%253d%253d=2RpxyTeaD2ofLJG%252fpXipng%253d%253d" xr:uid="{AD94012B-F902-4EC1-AB1C-8FB560207CEB}"/>
    <hyperlink ref="F313" r:id="rId312" display="http://teknoag.sanayi.gov.tr/Home/TgbFirmaDetay?WCacra%252fJNEEIY%252fJ3LQRIuQ%253d%253d=SMlGtV5ymNRQSzo16c55gA%253d%253d" xr:uid="{CF2A7007-46A4-42D9-B70B-62A5C24ABFA2}"/>
    <hyperlink ref="F314" r:id="rId313" display="http://teknoag.sanayi.gov.tr/Home/TgbFirmaDetay?WCacra%252fJNEEIY%252fJ3LQRIuQ%253d%253d=knFJscTVcxo8PJrjBgiaGQ%253d%253d" xr:uid="{32E7A87F-274E-4DDB-8F1B-D0E8DF2C7B1E}"/>
    <hyperlink ref="F315" r:id="rId314" display="http://teknoag.sanayi.gov.tr/Home/TgbFirmaDetay?WCacra%252fJNEEIY%252fJ3LQRIuQ%253d%253d=nuOhKrDx4E0p6iVss6XlVQ%253d%253d" xr:uid="{6A355F6F-A20C-465B-925B-FF6A14C7A1F6}"/>
    <hyperlink ref="F316" r:id="rId315" display="http://teknoag.sanayi.gov.tr/Home/TgbFirmaDetay?WCacra%252fJNEEIY%252fJ3LQRIuQ%253d%253d=xf5QYzF8w%252frlOh%252bsuwBW6w%253d%253d" xr:uid="{013F4AD2-A5BB-4417-8669-EB3EFC655EAF}"/>
    <hyperlink ref="F317" r:id="rId316" display="http://teknoag.sanayi.gov.tr/Home/TgbFirmaDetay?WCacra%252fJNEEIY%252fJ3LQRIuQ%253d%253d=LUp9ZNnYuj8rQrdQYA62uQ%253d%253d" xr:uid="{AC6BF1B3-B48C-4D71-9E12-37A5CADC6B5B}"/>
    <hyperlink ref="F318" r:id="rId317" display="http://teknoag.sanayi.gov.tr/Home/TgbFirmaDetay?WCacra%252fJNEEIY%252fJ3LQRIuQ%253d%253d=2WbbVEQFb0TnT7nkpvQkcg%253d%253d" xr:uid="{B8E06886-1FEB-421A-BB69-95421C97DCD6}"/>
    <hyperlink ref="F319" r:id="rId318" display="http://teknoag.sanayi.gov.tr/Home/TgbFirmaDetay?WCacra%252fJNEEIY%252fJ3LQRIuQ%253d%253d=x5%252bgBbMaBT6yp1gcSvKdAA%253d%253d" xr:uid="{ACA48BF9-2C22-41BF-90CF-68DC8B935DC9}"/>
    <hyperlink ref="F320" r:id="rId319" display="http://teknoag.sanayi.gov.tr/Home/TgbFirmaDetay?WCacra%252fJNEEIY%252fJ3LQRIuQ%253d%253d=VsABEVR%252bjU4kKUBZz%252btZoA%253d%253d" xr:uid="{38D5DA69-8940-4870-ACD0-FBBB9C0749A6}"/>
    <hyperlink ref="F321" r:id="rId320" display="http://teknoag.sanayi.gov.tr/Home/TgbFirmaDetay?WCacra%252fJNEEIY%252fJ3LQRIuQ%253d%253d=2Yca%252f4Zh3bkkaYO6HG6xEw%253d%253d" xr:uid="{ABDD58E4-9135-4215-AECD-B7FDBA112060}"/>
    <hyperlink ref="F322" r:id="rId321" display="http://teknoag.sanayi.gov.tr/Home/TgbFirmaDetay?WCacra%252fJNEEIY%252fJ3LQRIuQ%253d%253d=i%252fIBgpz07kC0kjqtpIg3AA%253d%253d" xr:uid="{3438E599-0944-43B3-992D-7775719E3789}"/>
    <hyperlink ref="F323" r:id="rId322" display="http://teknoag.sanayi.gov.tr/Home/TgbFirmaDetay?WCacra%252fJNEEIY%252fJ3LQRIuQ%253d%253d=mOHgwb7o9iUQF%252b3nGJplHA%253d%253d" xr:uid="{DA8A4678-F9DC-4D77-855E-7138978FAAB3}"/>
    <hyperlink ref="F324" r:id="rId323" display="http://teknoag.sanayi.gov.tr/Home/TgbFirmaDetay?WCacra%252fJNEEIY%252fJ3LQRIuQ%253d%253d=TUUr42inlzZfZAuq1%252bTt%252fA%253d%253d" xr:uid="{B6E3CCBA-A0F4-44FF-BB83-561A4B6AE387}"/>
    <hyperlink ref="F325" r:id="rId324" display="http://teknoag.sanayi.gov.tr/Home/TgbFirmaDetay?WCacra%252fJNEEIY%252fJ3LQRIuQ%253d%253d=SjjNW4jxecUaIE5qixPTOw%253d%253d" xr:uid="{35118119-8FE4-4FF0-8F7A-29A830156599}"/>
    <hyperlink ref="F326" r:id="rId325" display="http://teknoag.sanayi.gov.tr/Home/TgbFirmaDetay?WCacra%252fJNEEIY%252fJ3LQRIuQ%253d%253d=H45k1G1%252fb0uglOJ%252fMepjeQ%253d%253d" xr:uid="{1933E7C8-838D-413B-8E8B-36A694BDCF27}"/>
    <hyperlink ref="F327" r:id="rId326" display="http://teknoag.sanayi.gov.tr/Home/TgbFirmaDetay?WCacra%252fJNEEIY%252fJ3LQRIuQ%253d%253d=1KZKJSJFdqDZq%252bq2FtUVKQ%253d%253d" xr:uid="{D3278DCA-2028-4A2D-A5A7-A034C5329FF2}"/>
    <hyperlink ref="F328" r:id="rId327" display="http://teknoag.sanayi.gov.tr/Home/TgbFirmaDetay?WCacra%252fJNEEIY%252fJ3LQRIuQ%253d%253d=vYQvw7hbpoNUoP5tdplX2w%253d%253d" xr:uid="{A7A619A2-87E2-4E89-9DFC-EB25D084D14E}"/>
    <hyperlink ref="F329" r:id="rId328" display="http://teknoag.sanayi.gov.tr/Home/TgbFirmaDetay?WCacra%252fJNEEIY%252fJ3LQRIuQ%253d%253d=P1JuhWFdCcGdo1WhHWUXhg%253d%253d" xr:uid="{BE939621-826A-4A47-B15B-7FFE2B790180}"/>
    <hyperlink ref="F330" r:id="rId329" display="http://teknoag.sanayi.gov.tr/Home/TgbFirmaDetay?WCacra%252fJNEEIY%252fJ3LQRIuQ%253d%253d=PC4kWxV%252f5Q0TTWtMxQZd6g%253d%253d" xr:uid="{9008778C-5EEC-4078-A451-80A3724BC8A7}"/>
    <hyperlink ref="F331" r:id="rId330" display="http://teknoag.sanayi.gov.tr/Home/TgbFirmaDetay?WCacra%252fJNEEIY%252fJ3LQRIuQ%253d%253d=XHnNO0%252fCY7b9uspPOBVUbQ%253d%253d" xr:uid="{ED9F8776-52DA-46CC-B1C1-FBAC46121C7C}"/>
    <hyperlink ref="F332" r:id="rId331" display="http://teknoag.sanayi.gov.tr/Home/TgbFirmaDetay?WCacra%252fJNEEIY%252fJ3LQRIuQ%253d%253d=743znKEaOxlGtjQ0U%252b20PQ%253d%253d" xr:uid="{6EAC23B5-18F7-423F-BEF0-6613F3F27B14}"/>
    <hyperlink ref="F333" r:id="rId332" display="http://teknoag.sanayi.gov.tr/Home/TgbFirmaDetay?WCacra%252fJNEEIY%252fJ3LQRIuQ%253d%253d=19NodSQ8mhiHyNcdgjCVeg%253d%253d" xr:uid="{5AD883DF-F1B7-4CE2-AA96-0E806A3AE4BD}"/>
    <hyperlink ref="F334" r:id="rId333" display="http://teknoag.sanayi.gov.tr/Home/TgbFirmaDetay?WCacra%252fJNEEIY%252fJ3LQRIuQ%253d%253d=8LG%252fH5Opp%252b5PW9LnuSObGg%253d%253d" xr:uid="{B28D641D-FCEE-49AA-A574-ACFAD3303395}"/>
    <hyperlink ref="F335" r:id="rId334" display="http://teknoag.sanayi.gov.tr/Home/TgbFirmaDetay?WCacra%252fJNEEIY%252fJ3LQRIuQ%253d%253d=L0GcQ%252b5cNPfzFNdRYAPuDQ%253d%253d" xr:uid="{78BF7A3C-F4C2-4729-BAC5-339FD406A8E4}"/>
    <hyperlink ref="F336" r:id="rId335" display="http://teknoag.sanayi.gov.tr/Home/TgbFirmaDetay?WCacra%252fJNEEIY%252fJ3LQRIuQ%253d%253d=PkaI%252bSl86cmixzgRgHubug%253d%253d" xr:uid="{39C52F73-CACE-4695-99B8-CD1086040C13}"/>
    <hyperlink ref="F337" r:id="rId336" display="http://teknoag.sanayi.gov.tr/Home/TgbFirmaDetay?WCacra%252fJNEEIY%252fJ3LQRIuQ%253d%253d=kQxltsIG910F9NKbtfJD0Q%253d%253d" xr:uid="{C47EE61C-AC79-420D-897C-2942DE3DEBE5}"/>
    <hyperlink ref="F338" r:id="rId337" display="http://teknoag.sanayi.gov.tr/Home/TgbFirmaDetay?WCacra%252fJNEEIY%252fJ3LQRIuQ%253d%253d=W3L4YSJgWfWcWc9xgPDclg%253d%253d" xr:uid="{A8897682-62FC-46CF-A7E9-5BF5168B45E4}"/>
    <hyperlink ref="F339" r:id="rId338" display="http://teknoag.sanayi.gov.tr/Home/TgbFirmaDetay?WCacra%252fJNEEIY%252fJ3LQRIuQ%253d%253d=XixRgR7Nb2r1aCr5u%252b46XQ%253d%253d" xr:uid="{0B80C60E-7E5D-43AF-A3B8-FD48CCA047F5}"/>
    <hyperlink ref="F340" r:id="rId339" display="http://teknoag.sanayi.gov.tr/Home/TgbFirmaDetay?WCacra%252fJNEEIY%252fJ3LQRIuQ%253d%253d=xKI231ZkSPcJCIgE6dXeUA%253d%253d" xr:uid="{D75E0D9C-A895-4F08-ABD3-12121CA8F6C4}"/>
    <hyperlink ref="F341" r:id="rId340" display="http://teknoag.sanayi.gov.tr/Home/TgbFirmaDetay?WCacra%252fJNEEIY%252fJ3LQRIuQ%253d%253d=hGE5%252b3Q2nKhv0lq5RPOdjw%253d%253d" xr:uid="{73B0F23D-4D8A-44E1-9313-A468D94F5B75}"/>
    <hyperlink ref="F342" r:id="rId341" display="http://teknoag.sanayi.gov.tr/Home/TgbFirmaDetay?WCacra%252fJNEEIY%252fJ3LQRIuQ%253d%253d=fADmaCzKGBDBDEyWr%252fPCqg%253d%253d" xr:uid="{3231B181-DEE0-4A62-A252-3171F5C9EE8C}"/>
    <hyperlink ref="F343" r:id="rId342" display="http://teknoag.sanayi.gov.tr/Home/TgbFirmaDetay?WCacra%252fJNEEIY%252fJ3LQRIuQ%253d%253d=VnLzfHLZn%252bvq2X%252f8UAzz7A%253d%253d" xr:uid="{E7077DC8-0879-4944-9E80-1B0D6D2A6D18}"/>
    <hyperlink ref="F344" r:id="rId343" display="http://teknoag.sanayi.gov.tr/Home/TgbFirmaDetay?WCacra%252fJNEEIY%252fJ3LQRIuQ%253d%253d=b1aS6nrwtGHMwdnSQvwDlw%253d%253d" xr:uid="{1F8284D1-9927-4D40-BE67-3B584E16C73B}"/>
    <hyperlink ref="F345" r:id="rId344" display="http://teknoag.sanayi.gov.tr/Home/TgbFirmaDetay?WCacra%252fJNEEIY%252fJ3LQRIuQ%253d%253d=CqUf4XthPxTCHycT%252bQYsDA%253d%253d" xr:uid="{5D5CD03D-267D-4E2B-BF94-D26E0A4C0BFE}"/>
    <hyperlink ref="F346" r:id="rId345" display="http://teknoag.sanayi.gov.tr/Home/TgbFirmaDetay?WCacra%252fJNEEIY%252fJ3LQRIuQ%253d%253d=QD7%252fa%252b2uabWF1Iu1aBq8yg%253d%253d" xr:uid="{FF234102-4669-4671-AD51-E68D8A21295D}"/>
    <hyperlink ref="F347" r:id="rId346" display="http://teknoag.sanayi.gov.tr/Home/TgbFirmaDetay?WCacra%252fJNEEIY%252fJ3LQRIuQ%253d%253d=er4OFVeOFqGVbEqzAI7XDA%253d%253d" xr:uid="{771451F9-9A41-4058-B572-24D15AE0A704}"/>
    <hyperlink ref="F348" r:id="rId347" display="http://teknoag.sanayi.gov.tr/Home/TgbFirmaDetay?WCacra%252fJNEEIY%252fJ3LQRIuQ%253d%253d=Ycrf5UNSX65EL8tL1nq%252fKg%253d%253d" xr:uid="{C9E441D1-D169-47D4-A12C-B8FE282A30E5}"/>
    <hyperlink ref="F349" r:id="rId348" display="http://teknoag.sanayi.gov.tr/Home/TgbFirmaDetay?WCacra%252fJNEEIY%252fJ3LQRIuQ%253d%253d=m1Yzyo00zMIAmP1Z3v2ljQ%253d%253d" xr:uid="{0019A05F-8605-4298-8C36-18BEA625DDD2}"/>
    <hyperlink ref="F350" r:id="rId349" display="http://teknoag.sanayi.gov.tr/Home/TgbFirmaDetay?WCacra%252fJNEEIY%252fJ3LQRIuQ%253d%253d=NB6Vl7KI4WeB6ugQQXD7cg%253d%253d" xr:uid="{A5F186D0-9B1C-42B4-B55D-8F05525CDB62}"/>
    <hyperlink ref="F351" r:id="rId350" display="http://teknoag.sanayi.gov.tr/Home/TgbFirmaDetay?WCacra%252fJNEEIY%252fJ3LQRIuQ%253d%253d=sBGJWnH6P4ck3CgHrYN8HQ%253d%253d" xr:uid="{A11DD1AC-AD2E-4588-9020-841444EB7D8E}"/>
    <hyperlink ref="F352" r:id="rId351" display="http://teknoag.sanayi.gov.tr/Home/TgbFirmaDetay?WCacra%252fJNEEIY%252fJ3LQRIuQ%253d%253d=jRKrzy1CXZn90k%252bcLo66fw%253d%253d" xr:uid="{EE972311-92BF-489A-A01B-2ACEC730D17F}"/>
    <hyperlink ref="F353" r:id="rId352" display="http://teknoag.sanayi.gov.tr/Home/TgbFirmaDetay?WCacra%252fJNEEIY%252fJ3LQRIuQ%253d%253d=MTMfzfHMYpcWxepjU7EQxw%253d%253d" xr:uid="{37E7C28E-AD66-4748-960D-BF17594C2E2A}"/>
    <hyperlink ref="F354" r:id="rId353" display="http://teknoag.sanayi.gov.tr/Home/TgbFirmaDetay?WCacra%252fJNEEIY%252fJ3LQRIuQ%253d%253d=x5FWBlQqz8pN5ie9v6zytw%253d%253d" xr:uid="{3DC8AC63-F195-4720-A1FC-FE02C61DBFAB}"/>
    <hyperlink ref="F355" r:id="rId354" display="http://teknoag.sanayi.gov.tr/Home/TgbFirmaDetay?WCacra%252fJNEEIY%252fJ3LQRIuQ%253d%253d=PWpca1tsKd4HurLhabqiPA%253d%253d" xr:uid="{E9C42A0F-9925-40D6-83B6-B414E2624AF6}"/>
    <hyperlink ref="F356" r:id="rId355" display="http://teknoag.sanayi.gov.tr/Home/TgbFirmaDetay?WCacra%252fJNEEIY%252fJ3LQRIuQ%253d%253d=HDCOv0DaxxmFXlFhattmng%253d%253d" xr:uid="{DF75CCCE-4CB9-4D24-9E94-E2F0A5319295}"/>
    <hyperlink ref="F357" r:id="rId356" display="http://teknoag.sanayi.gov.tr/Home/TgbFirmaDetay?WCacra%252fJNEEIY%252fJ3LQRIuQ%253d%253d=oWowrvOb6Hf8yuU1gcwRtQ%253d%253d" xr:uid="{0169AE6F-39E0-4308-A102-7F7EBB412141}"/>
    <hyperlink ref="F358" r:id="rId357" display="http://teknoag.sanayi.gov.tr/Home/TgbFirmaDetay?WCacra%252fJNEEIY%252fJ3LQRIuQ%253d%253d=HsNX9GRPhq%252bXHz8cmdxTjw%253d%253d" xr:uid="{212A8D02-BD25-4A8B-97D6-53C20D671288}"/>
    <hyperlink ref="F359" r:id="rId358" display="http://teknoag.sanayi.gov.tr/Home/TgbFirmaDetay?WCacra%252fJNEEIY%252fJ3LQRIuQ%253d%253d=h6jl0pr4bv%252fImgvVKxRBMg%253d%253d" xr:uid="{9DFB406D-45A7-4831-B468-EEFF143AAEB8}"/>
    <hyperlink ref="F360" r:id="rId359" display="http://teknoag.sanayi.gov.tr/Home/TgbFirmaDetay?WCacra%252fJNEEIY%252fJ3LQRIuQ%253d%253d=V6mWQqE%252fRR6BCIRxeDCe5w%253d%253d" xr:uid="{D3844A71-1843-4139-86CD-B71A76798061}"/>
    <hyperlink ref="F361" r:id="rId360" display="http://teknoag.sanayi.gov.tr/Home/TgbFirmaDetay?WCacra%252fJNEEIY%252fJ3LQRIuQ%253d%253d=z9ivjKcMc%252f39PrGzkBNY4Q%253d%253d" xr:uid="{D4C7580B-44B4-41F7-B090-731A3EF3DA0B}"/>
    <hyperlink ref="F362" r:id="rId361" display="http://teknoag.sanayi.gov.tr/Home/TgbFirmaDetay?WCacra%252fJNEEIY%252fJ3LQRIuQ%253d%253d=vMap8xNMLfEkXr3tvQCdVw%253d%253d" xr:uid="{B3C1F046-5CDE-4ADA-A2A2-F170BDFE4A6C}"/>
    <hyperlink ref="F363" r:id="rId362" display="http://teknoag.sanayi.gov.tr/Home/TgbFirmaDetay?WCacra%252fJNEEIY%252fJ3LQRIuQ%253d%253d=pPI%252b4452CdsbWksQ3QI1kg%253d%253d" xr:uid="{70D2B35F-6715-4232-AE36-E2E453FE72B9}"/>
    <hyperlink ref="F364" r:id="rId363" display="http://teknoag.sanayi.gov.tr/Home/TgbFirmaDetay?WCacra%252fJNEEIY%252fJ3LQRIuQ%253d%253d=YvElZqQhugjL0LpeiuR0dA%253d%253d" xr:uid="{56FC869F-3BD8-4EB3-8C06-1983BFDE53B0}"/>
    <hyperlink ref="F365" r:id="rId364" display="http://teknoag.sanayi.gov.tr/Home/TgbFirmaDetay?WCacra%252fJNEEIY%252fJ3LQRIuQ%253d%253d=Hhm4ghpumH8%252biXAF8L1QHA%253d%253d" xr:uid="{4EAF54F7-3028-4D85-B3A2-C0865332ED0B}"/>
    <hyperlink ref="F366" r:id="rId365" display="http://teknoag.sanayi.gov.tr/Home/TgbFirmaDetay?WCacra%252fJNEEIY%252fJ3LQRIuQ%253d%253d=hxVdXfShvl5JqLguyQFHpQ%253d%253d" xr:uid="{657BCD71-D51C-4096-B47D-9B3DEB38438E}"/>
    <hyperlink ref="F367" r:id="rId366" display="http://teknoag.sanayi.gov.tr/Home/TgbFirmaDetay?WCacra%252fJNEEIY%252fJ3LQRIuQ%253d%253d=p7qkCuT4lmDQTWhUiUMPOQ%253d%253d" xr:uid="{77A4E325-1B86-4774-8756-270A5292F649}"/>
    <hyperlink ref="F368" r:id="rId367" display="http://teknoag.sanayi.gov.tr/Home/TgbFirmaDetay?WCacra%252fJNEEIY%252fJ3LQRIuQ%253d%253d=fygtyAMRwK10L9Fg7BDXag%253d%253d" xr:uid="{37A92835-F61F-467C-B480-BA62815EB661}"/>
    <hyperlink ref="F369" r:id="rId368" display="http://teknoag.sanayi.gov.tr/Home/TgbFirmaDetay?WCacra%252fJNEEIY%252fJ3LQRIuQ%253d%253d=qk8wEaU4%252f8FyOh11tesddQ%253d%253d" xr:uid="{45DABE6C-252C-4AA7-B55C-FE7B5A1778AF}"/>
    <hyperlink ref="F370" r:id="rId369" display="http://teknoag.sanayi.gov.tr/Home/TgbFirmaDetay?WCacra%252fJNEEIY%252fJ3LQRIuQ%253d%253d=WfPN58N%252f7lxFeQ2KL4qFVg%253d%253d" xr:uid="{09C1A705-8AFE-41D8-9D3E-3C916C611171}"/>
    <hyperlink ref="F371" r:id="rId370" display="http://teknoag.sanayi.gov.tr/Home/TgbFirmaDetay?WCacra%252fJNEEIY%252fJ3LQRIuQ%253d%253d=mp%252fBoXCZ4tw98w8YclJuRA%253d%253d" xr:uid="{F42AAA6C-3CB6-405E-9803-C55ECC6D017A}"/>
    <hyperlink ref="F372" r:id="rId371" display="http://teknoag.sanayi.gov.tr/Home/TgbFirmaDetay?WCacra%252fJNEEIY%252fJ3LQRIuQ%253d%253d=9UOOiDg5%252f3kjT1Z4RC%252f2aQ%253d%253d" xr:uid="{0C7F7C5E-074F-4C8A-80F5-B0C3CE5E4FA1}"/>
    <hyperlink ref="F373" r:id="rId372" display="http://teknoag.sanayi.gov.tr/Home/TgbFirmaDetay?WCacra%252fJNEEIY%252fJ3LQRIuQ%253d%253d=BwlsGOz6gdlgcrgT8Vb8SQ%253d%253d" xr:uid="{D2F57EBA-D022-4DAE-AE4F-A18CB05F1A83}"/>
    <hyperlink ref="F374" r:id="rId373" display="http://teknoag.sanayi.gov.tr/Home/TgbFirmaDetay?WCacra%252fJNEEIY%252fJ3LQRIuQ%253d%253d=kA%252ff5mIEQpt8InIgTzvHTg%253d%253d" xr:uid="{9B5E0A31-6B0C-41A0-AD6A-55FF9E31A60B}"/>
    <hyperlink ref="F375" r:id="rId374" display="http://teknoag.sanayi.gov.tr/Home/TgbFirmaDetay?WCacra%252fJNEEIY%252fJ3LQRIuQ%253d%253d=L5VfirlgsLNnj7zNJbwbXw%253d%253d" xr:uid="{9B2CA5AD-F4E7-4A94-9ABE-7E66B419CA64}"/>
    <hyperlink ref="F376" r:id="rId375" display="http://teknoag.sanayi.gov.tr/Home/TgbFirmaDetay?WCacra%252fJNEEIY%252fJ3LQRIuQ%253d%253d=3NpNYSKWC%252fMhhwSvzgakDA%253d%253d" xr:uid="{7366C1E2-31A5-4DFD-B116-B2683BDF22D7}"/>
    <hyperlink ref="F377" r:id="rId376" display="http://teknoag.sanayi.gov.tr/Home/TgbFirmaDetay?WCacra%252fJNEEIY%252fJ3LQRIuQ%253d%253d=rJ3%252frFo6VQd0WxuOjYxnMg%253d%253d" xr:uid="{1B6138D1-D260-4CE4-A914-5BEF1C8A18B2}"/>
    <hyperlink ref="F378" r:id="rId377" display="http://teknoag.sanayi.gov.tr/Home/TgbFirmaDetay?WCacra%252fJNEEIY%252fJ3LQRIuQ%253d%253d=jVlwxorOajmnUv%252f7%252bj93wg%253d%253d" xr:uid="{8EA179D7-5A8A-43BB-93AE-88A3A0AABF9E}"/>
    <hyperlink ref="F379" r:id="rId378" display="http://teknoag.sanayi.gov.tr/Home/TgbFirmaDetay?WCacra%252fJNEEIY%252fJ3LQRIuQ%253d%253d=D%252bpayEdp%252fPkkHHbyPsqnNw%253d%253d" xr:uid="{012E848E-478A-4E40-A7F0-139272EDC1A3}"/>
    <hyperlink ref="F380" r:id="rId379" display="http://teknoag.sanayi.gov.tr/Home/TgbFirmaDetay?WCacra%252fJNEEIY%252fJ3LQRIuQ%253d%253d=kLOP3pak3PjrCZrdY8CtTQ%253d%253d" xr:uid="{CA99B42B-9CAD-46D0-988C-0087660C7579}"/>
    <hyperlink ref="F381" r:id="rId380" display="http://teknoag.sanayi.gov.tr/Home/TgbFirmaDetay?WCacra%252fJNEEIY%252fJ3LQRIuQ%253d%253d=jCyW93168YH6hZZzGFeI3A%253d%253d" xr:uid="{02552B3F-6883-4CB4-A624-C0229EDC1A13}"/>
    <hyperlink ref="F382" r:id="rId381" display="http://teknoag.sanayi.gov.tr/Home/TgbFirmaDetay?WCacra%252fJNEEIY%252fJ3LQRIuQ%253d%253d=5WrwIfAQrHu4lJg2ElKISw%253d%253d" xr:uid="{B949B07A-85C1-4DCE-B70D-344FEDD0113A}"/>
    <hyperlink ref="F383" r:id="rId382" display="http://teknoag.sanayi.gov.tr/Home/TgbFirmaDetay?WCacra%252fJNEEIY%252fJ3LQRIuQ%253d%253d=khMxPm76S0SE%252f16mH%252facww%253d%253d" xr:uid="{9A90D3B0-08CF-4A52-BBBF-6F9222C614A5}"/>
    <hyperlink ref="F384" r:id="rId383" display="http://teknoag.sanayi.gov.tr/Home/TgbFirmaDetay?WCacra%252fJNEEIY%252fJ3LQRIuQ%253d%253d=KJwhX6uV6veoZr5BCWFchA%253d%253d" xr:uid="{3A5DF285-A139-44B8-9879-21109D960FC6}"/>
    <hyperlink ref="F385" r:id="rId384" display="http://teknoag.sanayi.gov.tr/Home/TgbFirmaDetay?WCacra%252fJNEEIY%252fJ3LQRIuQ%253d%253d=NiRUbB%252f9tl1fVaH1bsJm%252bQ%253d%253d" xr:uid="{89695BF4-C190-4C95-9552-C5CE80F6EFE8}"/>
    <hyperlink ref="F386" r:id="rId385" display="http://teknoag.sanayi.gov.tr/Home/TgbFirmaDetay?WCacra%252fJNEEIY%252fJ3LQRIuQ%253d%253d=QctHQN0juhvuIFpLDCAGOA%253d%253d" xr:uid="{A8C445B0-EAC2-4FA2-AAD2-8F806697177C}"/>
    <hyperlink ref="F387" r:id="rId386" display="http://teknoag.sanayi.gov.tr/Home/TgbFirmaDetay?WCacra%252fJNEEIY%252fJ3LQRIuQ%253d%253d=8a50bWrJ1vIi8RzEZ06GRg%253d%253d" xr:uid="{64E86298-6D47-4756-A307-3616C5A3BF6C}"/>
    <hyperlink ref="F388" r:id="rId387" display="http://teknoag.sanayi.gov.tr/Home/TgbFirmaDetay?WCacra%252fJNEEIY%252fJ3LQRIuQ%253d%253d=Nip3M0B4y9aMTAXJvHJCAQ%253d%253d" xr:uid="{EFA7AF30-9D6D-4C70-B654-B94B12817F11}"/>
    <hyperlink ref="F389" r:id="rId388" display="http://teknoag.sanayi.gov.tr/Home/TgbFirmaDetay?WCacra%252fJNEEIY%252fJ3LQRIuQ%253d%253d=hAkb0ZyoycqXrgyo8RFrdw%253d%253d" xr:uid="{09D9A832-3BF8-4C39-9482-A4501ED9491D}"/>
    <hyperlink ref="F390" r:id="rId389" display="http://teknoag.sanayi.gov.tr/Home/TgbFirmaDetay?WCacra%252fJNEEIY%252fJ3LQRIuQ%253d%253d=aPX%252bq2NqofiZCi84DVgD6A%253d%253d" xr:uid="{FDD77045-D0FB-42D6-9AB6-1E156B5F8FC4}"/>
    <hyperlink ref="F391" r:id="rId390" display="http://teknoag.sanayi.gov.tr/Home/TgbFirmaDetay?WCacra%252fJNEEIY%252fJ3LQRIuQ%253d%253d=IuCYG98rsjm3GmSXT7yGgg%253d%253d" xr:uid="{8440CB1A-B11D-4BED-9842-05FE4C5F25CE}"/>
    <hyperlink ref="F392" r:id="rId391" display="http://teknoag.sanayi.gov.tr/Home/TgbFirmaDetay?WCacra%252fJNEEIY%252fJ3LQRIuQ%253d%253d=9UNDSnc4roGekt2z3hCO7Q%253d%253d" xr:uid="{B63A0AAB-8DDD-4492-98C8-9586B4501E99}"/>
    <hyperlink ref="F393" r:id="rId392" display="http://teknoag.sanayi.gov.tr/Home/TgbFirmaDetay?WCacra%252fJNEEIY%252fJ3LQRIuQ%253d%253d=caEPj7yS5Zl2b7kcap0x%252fA%253d%253d" xr:uid="{A3D608A5-7CD2-4C8C-9999-EC1E123A8994}"/>
    <hyperlink ref="F394" r:id="rId393" display="http://teknoag.sanayi.gov.tr/Home/TgbFirmaDetay?WCacra%252fJNEEIY%252fJ3LQRIuQ%253d%253d=vhcfgRrQrKAMBtGKExRHig%253d%253d" xr:uid="{67B8C433-BA40-488F-ACF9-33C904B90F04}"/>
    <hyperlink ref="F395" r:id="rId394" display="http://teknoag.sanayi.gov.tr/Home/TgbFirmaDetay?WCacra%252fJNEEIY%252fJ3LQRIuQ%253d%253d=CbrfjMHY7%252bTrJ4xnhg%252bnfA%253d%253d" xr:uid="{B7EE8DBC-7705-4897-B40C-F1D2E9D4C684}"/>
    <hyperlink ref="F396" r:id="rId395" display="http://teknoag.sanayi.gov.tr/Home/TgbFirmaDetay?WCacra%252fJNEEIY%252fJ3LQRIuQ%253d%253d=kvhcDyUI1%252bBrd0gAqvbTKw%253d%253d" xr:uid="{BC1A20F1-7A7D-4705-934C-3DB95E576BAD}"/>
    <hyperlink ref="F397" r:id="rId396" display="http://teknoag.sanayi.gov.tr/Home/TgbFirmaDetay?WCacra%252fJNEEIY%252fJ3LQRIuQ%253d%253d=Eglu2GpSkRej2Nn%252f0%252bV%252bDQ%253d%253d" xr:uid="{B8F3D752-39B2-4795-8081-AC5B2B7868D8}"/>
    <hyperlink ref="F398" r:id="rId397" display="http://teknoag.sanayi.gov.tr/Home/TgbFirmaDetay?WCacra%252fJNEEIY%252fJ3LQRIuQ%253d%253d=9c0Drf9h4pjQB4LP2ukOMw%253d%253d" xr:uid="{DA12DE5E-EA0B-48D9-8378-F35BA9FAD582}"/>
    <hyperlink ref="F399" r:id="rId398" display="http://teknoag.sanayi.gov.tr/Home/TgbFirmaDetay?WCacra%252fJNEEIY%252fJ3LQRIuQ%253d%253d=25dV24clqAuTCmimTbtoZg%253d%253d" xr:uid="{968988D1-541D-4D11-861A-51935E81230C}"/>
    <hyperlink ref="F400" r:id="rId399" display="http://teknoag.sanayi.gov.tr/Home/TgbFirmaDetay?WCacra%252fJNEEIY%252fJ3LQRIuQ%253d%253d=HOQgCQPbYKWxPyy5co8OEQ%253d%253d" xr:uid="{0F2AA86A-69FD-47AD-BF98-3ECEA3B13971}"/>
    <hyperlink ref="F401" r:id="rId400" display="http://teknoag.sanayi.gov.tr/Home/TgbFirmaDetay?WCacra%252fJNEEIY%252fJ3LQRIuQ%253d%253d=qPeTV5yVNjSxdWKw9ZBJQA%253d%253d" xr:uid="{AFFD8575-3E9F-4212-ACC7-4B66E845B800}"/>
    <hyperlink ref="F402" r:id="rId401" display="http://teknoag.sanayi.gov.tr/Home/TgbFirmaDetay?WCacra%252fJNEEIY%252fJ3LQRIuQ%253d%253d=Ckg5tVpu4A3byDNz0nujng%253d%253d" xr:uid="{19F3F4E7-C2B3-433A-9788-411991566DFE}"/>
    <hyperlink ref="F403" r:id="rId402" display="http://teknoag.sanayi.gov.tr/Home/TgbFirmaDetay?WCacra%252fJNEEIY%252fJ3LQRIuQ%253d%253d=2qN0H03xrzYqiF0S%252bB3ueQ%253d%253d" xr:uid="{8B61F4F0-1144-4CC6-B0AF-7DAFA9BC15E7}"/>
    <hyperlink ref="F404" r:id="rId403" display="http://teknoag.sanayi.gov.tr/Home/TgbFirmaDetay?WCacra%252fJNEEIY%252fJ3LQRIuQ%253d%253d=VwkKh%252bmptPYAtU0tzp1yLg%253d%253d" xr:uid="{C51673D8-2F6F-4873-846C-E4C5BB33D29D}"/>
    <hyperlink ref="F405" r:id="rId404" display="http://teknoag.sanayi.gov.tr/Home/TgbFirmaDetay?WCacra%252fJNEEIY%252fJ3LQRIuQ%253d%253d=Yf2p6zVPSCSVQ0iEfWnSTg%253d%253d" xr:uid="{87207F05-0DC9-4D48-B519-DF32E4A1E919}"/>
    <hyperlink ref="F406" r:id="rId405" display="http://teknoag.sanayi.gov.tr/Home/TgbFirmaDetay?WCacra%252fJNEEIY%252fJ3LQRIuQ%253d%253d=7DaN1%252b00Ngy3BztmHh%252fw9Q%253d%253d" xr:uid="{F27B0852-4A71-476A-B0B0-79C67F4B8F6E}"/>
    <hyperlink ref="F407" r:id="rId406" display="http://teknoag.sanayi.gov.tr/Home/TgbFirmaDetay?WCacra%252fJNEEIY%252fJ3LQRIuQ%253d%253d=oDlIVGhQIbLhLILQAI63WA%253d%253d" xr:uid="{F8FD8E31-3394-48CA-9F13-E2D3C8135009}"/>
    <hyperlink ref="F408" r:id="rId407" display="http://teknoag.sanayi.gov.tr/Home/TgbFirmaDetay?WCacra%252fJNEEIY%252fJ3LQRIuQ%253d%253d=d7XBZK%252flNgF1RWT6yHYwMw%253d%253d" xr:uid="{339B383D-73E0-458A-AFAB-59EDCAD53671}"/>
    <hyperlink ref="F409" r:id="rId408" display="http://teknoag.sanayi.gov.tr/Home/TgbFirmaDetay?WCacra%252fJNEEIY%252fJ3LQRIuQ%253d%253d=st66%252bsUW5ZIlnHcXvtgrbw%253d%253d" xr:uid="{E30997CE-1AEF-442F-8753-06B5F8864048}"/>
    <hyperlink ref="F410" r:id="rId409" display="http://teknoag.sanayi.gov.tr/Home/TgbFirmaDetay?WCacra%252fJNEEIY%252fJ3LQRIuQ%253d%253d=KWhat62p%252b%252fOgyKtrOjPoLw%253d%253d" xr:uid="{1CF3C78F-CB61-4BAA-A932-ACF55624410F}"/>
    <hyperlink ref="F411" r:id="rId410" display="http://teknoag.sanayi.gov.tr/Home/TgbFirmaDetay?WCacra%252fJNEEIY%252fJ3LQRIuQ%253d%253d=SkV1Aqw75lVuadcDxxsCuQ%253d%253d" xr:uid="{26DEB350-85D7-4ECE-ADFD-0A4C559B4AF6}"/>
    <hyperlink ref="F412" r:id="rId411" display="http://teknoag.sanayi.gov.tr/Home/TgbFirmaDetay?WCacra%252fJNEEIY%252fJ3LQRIuQ%253d%253d=pMqGxIAwKPB5UUXwvc9DKQ%253d%253d" xr:uid="{FE97891F-8D24-4C69-B1DA-6D60F8B2B28D}"/>
    <hyperlink ref="F413" r:id="rId412" display="http://teknoag.sanayi.gov.tr/Home/TgbFirmaDetay?WCacra%252fJNEEIY%252fJ3LQRIuQ%253d%253d=xUQY%252bVQChk%252bntM%252bXBtSirA%253d%253d" xr:uid="{3049BA86-3A6B-424D-AA2B-A494859E810C}"/>
    <hyperlink ref="F414" r:id="rId413" display="http://teknoag.sanayi.gov.tr/Home/TgbFirmaDetay?WCacra%252fJNEEIY%252fJ3LQRIuQ%253d%253d=5I7D4c1HZSe5QVv8MFeP1Q%253d%253d" xr:uid="{02DFCCF0-28FE-48FD-BDF6-B22A6BD46B32}"/>
    <hyperlink ref="F415" r:id="rId414" display="http://teknoag.sanayi.gov.tr/Home/TgbFirmaDetay?WCacra%252fJNEEIY%252fJ3LQRIuQ%253d%253d=RKUMYbTslRhDJkrMjlYQ6A%253d%253d" xr:uid="{FF28C544-CF97-43A3-9E11-31B78FB662B4}"/>
    <hyperlink ref="F416" r:id="rId415" display="http://teknoag.sanayi.gov.tr/Home/TgbFirmaDetay?WCacra%252fJNEEIY%252fJ3LQRIuQ%253d%253d=8ICdQosC1jAqd%252bC7CHg8xw%253d%253d" xr:uid="{3353DBBA-8E91-40D0-9E57-C4EA0BA19194}"/>
    <hyperlink ref="F417" r:id="rId416" display="http://teknoag.sanayi.gov.tr/Home/TgbFirmaDetay?WCacra%252fJNEEIY%252fJ3LQRIuQ%253d%253d=R8KPY92ZdSfZljzPu%252fzbJg%253d%253d" xr:uid="{1BC137CA-D876-4976-B8B7-14A2FF63E84E}"/>
    <hyperlink ref="F418" r:id="rId417" display="http://teknoag.sanayi.gov.tr/Home/TgbFirmaDetay?WCacra%252fJNEEIY%252fJ3LQRIuQ%253d%253d=ZFwsm7CM9ciC%252brkMtgYElw%253d%253d" xr:uid="{C4B012A4-F4A3-4138-BD30-E5996176652F}"/>
    <hyperlink ref="F419" r:id="rId418" display="http://teknoag.sanayi.gov.tr/Home/TgbFirmaDetay?WCacra%252fJNEEIY%252fJ3LQRIuQ%253d%253d=l7Ra63zjL75VmJEscHX27w%253d%253d" xr:uid="{62FF9A89-ED36-4C8B-A704-9349A18495B4}"/>
    <hyperlink ref="F420" r:id="rId419" display="http://teknoag.sanayi.gov.tr/Home/TgbFirmaDetay?WCacra%252fJNEEIY%252fJ3LQRIuQ%253d%253d=pSn5Xv1u9WXP6Im%252bT55oeQ%253d%253d" xr:uid="{CA210A4D-2F40-4E13-8615-98E112F70F6B}"/>
    <hyperlink ref="F421" r:id="rId420" display="http://teknoag.sanayi.gov.tr/Home/TgbFirmaDetay?WCacra%252fJNEEIY%252fJ3LQRIuQ%253d%253d=Pr%252fBGAPhwIAG7owz7fatfg%253d%253d" xr:uid="{88121B5E-1233-41B0-A5F0-E29E048752E6}"/>
    <hyperlink ref="F422" r:id="rId421" display="http://teknoag.sanayi.gov.tr/Home/TgbFirmaDetay?WCacra%252fJNEEIY%252fJ3LQRIuQ%253d%253d=6cJ4z4AU1b%252b8Idn33fdwIA%253d%253d" xr:uid="{0DCC25B7-6D9E-4702-A40B-8898D7F423C2}"/>
    <hyperlink ref="F423" r:id="rId422" display="http://teknoag.sanayi.gov.tr/Home/TgbFirmaDetay?WCacra%252fJNEEIY%252fJ3LQRIuQ%253d%253d=iQq3N29PDRKSlCCi2qnIVg%253d%253d" xr:uid="{2D67C069-E4BE-4451-A416-9F64DA775841}"/>
    <hyperlink ref="F424" r:id="rId423" display="http://teknoag.sanayi.gov.tr/Home/TgbFirmaDetay?WCacra%252fJNEEIY%252fJ3LQRIuQ%253d%253d=cx9OfOTBqsBRhyx82J9uew%253d%253d" xr:uid="{C412E0D1-CD43-4CA0-A0AF-E39E18CB0F93}"/>
    <hyperlink ref="F425" r:id="rId424" display="http://teknoag.sanayi.gov.tr/Home/TgbFirmaDetay?WCacra%252fJNEEIY%252fJ3LQRIuQ%253d%253d=1gt9YCK%252bCH2NE%252fbqBQF85w%253d%253d" xr:uid="{29220858-05FC-47A9-8AB1-EC32E15D450B}"/>
    <hyperlink ref="F426" r:id="rId425" display="http://teknoag.sanayi.gov.tr/Home/TgbFirmaDetay?WCacra%252fJNEEIY%252fJ3LQRIuQ%253d%253d=PzpYzb56eQMDNw%252fgSXTumg%253d%253d" xr:uid="{000D22DC-BFB4-4A2E-822D-C992C6EB3298}"/>
    <hyperlink ref="F427" r:id="rId426" display="http://teknoag.sanayi.gov.tr/Home/TgbFirmaDetay?WCacra%252fJNEEIY%252fJ3LQRIuQ%253d%253d=K1JF1IMy9I3sTP%252bZ4GjuBQ%253d%253d" xr:uid="{064FCABA-B57E-40BD-9D19-D746BF028D47}"/>
    <hyperlink ref="F428" r:id="rId427" display="http://teknoag.sanayi.gov.tr/Home/TgbFirmaDetay?WCacra%252fJNEEIY%252fJ3LQRIuQ%253d%253d=2h4hxC8NmlYu3gWCuiWPaw%253d%253d" xr:uid="{9A646E34-68DB-4CC7-A6A4-3115CB74754A}"/>
    <hyperlink ref="F429" r:id="rId428" display="http://teknoag.sanayi.gov.tr/Home/TgbFirmaDetay?WCacra%252fJNEEIY%252fJ3LQRIuQ%253d%253d=9vLysP4IW5F03i7s%252fOiKFg%253d%253d" xr:uid="{1EB2E0F4-94F6-47C4-BE9D-037D9EAC570E}"/>
    <hyperlink ref="F430" r:id="rId429" display="http://teknoag.sanayi.gov.tr/Home/TgbFirmaDetay?WCacra%252fJNEEIY%252fJ3LQRIuQ%253d%253d=gNszmxGvvMq09Q35U0RI%252fw%253d%253d" xr:uid="{65742660-52A1-4875-A852-334861A7E952}"/>
    <hyperlink ref="F431" r:id="rId430" display="http://teknoag.sanayi.gov.tr/Home/TgbFirmaDetay?WCacra%252fJNEEIY%252fJ3LQRIuQ%253d%253d=t9k1aXv0nt%252f5gBat5bEX1A%253d%253d" xr:uid="{1954614B-3C16-4A0C-B4FE-33B9980492CC}"/>
    <hyperlink ref="F432" r:id="rId431" display="http://teknoag.sanayi.gov.tr/Home/TgbFirmaDetay?WCacra%252fJNEEIY%252fJ3LQRIuQ%253d%253d=US4hO0WGcZL%252f7wmEeuQRrw%253d%253d" xr:uid="{2668A42A-4B80-48B5-907B-21913BEECB13}"/>
    <hyperlink ref="F433" r:id="rId432" display="http://teknoag.sanayi.gov.tr/Home/TgbFirmaDetay?WCacra%252fJNEEIY%252fJ3LQRIuQ%253d%253d=CQmeiO4N6DaNMZ4OLArwmg%253d%253d" xr:uid="{9FC31734-E0EC-4FED-8D33-F2A300C3504C}"/>
    <hyperlink ref="F434" r:id="rId433" display="http://teknoag.sanayi.gov.tr/Home/TgbFirmaDetay?WCacra%252fJNEEIY%252fJ3LQRIuQ%253d%253d=RPC3wlx4lOgT74f5w9HXNQ%253d%253d" xr:uid="{5EF4EC77-624F-4ECB-90B8-AAA9CC5EA497}"/>
    <hyperlink ref="F435" r:id="rId434" display="http://teknoag.sanayi.gov.tr/Home/TgbFirmaDetay?WCacra%252fJNEEIY%252fJ3LQRIuQ%253d%253d=CEVCC3pvTJBpIPUfgWWBsQ%253d%253d" xr:uid="{FB5EE026-DBAF-4077-8429-FE5694B01621}"/>
    <hyperlink ref="F436" r:id="rId435" display="http://teknoag.sanayi.gov.tr/Home/TgbFirmaDetay?WCacra%252fJNEEIY%252fJ3LQRIuQ%253d%253d=R5AXCkNmgWY2sizOsvnStg%253d%253d" xr:uid="{DBEFB122-3C37-4FC5-A263-596E116506BE}"/>
    <hyperlink ref="F437" r:id="rId436" display="http://teknoag.sanayi.gov.tr/Home/TgbFirmaDetay?WCacra%252fJNEEIY%252fJ3LQRIuQ%253d%253d=IWiqyhvwVVslJqvzkXodXw%253d%253d" xr:uid="{EF8F9BA3-20CA-4AEA-9481-9A72BA95995F}"/>
    <hyperlink ref="F438" r:id="rId437" display="http://teknoag.sanayi.gov.tr/Home/TgbFirmaDetay?WCacra%252fJNEEIY%252fJ3LQRIuQ%253d%253d=YVtWhlCDStKn7ed3n%252bpXsw%253d%253d" xr:uid="{C97EE601-9804-4E12-BF8D-46A5435542AD}"/>
    <hyperlink ref="F439" r:id="rId438" display="http://teknoag.sanayi.gov.tr/Home/TgbFirmaDetay?WCacra%252fJNEEIY%252fJ3LQRIuQ%253d%253d=jpdycu4Jhjgge%252f4HGqdPFw%253d%253d" xr:uid="{A6FF53A1-7EA4-49B3-9C0E-F895066BCA20}"/>
    <hyperlink ref="F440" r:id="rId439" display="http://teknoag.sanayi.gov.tr/Home/TgbFirmaDetay?WCacra%252fJNEEIY%252fJ3LQRIuQ%253d%253d=kx7NWeYsRG0SvBCM%252fCNq4A%253d%253d" xr:uid="{A097B41E-9BD4-44A6-8F8D-01A0FC561D9D}"/>
    <hyperlink ref="F441" r:id="rId440" display="http://teknoag.sanayi.gov.tr/Home/TgbFirmaDetay?WCacra%252fJNEEIY%252fJ3LQRIuQ%253d%253d=kN%252b38T1wQRqcOdFbqADAIA%253d%253d" xr:uid="{0D03527F-E64A-414A-A2AC-062801916E20}"/>
    <hyperlink ref="F442" r:id="rId441" display="http://teknoag.sanayi.gov.tr/Home/TgbFirmaDetay?WCacra%252fJNEEIY%252fJ3LQRIuQ%253d%253d=D00bUJ%252beAq%252fcQxLSh1kaqQ%253d%253d" xr:uid="{10F00B14-7CD1-456C-977D-71978E0516E6}"/>
    <hyperlink ref="F443" r:id="rId442" display="http://teknoag.sanayi.gov.tr/Home/TgbFirmaDetay?WCacra%252fJNEEIY%252fJ3LQRIuQ%253d%253d=%252bdHp2xKvgLabyfsocTF6NA%253d%253d" xr:uid="{B402E17F-7B1C-4A83-A550-32ECC5EA944E}"/>
    <hyperlink ref="F444" r:id="rId443" display="http://teknoag.sanayi.gov.tr/Home/TgbFirmaDetay?WCacra%252fJNEEIY%252fJ3LQRIuQ%253d%253d=2a32yNzEWtzC9Ay68HBMuQ%253d%253d" xr:uid="{871158C1-D012-4D09-8DF0-4899D7D62244}"/>
    <hyperlink ref="F445" r:id="rId444" display="http://teknoag.sanayi.gov.tr/Home/TgbFirmaDetay?WCacra%252fJNEEIY%252fJ3LQRIuQ%253d%253d=j9sKNsRcGRMDxiOwWoGB3Q%253d%253d" xr:uid="{8F0A77B5-EA65-416A-AFE0-E0E586801F5C}"/>
    <hyperlink ref="F446" r:id="rId445" display="http://teknoag.sanayi.gov.tr/Home/TgbFirmaDetay?WCacra%252fJNEEIY%252fJ3LQRIuQ%253d%253d=7GlT0YOschndPtQZqJQI1A%253d%253d" xr:uid="{58FB49D9-2D61-4CDF-B1A6-849003D6533F}"/>
    <hyperlink ref="F447" r:id="rId446" display="http://teknoag.sanayi.gov.tr/Home/TgbFirmaDetay?WCacra%252fJNEEIY%252fJ3LQRIuQ%253d%253d=qL0EG9RwzuVWSxYmLCz%252bmQ%253d%253d" xr:uid="{BC1AD1CE-1026-4224-B8D8-1E07AA9D2B31}"/>
    <hyperlink ref="F448" r:id="rId447" display="http://teknoag.sanayi.gov.tr/Home/TgbFirmaDetay?WCacra%252fJNEEIY%252fJ3LQRIuQ%253d%253d=hIfX8J6eL5YKDm9FVb5UlA%253d%253d" xr:uid="{53FDD4CA-FC25-4666-A542-FF8445C1E13D}"/>
    <hyperlink ref="F449" r:id="rId448" display="http://teknoag.sanayi.gov.tr/Home/TgbFirmaDetay?WCacra%252fJNEEIY%252fJ3LQRIuQ%253d%253d=rYNas5UrX6y1HKk7HyIUtg%253d%253d" xr:uid="{6D927E49-0522-4B49-9C5C-25CA8217F80A}"/>
    <hyperlink ref="F450" r:id="rId449" display="http://teknoag.sanayi.gov.tr/Home/TgbFirmaDetay?WCacra%252fJNEEIY%252fJ3LQRIuQ%253d%253d=1QQjrKcoy2JFD%252fq89X8mPA%253d%253d" xr:uid="{40D1EE4F-6BAF-4F2B-8CC6-BA1EBF7BD28F}"/>
    <hyperlink ref="F451" r:id="rId450" display="http://teknoag.sanayi.gov.tr/Home/TgbFirmaDetay?WCacra%252fJNEEIY%252fJ3LQRIuQ%253d%253d=yiHHOXXD5B6VGASwaQ0VGA%253d%253d" xr:uid="{D51DFF20-5DAA-4DC5-B6FB-7AD89054B870}"/>
    <hyperlink ref="F452" r:id="rId451" display="http://teknoag.sanayi.gov.tr/Home/TgbFirmaDetay?WCacra%252fJNEEIY%252fJ3LQRIuQ%253d%253d=p%252bK7zi5zd7QpsOhMAUzmsw%253d%253d" xr:uid="{FAB3E16A-9F1F-40E7-A70D-698BD87D42B3}"/>
    <hyperlink ref="F453" r:id="rId452" display="http://teknoag.sanayi.gov.tr/Home/TgbFirmaDetay?WCacra%252fJNEEIY%252fJ3LQRIuQ%253d%253d=fHRhN6NYMVqOUf36n9AW9A%253d%253d" xr:uid="{A185E0C6-4EDB-42FD-81CA-A4C946CAFF18}"/>
    <hyperlink ref="F454" r:id="rId453" display="http://teknoag.sanayi.gov.tr/Home/TgbFirmaDetay?WCacra%252fJNEEIY%252fJ3LQRIuQ%253d%253d=NHWDhUEGP49TuOafTk%252fUJw%253d%253d" xr:uid="{5E784E6C-0830-43E6-8EDB-D60BE29F0EDF}"/>
    <hyperlink ref="F455" r:id="rId454" display="http://teknoag.sanayi.gov.tr/Home/TgbFirmaDetay?WCacra%252fJNEEIY%252fJ3LQRIuQ%253d%253d=WUVIXuXJ9fVvI%252fiy%252bZuyiA%253d%253d" xr:uid="{CC2FD2D7-E18B-4B02-A41D-1DE59FFE7DB9}"/>
    <hyperlink ref="F456" r:id="rId455" display="http://teknoag.sanayi.gov.tr/Home/TgbFirmaDetay?WCacra%252fJNEEIY%252fJ3LQRIuQ%253d%253d=TP%252ff7Nk%252fc6lUWp2ng%252fUM0Q%253d%253d" xr:uid="{47C85DF7-5715-4F1F-8D26-54506D269CAF}"/>
    <hyperlink ref="F457" r:id="rId456" display="http://teknoag.sanayi.gov.tr/Home/TgbFirmaDetay?WCacra%252fJNEEIY%252fJ3LQRIuQ%253d%253d=ohHA5XIHHSOfIGzl40%252fHqQ%253d%253d" xr:uid="{80CA2FE7-112A-4910-A47D-25821D4C1B99}"/>
    <hyperlink ref="F458" r:id="rId457" display="http://teknoag.sanayi.gov.tr/Home/TgbFirmaDetay?WCacra%252fJNEEIY%252fJ3LQRIuQ%253d%253d=1A2fbeEcMSI6fhioVa5paw%253d%253d" xr:uid="{D970AEC3-BFCE-4B11-A246-1519C04D4F9C}"/>
    <hyperlink ref="F459" r:id="rId458" display="http://teknoag.sanayi.gov.tr/Home/TgbFirmaDetay?WCacra%252fJNEEIY%252fJ3LQRIuQ%253d%253d=FsSt7B2j1fctinDlFKxReA%253d%253d" xr:uid="{095EB10D-2A76-4D76-A478-E6C38851CADE}"/>
    <hyperlink ref="F460" r:id="rId459" display="http://teknoag.sanayi.gov.tr/Home/TgbFirmaDetay?WCacra%252fJNEEIY%252fJ3LQRIuQ%253d%253d=H9e1%252b%252fXUJ2vEM4V4BxpLiQ%253d%253d" xr:uid="{1A01ADF9-E191-48BC-B8B7-74960785AFCB}"/>
    <hyperlink ref="F461" r:id="rId460" display="http://teknoag.sanayi.gov.tr/Home/TgbFirmaDetay?WCacra%252fJNEEIY%252fJ3LQRIuQ%253d%253d=Ax1rhDKoAy6DuB%252b5BwamTg%253d%253d" xr:uid="{3A8B0A5F-F25A-4994-8AA0-8A233057879E}"/>
    <hyperlink ref="F462" r:id="rId461" display="http://teknoag.sanayi.gov.tr/Home/TgbFirmaDetay?WCacra%252fJNEEIY%252fJ3LQRIuQ%253d%253d=Molsvu5e2EoOPp7tbrQw7Q%253d%253d" xr:uid="{A88905C2-E4C8-4836-ADEB-894B7371588D}"/>
    <hyperlink ref="F463" r:id="rId462" display="http://teknoag.sanayi.gov.tr/Home/TgbFirmaDetay?WCacra%252fJNEEIY%252fJ3LQRIuQ%253d%253d=CyldGLrXvOa99rFU%252b%252bxqPg%253d%253d" xr:uid="{3D1F03DE-552B-49AB-9F0A-F6CC6D3B13E0}"/>
    <hyperlink ref="F464" r:id="rId463" display="http://teknoag.sanayi.gov.tr/Home/TgbFirmaDetay?WCacra%252fJNEEIY%252fJ3LQRIuQ%253d%253d=j94MF2sfS8JgbpXCQ41mWA%253d%253d" xr:uid="{4ED2960C-16CD-49CB-8EB5-9EE0F2CED762}"/>
    <hyperlink ref="F465" r:id="rId464" display="http://teknoag.sanayi.gov.tr/Home/TgbFirmaDetay?WCacra%252fJNEEIY%252fJ3LQRIuQ%253d%253d=zJ3ZotpZtLFFRAYcLZzuUA%253d%253d" xr:uid="{B1365D26-582C-471F-9FEB-2985F2D951D3}"/>
    <hyperlink ref="F466" r:id="rId465" display="http://teknoag.sanayi.gov.tr/Home/TgbFirmaDetay?WCacra%252fJNEEIY%252fJ3LQRIuQ%253d%253d=hHhFVhSmqy2McGOOX5yNeg%253d%253d" xr:uid="{5DCDB964-1030-4C01-A3A8-BB22E1C432C7}"/>
    <hyperlink ref="F467" r:id="rId466" display="http://teknoag.sanayi.gov.tr/Home/TgbFirmaDetay?WCacra%252fJNEEIY%252fJ3LQRIuQ%253d%253d=7NYwRgJ1NCGMDQCzn6Gndg%253d%253d" xr:uid="{1E0A0B07-F795-4B7F-B89A-B8150C35B066}"/>
    <hyperlink ref="F468" r:id="rId467" display="http://teknoag.sanayi.gov.tr/Home/TgbFirmaDetay?WCacra%252fJNEEIY%252fJ3LQRIuQ%253d%253d=%252fvgoxUp%252f0gdMLibZKHaEoQ%253d%253d" xr:uid="{7681F822-0F77-47BA-B0F2-8D9B08FD86B0}"/>
    <hyperlink ref="F469" r:id="rId468" display="http://teknoag.sanayi.gov.tr/Home/TgbFirmaDetay?WCacra%252fJNEEIY%252fJ3LQRIuQ%253d%253d=qI%252fOpTpiXHuHW8d6L5h%252fSw%253d%253d" xr:uid="{6A4F7AAE-FEFF-4553-AFED-709F01934E6F}"/>
    <hyperlink ref="F470" r:id="rId469" display="http://teknoag.sanayi.gov.tr/Home/TgbFirmaDetay?WCacra%252fJNEEIY%252fJ3LQRIuQ%253d%253d=uQSHyE00ggrdtPPPxpFaCw%253d%253d" xr:uid="{0EB66EF1-2389-466D-91FC-861264B71DAE}"/>
    <hyperlink ref="F471" r:id="rId470" display="http://teknoag.sanayi.gov.tr/Home/TgbFirmaDetay?WCacra%252fJNEEIY%252fJ3LQRIuQ%253d%253d=GhBn01PivmIZfm04hkehwQ%253d%253d" xr:uid="{77ED76CD-A54D-4559-9DA7-38D6EEFB2C05}"/>
    <hyperlink ref="F472" r:id="rId471" display="http://teknoag.sanayi.gov.tr/Home/TgbFirmaDetay?WCacra%252fJNEEIY%252fJ3LQRIuQ%253d%253d=8wQXjQtvf1fpF3H0nqufvg%253d%253d" xr:uid="{C60549A8-06D4-44D0-BEBC-57A1ED042D26}"/>
    <hyperlink ref="F473" r:id="rId472" display="http://teknoag.sanayi.gov.tr/Home/TgbFirmaDetay?WCacra%252fJNEEIY%252fJ3LQRIuQ%253d%253d=6ABMQRV%252b%252bfawVIh1FQwxKw%253d%253d" xr:uid="{B4477FAE-002C-4063-91CC-D4268F1ABF75}"/>
    <hyperlink ref="F474" r:id="rId473" display="http://teknoag.sanayi.gov.tr/Home/TgbFirmaDetay?WCacra%252fJNEEIY%252fJ3LQRIuQ%253d%253d=LqzMs7UnyzltXXndW2rnvA%253d%253d" xr:uid="{EA18D73B-64BB-4D6A-9B0B-FFD8B009B9D0}"/>
    <hyperlink ref="F475" r:id="rId474" display="http://teknoag.sanayi.gov.tr/Home/TgbFirmaDetay?WCacra%252fJNEEIY%252fJ3LQRIuQ%253d%253d=KfdEJ%252bbFGtvNn%252fAb9fcNvA%253d%253d" xr:uid="{B275FD0D-2407-46D4-9D27-847230FD2BBC}"/>
    <hyperlink ref="F476" r:id="rId475" display="http://teknoag.sanayi.gov.tr/Home/TgbFirmaDetay?WCacra%252fJNEEIY%252fJ3LQRIuQ%253d%253d=h%252bl7rsM%252fB5O4PesJHItM7A%253d%253d" xr:uid="{588973FF-F822-48D7-AE7C-DA8C916C044B}"/>
    <hyperlink ref="F477" r:id="rId476" display="http://teknoag.sanayi.gov.tr/Home/TgbFirmaDetay?WCacra%252fJNEEIY%252fJ3LQRIuQ%253d%253d=DUX1etDeDCZBJBttf5sfNw%253d%253d" xr:uid="{B0C3DAFF-6653-40C0-B232-DED76A6B2670}"/>
    <hyperlink ref="F478" r:id="rId477" display="http://teknoag.sanayi.gov.tr/Home/TgbFirmaDetay?WCacra%252fJNEEIY%252fJ3LQRIuQ%253d%253d=Z3TA2Qjf7CAkX1SNC3Mz2Q%253d%253d" xr:uid="{070AB55D-FBE7-4523-AF35-5E70BB90157B}"/>
    <hyperlink ref="F479" r:id="rId478" display="http://teknoag.sanayi.gov.tr/Home/TgbFirmaDetay?WCacra%252fJNEEIY%252fJ3LQRIuQ%253d%253d=QVTkICrJuqzNI2RC%252b8f2nA%253d%253d" xr:uid="{2CFC206D-E5C8-48E2-B110-BEBFB146502A}"/>
    <hyperlink ref="F480" r:id="rId479" display="http://teknoag.sanayi.gov.tr/Home/TgbFirmaDetay?WCacra%252fJNEEIY%252fJ3LQRIuQ%253d%253d=q1seQRBMT4fwx2A1bWrIWQ%253d%253d" xr:uid="{D0D307D3-56FA-41CF-939D-8C33A2BD9678}"/>
    <hyperlink ref="F481" r:id="rId480" display="http://teknoag.sanayi.gov.tr/Home/TgbFirmaDetay?WCacra%252fJNEEIY%252fJ3LQRIuQ%253d%253d=%252fAP3WnlarfwIal2WG90hRQ%253d%253d" xr:uid="{DADF912F-A465-4529-9C41-F9A48DEB0A5E}"/>
    <hyperlink ref="F482" r:id="rId481" display="http://teknoag.sanayi.gov.tr/Home/TgbFirmaDetay?WCacra%252fJNEEIY%252fJ3LQRIuQ%253d%253d=uXSVGb0nbr3Tt4EBL2T09A%253d%253d" xr:uid="{442F2018-F347-441D-8E67-553EB17B64D5}"/>
    <hyperlink ref="F483" r:id="rId482" display="http://teknoag.sanayi.gov.tr/Home/TgbFirmaDetay?WCacra%252fJNEEIY%252fJ3LQRIuQ%253d%253d=mvz76zVrlVFk6KL0wfcThw%253d%253d" xr:uid="{AFB22C06-9E19-4090-B650-9FCC39AFFFB0}"/>
    <hyperlink ref="F484" r:id="rId483" display="http://teknoag.sanayi.gov.tr/Home/TgbFirmaDetay?WCacra%252fJNEEIY%252fJ3LQRIuQ%253d%253d=L59OakJn%252fZaklqi04f1MTA%253d%253d" xr:uid="{9572F51E-B28F-4CEA-BF3C-29C691F9C505}"/>
    <hyperlink ref="F485" r:id="rId484" display="http://teknoag.sanayi.gov.tr/Home/TgbFirmaDetay?WCacra%252fJNEEIY%252fJ3LQRIuQ%253d%253d=%252bL%252fAEqbLSSju63Lt6eaIFg%253d%253d" xr:uid="{C7000DA7-0A7E-464A-828C-69B561DCEDB7}"/>
    <hyperlink ref="F486" r:id="rId485" display="http://teknoag.sanayi.gov.tr/Home/TgbFirmaDetay?WCacra%252fJNEEIY%252fJ3LQRIuQ%253d%253d=41eOSPx9mC0hznKfW1fEaA%253d%253d" xr:uid="{4EB9E1CE-5261-4A46-8839-45086D610752}"/>
    <hyperlink ref="F487" r:id="rId486" display="http://teknoag.sanayi.gov.tr/Home/TgbFirmaDetay?WCacra%252fJNEEIY%252fJ3LQRIuQ%253d%253d=TyOkRXVMZIvYgmsrIQHCxg%253d%253d" xr:uid="{D5772DE0-75B2-4948-A513-4CAC0F40B75B}"/>
    <hyperlink ref="F488" r:id="rId487" display="http://teknoag.sanayi.gov.tr/Home/TgbFirmaDetay?WCacra%252fJNEEIY%252fJ3LQRIuQ%253d%253d=qF%252bQrf469CvdHYV0aKDXwQ%253d%253d" xr:uid="{04D1CC14-0FA5-467E-8E64-C98780633E9B}"/>
    <hyperlink ref="F489" r:id="rId488" display="http://teknoag.sanayi.gov.tr/Home/TgbFirmaDetay?WCacra%252fJNEEIY%252fJ3LQRIuQ%253d%253d=tz4LrBU0lj5Zt48JN08CZA%253d%253d" xr:uid="{80D5D02F-45EA-437F-B605-308C95ED13D5}"/>
    <hyperlink ref="F490" r:id="rId489" display="http://teknoag.sanayi.gov.tr/Home/TgbFirmaDetay?WCacra%252fJNEEIY%252fJ3LQRIuQ%253d%253d=6AQF0IjEKqzaMdS4Rc%252fQEg%253d%253d" xr:uid="{C85FD0CE-5CC6-4CF3-8A94-E23D7BCEC207}"/>
    <hyperlink ref="F491" r:id="rId490" display="http://teknoag.sanayi.gov.tr/Home/TgbFirmaDetay?WCacra%252fJNEEIY%252fJ3LQRIuQ%253d%253d=9WS1JkKmwx9dKtyrfMVt9Q%253d%253d" xr:uid="{2272B985-81BC-45E3-9F92-1BEED9DC62EE}"/>
    <hyperlink ref="F492" r:id="rId491" display="http://teknoag.sanayi.gov.tr/Home/TgbFirmaDetay?WCacra%252fJNEEIY%252fJ3LQRIuQ%253d%253d=tYqQNRWfHLvsW57g%252fklojg%253d%253d" xr:uid="{BA9CB3A2-C763-45C9-98BB-22EF99894FA4}"/>
    <hyperlink ref="F493" r:id="rId492" display="http://teknoag.sanayi.gov.tr/Home/TgbFirmaDetay?WCacra%252fJNEEIY%252fJ3LQRIuQ%253d%253d=VsPsIDl6NdNhI1wZ8S85LQ%253d%253d" xr:uid="{1F6999DA-199A-4685-889F-4F7873FCD3E1}"/>
    <hyperlink ref="F494" r:id="rId493" display="http://teknoag.sanayi.gov.tr/Home/TgbFirmaDetay?WCacra%252fJNEEIY%252fJ3LQRIuQ%253d%253d=rXH0qlzehs0gR04uppjkuA%253d%253d" xr:uid="{D5707250-FC97-4AD1-ACBF-A1BDC2414DEB}"/>
    <hyperlink ref="F495" r:id="rId494" display="http://teknoag.sanayi.gov.tr/Home/TgbFirmaDetay?WCacra%252fJNEEIY%252fJ3LQRIuQ%253d%253d=h%252b7FaQsS7ln7hlgZt%252f%252bKOQ%253d%253d" xr:uid="{1E6540E6-2A6D-4035-B5E9-CB1A6848AEAD}"/>
    <hyperlink ref="F496" r:id="rId495" display="http://teknoag.sanayi.gov.tr/Home/TgbFirmaDetay?WCacra%252fJNEEIY%252fJ3LQRIuQ%253d%253d=K4xHJn%252bd%252bfeR1aklJMiH4g%253d%253d" xr:uid="{C1877B95-8BFB-46B5-9B2E-2DC4E96A4897}"/>
    <hyperlink ref="F497" r:id="rId496" display="http://teknoag.sanayi.gov.tr/Home/TgbFirmaDetay?WCacra%252fJNEEIY%252fJ3LQRIuQ%253d%253d=31hzuXiQ18WH2ffrMg5nmQ%253d%253d" xr:uid="{7127428B-C230-42DA-9923-CD0745EF86C8}"/>
    <hyperlink ref="F498" r:id="rId497" display="http://teknoag.sanayi.gov.tr/Home/TgbFirmaDetay?WCacra%252fJNEEIY%252fJ3LQRIuQ%253d%253d=X2l7v2%252fnrkW0Z7v746Nwrg%253d%253d" xr:uid="{7DE3B393-4368-473E-942E-1294EC876E9C}"/>
    <hyperlink ref="F499" r:id="rId498" display="http://teknoag.sanayi.gov.tr/Home/TgbFirmaDetay?WCacra%252fJNEEIY%252fJ3LQRIuQ%253d%253d=HCUcCTWLr0eNo1MXFhNTLg%253d%253d" xr:uid="{06245767-5071-4019-A318-C5D21B0DC675}"/>
    <hyperlink ref="F500" r:id="rId499" display="http://teknoag.sanayi.gov.tr/Home/TgbFirmaDetay?WCacra%252fJNEEIY%252fJ3LQRIuQ%253d%253d=BSgSCZacq7AWh3QbYzQ2zQ%253d%253d" xr:uid="{117BF956-32FA-4815-A7B5-90B4422E2E56}"/>
    <hyperlink ref="F501" r:id="rId500" display="http://teknoag.sanayi.gov.tr/Home/TgbFirmaDetay?WCacra%252fJNEEIY%252fJ3LQRIuQ%253d%253d=xrUrFUQ%252fe4QIXOO8pYIGWg%253d%253d" xr:uid="{67D70562-1A17-49A2-9C12-7DFF28498D6E}"/>
    <hyperlink ref="F502" r:id="rId501" display="http://teknoag.sanayi.gov.tr/Home/TgbFirmaDetay?WCacra%252fJNEEIY%252fJ3LQRIuQ%253d%253d=jdqvYArKUJafORDEYV7jrg%253d%253d" xr:uid="{E997BD58-C740-4238-ACCA-59F03D81BA87}"/>
    <hyperlink ref="F503" r:id="rId502" display="http://teknoag.sanayi.gov.tr/Home/TgbFirmaDetay?WCacra%252fJNEEIY%252fJ3LQRIuQ%253d%253d=mSjOWVmIjHW1cNqbVTHAVQ%253d%253d" xr:uid="{9D76F632-503C-459F-B3F4-EFB89448A032}"/>
    <hyperlink ref="F504" r:id="rId503" display="http://teknoag.sanayi.gov.tr/Home/TgbFirmaDetay?WCacra%252fJNEEIY%252fJ3LQRIuQ%253d%253d=Xk4y4UjyCmLvyLmGmg%252b7%252fA%253d%253d" xr:uid="{21DD3C0F-7313-419C-AFC3-33E9A0429B9A}"/>
    <hyperlink ref="F505" r:id="rId504" display="http://teknoag.sanayi.gov.tr/Home/TgbFirmaDetay?WCacra%252fJNEEIY%252fJ3LQRIuQ%253d%253d=Dx6UEY%252buTXW%252fSZTECbcFeA%253d%253d" xr:uid="{F63BCFC5-7DD4-4334-8B35-BE9DFF4AF645}"/>
    <hyperlink ref="F506" r:id="rId505" display="http://teknoag.sanayi.gov.tr/Home/TgbFirmaDetay?WCacra%252fJNEEIY%252fJ3LQRIuQ%253d%253d=qk5WL9ytJnvUzwsoCBJabw%253d%253d" xr:uid="{A2A89368-A44D-4F41-BC09-5E8DB3073F64}"/>
    <hyperlink ref="F507" r:id="rId506" display="http://teknoag.sanayi.gov.tr/Home/TgbFirmaDetay?WCacra%252fJNEEIY%252fJ3LQRIuQ%253d%253d=2J0w4YttIKLHRSV1mrDR7A%253d%253d" xr:uid="{86B09E42-B378-458B-A95B-7024A91FCFCF}"/>
    <hyperlink ref="F508" r:id="rId507" display="http://teknoag.sanayi.gov.tr/Home/TgbFirmaDetay?WCacra%252fJNEEIY%252fJ3LQRIuQ%253d%253d=%252bECeABSdI5rwg0YY%252fTvqZw%253d%253d" xr:uid="{7671CBA2-A386-4C9E-BC75-FACF6DA2F1F3}"/>
    <hyperlink ref="F509" r:id="rId508" display="http://teknoag.sanayi.gov.tr/Home/TgbFirmaDetay?WCacra%252fJNEEIY%252fJ3LQRIuQ%253d%253d=VqfGM1ArxK%252bl5B8pt0Jh2g%253d%253d" xr:uid="{A3CBA531-C534-47F9-881D-15510EBDBF85}"/>
    <hyperlink ref="F510" r:id="rId509" display="http://teknoag.sanayi.gov.tr/Home/TgbFirmaDetay?WCacra%252fJNEEIY%252fJ3LQRIuQ%253d%253d=q57qsklPe%252f4ePTkCd0a0tg%253d%253d" xr:uid="{35DDF0B9-4AE3-4A5B-A34D-4D14C34EF9E8}"/>
    <hyperlink ref="F511" r:id="rId510" display="http://teknoag.sanayi.gov.tr/Home/TgbFirmaDetay?WCacra%252fJNEEIY%252fJ3LQRIuQ%253d%253d=F9LA%252f1Mmm7DbYx9558coQw%253d%253d" xr:uid="{5D652972-3FB3-4CBB-A56B-AF431F7D4463}"/>
    <hyperlink ref="F512" r:id="rId511" display="http://teknoag.sanayi.gov.tr/Home/TgbFirmaDetay?WCacra%252fJNEEIY%252fJ3LQRIuQ%253d%253d=thpesYmyr5TN%252fisMvI5ACg%253d%253d" xr:uid="{F540694F-476A-4A5B-A7C4-CD272CB2A6E8}"/>
    <hyperlink ref="F513" r:id="rId512" display="http://teknoag.sanayi.gov.tr/Home/TgbFirmaDetay?WCacra%252fJNEEIY%252fJ3LQRIuQ%253d%253d=FXNYZ%252fI5eR4JRhFSQ29svw%253d%253d" xr:uid="{43D4CB64-C425-43E7-8587-87B16B9763EA}"/>
    <hyperlink ref="F514" r:id="rId513" display="http://teknoag.sanayi.gov.tr/Home/TgbFirmaDetay?WCacra%252fJNEEIY%252fJ3LQRIuQ%253d%253d=nlVXbvg%252fYoZdNF4mc6BKvg%253d%253d" xr:uid="{7EF4CF64-CE2D-46C4-B2A1-64623E983107}"/>
    <hyperlink ref="F515" r:id="rId514" display="http://teknoag.sanayi.gov.tr/Home/TgbFirmaDetay?WCacra%252fJNEEIY%252fJ3LQRIuQ%253d%253d=BYRAOxQFi%252bA2brFqK6DkEA%253d%253d" xr:uid="{047D7676-9B65-4841-80C3-5AE30A179FC5}"/>
    <hyperlink ref="F516" r:id="rId515" display="http://teknoag.sanayi.gov.tr/Home/TgbFirmaDetay?WCacra%252fJNEEIY%252fJ3LQRIuQ%253d%253d=r1DJ9eyg%252f%252fKnDOkabu%252fXRA%253d%253d" xr:uid="{CD1934AF-5533-4ADC-8611-2B556261621E}"/>
    <hyperlink ref="F517" r:id="rId516" display="http://teknoag.sanayi.gov.tr/Home/TgbFirmaDetay?WCacra%252fJNEEIY%252fJ3LQRIuQ%253d%253d=3jRDuXcflozvdIwz0gvDnQ%253d%253d" xr:uid="{36DB26A2-B781-4577-AD72-F99A4773F35E}"/>
    <hyperlink ref="F518" r:id="rId517" display="http://teknoag.sanayi.gov.tr/Home/TgbFirmaDetay?WCacra%252fJNEEIY%252fJ3LQRIuQ%253d%253d=O3vcjaVK9%252fd9pFS28ceR6Q%253d%253d" xr:uid="{99BCEC02-3753-4391-879A-B6CB49868025}"/>
    <hyperlink ref="F519" r:id="rId518" display="http://teknoag.sanayi.gov.tr/Home/TgbFirmaDetay?WCacra%252fJNEEIY%252fJ3LQRIuQ%253d%253d=oemUA2HoqWUZCNttNfBN2w%253d%253d" xr:uid="{C55EF633-4409-4552-9A6D-415B4882F010}"/>
    <hyperlink ref="F520" r:id="rId519" display="http://teknoag.sanayi.gov.tr/Home/TgbFirmaDetay?WCacra%252fJNEEIY%252fJ3LQRIuQ%253d%253d=X3KThAbdAGaXpRkpDCon7A%253d%253d" xr:uid="{F9568EFB-4072-4D69-93BB-034194385564}"/>
    <hyperlink ref="F521" r:id="rId520" display="http://teknoag.sanayi.gov.tr/Home/TgbFirmaDetay?WCacra%252fJNEEIY%252fJ3LQRIuQ%253d%253d=Y1CNl7EmBhEC2u6PzqqnLg%253d%253d" xr:uid="{6B6DC20C-5260-4EF6-A178-573862614176}"/>
    <hyperlink ref="F522" r:id="rId521" display="http://teknoag.sanayi.gov.tr/Home/TgbFirmaDetay?WCacra%252fJNEEIY%252fJ3LQRIuQ%253d%253d=2EabnzktFCzkPc%252fupQuReg%253d%253d" xr:uid="{EC175D4B-511D-4DBE-B159-345E248DAE52}"/>
    <hyperlink ref="F523" r:id="rId522" display="http://teknoag.sanayi.gov.tr/Home/TgbFirmaDetay?WCacra%252fJNEEIY%252fJ3LQRIuQ%253d%253d=Eihgesl7qSq2b4DMKt%252b0DQ%253d%253d" xr:uid="{10E1604E-FE5F-417F-A9E7-9A27DE3DFCA9}"/>
    <hyperlink ref="F524" r:id="rId523" display="http://teknoag.sanayi.gov.tr/Home/TgbFirmaDetay?WCacra%252fJNEEIY%252fJ3LQRIuQ%253d%253d=P45zK%252fRSKtyPRtLu5kRakg%253d%253d" xr:uid="{E966AE64-D888-4D8A-BDCC-0AB40575B3E0}"/>
    <hyperlink ref="F525" r:id="rId524" display="http://teknoag.sanayi.gov.tr/Home/TgbFirmaDetay?WCacra%252fJNEEIY%252fJ3LQRIuQ%253d%253d=CVZAlywLKTp1yk72XHg%252beg%253d%253d" xr:uid="{6D4FCBCD-CCC5-430E-9317-3243DA97CF85}"/>
    <hyperlink ref="F526" r:id="rId525" display="http://teknoag.sanayi.gov.tr/Home/TgbFirmaDetay?WCacra%252fJNEEIY%252fJ3LQRIuQ%253d%253d=puIPVJ9FjkXVnmCtR6vuVA%253d%253d" xr:uid="{0E524E68-0B22-494E-9B05-86154D4A99B4}"/>
    <hyperlink ref="F527" r:id="rId526" display="http://teknoag.sanayi.gov.tr/Home/TgbFirmaDetay?WCacra%252fJNEEIY%252fJ3LQRIuQ%253d%253d=QEng%252fc2FhskiR7lA7h%252bqgg%253d%253d" xr:uid="{A6E56788-EC9B-4FBF-9FF7-AA4B2E246177}"/>
    <hyperlink ref="F528" r:id="rId527" display="http://teknoag.sanayi.gov.tr/Home/TgbFirmaDetay?WCacra%252fJNEEIY%252fJ3LQRIuQ%253d%253d=iY7fsRXuft8pi%252fcIZCxAew%253d%253d" xr:uid="{48A6A345-6E0C-4CB4-A276-17FD65147152}"/>
    <hyperlink ref="F529" r:id="rId528" display="http://teknoag.sanayi.gov.tr/Home/TgbFirmaDetay?WCacra%252fJNEEIY%252fJ3LQRIuQ%253d%253d=ZGz6paclKGZ0oVjms00bjA%253d%253d" xr:uid="{82B50F5F-5963-421F-8213-E9043D1E4664}"/>
    <hyperlink ref="F530" r:id="rId529" display="http://teknoag.sanayi.gov.tr/Home/TgbFirmaDetay?WCacra%252fJNEEIY%252fJ3LQRIuQ%253d%253d=DLRrmeRWN8Y%252f41aqjLBf9w%253d%253d" xr:uid="{B0528F02-A286-46F9-B871-D27EFFC3E27D}"/>
    <hyperlink ref="F531" r:id="rId530" display="http://teknoag.sanayi.gov.tr/Home/TgbFirmaDetay?WCacra%252fJNEEIY%252fJ3LQRIuQ%253d%253d=RvapIFPATzH7yluwzZVUUw%253d%253d" xr:uid="{4BC59D6B-448D-44D3-A206-42FB6D7F7EF7}"/>
    <hyperlink ref="F532" r:id="rId531" display="http://teknoag.sanayi.gov.tr/Home/TgbFirmaDetay?WCacra%252fJNEEIY%252fJ3LQRIuQ%253d%253d=7YpCGkFUtU6cQ62O%252bmsTdQ%253d%253d" xr:uid="{F50EAD0C-E4AD-4301-8C56-846ED0E6FECC}"/>
    <hyperlink ref="F533" r:id="rId532" display="http://teknoag.sanayi.gov.tr/Home/TgbFirmaDetay?WCacra%252fJNEEIY%252fJ3LQRIuQ%253d%253d=kow%252bEIIQ9H7GZr0EEmX3lQ%253d%253d" xr:uid="{6A74C845-DCC8-43D3-AF36-040E8341C147}"/>
    <hyperlink ref="F534" r:id="rId533" display="http://teknoag.sanayi.gov.tr/Home/TgbFirmaDetay?WCacra%252fJNEEIY%252fJ3LQRIuQ%253d%253d=owuFJbzoJ6jogIJ%252fY8AuyA%253d%253d" xr:uid="{1D16A770-553F-4770-8A12-904BD381338E}"/>
    <hyperlink ref="F535" r:id="rId534" display="http://teknoag.sanayi.gov.tr/Home/TgbFirmaDetay?WCacra%252fJNEEIY%252fJ3LQRIuQ%253d%253d=T1yHR%252bQ941TvLrw7WLwrNg%253d%253d" xr:uid="{EC6166BF-8E4F-461E-841D-FD3EB1A4F115}"/>
    <hyperlink ref="F536" r:id="rId535" display="http://teknoag.sanayi.gov.tr/Home/TgbFirmaDetay?WCacra%252fJNEEIY%252fJ3LQRIuQ%253d%253d=KPJwKVYrtCW97fDHHF44PQ%253d%253d" xr:uid="{F6A9EA2F-4EE8-4AE8-970C-680D883E7647}"/>
    <hyperlink ref="F537" r:id="rId536" display="http://teknoag.sanayi.gov.tr/Home/TgbFirmaDetay?WCacra%252fJNEEIY%252fJ3LQRIuQ%253d%253d=zekP%252f9m1IiF3kwX8mLnK3A%253d%253d" xr:uid="{F68C00D3-0DD6-44BC-A747-B0E1BD6DC745}"/>
    <hyperlink ref="F538" r:id="rId537" display="http://teknoag.sanayi.gov.tr/Home/TgbFirmaDetay?WCacra%252fJNEEIY%252fJ3LQRIuQ%253d%253d=ya02o5cEi7V50kJk%252fPBpiw%253d%253d" xr:uid="{95263939-9830-4C4B-9628-7BFE36E11063}"/>
    <hyperlink ref="F539" r:id="rId538" display="http://teknoag.sanayi.gov.tr/Home/TgbFirmaDetay?WCacra%252fJNEEIY%252fJ3LQRIuQ%253d%253d=NckU3FYam00qtAXt2ZRtgQ%253d%253d" xr:uid="{4A080F9A-DDCE-4DE8-9E0D-72B7BBC531AD}"/>
    <hyperlink ref="F540" r:id="rId539" display="http://teknoag.sanayi.gov.tr/Home/TgbFirmaDetay?WCacra%252fJNEEIY%252fJ3LQRIuQ%253d%253d=v%252fMC1HOX7lxPxzBPSWrm1g%253d%253d" xr:uid="{88CE9FF8-564C-4691-B5EF-737D1ED39F13}"/>
    <hyperlink ref="F541" r:id="rId540" display="http://teknoag.sanayi.gov.tr/Home/TgbFirmaDetay?WCacra%252fJNEEIY%252fJ3LQRIuQ%253d%253d=9xlQA%252b8sqYNOToPOlYvJIA%253d%253d" xr:uid="{614F2DED-9446-4941-867B-193E8C7C9BAD}"/>
    <hyperlink ref="F542" r:id="rId541" display="http://teknoag.sanayi.gov.tr/Home/TgbFirmaDetay?WCacra%252fJNEEIY%252fJ3LQRIuQ%253d%253d=pnRLi4y%252bFET2sHw%252fmCdmcw%253d%253d" xr:uid="{5A68F4EA-08D4-4C4B-ADC5-0D7100E91379}"/>
    <hyperlink ref="F543" r:id="rId542" display="http://teknoag.sanayi.gov.tr/Home/TgbFirmaDetay?WCacra%252fJNEEIY%252fJ3LQRIuQ%253d%253d=YOC2wa%252bcAEk74zHlb8TCtg%253d%253d" xr:uid="{40B0C6F4-4B39-4AF3-8CA7-249E3E91B7AE}"/>
    <hyperlink ref="F544" r:id="rId543" display="http://teknoag.sanayi.gov.tr/Home/TgbFirmaDetay?WCacra%252fJNEEIY%252fJ3LQRIuQ%253d%253d=MUajL0aYbViSA4i%252fMI94IQ%253d%253d" xr:uid="{CF645A88-64CB-4A8A-8210-F0EFDA6A362C}"/>
    <hyperlink ref="F545" r:id="rId544" display="http://teknoag.sanayi.gov.tr/Home/TgbFirmaDetay?WCacra%252fJNEEIY%252fJ3LQRIuQ%253d%253d=q75rhLRhxTL17Be6CoJlqg%253d%253d" xr:uid="{2791140D-6252-4FEB-AB53-93A2789221F7}"/>
    <hyperlink ref="F546" r:id="rId545" display="http://teknoag.sanayi.gov.tr/Home/TgbFirmaDetay?WCacra%252fJNEEIY%252fJ3LQRIuQ%253d%253d=sYqiMZhy5Jydc%252fAKvdyMoQ%253d%253d" xr:uid="{9F206AD2-DB50-4E33-99E9-346F70099669}"/>
    <hyperlink ref="F547" r:id="rId546" display="http://teknoag.sanayi.gov.tr/Home/TgbFirmaDetay?WCacra%252fJNEEIY%252fJ3LQRIuQ%253d%253d=SRiycyum01A3yLVBNhUcTA%253d%253d" xr:uid="{E653A2C5-3136-460C-8B1D-5DC837153D2D}"/>
    <hyperlink ref="F548" r:id="rId547" display="http://teknoag.sanayi.gov.tr/Home/TgbFirmaDetay?WCacra%252fJNEEIY%252fJ3LQRIuQ%253d%253d=3eQxcZVOCYSztQTxn2AS2A%253d%253d" xr:uid="{CA456F45-790B-42E3-8A5B-0103FB37238D}"/>
    <hyperlink ref="F549" r:id="rId548" display="http://teknoag.sanayi.gov.tr/Home/TgbFirmaDetay?WCacra%252fJNEEIY%252fJ3LQRIuQ%253d%253d=lMmw3wA7kUux3uavTzVwBw%253d%253d" xr:uid="{ACF67685-FA62-4B42-879F-05C48D2D26FB}"/>
    <hyperlink ref="F550" r:id="rId549" display="http://teknoag.sanayi.gov.tr/Home/TgbFirmaDetay?WCacra%252fJNEEIY%252fJ3LQRIuQ%253d%253d=upnxdXDazyG1d0HXKSEvtw%253d%253d" xr:uid="{1CC7A578-F881-4FCD-B304-92F17B2211DD}"/>
    <hyperlink ref="F551" r:id="rId550" display="http://teknoag.sanayi.gov.tr/Home/TgbFirmaDetay?WCacra%252fJNEEIY%252fJ3LQRIuQ%253d%253d=RCxw78sdb3KesNfViaIhmQ%253d%253d" xr:uid="{2A154F12-F001-44A7-A9B2-35CD900EE6EC}"/>
    <hyperlink ref="F552" r:id="rId551" display="http://teknoag.sanayi.gov.tr/Home/TgbFirmaDetay?WCacra%252fJNEEIY%252fJ3LQRIuQ%253d%253d=w7hosrUTCKaX9IIFUQHwzA%253d%253d" xr:uid="{B362D261-ECE6-48FE-AE58-A4139EEF3DD9}"/>
    <hyperlink ref="F553" r:id="rId552" display="http://teknoag.sanayi.gov.tr/Home/TgbFirmaDetay?WCacra%252fJNEEIY%252fJ3LQRIuQ%253d%253d=7ODY1Xp%252bUTkiM%252fFx%252bgMlZg%253d%253d" xr:uid="{001F78F9-8BFF-4559-B3E9-6F33C408A433}"/>
    <hyperlink ref="F554" r:id="rId553" display="http://teknoag.sanayi.gov.tr/Home/TgbFirmaDetay?WCacra%252fJNEEIY%252fJ3LQRIuQ%253d%253d=RqXEfwW3rSBADPQMFgfj1Q%253d%253d" xr:uid="{FF7E71EB-C796-426F-A60F-DCEC01D801BD}"/>
    <hyperlink ref="F555" r:id="rId554" display="http://teknoag.sanayi.gov.tr/Home/TgbFirmaDetay?WCacra%252fJNEEIY%252fJ3LQRIuQ%253d%253d=SaARricnlsFab18n7GcLJw%253d%253d" xr:uid="{E7D32EC8-F1E3-4B49-AAA7-E2F912E28C1E}"/>
    <hyperlink ref="F556" r:id="rId555" display="http://teknoag.sanayi.gov.tr/Home/TgbFirmaDetay?WCacra%252fJNEEIY%252fJ3LQRIuQ%253d%253d=SAal5Wd4ZYlLJk0m7Gv3Dw%253d%253d" xr:uid="{CEBE6B37-A20B-4FE6-9753-BDF027C181C8}"/>
    <hyperlink ref="F557" r:id="rId556" display="http://teknoag.sanayi.gov.tr/Home/TgbFirmaDetay?WCacra%252fJNEEIY%252fJ3LQRIuQ%253d%253d=oAg6uGqN%252bxkJYqJR6j0ypw%253d%253d" xr:uid="{66854C17-DF3E-4466-AD33-122707149C66}"/>
    <hyperlink ref="F558" r:id="rId557" display="http://teknoag.sanayi.gov.tr/Home/TgbFirmaDetay?WCacra%252fJNEEIY%252fJ3LQRIuQ%253d%253d=yM4kY9CONX4EYvtAN2nCgg%253d%253d" xr:uid="{E2CC37CC-E1E4-4B53-9079-D41D524453C1}"/>
    <hyperlink ref="F559" r:id="rId558" display="http://teknoag.sanayi.gov.tr/Home/TgbFirmaDetay?WCacra%252fJNEEIY%252fJ3LQRIuQ%253d%253d=dtkqVtjgXfobQ7yuveoo7A%253d%253d" xr:uid="{32C9B794-0CBC-4DF5-849A-05797639BBFA}"/>
    <hyperlink ref="F560" r:id="rId559" display="http://teknoag.sanayi.gov.tr/Home/TgbFirmaDetay?WCacra%252fJNEEIY%252fJ3LQRIuQ%253d%253d=m7Gu5vdAPHwAVRAEnM%252fN%252fg%253d%253d" xr:uid="{41B3CCEF-D421-425F-BE02-539DE654354C}"/>
    <hyperlink ref="F561" r:id="rId560" display="http://teknoag.sanayi.gov.tr/Home/TgbFirmaDetay?WCacra%252fJNEEIY%252fJ3LQRIuQ%253d%253d=k7MSDVe4Bse19HsxB%252f3luw%253d%253d" xr:uid="{401D72CC-7BAF-4063-8E45-DD2225B21A29}"/>
    <hyperlink ref="F562" r:id="rId561" display="http://teknoag.sanayi.gov.tr/Home/TgbFirmaDetay?WCacra%252fJNEEIY%252fJ3LQRIuQ%253d%253d=1m1t5wu0FEKV2%252ba2dreHAA%253d%253d" xr:uid="{405D7D9A-B997-4088-8F08-AC7FB6B9FE26}"/>
    <hyperlink ref="F563" r:id="rId562" display="http://teknoag.sanayi.gov.tr/Home/TgbFirmaDetay?WCacra%252fJNEEIY%252fJ3LQRIuQ%253d%253d=N7QR9gNI7fcC9gy22g8MVQ%253d%253d" xr:uid="{426B76C6-AB0D-456F-855F-5927BD3737AE}"/>
    <hyperlink ref="F564" r:id="rId563" display="http://teknoag.sanayi.gov.tr/Home/TgbFirmaDetay?WCacra%252fJNEEIY%252fJ3LQRIuQ%253d%253d=FTZCeSJoA8HtVXHcXbR7Ag%253d%253d" xr:uid="{908C1DC9-FDA4-47A9-9AFC-2B020505070D}"/>
    <hyperlink ref="F565" r:id="rId564" display="http://teknoag.sanayi.gov.tr/Home/TgbFirmaDetay?WCacra%252fJNEEIY%252fJ3LQRIuQ%253d%253d=fO4sfbDa17etg8y7oNTCwA%253d%253d" xr:uid="{03D24C3B-0583-4580-98E6-1873B79403E1}"/>
    <hyperlink ref="F566" r:id="rId565" display="http://teknoag.sanayi.gov.tr/Home/TgbFirmaDetay?WCacra%252fJNEEIY%252fJ3LQRIuQ%253d%253d=VA8nSStjqatGB%252bHQR5cMiw%253d%253d" xr:uid="{70C3B22E-6140-4F4B-886B-E49D14EC4926}"/>
    <hyperlink ref="F567" r:id="rId566" display="http://teknoag.sanayi.gov.tr/Home/TgbFirmaDetay?WCacra%252fJNEEIY%252fJ3LQRIuQ%253d%253d=Y6KOnk5jeFIkcpIJE4swHQ%253d%253d" xr:uid="{1B5F0049-3B20-49F7-A473-CEE75B6814E8}"/>
    <hyperlink ref="F568" r:id="rId567" display="http://teknoag.sanayi.gov.tr/Home/TgbFirmaDetay?WCacra%252fJNEEIY%252fJ3LQRIuQ%253d%253d=fYD165UIwSd7fkTpgxYUbA%253d%253d" xr:uid="{EC022FE2-CA34-4932-A442-CC4376273D1D}"/>
    <hyperlink ref="F569" r:id="rId568" display="http://teknoag.sanayi.gov.tr/Home/TgbFirmaDetay?WCacra%252fJNEEIY%252fJ3LQRIuQ%253d%253d=1bin8XR3Cz4BFoa792ik7w%253d%253d" xr:uid="{4B41E14C-0DAA-4EA8-B036-D9F89AAA3911}"/>
    <hyperlink ref="F570" r:id="rId569" display="http://teknoag.sanayi.gov.tr/Home/TgbFirmaDetay?WCacra%252fJNEEIY%252fJ3LQRIuQ%253d%253d=My6EhlPeJhvAXTDcStkqOg%253d%253d" xr:uid="{EC3F5B19-96B2-4CED-8DF4-058E17A13D8B}"/>
    <hyperlink ref="F571" r:id="rId570" display="http://teknoag.sanayi.gov.tr/Home/TgbFirmaDetay?WCacra%252fJNEEIY%252fJ3LQRIuQ%253d%253d=dyJ%252bneibRc5P2se6Mk79kg%253d%253d" xr:uid="{DFA4DE6F-AB7D-4946-ADE9-F6C12B2D403F}"/>
    <hyperlink ref="F572" r:id="rId571" display="http://teknoag.sanayi.gov.tr/Home/TgbFirmaDetay?WCacra%252fJNEEIY%252fJ3LQRIuQ%253d%253d=LkpCAWLukjQbH%252fweaBhI8Q%253d%253d" xr:uid="{0F6CA57F-0340-4099-99B3-455AC0D26093}"/>
    <hyperlink ref="F573" r:id="rId572" display="http://teknoag.sanayi.gov.tr/Home/TgbFirmaDetay?WCacra%252fJNEEIY%252fJ3LQRIuQ%253d%253d=YY03q4BLmNIsgH9M62u0sQ%253d%253d" xr:uid="{D1210EB6-705D-4CEC-A08D-B14EB1433DF2}"/>
    <hyperlink ref="F574" r:id="rId573" display="http://teknoag.sanayi.gov.tr/Home/TgbFirmaDetay?WCacra%252fJNEEIY%252fJ3LQRIuQ%253d%253d=Ga6fZjd%252fD69W%252ftwC%252fkvy6w%253d%253d" xr:uid="{6DCE58D6-B044-41C7-939D-DEFDB44103D9}"/>
    <hyperlink ref="F575" r:id="rId574" display="http://teknoag.sanayi.gov.tr/Home/TgbFirmaDetay?WCacra%252fJNEEIY%252fJ3LQRIuQ%253d%253d=RVI2Wd1uuD7ehLcmYCm9NQ%253d%253d" xr:uid="{F3FD011F-16EC-4E8A-9BBE-E734608F2118}"/>
    <hyperlink ref="F576" r:id="rId575" display="http://teknoag.sanayi.gov.tr/Home/TgbFirmaDetay?WCacra%252fJNEEIY%252fJ3LQRIuQ%253d%253d=XbjYWKCaahqOkRnCR3GlfA%253d%253d" xr:uid="{A2B75FEF-9A73-423F-9AAC-E204A9A7019A}"/>
    <hyperlink ref="F577" r:id="rId576" display="http://teknoag.sanayi.gov.tr/Home/TgbFirmaDetay?WCacra%252fJNEEIY%252fJ3LQRIuQ%253d%253d=AmGUzrsFSgwtDjV95mLmhQ%253d%253d" xr:uid="{92891E0C-AECF-44F5-88C6-FA4567024D61}"/>
    <hyperlink ref="F578" r:id="rId577" display="http://teknoag.sanayi.gov.tr/Home/TgbFirmaDetay?WCacra%252fJNEEIY%252fJ3LQRIuQ%253d%253d=kAQFMFBY0rXGZFrAq%252fGDaQ%253d%253d" xr:uid="{AE4EF47A-4785-4659-9874-AFE78D5035F7}"/>
    <hyperlink ref="F579" r:id="rId578" display="http://teknoag.sanayi.gov.tr/Home/TgbFirmaDetay?WCacra%252fJNEEIY%252fJ3LQRIuQ%253d%253d=Spgw3WTQ7zbYl5tqv99RyQ%253d%253d" xr:uid="{EBE8DDBE-FC3B-4EB0-9042-40367101D5AE}"/>
    <hyperlink ref="F580" r:id="rId579" display="http://teknoag.sanayi.gov.tr/Home/TgbFirmaDetay?WCacra%252fJNEEIY%252fJ3LQRIuQ%253d%253d=9YZqTTHkfDwosNtiuYGFYA%253d%253d" xr:uid="{A53E7EB0-178D-4A0D-AE5C-78C8A7DCEEC1}"/>
    <hyperlink ref="F581" r:id="rId580" display="http://teknoag.sanayi.gov.tr/Home/TgbFirmaDetay?WCacra%252fJNEEIY%252fJ3LQRIuQ%253d%253d=Ye9UZBSlM4Ug%252fDbTab5Veg%253d%253d" xr:uid="{EDB0DA4F-631C-4F56-83FC-FFA0F1763F81}"/>
    <hyperlink ref="F582" r:id="rId581" display="http://teknoag.sanayi.gov.tr/Home/TgbFirmaDetay?WCacra%252fJNEEIY%252fJ3LQRIuQ%253d%253d=x1r1KzgzCbRPB0TqbmXbMA%253d%253d" xr:uid="{E365B203-95AE-4085-88DF-95A5494EF28D}"/>
    <hyperlink ref="F583" r:id="rId582" display="http://teknoag.sanayi.gov.tr/Home/TgbFirmaDetay?WCacra%252fJNEEIY%252fJ3LQRIuQ%253d%253d=kmE99my8Nka3KSlmgQFcYg%253d%253d" xr:uid="{CA701604-293F-4EE1-919F-6E34C0BA56C8}"/>
    <hyperlink ref="F584" r:id="rId583" display="http://teknoag.sanayi.gov.tr/Home/TgbFirmaDetay?WCacra%252fJNEEIY%252fJ3LQRIuQ%253d%253d=JMxWoHwKJv46mq5Fz4zQdA%253d%253d" xr:uid="{F8B37FB8-6767-4FD6-A278-AE97430BCA8E}"/>
    <hyperlink ref="F585" r:id="rId584" display="http://teknoag.sanayi.gov.tr/Home/TgbFirmaDetay?WCacra%252fJNEEIY%252fJ3LQRIuQ%253d%253d=qjXYuLYpEt8pkCRb0NbP6g%253d%253d" xr:uid="{55152B03-2EF3-4C92-942D-4466249241DF}"/>
    <hyperlink ref="F586" r:id="rId585" display="http://teknoag.sanayi.gov.tr/Home/TgbFirmaDetay?WCacra%252fJNEEIY%252fJ3LQRIuQ%253d%253d=w4%252bwCtnHpRdOnw4KzmKAuA%253d%253d" xr:uid="{27D20E06-802D-4F39-9FC2-5672AA83ADF4}"/>
    <hyperlink ref="F587" r:id="rId586" display="http://teknoag.sanayi.gov.tr/Home/TgbFirmaDetay?WCacra%252fJNEEIY%252fJ3LQRIuQ%253d%253d=08dglUkXjIu6LDx%252bLzqoug%253d%253d" xr:uid="{FFB6077A-405B-4030-8BE9-263002959A36}"/>
    <hyperlink ref="F588" r:id="rId587" display="http://teknoag.sanayi.gov.tr/Home/TgbFirmaDetay?WCacra%252fJNEEIY%252fJ3LQRIuQ%253d%253d=Eeb7IRKI85eHQsHVfg54Hg%253d%253d" xr:uid="{7D2E564A-E467-4650-BC71-A610637A6EC7}"/>
    <hyperlink ref="F589" r:id="rId588" display="http://teknoag.sanayi.gov.tr/Home/TgbFirmaDetay?WCacra%252fJNEEIY%252fJ3LQRIuQ%253d%253d=eEKFyWn%252bTHFIi3snjc9v4Q%253d%253d" xr:uid="{D9A32556-1311-411B-87D7-727296915995}"/>
    <hyperlink ref="F590" r:id="rId589" display="http://teknoag.sanayi.gov.tr/Home/TgbFirmaDetay?WCacra%252fJNEEIY%252fJ3LQRIuQ%253d%253d=XACLIpoqkF%252bEiHM7UUSuMg%253d%253d" xr:uid="{7F0DCAF8-3B50-4303-B21D-71976D9FB0F0}"/>
    <hyperlink ref="F591" r:id="rId590" display="http://teknoag.sanayi.gov.tr/Home/TgbFirmaDetay?WCacra%252fJNEEIY%252fJ3LQRIuQ%253d%253d=KlQcOTjvkwNt%252be6GncfsFg%253d%253d" xr:uid="{5356B1DB-8569-4C86-89E6-7673FC3E8F80}"/>
    <hyperlink ref="F592" r:id="rId591" display="http://teknoag.sanayi.gov.tr/Home/TgbFirmaDetay?WCacra%252fJNEEIY%252fJ3LQRIuQ%253d%253d=EaT7nVm2%252faEc5Shx%252fkAV6A%253d%253d" xr:uid="{90BE53EA-3609-4D22-B60E-6CD35F1874DA}"/>
    <hyperlink ref="F593" r:id="rId592" display="http://teknoag.sanayi.gov.tr/Home/TgbFirmaDetay?WCacra%252fJNEEIY%252fJ3LQRIuQ%253d%253d=u7ECqEgTobihcLi6MHN1Zw%253d%253d" xr:uid="{1995CD70-3230-45BE-BAB1-AD510FBD233A}"/>
    <hyperlink ref="F594" r:id="rId593" display="http://teknoag.sanayi.gov.tr/Home/TgbFirmaDetay?WCacra%252fJNEEIY%252fJ3LQRIuQ%253d%253d=QaO%252bEifoiBEhXLSUfHi%252bdA%253d%253d" xr:uid="{CB7AE9AD-7DD6-4BDE-9C02-7D42EE339B57}"/>
    <hyperlink ref="F595" r:id="rId594" display="http://teknoag.sanayi.gov.tr/Home/TgbFirmaDetay?WCacra%252fJNEEIY%252fJ3LQRIuQ%253d%253d=KTQ%252b7q029IrX7IMq0rI5GQ%253d%253d" xr:uid="{14BB68E7-FA36-49CC-A3E8-B2E189F44A9F}"/>
    <hyperlink ref="F596" r:id="rId595" display="http://teknoag.sanayi.gov.tr/Home/TgbFirmaDetay?WCacra%252fJNEEIY%252fJ3LQRIuQ%253d%253d=nQ2pp7uAmfQWuBU4HNm3qA%253d%253d" xr:uid="{E5B0925E-1123-45AC-8751-461AC562D4D1}"/>
    <hyperlink ref="F597" r:id="rId596" display="http://teknoag.sanayi.gov.tr/Home/TgbFirmaDetay?WCacra%252fJNEEIY%252fJ3LQRIuQ%253d%253d=x4NIDNkv7x%252f5%252bCi58JuTBw%253d%253d" xr:uid="{BC7E1893-0F33-457C-84BF-F44C4E488F00}"/>
    <hyperlink ref="F598" r:id="rId597" display="http://teknoag.sanayi.gov.tr/Home/TgbFirmaDetay?WCacra%252fJNEEIY%252fJ3LQRIuQ%253d%253d=bvTGHlBWct2M20X1nXYs1w%253d%253d" xr:uid="{F25BD8F3-A5EC-4730-8873-E0036281B0B2}"/>
    <hyperlink ref="F599" r:id="rId598" display="http://teknoag.sanayi.gov.tr/Home/TgbFirmaDetay?WCacra%252fJNEEIY%252fJ3LQRIuQ%253d%253d=Z%252fTpKW%252bIrh9OAuKIZbb0DA%253d%253d" xr:uid="{EDF51E83-95C8-4256-AE23-AD9F2E04A932}"/>
    <hyperlink ref="F600" r:id="rId599" display="http://teknoag.sanayi.gov.tr/Home/TgbFirmaDetay?WCacra%252fJNEEIY%252fJ3LQRIuQ%253d%253d=CnNQxRpQjpq6pxdKj0bJKg%253d%253d" xr:uid="{55515819-7041-465E-993A-68F94D9DCA2C}"/>
    <hyperlink ref="F601" r:id="rId600" display="http://teknoag.sanayi.gov.tr/Home/TgbFirmaDetay?WCacra%252fJNEEIY%252fJ3LQRIuQ%253d%253d=4hTO%252fYo9ZXo%252fuPxynkRyUw%253d%253d" xr:uid="{8F4452F1-7778-4B0C-99BD-16E010AC00AF}"/>
    <hyperlink ref="F602" r:id="rId601" display="http://teknoag.sanayi.gov.tr/Home/TgbFirmaDetay?WCacra%252fJNEEIY%252fJ3LQRIuQ%253d%253d=LPfve0gaGz6n%252f%252bOEFXzVsw%253d%253d" xr:uid="{CC468A84-7BA1-41EC-844D-1A4CBBE1F9BE}"/>
    <hyperlink ref="F603" r:id="rId602" display="http://teknoag.sanayi.gov.tr/Home/TgbFirmaDetay?WCacra%252fJNEEIY%252fJ3LQRIuQ%253d%253d=uW1m0DJazzRAwLmsJpTOmQ%253d%253d" xr:uid="{7A8A8716-2410-43B0-9D05-353D6F115A03}"/>
    <hyperlink ref="F604" r:id="rId603" display="http://teknoag.sanayi.gov.tr/Home/TgbFirmaDetay?WCacra%252fJNEEIY%252fJ3LQRIuQ%253d%253d=VIe8hzIphwpVj%252f5ZxtmfDQ%253d%253d" xr:uid="{5827AAE2-E068-4C20-8699-D5EC76AD257F}"/>
    <hyperlink ref="F605" r:id="rId604" display="http://teknoag.sanayi.gov.tr/Home/TgbFirmaDetay?WCacra%252fJNEEIY%252fJ3LQRIuQ%253d%253d=O6bAK%252brge50eI2GtB3i5cw%253d%253d" xr:uid="{488903D0-9CFF-4E8F-A700-EA6483A44AE6}"/>
    <hyperlink ref="F606" r:id="rId605" display="http://teknoag.sanayi.gov.tr/Home/TgbFirmaDetay?WCacra%252fJNEEIY%252fJ3LQRIuQ%253d%253d=0gxwI%252fNuQxMMj6yWFK2ybA%253d%253d" xr:uid="{39D866B7-5EF1-4FE6-B16D-71BCC6C95BCB}"/>
    <hyperlink ref="F607" r:id="rId606" display="http://teknoag.sanayi.gov.tr/Home/TgbFirmaDetay?WCacra%252fJNEEIY%252fJ3LQRIuQ%253d%253d=Xmd29zBvwQqDt9DzKJrd0Q%253d%253d" xr:uid="{76648204-2B33-4B4B-B0DD-4D5069E3EF77}"/>
    <hyperlink ref="F608" r:id="rId607" display="http://teknoag.sanayi.gov.tr/Home/TgbFirmaDetay?WCacra%252fJNEEIY%252fJ3LQRIuQ%253d%253d=jwoQfGWbgTHXgqDT5V2rkA%253d%253d" xr:uid="{DC0788D9-C5F6-48B5-AA2C-280CD2BB0D49}"/>
    <hyperlink ref="F609" r:id="rId608" display="http://teknoag.sanayi.gov.tr/Home/TgbFirmaDetay?WCacra%252fJNEEIY%252fJ3LQRIuQ%253d%253d=mAi8C2PxalmojDcXWICVOg%253d%253d" xr:uid="{08951A25-2570-48B8-B518-5CF1FF08B097}"/>
    <hyperlink ref="F610" r:id="rId609" display="http://teknoag.sanayi.gov.tr/Home/TgbFirmaDetay?WCacra%252fJNEEIY%252fJ3LQRIuQ%253d%253d=yYWVpmTrpz3tF0csTJd71g%253d%253d" xr:uid="{C3EE5B6A-ECEF-419E-A8ED-4E7D7FCDAA01}"/>
    <hyperlink ref="F611" r:id="rId610" display="http://teknoag.sanayi.gov.tr/Home/TgbFirmaDetay?WCacra%252fJNEEIY%252fJ3LQRIuQ%253d%253d=n8HBUXhkJxpanLj9KUtzuA%253d%253d" xr:uid="{0C9279BF-F3CE-4E93-832D-3716C38FD31A}"/>
    <hyperlink ref="F612" r:id="rId611" display="http://teknoag.sanayi.gov.tr/Home/TgbFirmaDetay?WCacra%252fJNEEIY%252fJ3LQRIuQ%253d%253d=RVZ7jUVdOmGBZZWJaZqntQ%253d%253d" xr:uid="{65603D8E-5525-4803-A825-487AAA7CA06B}"/>
    <hyperlink ref="F613" r:id="rId612" display="http://teknoag.sanayi.gov.tr/Home/TgbFirmaDetay?WCacra%252fJNEEIY%252fJ3LQRIuQ%253d%253d=3XXPKIo4eh2eGGqo5WxKEA%253d%253d" xr:uid="{D3DC1926-9BB7-4D8F-8BD5-7E6E93901C13}"/>
    <hyperlink ref="F614" r:id="rId613" display="http://teknoag.sanayi.gov.tr/Home/TgbFirmaDetay?WCacra%252fJNEEIY%252fJ3LQRIuQ%253d%253d=Yris4VezFVJNNGgAxtmOkQ%253d%253d" xr:uid="{091E365D-5441-430C-93EB-A85D5ECE7C25}"/>
    <hyperlink ref="F615" r:id="rId614" display="http://teknoag.sanayi.gov.tr/Home/TgbFirmaDetay?WCacra%252fJNEEIY%252fJ3LQRIuQ%253d%253d=m180UeQamMxVFxqJhPbuOw%253d%253d" xr:uid="{23898598-5DA8-4D73-954D-2CEED8D117A2}"/>
    <hyperlink ref="F616" r:id="rId615" display="http://teknoag.sanayi.gov.tr/Home/TgbFirmaDetay?WCacra%252fJNEEIY%252fJ3LQRIuQ%253d%253d=ZU07yKO%252fLx5I4xpkk1YmWQ%253d%253d" xr:uid="{5210AFF3-820C-41A6-B848-3B686455DEC1}"/>
    <hyperlink ref="F617" r:id="rId616" display="http://teknoag.sanayi.gov.tr/Home/TgbFirmaDetay?WCacra%252fJNEEIY%252fJ3LQRIuQ%253d%253d=kGeaAOvBIKI%252bpl4MKdDWYw%253d%253d" xr:uid="{EB0A21F2-57F2-4AF4-BD92-9F9CD0F5FB40}"/>
    <hyperlink ref="F618" r:id="rId617" display="http://teknoag.sanayi.gov.tr/Home/TgbFirmaDetay?WCacra%252fJNEEIY%252fJ3LQRIuQ%253d%253d=5EEXERzquI%252fDpHN%252f83FiOg%253d%253d" xr:uid="{277A8E3C-8C27-40EF-B77D-DC9EBC7BEBA6}"/>
    <hyperlink ref="F619" r:id="rId618" display="http://teknoag.sanayi.gov.tr/Home/TgbFirmaDetay?WCacra%252fJNEEIY%252fJ3LQRIuQ%253d%253d=6uJspILrRYjd6RECXC60HA%253d%253d" xr:uid="{EC51D0E1-2C75-4F06-99E7-195D0D467FA6}"/>
    <hyperlink ref="F620" r:id="rId619" display="http://teknoag.sanayi.gov.tr/Home/TgbFirmaDetay?WCacra%252fJNEEIY%252fJ3LQRIuQ%253d%253d=ZMHvI1pJvsF9SKbrRYi6xA%253d%253d" xr:uid="{67A6BEF6-F1A1-4664-9C0D-8E227FD4DA47}"/>
    <hyperlink ref="F621" r:id="rId620" display="http://teknoag.sanayi.gov.tr/Home/TgbFirmaDetay?WCacra%252fJNEEIY%252fJ3LQRIuQ%253d%253d=UPjRS1tMABd6AQPcozkNBg%253d%253d" xr:uid="{0589F28D-84C3-45F5-8580-6BAB8F91646D}"/>
    <hyperlink ref="F622" r:id="rId621" display="http://teknoag.sanayi.gov.tr/Home/TgbFirmaDetay?WCacra%252fJNEEIY%252fJ3LQRIuQ%253d%253d=cbX%252bxcz1lrcGUcFYgBiEFg%253d%253d" xr:uid="{02CFB74E-C6BF-47F2-B0A3-DBBC7B72C4FD}"/>
    <hyperlink ref="F623" r:id="rId622" display="http://teknoag.sanayi.gov.tr/Home/TgbFirmaDetay?WCacra%252fJNEEIY%252fJ3LQRIuQ%253d%253d=XbtQkxJ45R0%252fHKONrRMHBg%253d%253d" xr:uid="{1CCB9A8F-5DBD-44FF-BACC-90ECAFFE3735}"/>
    <hyperlink ref="F624" r:id="rId623" display="http://teknoag.sanayi.gov.tr/Home/TgbFirmaDetay?WCacra%252fJNEEIY%252fJ3LQRIuQ%253d%253d=aRGcfZFToI7GMTVb2raYfw%253d%253d" xr:uid="{6865C9FA-4B63-482F-B0CE-B48107CE5B94}"/>
    <hyperlink ref="F625" r:id="rId624" display="http://teknoag.sanayi.gov.tr/Home/TgbFirmaDetay?WCacra%252fJNEEIY%252fJ3LQRIuQ%253d%253d=JKssHodC2MGSnvKbd4lrSw%253d%253d" xr:uid="{2FE2EB6F-BD74-4681-B2FC-51528A00E564}"/>
    <hyperlink ref="F626" r:id="rId625" display="http://teknoag.sanayi.gov.tr/Home/TgbFirmaDetay?WCacra%252fJNEEIY%252fJ3LQRIuQ%253d%253d=39ImH6%252f9B3xp%252fd2x9qIlGQ%253d%253d" xr:uid="{0CAC73DC-72FB-42F4-A7BA-6496EC5A9702}"/>
    <hyperlink ref="F627" r:id="rId626" display="http://teknoag.sanayi.gov.tr/Home/TgbFirmaDetay?WCacra%252fJNEEIY%252fJ3LQRIuQ%253d%253d=1h14%252bKOVxnbOtoG5mIH0GQ%253d%253d" xr:uid="{177E9E72-8BBA-4C04-99E8-4117B62DE079}"/>
    <hyperlink ref="F628" r:id="rId627" display="http://teknoag.sanayi.gov.tr/Home/TgbFirmaDetay?WCacra%252fJNEEIY%252fJ3LQRIuQ%253d%253d=9xvO5nUuQQas8AESHwqQTw%253d%253d" xr:uid="{296F9A7B-356F-4B4E-9691-F05D8918476A}"/>
    <hyperlink ref="F629" r:id="rId628" display="http://teknoag.sanayi.gov.tr/Home/TgbFirmaDetay?WCacra%252fJNEEIY%252fJ3LQRIuQ%253d%253d=UHiuWbcnQvUn%252fcJjUkNz3A%253d%253d" xr:uid="{55E9FDC8-2AAD-4541-BA55-2E59A3CE503B}"/>
    <hyperlink ref="F630" r:id="rId629" display="http://teknoag.sanayi.gov.tr/Home/TgbFirmaDetay?WCacra%252fJNEEIY%252fJ3LQRIuQ%253d%253d=wHKNTD75vKHc5pXgwqmbsg%253d%253d" xr:uid="{4639E268-B504-4E3B-AFAE-3C650C83B1CF}"/>
    <hyperlink ref="F631" r:id="rId630" display="http://teknoag.sanayi.gov.tr/Home/TgbFirmaDetay?WCacra%252fJNEEIY%252fJ3LQRIuQ%253d%253d=3QQskPsbf%252bU4sA%252fdQPRTaQ%253d%253d" xr:uid="{72837D0E-F187-4376-BD6C-51F6C196233C}"/>
    <hyperlink ref="F632" r:id="rId631" display="http://teknoag.sanayi.gov.tr/Home/TgbFirmaDetay?WCacra%252fJNEEIY%252fJ3LQRIuQ%253d%253d=7hWBW9mPMxB1oMbO4F%252fYLQ%253d%253d" xr:uid="{5B3E13AE-9373-4A29-86E9-2CC1444C69FA}"/>
    <hyperlink ref="F633" r:id="rId632" display="http://teknoag.sanayi.gov.tr/Home/TgbFirmaDetay?WCacra%252fJNEEIY%252fJ3LQRIuQ%253d%253d=osOJBFewo5hUN74zQPTEyw%253d%253d" xr:uid="{76946608-AB63-422B-A43B-3030B8A5EB8E}"/>
    <hyperlink ref="F634" r:id="rId633" display="http://teknoag.sanayi.gov.tr/Home/TgbFirmaDetay?WCacra%252fJNEEIY%252fJ3LQRIuQ%253d%253d=YAciwK5W0hL1aELgwhYE6w%253d%253d" xr:uid="{04F0B598-A894-4674-B43E-F686522F7E4D}"/>
    <hyperlink ref="F635" r:id="rId634" display="http://teknoag.sanayi.gov.tr/Home/TgbFirmaDetay?WCacra%252fJNEEIY%252fJ3LQRIuQ%253d%253d=mDkOoRa5ZDsLZnMHThzw7Q%253d%253d" xr:uid="{EB9BC9E9-2F11-48BF-B6C0-8B55B6661D4D}"/>
    <hyperlink ref="F636" r:id="rId635" display="http://teknoag.sanayi.gov.tr/Home/TgbFirmaDetay?WCacra%252fJNEEIY%252fJ3LQRIuQ%253d%253d=uka7Bd721bjjNuYUDK0EYw%253d%253d" xr:uid="{A5A54E3E-8A0D-4655-9456-0A58B3CBB2E6}"/>
    <hyperlink ref="F637" r:id="rId636" display="http://teknoag.sanayi.gov.tr/Home/TgbFirmaDetay?WCacra%252fJNEEIY%252fJ3LQRIuQ%253d%253d=59pdcigfzHzvlLrFl%252b%252fmAg%253d%253d" xr:uid="{4C7A00BC-D67D-43E7-8CAF-5B872472D8C8}"/>
    <hyperlink ref="F638" r:id="rId637" display="http://teknoag.sanayi.gov.tr/Home/TgbFirmaDetay?WCacra%252fJNEEIY%252fJ3LQRIuQ%253d%253d=BjbKzPiGq%252bivKrRetpgZFQ%253d%253d" xr:uid="{C2AB2DA7-BAA2-46A4-9815-E3A5374E0C39}"/>
    <hyperlink ref="F639" r:id="rId638" display="http://teknoag.sanayi.gov.tr/Home/TgbFirmaDetay?WCacra%252fJNEEIY%252fJ3LQRIuQ%253d%253d=3i5by%252bFd6l7RaeUwvNt1GQ%253d%253d" xr:uid="{1A6D9548-78B4-4F92-9340-2981BDDDD6F8}"/>
    <hyperlink ref="F640" r:id="rId639" display="http://teknoag.sanayi.gov.tr/Home/TgbFirmaDetay?WCacra%252fJNEEIY%252fJ3LQRIuQ%253d%253d=4xrtsaHsx8xP7iMIQH0PVw%253d%253d" xr:uid="{AD621123-B85C-4CC1-8CFB-743D6F40A176}"/>
    <hyperlink ref="F641" r:id="rId640" display="http://teknoag.sanayi.gov.tr/Home/TgbFirmaDetay?WCacra%252fJNEEIY%252fJ3LQRIuQ%253d%253d=Z78vJrneCFs0K0%252bJwmr8tQ%253d%253d" xr:uid="{1035D8C3-C945-4D34-A3C7-A012DF7C78DB}"/>
    <hyperlink ref="F642" r:id="rId641" display="http://teknoag.sanayi.gov.tr/Home/TgbFirmaDetay?WCacra%252fJNEEIY%252fJ3LQRIuQ%253d%253d=B00xG4Y9IJXyAa04HCdHpg%253d%253d" xr:uid="{3422F445-A4AB-4D6D-B106-5212E8B97675}"/>
    <hyperlink ref="F643" r:id="rId642" display="http://teknoag.sanayi.gov.tr/Home/TgbFirmaDetay?WCacra%252fJNEEIY%252fJ3LQRIuQ%253d%253d=pGILPf3ByPdEOGGY8EkjzA%253d%253d" xr:uid="{C563D1B7-08A2-4F28-AEFD-E2290132308C}"/>
    <hyperlink ref="F644" r:id="rId643" display="http://teknoag.sanayi.gov.tr/Home/TgbFirmaDetay?WCacra%252fJNEEIY%252fJ3LQRIuQ%253d%253d=AP5eAJ6s8TtmOttuP9J2QA%253d%253d" xr:uid="{6CA0A929-9B0C-44A6-AE40-F8151113C172}"/>
    <hyperlink ref="F645" r:id="rId644" display="http://teknoag.sanayi.gov.tr/Home/TgbFirmaDetay?WCacra%252fJNEEIY%252fJ3LQRIuQ%253d%253d=aKONtCdE1EAS17Ua9I97jA%253d%253d" xr:uid="{C8D1C3AA-66C1-40AA-984D-E54BBDEDC5F8}"/>
    <hyperlink ref="F646" r:id="rId645" display="http://teknoag.sanayi.gov.tr/Home/TgbFirmaDetay?WCacra%252fJNEEIY%252fJ3LQRIuQ%253d%253d=hCsLvjZmxlrFkVKCGMxFYg%253d%253d" xr:uid="{B4077F4C-5DB5-4AF4-A9E1-404D0E423AC8}"/>
    <hyperlink ref="F647" r:id="rId646" display="http://teknoag.sanayi.gov.tr/Home/TgbFirmaDetay?WCacra%252fJNEEIY%252fJ3LQRIuQ%253d%253d=op3m4hYeSJs8J8EbYDLRgg%253d%253d" xr:uid="{09087A27-68BB-4A99-86D5-D4792927ACEF}"/>
    <hyperlink ref="F648" r:id="rId647" display="http://teknoag.sanayi.gov.tr/Home/TgbFirmaDetay?WCacra%252fJNEEIY%252fJ3LQRIuQ%253d%253d=dlsFdpJoQ9%252bWwvUPQ7czhg%253d%253d" xr:uid="{A87A6586-21B6-439B-B981-9D5A1F06E18F}"/>
    <hyperlink ref="F649" r:id="rId648" display="http://teknoag.sanayi.gov.tr/Home/TgbFirmaDetay?WCacra%252fJNEEIY%252fJ3LQRIuQ%253d%253d=UrhhCZd8RO8rmTctplIP0g%253d%253d" xr:uid="{FF7C619A-C8DF-424F-84C1-0F4FAE36EB8D}"/>
    <hyperlink ref="F650" r:id="rId649" display="http://teknoag.sanayi.gov.tr/Home/TgbFirmaDetay?WCacra%252fJNEEIY%252fJ3LQRIuQ%253d%253d=WKedR7EHyc2T7LhFGpHSaA%253d%253d" xr:uid="{A8F17FE8-568E-4807-B4BC-AF98CDD4C32C}"/>
    <hyperlink ref="F651" r:id="rId650" display="http://teknoag.sanayi.gov.tr/Home/TgbFirmaDetay?WCacra%252fJNEEIY%252fJ3LQRIuQ%253d%253d=p6TyXy%252bwcoky0b3fcV%252f%252bYw%253d%253d" xr:uid="{E9F59294-7399-47A9-BB2D-F5AEFDD6FC0A}"/>
    <hyperlink ref="F652" r:id="rId651" display="http://teknoag.sanayi.gov.tr/Home/TgbFirmaDetay?WCacra%252fJNEEIY%252fJ3LQRIuQ%253d%253d=eNgexPt9b%252bulMRS7QAthWw%253d%253d" xr:uid="{ECBBC398-95E7-4197-A0DA-FA07043ECCA8}"/>
    <hyperlink ref="F653" r:id="rId652" display="http://teknoag.sanayi.gov.tr/Home/TgbFirmaDetay?WCacra%252fJNEEIY%252fJ3LQRIuQ%253d%253d=PfHDdPic4H7ujD%252btMRJs4w%253d%253d" xr:uid="{203C9AE3-B9DB-498D-A15B-7BC1678511FF}"/>
    <hyperlink ref="F654" r:id="rId653" display="http://teknoag.sanayi.gov.tr/Home/TgbFirmaDetay?WCacra%252fJNEEIY%252fJ3LQRIuQ%253d%253d=X601CmzmUzbQGlexr%252bWNOQ%253d%253d" xr:uid="{EBCB4099-3FBE-4CB9-BA72-04AF98C29678}"/>
    <hyperlink ref="F655" r:id="rId654" display="http://teknoag.sanayi.gov.tr/Home/TgbFirmaDetay?WCacra%252fJNEEIY%252fJ3LQRIuQ%253d%253d=TKm09LLp6%252bLFJiTUlOqypA%253d%253d" xr:uid="{BFA00C49-426E-4E93-B482-9535616262E7}"/>
    <hyperlink ref="F656" r:id="rId655" display="http://teknoag.sanayi.gov.tr/Home/TgbFirmaDetay?WCacra%252fJNEEIY%252fJ3LQRIuQ%253d%253d=YalbhkCI2bSrIDHVihZZtQ%253d%253d" xr:uid="{65375A7B-7627-4225-8E95-3ACA20791C13}"/>
    <hyperlink ref="F657" r:id="rId656" display="http://teknoag.sanayi.gov.tr/Home/TgbFirmaDetay?WCacra%252fJNEEIY%252fJ3LQRIuQ%253d%253d=NX08OEvKAC%252fEvMFeg%252b1Vkg%253d%253d" xr:uid="{782820D0-B764-4690-B950-D399AD392364}"/>
    <hyperlink ref="F658" r:id="rId657" display="http://teknoag.sanayi.gov.tr/Home/TgbFirmaDetay?WCacra%252fJNEEIY%252fJ3LQRIuQ%253d%253d=0cK8tjUTJ7LYQVJ4AUBetg%253d%253d" xr:uid="{08B1A4B0-43AC-4E41-848E-8041C6A7507C}"/>
    <hyperlink ref="F659" r:id="rId658" display="http://teknoag.sanayi.gov.tr/Home/TgbFirmaDetay?WCacra%252fJNEEIY%252fJ3LQRIuQ%253d%253d=9w9ZcExS2yKtcBNW%252bv4cRA%253d%253d" xr:uid="{A56507DB-2EEA-416E-B50E-7DF4254726EC}"/>
    <hyperlink ref="F660" r:id="rId659" display="http://teknoag.sanayi.gov.tr/Home/TgbFirmaDetay?WCacra%252fJNEEIY%252fJ3LQRIuQ%253d%253d=uJcC1dEMfQkbrbF0j9saZg%253d%253d" xr:uid="{6E4FABAE-52F7-48A5-921B-36BFC5B7BB64}"/>
    <hyperlink ref="F661" r:id="rId660" display="http://teknoag.sanayi.gov.tr/Home/TgbFirmaDetay?WCacra%252fJNEEIY%252fJ3LQRIuQ%253d%253d=ODNMQ6vxJ1WX8YJQIcdgxA%253d%253d" xr:uid="{7A8BDC80-BED6-40C6-B8BB-AD8973F0A663}"/>
    <hyperlink ref="F662" r:id="rId661" display="http://teknoag.sanayi.gov.tr/Home/TgbFirmaDetay?WCacra%252fJNEEIY%252fJ3LQRIuQ%253d%253d=v16IbUU%252fFCM8xydAjXt9yw%253d%253d" xr:uid="{F3561283-5007-401B-A408-B150B75BA680}"/>
    <hyperlink ref="F663" r:id="rId662" display="http://teknoag.sanayi.gov.tr/Home/TgbFirmaDetay?WCacra%252fJNEEIY%252fJ3LQRIuQ%253d%253d=lpuewSLOMxK76jAWGYZa8g%253d%253d" xr:uid="{9D13C19D-3F5E-46BA-8838-158D9C28DF8B}"/>
    <hyperlink ref="F664" r:id="rId663" display="http://teknoag.sanayi.gov.tr/Home/TgbFirmaDetay?WCacra%252fJNEEIY%252fJ3LQRIuQ%253d%253d=RqiDNcxo2PKfoKFvO6kepA%253d%253d" xr:uid="{9AB027AB-A10E-464B-AD8C-E333167DB066}"/>
    <hyperlink ref="F665" r:id="rId664" display="http://teknoag.sanayi.gov.tr/Home/TgbFirmaDetay?WCacra%252fJNEEIY%252fJ3LQRIuQ%253d%253d=6utDrRWdqU%252bJAWJ2k4agdw%253d%253d" xr:uid="{8B162D02-C0DC-46CA-A3C6-633EB041BE1B}"/>
    <hyperlink ref="F666" r:id="rId665" display="http://teknoag.sanayi.gov.tr/Home/TgbFirmaDetay?WCacra%252fJNEEIY%252fJ3LQRIuQ%253d%253d=sPEDUFZn%252bzRkZG105kTC2w%253d%253d" xr:uid="{35BB1746-8CEC-4FA3-9D7D-8B953FE98AB5}"/>
    <hyperlink ref="F667" r:id="rId666" display="http://teknoag.sanayi.gov.tr/Home/TgbFirmaDetay?WCacra%252fJNEEIY%252fJ3LQRIuQ%253d%253d=fRzzA5PBDRJtvQIevGUbIA%253d%253d" xr:uid="{F37EF327-3B90-4EF1-AB4D-65989BB8FD4D}"/>
    <hyperlink ref="F668" r:id="rId667" display="http://teknoag.sanayi.gov.tr/Home/TgbFirmaDetay?WCacra%252fJNEEIY%252fJ3LQRIuQ%253d%253d=XiyNYC7nm536z3XSi21Q6A%253d%253d" xr:uid="{5D4F6ACB-FC32-40E2-95BB-63EF9316BCCF}"/>
    <hyperlink ref="F669" r:id="rId668" display="http://teknoag.sanayi.gov.tr/Home/TgbFirmaDetay?WCacra%252fJNEEIY%252fJ3LQRIuQ%253d%253d=rNWyV%252bOMmyu4xqhdcDttag%253d%253d" xr:uid="{B69195E9-9CB7-4ACF-84A2-71098AAA5D96}"/>
    <hyperlink ref="F670" r:id="rId669" display="http://teknoag.sanayi.gov.tr/Home/TgbFirmaDetay?WCacra%252fJNEEIY%252fJ3LQRIuQ%253d%253d=r8wA3GXRQ007lWMQTI3JxQ%253d%253d" xr:uid="{E97DFDB6-AB9B-4390-AA81-669954792F2E}"/>
    <hyperlink ref="F671" r:id="rId670" display="http://teknoag.sanayi.gov.tr/Home/TgbFirmaDetay?WCacra%252fJNEEIY%252fJ3LQRIuQ%253d%253d=fQ1tU55KecWq%252bSJ8Vbc1cQ%253d%253d" xr:uid="{20070790-C263-4CDA-A57A-215A803F9F84}"/>
    <hyperlink ref="F672" r:id="rId671" display="http://teknoag.sanayi.gov.tr/Home/TgbFirmaDetay?WCacra%252fJNEEIY%252fJ3LQRIuQ%253d%253d=8OcUsBKQgPT9vHVMgtVdwQ%253d%253d" xr:uid="{07C09E37-1366-4B41-AAA2-6D2B9D189D31}"/>
    <hyperlink ref="F673" r:id="rId672" display="http://teknoag.sanayi.gov.tr/Home/TgbFirmaDetay?WCacra%252fJNEEIY%252fJ3LQRIuQ%253d%253d=S%252fiN1BIx0B%252bK11qeem%252bj3w%253d%253d" xr:uid="{13ACE7C9-F08E-4FCC-8283-A5EB13586712}"/>
    <hyperlink ref="F674" r:id="rId673" display="http://teknoag.sanayi.gov.tr/Home/TgbFirmaDetay?WCacra%252fJNEEIY%252fJ3LQRIuQ%253d%253d=qxZTFGHVvKgrTnJ%252f3%252ft8qw%253d%253d" xr:uid="{E47D9879-5BFC-43D4-BB3D-47A2D79EBD3C}"/>
    <hyperlink ref="F675" r:id="rId674" display="http://teknoag.sanayi.gov.tr/Home/TgbFirmaDetay?WCacra%252fJNEEIY%252fJ3LQRIuQ%253d%253d=CXcNKF9K88XttOWJzJe9%252bA%253d%253d" xr:uid="{D3702E51-E88C-45C6-94D5-D26E52B55077}"/>
    <hyperlink ref="F676" r:id="rId675" display="http://teknoag.sanayi.gov.tr/Home/TgbFirmaDetay?WCacra%252fJNEEIY%252fJ3LQRIuQ%253d%253d=osVR73oS%252bCUEyk3tvS4vJg%253d%253d" xr:uid="{1D5F5821-3BB6-4FD7-B0B5-B097C1B561E7}"/>
    <hyperlink ref="F677" r:id="rId676" display="http://teknoag.sanayi.gov.tr/Home/TgbFirmaDetay?WCacra%252fJNEEIY%252fJ3LQRIuQ%253d%253d=h3flnm%252b5b9xURl0q9orKtw%253d%253d" xr:uid="{4358A0E0-794C-4C2B-A40A-3E6D855EA3C4}"/>
    <hyperlink ref="F678" r:id="rId677" display="http://teknoag.sanayi.gov.tr/Home/TgbFirmaDetay?WCacra%252fJNEEIY%252fJ3LQRIuQ%253d%253d=bbocr0jcX6cFQgzf6qoTXA%253d%253d" xr:uid="{C7506C54-D09D-4483-B77F-B2740F5F561B}"/>
    <hyperlink ref="F679" r:id="rId678" display="http://teknoag.sanayi.gov.tr/Home/TgbFirmaDetay?WCacra%252fJNEEIY%252fJ3LQRIuQ%253d%253d=sLt2p1211IYV5aVTsG9QNw%253d%253d" xr:uid="{260C44E2-DC26-4E2F-A366-A6D60DF54144}"/>
    <hyperlink ref="F680" r:id="rId679" display="http://teknoag.sanayi.gov.tr/Home/TgbFirmaDetay?WCacra%252fJNEEIY%252fJ3LQRIuQ%253d%253d=0kfLFIZa7EZsRchckAyP3w%253d%253d" xr:uid="{A9E196CE-7FE1-4809-88F3-557D44946239}"/>
    <hyperlink ref="F681" r:id="rId680" display="http://teknoag.sanayi.gov.tr/Home/TgbFirmaDetay?WCacra%252fJNEEIY%252fJ3LQRIuQ%253d%253d=tidLoeLmBi%252bVQ6pyXHyH8Q%253d%253d" xr:uid="{17767182-2DFD-4233-9A47-9964DC8C1289}"/>
    <hyperlink ref="F682" r:id="rId681" display="http://teknoag.sanayi.gov.tr/Home/TgbFirmaDetay?WCacra%252fJNEEIY%252fJ3LQRIuQ%253d%253d=Yat6ELXJ7fXnopOOv5I6yg%253d%253d" xr:uid="{9CC8F3AD-117A-4EEE-8234-A3C5BDE7C5D9}"/>
    <hyperlink ref="F683" r:id="rId682" display="http://teknoag.sanayi.gov.tr/Home/TgbFirmaDetay?WCacra%252fJNEEIY%252fJ3LQRIuQ%253d%253d=4zigoE7RJE5dNSRcHAp%252b8Q%253d%253d" xr:uid="{32E353FC-6D69-4D83-BDC0-211CFF1639FD}"/>
    <hyperlink ref="F684" r:id="rId683" display="http://teknoag.sanayi.gov.tr/Home/TgbFirmaDetay?WCacra%252fJNEEIY%252fJ3LQRIuQ%253d%253d=qwgutiKivLzQ%252f9VlQRZPvA%253d%253d" xr:uid="{98FAB019-E219-468B-9E72-013579CF8478}"/>
    <hyperlink ref="F685" r:id="rId684" display="http://teknoag.sanayi.gov.tr/Home/TgbFirmaDetay?WCacra%252fJNEEIY%252fJ3LQRIuQ%253d%253d=LeOUb5l%252f%252bH22SSJZtd7%252f1g%253d%253d" xr:uid="{5D72089E-8A6F-448E-93FF-11AEE2411E46}"/>
    <hyperlink ref="F686" r:id="rId685" display="http://teknoag.sanayi.gov.tr/Home/TgbFirmaDetay?WCacra%252fJNEEIY%252fJ3LQRIuQ%253d%253d=%252frFVknp1cYlDoSBcpFy9pQ%253d%253d" xr:uid="{C23F0A0B-4095-40E2-9320-E0033DF28D44}"/>
    <hyperlink ref="F687" r:id="rId686" display="http://teknoag.sanayi.gov.tr/Home/TgbFirmaDetay?WCacra%252fJNEEIY%252fJ3LQRIuQ%253d%253d=nTk2OSwGBrPc2Up2UrIRxQ%253d%253d" xr:uid="{C98E9F58-FB3C-4D48-9FB7-059A72B28AF2}"/>
    <hyperlink ref="F688" r:id="rId687" display="http://teknoag.sanayi.gov.tr/Home/TgbFirmaDetay?WCacra%252fJNEEIY%252fJ3LQRIuQ%253d%253d=r4EB%252fxbs3cPd7sSrkgFNtw%253d%253d" xr:uid="{E509C76F-E328-4F39-BBC9-422A425F553F}"/>
    <hyperlink ref="F689" r:id="rId688" display="http://teknoag.sanayi.gov.tr/Home/TgbFirmaDetay?WCacra%252fJNEEIY%252fJ3LQRIuQ%253d%253d=1CkNGwmRVZNgzQUSywdebw%253d%253d" xr:uid="{182D1EEC-8110-440E-BC82-A277EC491307}"/>
    <hyperlink ref="F690" r:id="rId689" display="http://teknoag.sanayi.gov.tr/Home/TgbFirmaDetay?WCacra%252fJNEEIY%252fJ3LQRIuQ%253d%253d=IkFzsedbctdMOvk%252fNLfu2A%253d%253d" xr:uid="{DF291433-8FCE-4393-AA42-20EEB442BD4E}"/>
    <hyperlink ref="F691" r:id="rId690" display="http://teknoag.sanayi.gov.tr/Home/TgbFirmaDetay?WCacra%252fJNEEIY%252fJ3LQRIuQ%253d%253d=4LEQIOR7SuKSdB2HGUGmPw%253d%253d" xr:uid="{4E41DEB2-BE77-44C0-B305-7E710C221B06}"/>
    <hyperlink ref="F692" r:id="rId691" display="http://teknoag.sanayi.gov.tr/Home/TgbFirmaDetay?WCacra%252fJNEEIY%252fJ3LQRIuQ%253d%253d=Tmc71tXA9D1OEIlyv%252bKMOw%253d%253d" xr:uid="{50E0CBD5-8209-4992-97A7-9C914020888D}"/>
    <hyperlink ref="F693" r:id="rId692" display="http://teknoag.sanayi.gov.tr/Home/TgbFirmaDetay?WCacra%252fJNEEIY%252fJ3LQRIuQ%253d%253d=WecmwU5MxCsrxgwzyy%252bGMw%253d%253d" xr:uid="{AB0204D5-491C-4254-B5F7-8F57FAE9C0BB}"/>
    <hyperlink ref="F694" r:id="rId693" display="http://teknoag.sanayi.gov.tr/Home/TgbFirmaDetay?WCacra%252fJNEEIY%252fJ3LQRIuQ%253d%253d=Iwn7ytXIX5p5c8g4pLkEow%253d%253d" xr:uid="{D9A7F422-BD1F-44B3-A266-660BA6277B25}"/>
    <hyperlink ref="F695" r:id="rId694" display="http://teknoag.sanayi.gov.tr/Home/TgbFirmaDetay?WCacra%252fJNEEIY%252fJ3LQRIuQ%253d%253d=caUnf4h%252fzpgfNnxa7b%252b54A%253d%253d" xr:uid="{5BF46833-1D1A-42F5-8A0A-BDD7B492C5F9}"/>
    <hyperlink ref="F696" r:id="rId695" display="http://teknoag.sanayi.gov.tr/Home/TgbFirmaDetay?WCacra%252fJNEEIY%252fJ3LQRIuQ%253d%253d=CyNZew8kAMUjM8zoIkHBPw%253d%253d" xr:uid="{5073BA5D-F728-4EC5-B600-FDE686F66304}"/>
    <hyperlink ref="F697" r:id="rId696" display="http://teknoag.sanayi.gov.tr/Home/TgbFirmaDetay?WCacra%252fJNEEIY%252fJ3LQRIuQ%253d%253d=Yg4T5U7l2OprgiiQ8qV1Ig%253d%253d" xr:uid="{72AACFC6-89DA-461E-B009-43D737877F46}"/>
    <hyperlink ref="F698" r:id="rId697" display="http://teknoag.sanayi.gov.tr/Home/TgbFirmaDetay?WCacra%252fJNEEIY%252fJ3LQRIuQ%253d%253d=0UPXVDCgTiImWoTk4u2epQ%253d%253d" xr:uid="{7B1EB9BE-FD4A-49AD-9FA2-BCCA92569C02}"/>
    <hyperlink ref="F699" r:id="rId698" display="http://teknoag.sanayi.gov.tr/Home/TgbFirmaDetay?WCacra%252fJNEEIY%252fJ3LQRIuQ%253d%253d=0WTQ7IkXKglBR2HBsvHgtg%253d%253d" xr:uid="{10515853-0BE7-402A-93E7-076CA9AACFD5}"/>
    <hyperlink ref="F700" r:id="rId699" display="http://teknoag.sanayi.gov.tr/Home/TgbFirmaDetay?WCacra%252fJNEEIY%252fJ3LQRIuQ%253d%253d=SK7BL5jM60FfFcSGQHCOxg%253d%253d" xr:uid="{C9BF16FA-5C3B-4CF1-B20D-0C60B1E7EF9B}"/>
    <hyperlink ref="F701" r:id="rId700" display="http://teknoag.sanayi.gov.tr/Home/TgbFirmaDetay?WCacra%252fJNEEIY%252fJ3LQRIuQ%253d%253d=nL%252bCVABOrDiX3V%252bibeq%252fag%253d%253d" xr:uid="{CBA5F558-2E44-4725-8AF2-02336B931955}"/>
    <hyperlink ref="F702" r:id="rId701" display="http://teknoag.sanayi.gov.tr/Home/TgbFirmaDetay?WCacra%252fJNEEIY%252fJ3LQRIuQ%253d%253d=eFz21n28flZzhLO0IyNRgw%253d%253d" xr:uid="{C4BA01E8-4576-45E9-A576-8E1B51392083}"/>
    <hyperlink ref="F703" r:id="rId702" display="http://teknoag.sanayi.gov.tr/Home/TgbFirmaDetay?WCacra%252fJNEEIY%252fJ3LQRIuQ%253d%253d=vdE1a2KfOf9PBZcFmNOMhA%253d%253d" xr:uid="{97B1F4C7-F880-405D-9889-F7D64596B95D}"/>
    <hyperlink ref="F704" r:id="rId703" display="http://teknoag.sanayi.gov.tr/Home/TgbFirmaDetay?WCacra%252fJNEEIY%252fJ3LQRIuQ%253d%253d=bqYK04OKBeOCTycuYT8SaA%253d%253d" xr:uid="{CE257E0F-E7BE-4B3C-A432-B8209BA40D11}"/>
    <hyperlink ref="F705" r:id="rId704" display="http://teknoag.sanayi.gov.tr/Home/TgbFirmaDetay?WCacra%252fJNEEIY%252fJ3LQRIuQ%253d%253d=C%252b9gL8qeNRnyQMHVQQ6LXg%253d%253d" xr:uid="{27D77C23-87AF-4DAA-80B3-3041C32F4CE3}"/>
    <hyperlink ref="F706" r:id="rId705" display="http://teknoag.sanayi.gov.tr/Home/TgbFirmaDetay?WCacra%252fJNEEIY%252fJ3LQRIuQ%253d%253d=O1MnUYe1bF0vBHjPFRO%252f5A%253d%253d" xr:uid="{F4FD424D-BF51-4650-8524-7776DAF645AC}"/>
    <hyperlink ref="F707" r:id="rId706" display="http://teknoag.sanayi.gov.tr/Home/TgbFirmaDetay?WCacra%252fJNEEIY%252fJ3LQRIuQ%253d%253d=LJQzhMLhL0G5oUY2Nvqgsg%253d%253d" xr:uid="{9EC534E0-8B4B-48BF-B833-CA6E9F33BD1A}"/>
    <hyperlink ref="F708" r:id="rId707" display="http://teknoag.sanayi.gov.tr/Home/TgbFirmaDetay?WCacra%252fJNEEIY%252fJ3LQRIuQ%253d%253d=Rlx1VF%252bWkJSi7IQyREUZ4g%253d%253d" xr:uid="{787FD709-56A3-42CD-B5A4-C99534039EF9}"/>
    <hyperlink ref="F709" r:id="rId708" display="http://teknoag.sanayi.gov.tr/Home/TgbFirmaDetay?WCacra%252fJNEEIY%252fJ3LQRIuQ%253d%253d=EE9m1N%252b6AZM1YBWfo%252fSinA%253d%253d" xr:uid="{E3242852-6895-492D-A0D4-37EDBF57C19F}"/>
    <hyperlink ref="F710" r:id="rId709" display="http://teknoag.sanayi.gov.tr/Home/TgbFirmaDetay?WCacra%252fJNEEIY%252fJ3LQRIuQ%253d%253d=ur6x9ugGlW1GcuilP5ReXw%253d%253d" xr:uid="{77E219EA-C4F9-4175-AD32-BB68B11CDB34}"/>
    <hyperlink ref="F711" r:id="rId710" display="http://teknoag.sanayi.gov.tr/Home/TgbFirmaDetay?WCacra%252fJNEEIY%252fJ3LQRIuQ%253d%253d=j3hXMsZZzXBpkOukiY8NQA%253d%253d" xr:uid="{A1B07C55-655B-4DAC-A47E-1690D7F4A661}"/>
    <hyperlink ref="F712" r:id="rId711" display="http://teknoag.sanayi.gov.tr/Home/TgbFirmaDetay?WCacra%252fJNEEIY%252fJ3LQRIuQ%253d%253d=5Z2XRufMBiKo33FTdGMbfw%253d%253d" xr:uid="{B3880FB7-765E-40C0-9E33-B63272F55260}"/>
    <hyperlink ref="F713" r:id="rId712" display="http://teknoag.sanayi.gov.tr/Home/TgbFirmaDetay?WCacra%252fJNEEIY%252fJ3LQRIuQ%253d%253d=llyjABD1YP%252fHE6cXHDe4uQ%253d%253d" xr:uid="{EB5BFFA5-4919-4F9F-8A9A-D3F8C9DD0561}"/>
    <hyperlink ref="F714" r:id="rId713" display="http://teknoag.sanayi.gov.tr/Home/TgbFirmaDetay?WCacra%252fJNEEIY%252fJ3LQRIuQ%253d%253d=yu%252baB%252bLa0p6VIgeRdNWg8A%253d%253d" xr:uid="{06374D02-8B0E-4AD2-A874-128EB7BA82E1}"/>
    <hyperlink ref="F715" r:id="rId714" display="http://teknoag.sanayi.gov.tr/Home/TgbFirmaDetay?WCacra%252fJNEEIY%252fJ3LQRIuQ%253d%253d=B3loDcTUvENkT1J7t8ekuQ%253d%253d" xr:uid="{3A4B74A5-0322-48B4-A92E-CB63CFFEBC7E}"/>
    <hyperlink ref="F716" r:id="rId715" display="http://teknoag.sanayi.gov.tr/Home/TgbFirmaDetay?WCacra%252fJNEEIY%252fJ3LQRIuQ%253d%253d=OJprKRVWoq8BYXLG2vFZ%252fg%253d%253d" xr:uid="{C6EF4275-1909-4830-93C6-A5A5DA96A133}"/>
    <hyperlink ref="F717" r:id="rId716" display="http://teknoag.sanayi.gov.tr/Home/TgbFirmaDetay?WCacra%252fJNEEIY%252fJ3LQRIuQ%253d%253d=9lDQyHZXaZeuR2AEJrSVMg%253d%253d" xr:uid="{43833073-D284-421A-861E-A7C02330380D}"/>
    <hyperlink ref="F718" r:id="rId717" display="http://teknoag.sanayi.gov.tr/Home/TgbFirmaDetay?WCacra%252fJNEEIY%252fJ3LQRIuQ%253d%253d=BrP%252fGrZM3AMOQ1l4sa92kA%253d%253d" xr:uid="{FA9F5FA8-05E2-47E7-95B5-D73C4AC473B9}"/>
    <hyperlink ref="F719" r:id="rId718" display="http://teknoag.sanayi.gov.tr/Home/TgbFirmaDetay?WCacra%252fJNEEIY%252fJ3LQRIuQ%253d%253d=2aiQXmIb5uIJZshYUcvb7g%253d%253d" xr:uid="{F45B75E3-AB6D-4802-A9DD-6AB3420B2754}"/>
    <hyperlink ref="F720" r:id="rId719" display="http://teknoag.sanayi.gov.tr/Home/TgbFirmaDetay?WCacra%252fJNEEIY%252fJ3LQRIuQ%253d%253d=hTlDmJRJnTzzX2Ip9xiIpQ%253d%253d" xr:uid="{076DDC4B-A3E4-4094-9E6D-54D547D6DC98}"/>
    <hyperlink ref="F721" r:id="rId720" display="http://teknoag.sanayi.gov.tr/Home/TgbFirmaDetay?WCacra%252fJNEEIY%252fJ3LQRIuQ%253d%253d=4M0kGfcbBMCHoEfMB%252b5a%252bg%253d%253d" xr:uid="{26D311B6-954A-40D9-874E-7F0D889712F1}"/>
    <hyperlink ref="F722" r:id="rId721" display="http://teknoag.sanayi.gov.tr/Home/TgbFirmaDetay?WCacra%252fJNEEIY%252fJ3LQRIuQ%253d%253d=5wj4KX3j8%252blnRZc9JFSILA%253d%253d" xr:uid="{791A53D8-96AE-42C0-BA8E-0BFC67942229}"/>
    <hyperlink ref="F723" r:id="rId722" display="http://teknoag.sanayi.gov.tr/Home/TgbFirmaDetay?WCacra%252fJNEEIY%252fJ3LQRIuQ%253d%253d=ui2FvSlZvBZy0%252fsCA7r60w%253d%253d" xr:uid="{E58025FE-BB08-45C2-AB8B-5EE58703F2FD}"/>
    <hyperlink ref="F724" r:id="rId723" display="http://teknoag.sanayi.gov.tr/Home/TgbFirmaDetay?WCacra%252fJNEEIY%252fJ3LQRIuQ%253d%253d=IdUHUXC0FDoYOxj7mzFAVQ%253d%253d" xr:uid="{5E964354-1CA5-425D-AC64-BC24A4BEB0F1}"/>
    <hyperlink ref="F725" r:id="rId724" display="http://teknoag.sanayi.gov.tr/Home/TgbFirmaDetay?WCacra%252fJNEEIY%252fJ3LQRIuQ%253d%253d=S4LavmcWnfL7zim4L8HAhw%253d%253d" xr:uid="{70B6C5C2-1326-416E-9ACF-F78B356C9741}"/>
    <hyperlink ref="F726" r:id="rId725" display="http://teknoag.sanayi.gov.tr/Home/TgbFirmaDetay?WCacra%252fJNEEIY%252fJ3LQRIuQ%253d%253d=bA9VOEIVhsVQs0OmXK74bg%253d%253d" xr:uid="{146C0956-BC0C-43B0-BFAD-C67B4AD81A07}"/>
    <hyperlink ref="F727" r:id="rId726" display="http://teknoag.sanayi.gov.tr/Home/TgbFirmaDetay?WCacra%252fJNEEIY%252fJ3LQRIuQ%253d%253d=lYLtYOYuH9TiGOfzwDQHHQ%253d%253d" xr:uid="{3F50173B-8EDE-45BC-878F-F9586B3EECE0}"/>
    <hyperlink ref="F728" r:id="rId727" display="http://teknoag.sanayi.gov.tr/Home/TgbFirmaDetay?WCacra%252fJNEEIY%252fJ3LQRIuQ%253d%253d=axa82ZzttExTLN9ZuFxXww%253d%253d" xr:uid="{2D2D3A4E-3F82-4EEE-9822-0FE046E456B1}"/>
    <hyperlink ref="F729" r:id="rId728" display="http://teknoag.sanayi.gov.tr/Home/TgbFirmaDetay?WCacra%252fJNEEIY%252fJ3LQRIuQ%253d%253d=kmkXTFHyS7OUUPEM8hoh1w%253d%253d" xr:uid="{0AFBC711-8A7E-4E0C-BBEC-28B5769A5E66}"/>
    <hyperlink ref="F730" r:id="rId729" display="http://teknoag.sanayi.gov.tr/Home/TgbFirmaDetay?WCacra%252fJNEEIY%252fJ3LQRIuQ%253d%253d=%252fkRaS6%252fIslRWpI6iMrLYIg%253d%253d" xr:uid="{4402B1A9-AEFF-4756-A248-792A99E74527}"/>
    <hyperlink ref="F731" r:id="rId730" display="http://teknoag.sanayi.gov.tr/Home/TgbFirmaDetay?WCacra%252fJNEEIY%252fJ3LQRIuQ%253d%253d=aQL3v9rVgASFGaz1%252bIT9tg%253d%253d" xr:uid="{0FDCB6EE-AE1A-405C-8F9F-106BE8F15853}"/>
    <hyperlink ref="F732" r:id="rId731" display="http://teknoag.sanayi.gov.tr/Home/TgbFirmaDetay?WCacra%252fJNEEIY%252fJ3LQRIuQ%253d%253d=RueqLGPuo%252bZG63FnyDGoUA%253d%253d" xr:uid="{F65BED5B-A47E-4A09-B259-6337A27A03F6}"/>
    <hyperlink ref="F733" r:id="rId732" display="http://teknoag.sanayi.gov.tr/Home/TgbFirmaDetay?WCacra%252fJNEEIY%252fJ3LQRIuQ%253d%253d=IzcQ1vb0i8i7YpLyljdnPw%253d%253d" xr:uid="{A81B5C8A-0A0A-4172-90DC-225FAC198A5C}"/>
    <hyperlink ref="F734" r:id="rId733" display="http://teknoag.sanayi.gov.tr/Home/TgbFirmaDetay?WCacra%252fJNEEIY%252fJ3LQRIuQ%253d%253d=%252fKhpDSQUxQxwF50kwtJuDg%253d%253d" xr:uid="{738FD118-FB07-4AF4-9D1A-CC49CBBEFAE2}"/>
    <hyperlink ref="F735" r:id="rId734" display="http://teknoag.sanayi.gov.tr/Home/TgbFirmaDetay?WCacra%252fJNEEIY%252fJ3LQRIuQ%253d%253d=R4UJ4p%252bMGqZl%252bloXxgDbPg%253d%253d" xr:uid="{C3E34EA1-60FC-45E5-B3C4-D460E093E803}"/>
    <hyperlink ref="F736" r:id="rId735" display="http://teknoag.sanayi.gov.tr/Home/TgbFirmaDetay?WCacra%252fJNEEIY%252fJ3LQRIuQ%253d%253d=n%252f9HrFjc44ClsB64IBOaTw%253d%253d" xr:uid="{07C22906-CE79-441A-B293-06C5BA3DBADD}"/>
    <hyperlink ref="F737" r:id="rId736" display="http://teknoag.sanayi.gov.tr/Home/TgbFirmaDetay?WCacra%252fJNEEIY%252fJ3LQRIuQ%253d%253d=Cwor04534sUwUslhXe0IrA%253d%253d" xr:uid="{DBEAE319-E86D-4FF7-8866-1474C7B0AB1C}"/>
    <hyperlink ref="F738" r:id="rId737" display="http://teknoag.sanayi.gov.tr/Home/TgbFirmaDetay?WCacra%252fJNEEIY%252fJ3LQRIuQ%253d%253d=%252bvi%252fAq1ii6A9GRNHb6s1lQ%253d%253d" xr:uid="{C83E562E-7345-482D-9CFB-9A209470AA06}"/>
    <hyperlink ref="F739" r:id="rId738" display="http://teknoag.sanayi.gov.tr/Home/TgbFirmaDetay?WCacra%252fJNEEIY%252fJ3LQRIuQ%253d%253d=xgmPGnbVaQWSdrJMnn%252blOg%253d%253d" xr:uid="{F92282FB-7360-4FFA-B156-16FBC5E2788D}"/>
    <hyperlink ref="F740" r:id="rId739" display="http://teknoag.sanayi.gov.tr/Home/TgbFirmaDetay?WCacra%252fJNEEIY%252fJ3LQRIuQ%253d%253d=cygb6Lb6BpOjwjaIoQeI7w%253d%253d" xr:uid="{F2F90F43-E84C-4406-AEBC-409DE7E9D0DF}"/>
    <hyperlink ref="F741" r:id="rId740" display="http://teknoag.sanayi.gov.tr/Home/TgbFirmaDetay?WCacra%252fJNEEIY%252fJ3LQRIuQ%253d%253d=BrtDNne1IGapXvtcKZQbLA%253d%253d" xr:uid="{0E4FA80A-5C10-4CC1-AFB2-316D6CA87F65}"/>
    <hyperlink ref="F742" r:id="rId741" display="http://teknoag.sanayi.gov.tr/Home/TgbFirmaDetay?WCacra%252fJNEEIY%252fJ3LQRIuQ%253d%253d=4cQNX1kORJDpYrvlrR1Pfg%253d%253d" xr:uid="{F7A94799-B76B-4C64-A100-4975DF106DCB}"/>
    <hyperlink ref="F743" r:id="rId742" display="http://teknoag.sanayi.gov.tr/Home/TgbFirmaDetay?WCacra%252fJNEEIY%252fJ3LQRIuQ%253d%253d=ihSRoo5YEiOpMvafSZv5xg%253d%253d" xr:uid="{4C5258AE-0FAA-46C8-8B3D-D84D4DD0747C}"/>
    <hyperlink ref="F744" r:id="rId743" display="http://teknoag.sanayi.gov.tr/Home/TgbFirmaDetay?WCacra%252fJNEEIY%252fJ3LQRIuQ%253d%253d=Fsq%252fJJ9ar6GXaonZHqiffA%253d%253d" xr:uid="{FEAA0E03-FF9C-439F-9EC2-D3AD2FB1E265}"/>
    <hyperlink ref="F745" r:id="rId744" display="http://teknoag.sanayi.gov.tr/Home/TgbFirmaDetay?WCacra%252fJNEEIY%252fJ3LQRIuQ%253d%253d=fZzqoxCwYTQX2mT9R0HHPg%253d%253d" xr:uid="{2CD672AA-7EFE-4E65-9BD6-5ECE8A391B2F}"/>
    <hyperlink ref="F746" r:id="rId745" display="http://teknoag.sanayi.gov.tr/Home/TgbFirmaDetay?WCacra%252fJNEEIY%252fJ3LQRIuQ%253d%253d=rYJUFg%252bhug3Jt75CzhFqnA%253d%253d" xr:uid="{24ECF98E-D20D-43ED-BB88-D51BA952ED5F}"/>
    <hyperlink ref="F747" r:id="rId746" display="http://teknoag.sanayi.gov.tr/Home/TgbFirmaDetay?WCacra%252fJNEEIY%252fJ3LQRIuQ%253d%253d=YkkgzOer7upaatA6xbe6hg%253d%253d" xr:uid="{C8A63EF8-B9E3-4EE6-B7C8-9A3F14E11438}"/>
    <hyperlink ref="F748" r:id="rId747" display="http://teknoag.sanayi.gov.tr/Home/TgbFirmaDetay?WCacra%252fJNEEIY%252fJ3LQRIuQ%253d%253d=BKg7zzs4bmaKzi2rDWz%252frQ%253d%253d" xr:uid="{9225765A-F337-4530-BC30-B5A363589116}"/>
    <hyperlink ref="F749" r:id="rId748" display="http://teknoag.sanayi.gov.tr/Home/TgbFirmaDetay?WCacra%252fJNEEIY%252fJ3LQRIuQ%253d%253d=y0CW0U3gCHbcNKUauz%252fAsw%253d%253d" xr:uid="{1F8CC44D-3EC6-4AC6-A679-B30319C3B8B9}"/>
    <hyperlink ref="F750" r:id="rId749" display="http://teknoag.sanayi.gov.tr/Home/TgbFirmaDetay?WCacra%252fJNEEIY%252fJ3LQRIuQ%253d%253d=6fcM5QKCyU%252f4mick0oOUzg%253d%253d" xr:uid="{A1D5433A-2510-4D99-980B-81DF910219BF}"/>
    <hyperlink ref="F751" r:id="rId750" display="http://teknoag.sanayi.gov.tr/Home/TgbFirmaDetay?WCacra%252fJNEEIY%252fJ3LQRIuQ%253d%253d=kJQPb3gBhI1FV6z%252bJdhQSw%253d%253d" xr:uid="{3C9ED0CB-98DF-4DC3-9A7A-835D8FBD53F9}"/>
    <hyperlink ref="F752" r:id="rId751" display="http://teknoag.sanayi.gov.tr/Home/TgbFirmaDetay?WCacra%252fJNEEIY%252fJ3LQRIuQ%253d%253d=yPsO3c8yGX2vc0rd1FgXhA%253d%253d" xr:uid="{7467CEDD-2114-4E3C-98D9-7BE65F009D35}"/>
    <hyperlink ref="F753" r:id="rId752" display="http://teknoag.sanayi.gov.tr/Home/TgbFirmaDetay?WCacra%252fJNEEIY%252fJ3LQRIuQ%253d%253d=R8Q86C9pvXKU79jSXoYXmg%253d%253d" xr:uid="{EEF658F3-52DA-4820-B249-3A4884E8FB35}"/>
    <hyperlink ref="F754" r:id="rId753" display="http://teknoag.sanayi.gov.tr/Home/TgbFirmaDetay?WCacra%252fJNEEIY%252fJ3LQRIuQ%253d%253d=14n1bljFxDTEetsOS1jO1w%253d%253d" xr:uid="{D1C73EEA-EF39-4679-9A48-304C1DFF27F8}"/>
    <hyperlink ref="F755" r:id="rId754" display="http://teknoag.sanayi.gov.tr/Home/TgbFirmaDetay?WCacra%252fJNEEIY%252fJ3LQRIuQ%253d%253d=YhtzjGTYXMsoT8lXQwQYtQ%253d%253d" xr:uid="{0D9E9F28-55AF-4E84-890C-952F78E99D5C}"/>
    <hyperlink ref="F756" r:id="rId755" display="http://teknoag.sanayi.gov.tr/Home/TgbFirmaDetay?WCacra%252fJNEEIY%252fJ3LQRIuQ%253d%253d=eOpm3yQ3oI%252bimVOUPuaeKQ%253d%253d" xr:uid="{2AEA3D21-DA76-41F2-9E3B-9EED1ED47233}"/>
    <hyperlink ref="F757" r:id="rId756" display="http://teknoag.sanayi.gov.tr/Home/TgbFirmaDetay?WCacra%252fJNEEIY%252fJ3LQRIuQ%253d%253d=kglRHtxFL6Uh4GZA35mJ0Q%253d%253d" xr:uid="{167744DD-B544-476E-ADB9-E3488E26EB57}"/>
    <hyperlink ref="F758" r:id="rId757" display="http://teknoag.sanayi.gov.tr/Home/TgbFirmaDetay?WCacra%252fJNEEIY%252fJ3LQRIuQ%253d%253d=bMy9gtEAqHUdeWRAvQs%252bnA%253d%253d" xr:uid="{BEE153C9-E9DD-4C6A-B98E-4B942BC1DA4F}"/>
    <hyperlink ref="F759" r:id="rId758" display="http://teknoag.sanayi.gov.tr/Home/TgbFirmaDetay?WCacra%252fJNEEIY%252fJ3LQRIuQ%253d%253d=xYQeekBqUIOZw3%252bc%252flwGEA%253d%253d" xr:uid="{C1BDEE15-50E1-49FD-B382-7D0CFD78B2B2}"/>
    <hyperlink ref="F760" r:id="rId759" display="http://teknoag.sanayi.gov.tr/Home/TgbFirmaDetay?WCacra%252fJNEEIY%252fJ3LQRIuQ%253d%253d=Eg78iJUq%252bET9xb6wBVR62A%253d%253d" xr:uid="{B769FEF1-5A11-4F8B-B00F-9E73B2B48145}"/>
    <hyperlink ref="F761" r:id="rId760" display="http://teknoag.sanayi.gov.tr/Home/TgbFirmaDetay?WCacra%252fJNEEIY%252fJ3LQRIuQ%253d%253d=QLay%252f4%252fOdTU4raWLMHEUyw%253d%253d" xr:uid="{D1003B1B-9177-46A5-BF68-3FBD8DC11FE1}"/>
    <hyperlink ref="F762" r:id="rId761" display="http://teknoag.sanayi.gov.tr/Home/TgbFirmaDetay?WCacra%252fJNEEIY%252fJ3LQRIuQ%253d%253d=9MWwWx3uugpHlNPIYjZZNw%253d%253d" xr:uid="{27E75A3E-2696-431F-BD2D-69F7965AABD7}"/>
    <hyperlink ref="F763" r:id="rId762" display="http://teknoag.sanayi.gov.tr/Home/TgbFirmaDetay?WCacra%252fJNEEIY%252fJ3LQRIuQ%253d%253d=68tkm3r%252bF6UzlFE1mvd8Mw%253d%253d" xr:uid="{CF5F0B56-C359-4E39-AF71-23C171668E43}"/>
    <hyperlink ref="F764" r:id="rId763" display="http://teknoag.sanayi.gov.tr/Home/TgbFirmaDetay?WCacra%252fJNEEIY%252fJ3LQRIuQ%253d%253d=pEIAzQbEu7TCzMa4rZV%252fwA%253d%253d" xr:uid="{4CD4AC81-AA71-4676-BD5B-F6646686426F}"/>
    <hyperlink ref="F765" r:id="rId764" display="http://teknoag.sanayi.gov.tr/Home/TgbFirmaDetay?WCacra%252fJNEEIY%252fJ3LQRIuQ%253d%253d=eCjsBQfLWh5VsJ1OBxfXqw%253d%253d" xr:uid="{865F6E5B-CCD0-44F3-A3F5-27889C585639}"/>
    <hyperlink ref="F766" r:id="rId765" display="http://teknoag.sanayi.gov.tr/Home/TgbFirmaDetay?WCacra%252fJNEEIY%252fJ3LQRIuQ%253d%253d=NWTCgQ%252bXUaW729dNaKsKJQ%253d%253d" xr:uid="{A916D772-A7BC-4D82-AD29-633CAEE01F3D}"/>
    <hyperlink ref="F767" r:id="rId766" display="http://teknoag.sanayi.gov.tr/Home/TgbFirmaDetay?WCacra%252fJNEEIY%252fJ3LQRIuQ%253d%253d=GRP1gLziWxRKnjRrHZxbHw%253d%253d" xr:uid="{7437E3E9-E9FE-42EC-96C2-98AF3C633D41}"/>
    <hyperlink ref="F768" r:id="rId767" display="http://teknoag.sanayi.gov.tr/Home/TgbFirmaDetay?WCacra%252fJNEEIY%252fJ3LQRIuQ%253d%253d=sD%252btb8oRcDImNjAMKeqxuw%253d%253d" xr:uid="{2B17A81C-5C1D-4740-8071-D139392BE91F}"/>
    <hyperlink ref="F769" r:id="rId768" display="http://teknoag.sanayi.gov.tr/Home/TgbFirmaDetay?WCacra%252fJNEEIY%252fJ3LQRIuQ%253d%253d=Xmv1aC8RvuyJD2LsUL25mQ%253d%253d" xr:uid="{4E49EDB9-67E7-4AE4-B45F-DEBDCA72BC77}"/>
    <hyperlink ref="F770" r:id="rId769" display="http://teknoag.sanayi.gov.tr/Home/TgbFirmaDetay?WCacra%252fJNEEIY%252fJ3LQRIuQ%253d%253d=Jsr3l15NHr6eP5S3%252fR6aBg%253d%253d" xr:uid="{DC402678-7978-44EB-AF96-A26D60A9CB81}"/>
    <hyperlink ref="F771" r:id="rId770" display="http://teknoag.sanayi.gov.tr/Home/TgbFirmaDetay?WCacra%252fJNEEIY%252fJ3LQRIuQ%253d%253d=mBPeIscwvuqjU%252f3LRmedQg%253d%253d" xr:uid="{CAD35B84-739E-4C95-AC07-38C595D92BF8}"/>
    <hyperlink ref="F772" r:id="rId771" display="http://teknoag.sanayi.gov.tr/Home/TgbFirmaDetay?WCacra%252fJNEEIY%252fJ3LQRIuQ%253d%253d=NEQUPeGbPYNUSqWqIPFQuw%253d%253d" xr:uid="{11DC100F-558E-48DF-B828-427A0F6EABD4}"/>
    <hyperlink ref="F773" r:id="rId772" display="http://teknoag.sanayi.gov.tr/Home/TgbFirmaDetay?WCacra%252fJNEEIY%252fJ3LQRIuQ%253d%253d=eICYwlM4cwCJcXXS5JngsQ%253d%253d" xr:uid="{5BF228FF-BF05-40F5-8FFC-0F3F43AC891F}"/>
    <hyperlink ref="F774" r:id="rId773" display="http://teknoag.sanayi.gov.tr/Home/TgbFirmaDetay?WCacra%252fJNEEIY%252fJ3LQRIuQ%253d%253d=U0QW5td7AMkcbRP8El76Iw%253d%253d" xr:uid="{492C18F7-450D-4D19-B80A-A0C24FADE260}"/>
    <hyperlink ref="F775" r:id="rId774" display="http://teknoag.sanayi.gov.tr/Home/TgbFirmaDetay?WCacra%252fJNEEIY%252fJ3LQRIuQ%253d%253d=pD6HFeBgcuMrrH3W8dvWZg%253d%253d" xr:uid="{4C1EF5A9-CA39-4CED-AA67-C7B1D2CAC5C0}"/>
    <hyperlink ref="F776" r:id="rId775" display="http://teknoag.sanayi.gov.tr/Home/TgbFirmaDetay?WCacra%252fJNEEIY%252fJ3LQRIuQ%253d%253d=Vh8V7uE%252bCQDDmQFsPpEA9A%253d%253d" xr:uid="{C666CF01-8C7C-4941-8635-6D4D5596B49B}"/>
    <hyperlink ref="F777" r:id="rId776" display="http://teknoag.sanayi.gov.tr/Home/TgbFirmaDetay?WCacra%252fJNEEIY%252fJ3LQRIuQ%253d%253d=07IIDsm1TIIc4qAGYh1saA%253d%253d" xr:uid="{B3992856-A195-45D5-BEDC-FB059DB4BCF4}"/>
    <hyperlink ref="F778" r:id="rId777" display="http://teknoag.sanayi.gov.tr/Home/TgbFirmaDetay?WCacra%252fJNEEIY%252fJ3LQRIuQ%253d%253d=chaAbBxLc9YmHYrN5fFQeg%253d%253d" xr:uid="{46970C21-2642-4646-9EA1-3B18641B9055}"/>
    <hyperlink ref="F779" r:id="rId778" display="http://teknoag.sanayi.gov.tr/Home/TgbFirmaDetay?WCacra%252fJNEEIY%252fJ3LQRIuQ%253d%253d=2Ya0w37ecDnEUmTjepENJA%253d%253d" xr:uid="{9B4A23E0-FCFE-4D4D-ABEE-930851C40C47}"/>
    <hyperlink ref="F780" r:id="rId779" display="http://teknoag.sanayi.gov.tr/Home/TgbFirmaDetay?WCacra%252fJNEEIY%252fJ3LQRIuQ%253d%253d=rossNAWAZN0hdyyQX7uSRA%253d%253d" xr:uid="{C22886C4-DA79-4938-9B58-91078B17D553}"/>
    <hyperlink ref="F781" r:id="rId780" display="http://teknoag.sanayi.gov.tr/Home/TgbFirmaDetay?WCacra%252fJNEEIY%252fJ3LQRIuQ%253d%253d=ubGBqD%252brXERSJUFT%252fHXVCw%253d%253d" xr:uid="{B0640B21-2E80-4687-847A-88D4F3E6F75B}"/>
    <hyperlink ref="F782" r:id="rId781" display="http://teknoag.sanayi.gov.tr/Home/TgbFirmaDetay?WCacra%252fJNEEIY%252fJ3LQRIuQ%253d%253d=w%252bNy0SbL2FmExN1zLN3ZCw%253d%253d" xr:uid="{ABC4B354-43D9-4054-B5F2-6ADF276F0960}"/>
    <hyperlink ref="F783" r:id="rId782" display="http://teknoag.sanayi.gov.tr/Home/TgbFirmaDetay?WCacra%252fJNEEIY%252fJ3LQRIuQ%253d%253d=wMryUtf0NTOME0Z4HDV5Ug%253d%253d" xr:uid="{C1250571-CAC8-4C84-AC79-F9084C92D5C2}"/>
    <hyperlink ref="F784" r:id="rId783" display="http://teknoag.sanayi.gov.tr/Home/TgbFirmaDetay?WCacra%252fJNEEIY%252fJ3LQRIuQ%253d%253d=ofnqGIwSMaenWaJx4d%252f4xw%253d%253d" xr:uid="{D700570C-B97D-4180-A835-7F141FD55485}"/>
    <hyperlink ref="F785" r:id="rId784" display="http://teknoag.sanayi.gov.tr/Home/TgbFirmaDetay?WCacra%252fJNEEIY%252fJ3LQRIuQ%253d%253d=MfWD7%252bwPVu7aoCcmphL11g%253d%253d" xr:uid="{4DCBB893-16F2-44B4-A137-56C9D626A343}"/>
    <hyperlink ref="F786" r:id="rId785" display="http://teknoag.sanayi.gov.tr/Home/TgbFirmaDetay?WCacra%252fJNEEIY%252fJ3LQRIuQ%253d%253d=wER4D0O95oWyglIyLsbpQg%253d%253d" xr:uid="{38E09BCB-B3E7-493A-9572-7BB40F465B7A}"/>
    <hyperlink ref="F787" r:id="rId786" display="http://teknoag.sanayi.gov.tr/Home/TgbFirmaDetay?WCacra%252fJNEEIY%252fJ3LQRIuQ%253d%253d=HCLgRMEjUgC%252brxRHKnczEA%253d%253d" xr:uid="{3DACC811-4BC5-432D-8056-9DB3DC236D2A}"/>
    <hyperlink ref="F788" r:id="rId787" display="http://teknoag.sanayi.gov.tr/Home/TgbFirmaDetay?WCacra%252fJNEEIY%252fJ3LQRIuQ%253d%253d=08gXP%252bIXbQM4eEPAs1uXVw%253d%253d" xr:uid="{63AF5096-4EA1-4ADF-A669-27B20AD622A5}"/>
    <hyperlink ref="F789" r:id="rId788" display="http://teknoag.sanayi.gov.tr/Home/TgbFirmaDetay?WCacra%252fJNEEIY%252fJ3LQRIuQ%253d%253d=%252bscASVzzJLmgl00%252fNZO1Wg%253d%253d" xr:uid="{E3365586-E9C1-4B43-8520-D8700FBCCD2F}"/>
    <hyperlink ref="F790" r:id="rId789" display="http://teknoag.sanayi.gov.tr/Home/TgbFirmaDetay?WCacra%252fJNEEIY%252fJ3LQRIuQ%253d%253d=e5CKsjc9OGniSqe%252fZrlEDw%253d%253d" xr:uid="{2AF84916-AA1D-4328-B273-069AEA6B4D67}"/>
    <hyperlink ref="F791" r:id="rId790" display="http://teknoag.sanayi.gov.tr/Home/TgbFirmaDetay?WCacra%252fJNEEIY%252fJ3LQRIuQ%253d%253d=th4Xj3lu%252fJzRcmRNOS74HQ%253d%253d" xr:uid="{B7233E4D-2578-43FD-AE9C-E9CF1463968B}"/>
    <hyperlink ref="F792" r:id="rId791" display="http://teknoag.sanayi.gov.tr/Home/TgbFirmaDetay?WCacra%252fJNEEIY%252fJ3LQRIuQ%253d%253d=8YZlZyUd2bdEoCOgjOZA2w%253d%253d" xr:uid="{CE1BFD3D-EE4A-4DE4-8109-76C133751255}"/>
    <hyperlink ref="F793" r:id="rId792" display="http://teknoag.sanayi.gov.tr/Home/TgbFirmaDetay?WCacra%252fJNEEIY%252fJ3LQRIuQ%253d%253d=y2uFtfMuJVybQyCBLm6S7Q%253d%253d" xr:uid="{94069A70-3FDE-4FDD-B98F-A342F623E08E}"/>
    <hyperlink ref="F794" r:id="rId793" display="http://teknoag.sanayi.gov.tr/Home/TgbFirmaDetay?WCacra%252fJNEEIY%252fJ3LQRIuQ%253d%253d=mwibOmCYxpOJPNng1HFEfQ%253d%253d" xr:uid="{8B59C8C7-0EB3-489E-BCBD-D5798EB89C64}"/>
    <hyperlink ref="F795" r:id="rId794" display="http://teknoag.sanayi.gov.tr/Home/TgbFirmaDetay?WCacra%252fJNEEIY%252fJ3LQRIuQ%253d%253d=yNQQ2fdlcpryc9NqXZmdiQ%253d%253d" xr:uid="{86018D72-8CB9-483F-8C1E-49F3FD3CC8D1}"/>
    <hyperlink ref="F796" r:id="rId795" display="http://teknoag.sanayi.gov.tr/Home/TgbFirmaDetay?WCacra%252fJNEEIY%252fJ3LQRIuQ%253d%253d=%252bYB%252bsw5Uho192jL0NWtRdw%253d%253d" xr:uid="{1853D82A-206C-4F30-B98C-C4295DF3C47F}"/>
    <hyperlink ref="F797" r:id="rId796" display="http://teknoag.sanayi.gov.tr/Home/TgbFirmaDetay?WCacra%252fJNEEIY%252fJ3LQRIuQ%253d%253d=OKPGHrOlbqQvma1U8hp%252bcA%253d%253d" xr:uid="{B40A5C2D-1155-4F1C-A0FD-6A18BC9DE2FF}"/>
    <hyperlink ref="F798" r:id="rId797" display="http://teknoag.sanayi.gov.tr/Home/TgbFirmaDetay?WCacra%252fJNEEIY%252fJ3LQRIuQ%253d%253d=gJiAg8GJL4FP9%252fE5sXGflw%253d%253d" xr:uid="{26BA5F59-9ACA-416A-8358-95A7FFC0D4B7}"/>
    <hyperlink ref="F799" r:id="rId798" display="http://teknoag.sanayi.gov.tr/Home/TgbFirmaDetay?WCacra%252fJNEEIY%252fJ3LQRIuQ%253d%253d=sooLBcasK%252brISw193jJSfg%253d%253d" xr:uid="{D2EE3181-5F05-484A-9DDF-CDD4CBC8263F}"/>
    <hyperlink ref="F800" r:id="rId799" display="http://teknoag.sanayi.gov.tr/Home/TgbFirmaDetay?WCacra%252fJNEEIY%252fJ3LQRIuQ%253d%253d=sb6Y3tml0qMTGowhsbu%252fkQ%253d%253d" xr:uid="{254B35F0-97D7-4827-B4C9-D9BFB122906A}"/>
    <hyperlink ref="F801" r:id="rId800" display="http://teknoag.sanayi.gov.tr/Home/TgbFirmaDetay?WCacra%252fJNEEIY%252fJ3LQRIuQ%253d%253d=Ddjri95e6bqe940Dp8rayQ%253d%253d" xr:uid="{FB49A89B-54C5-4185-AEF1-3D7CF449B0D4}"/>
    <hyperlink ref="F802" r:id="rId801" display="http://teknoag.sanayi.gov.tr/Home/TgbFirmaDetay?WCacra%252fJNEEIY%252fJ3LQRIuQ%253d%253d=yLhF%252fZ6u5vQtlsAMVUSGKg%253d%253d" xr:uid="{A7F995B5-9D0B-4680-BFC2-2EEC5AFB4BBF}"/>
    <hyperlink ref="F803" r:id="rId802" display="http://teknoag.sanayi.gov.tr/Home/TgbFirmaDetay?WCacra%252fJNEEIY%252fJ3LQRIuQ%253d%253d=xMYTvMRjyD%252fl5FSkHScA6Q%253d%253d" xr:uid="{EB71F3E5-D696-41E6-A5AD-0B10447A4BD4}"/>
    <hyperlink ref="F804" r:id="rId803" display="http://teknoag.sanayi.gov.tr/Home/TgbFirmaDetay?WCacra%252fJNEEIY%252fJ3LQRIuQ%253d%253d=7OxKAzikaGSMhWzeTf%252f0qw%253d%253d" xr:uid="{B5D4C237-58B6-441E-BB4C-8F30990017D1}"/>
    <hyperlink ref="F805" r:id="rId804" display="http://teknoag.sanayi.gov.tr/Home/TgbFirmaDetay?WCacra%252fJNEEIY%252fJ3LQRIuQ%253d%253d=j9%252fpNN%252bj3pxndi0%252bMPD2eA%253d%253d" xr:uid="{A766EC71-6AC0-4188-ACFC-5940ABD2ABE7}"/>
    <hyperlink ref="F806" r:id="rId805" display="http://teknoag.sanayi.gov.tr/Home/TgbFirmaDetay?WCacra%252fJNEEIY%252fJ3LQRIuQ%253d%253d=HDlG9RWD03mqPFiN9E7LMQ%253d%253d" xr:uid="{267E6DF5-DE9F-419D-8D43-0BF0A6E6B9CA}"/>
    <hyperlink ref="F807" r:id="rId806" display="http://teknoag.sanayi.gov.tr/Home/TgbFirmaDetay?WCacra%252fJNEEIY%252fJ3LQRIuQ%253d%253d=qG4DLxwl8yerbpMvJfnqSw%253d%253d" xr:uid="{9BFA6234-4DE8-4EFE-92AA-8E03349B8C1B}"/>
    <hyperlink ref="F808" r:id="rId807" display="http://teknoag.sanayi.gov.tr/Home/TgbFirmaDetay?WCacra%252fJNEEIY%252fJ3LQRIuQ%253d%253d=T7Y%252bNrDMPpibjxnCf46aQA%253d%253d" xr:uid="{EEC9F3E5-7B59-4892-94A2-2DD09F55150D}"/>
    <hyperlink ref="F809" r:id="rId808" display="http://teknoag.sanayi.gov.tr/Home/TgbFirmaDetay?WCacra%252fJNEEIY%252fJ3LQRIuQ%253d%253d=Fg5H6HJdte9x72BnRPQwew%253d%253d" xr:uid="{15950EC0-7D22-4122-AB04-A89E7ED2A815}"/>
    <hyperlink ref="F810" r:id="rId809" display="http://teknoag.sanayi.gov.tr/Home/TgbFirmaDetay?WCacra%252fJNEEIY%252fJ3LQRIuQ%253d%253d=ZmyAYS8%252fosEUkmBfYnItTA%253d%253d" xr:uid="{68B95590-9320-4E62-868C-39EA51127346}"/>
    <hyperlink ref="F811" r:id="rId810" display="http://teknoag.sanayi.gov.tr/Home/TgbFirmaDetay?WCacra%252fJNEEIY%252fJ3LQRIuQ%253d%253d=Z70J5Z9sshEMDN5Y%252bZ%252fCvw%253d%253d" xr:uid="{4EA37BEF-B0E6-44DA-9E8B-8C04C3C50527}"/>
    <hyperlink ref="F812" r:id="rId811" display="http://teknoag.sanayi.gov.tr/Home/TgbFirmaDetay?WCacra%252fJNEEIY%252fJ3LQRIuQ%253d%253d=F6L1b4BGgV1lQDGL1FXnkQ%253d%253d" xr:uid="{0687F4DA-743A-48FC-8582-C867622D4964}"/>
    <hyperlink ref="F813" r:id="rId812" display="http://teknoag.sanayi.gov.tr/Home/TgbFirmaDetay?WCacra%252fJNEEIY%252fJ3LQRIuQ%253d%253d=GxFO48aQpm%252fy6AaYeFY6kw%253d%253d" xr:uid="{3FAB49B3-DC74-4A9A-B2A9-4FE326F0B8DA}"/>
    <hyperlink ref="F814" r:id="rId813" display="http://teknoag.sanayi.gov.tr/Home/TgbFirmaDetay?WCacra%252fJNEEIY%252fJ3LQRIuQ%253d%253d=abrVxpqXNsrc%252fXbV5%252bi3Dw%253d%253d" xr:uid="{AA69E9CF-314B-4E1E-84F4-3AB7EDBDEAA0}"/>
    <hyperlink ref="F815" r:id="rId814" display="http://teknoag.sanayi.gov.tr/Home/TgbFirmaDetay?WCacra%252fJNEEIY%252fJ3LQRIuQ%253d%253d=q905tcuSA%252fPr0wFgOw7YzA%253d%253d" xr:uid="{96BEB5E7-BED2-4370-A0FE-FE71C1AEDACB}"/>
    <hyperlink ref="F816" r:id="rId815" display="http://teknoag.sanayi.gov.tr/Home/TgbFirmaDetay?WCacra%252fJNEEIY%252fJ3LQRIuQ%253d%253d=oIP%252f98gU7wPik%252fJoJadUTA%253d%253d" xr:uid="{D755B462-995A-4365-86B7-3B6A56285B24}"/>
    <hyperlink ref="F817" r:id="rId816" display="http://teknoag.sanayi.gov.tr/Home/TgbFirmaDetay?WCacra%252fJNEEIY%252fJ3LQRIuQ%253d%253d=VKIyrl8TLGtQM9zk72isPA%253d%253d" xr:uid="{62794ABA-2ACA-4DB4-A02D-1C678823F6D5}"/>
    <hyperlink ref="F818" r:id="rId817" display="http://teknoag.sanayi.gov.tr/Home/TgbFirmaDetay?WCacra%252fJNEEIY%252fJ3LQRIuQ%253d%253d=%252fpQd6PE2IuBYjO14ZbrjBA%253d%253d" xr:uid="{C6DCF47D-351F-41F8-BE89-86F17512F657}"/>
    <hyperlink ref="F819" r:id="rId818" display="http://teknoag.sanayi.gov.tr/Home/TgbFirmaDetay?WCacra%252fJNEEIY%252fJ3LQRIuQ%253d%253d=lgGiFA6%252bQJMJkcsVl%252fkd4Q%253d%253d" xr:uid="{3BEA3AE0-9BBE-454E-8065-D97A0597D7B4}"/>
    <hyperlink ref="F820" r:id="rId819" display="http://teknoag.sanayi.gov.tr/Home/TgbFirmaDetay?WCacra%252fJNEEIY%252fJ3LQRIuQ%253d%253d=YOi3YHiutz5XgIqz8C7o6A%253d%253d" xr:uid="{78D2C05D-8174-4D12-B2E5-655656118D32}"/>
    <hyperlink ref="F821" r:id="rId820" display="http://teknoag.sanayi.gov.tr/Home/TgbFirmaDetay?WCacra%252fJNEEIY%252fJ3LQRIuQ%253d%253d=mqtuMzrhXWmU0%252feBd%252fowoQ%253d%253d" xr:uid="{8AF431FA-A935-4F55-86BB-1ABC48CF218F}"/>
    <hyperlink ref="F822" r:id="rId821" display="http://teknoag.sanayi.gov.tr/Home/TgbFirmaDetay?WCacra%252fJNEEIY%252fJ3LQRIuQ%253d%253d=3H4kMAD7i5RLzs3lu1byCg%253d%253d" xr:uid="{33A12996-6EA4-4F56-B58E-EA34F42B88C1}"/>
    <hyperlink ref="F823" r:id="rId822" display="http://teknoag.sanayi.gov.tr/Home/TgbFirmaDetay?WCacra%252fJNEEIY%252fJ3LQRIuQ%253d%253d=qeuGWvN1gyftigMcqiLsrA%253d%253d" xr:uid="{A00A54C7-3BE7-459F-BFF3-62C56FE3DA89}"/>
    <hyperlink ref="F824" r:id="rId823" display="http://teknoag.sanayi.gov.tr/Home/TgbFirmaDetay?WCacra%252fJNEEIY%252fJ3LQRIuQ%253d%253d=dBfBvbomU3NEhPXWPgTNZQ%253d%253d" xr:uid="{08626AED-ABA0-47D2-A3B9-17C8F89CF42B}"/>
    <hyperlink ref="F825" r:id="rId824" display="http://teknoag.sanayi.gov.tr/Home/TgbFirmaDetay?WCacra%252fJNEEIY%252fJ3LQRIuQ%253d%253d=t0pq8aruCLo0SLFB2Ic6%252bg%253d%253d" xr:uid="{5B0AAA3B-0564-4937-B8F3-663C7FAA6732}"/>
    <hyperlink ref="F826" r:id="rId825" display="http://teknoag.sanayi.gov.tr/Home/TgbFirmaDetay?WCacra%252fJNEEIY%252fJ3LQRIuQ%253d%253d=iNtJeH998cU1Rwrcv9ao7A%253d%253d" xr:uid="{F8361A2F-FD73-4420-9871-78879546BD72}"/>
    <hyperlink ref="F827" r:id="rId826" display="http://teknoag.sanayi.gov.tr/Home/TgbFirmaDetay?WCacra%252fJNEEIY%252fJ3LQRIuQ%253d%253d=XI9JdUcdF7zi7AhQfUNwug%253d%253d" xr:uid="{047EA11B-8A5B-46C8-898F-09F5549D13D5}"/>
    <hyperlink ref="F828" r:id="rId827" display="http://teknoag.sanayi.gov.tr/Home/TgbFirmaDetay?WCacra%252fJNEEIY%252fJ3LQRIuQ%253d%253d=0nDGBAz1%252bmjSt6RJyaSv%252bA%253d%253d" xr:uid="{A996051B-BB72-403E-AF97-EC2557201129}"/>
    <hyperlink ref="F829" r:id="rId828" display="http://teknoag.sanayi.gov.tr/Home/TgbFirmaDetay?WCacra%252fJNEEIY%252fJ3LQRIuQ%253d%253d=RM9hROjqz5sS5z6mehz%252b9A%253d%253d" xr:uid="{958F82B4-4F04-47EE-B73A-4FAAB82C424F}"/>
    <hyperlink ref="F830" r:id="rId829" display="http://teknoag.sanayi.gov.tr/Home/TgbFirmaDetay?WCacra%252fJNEEIY%252fJ3LQRIuQ%253d%253d=%252fTv5%252bs6uVA8p4L3EUPXKFg%253d%253d" xr:uid="{FAF251D5-BCBA-41B6-B828-1AA30BFB1581}"/>
    <hyperlink ref="F831" r:id="rId830" display="http://teknoag.sanayi.gov.tr/Home/TgbFirmaDetay?WCacra%252fJNEEIY%252fJ3LQRIuQ%253d%253d=VTrTtnCoWxsIt4ZBel1ZiA%253d%253d" xr:uid="{1A68F4A6-126B-4184-B541-EF60B82EE07C}"/>
    <hyperlink ref="F832" r:id="rId831" display="http://teknoag.sanayi.gov.tr/Home/TgbFirmaDetay?WCacra%252fJNEEIY%252fJ3LQRIuQ%253d%253d=%252bjNXdIku2%252f%252ftNtV9EnJH7Q%253d%253d" xr:uid="{C556DBFE-A6D0-4971-BE28-4337522E9A69}"/>
    <hyperlink ref="F833" r:id="rId832" display="http://teknoag.sanayi.gov.tr/Home/TgbFirmaDetay?WCacra%252fJNEEIY%252fJ3LQRIuQ%253d%253d=j2p4tuBsrZym79HNxP6jHw%253d%253d" xr:uid="{217F4C55-7B83-46D0-8802-0926D9460E92}"/>
    <hyperlink ref="F834" r:id="rId833" display="http://teknoag.sanayi.gov.tr/Home/TgbFirmaDetay?WCacra%252fJNEEIY%252fJ3LQRIuQ%253d%253d=PMY9Q5Ykv4VyoP7s31MF2g%253d%253d" xr:uid="{1C4D11AB-92D6-4873-B335-A85DC1218BE0}"/>
    <hyperlink ref="F835" r:id="rId834" display="http://teknoag.sanayi.gov.tr/Home/TgbFirmaDetay?WCacra%252fJNEEIY%252fJ3LQRIuQ%253d%253d=bOR5nNofLgrQ0b%252fzi%252ffKRg%253d%253d" xr:uid="{4B28C508-E54F-482B-9586-6D97E4B5A9F8}"/>
    <hyperlink ref="F836" r:id="rId835" display="http://teknoag.sanayi.gov.tr/Home/TgbFirmaDetay?WCacra%252fJNEEIY%252fJ3LQRIuQ%253d%253d=3S024KV7jF3kBFJCzDSHoA%253d%253d" xr:uid="{CFB50A09-86F9-405A-93F0-2C0C3007CC05}"/>
    <hyperlink ref="F837" r:id="rId836" display="http://teknoag.sanayi.gov.tr/Home/TgbFirmaDetay?WCacra%252fJNEEIY%252fJ3LQRIuQ%253d%253d=jREpXTBhfPJpHDegKYHq3Q%253d%253d" xr:uid="{0110B7BD-A247-4F13-AB4E-CB34A22BAF7E}"/>
    <hyperlink ref="F838" r:id="rId837" display="http://teknoag.sanayi.gov.tr/Home/TgbFirmaDetay?WCacra%252fJNEEIY%252fJ3LQRIuQ%253d%253d=lR2ESKqY1BqkbhGq0jkcbw%253d%253d" xr:uid="{C01CFCD4-0AA4-489F-AE61-34BEBBFCE017}"/>
    <hyperlink ref="F839" r:id="rId838" display="http://teknoag.sanayi.gov.tr/Home/TgbFirmaDetay?WCacra%252fJNEEIY%252fJ3LQRIuQ%253d%253d=3JYmGUaHUXRfb0iVADe21g%253d%253d" xr:uid="{6BACC99E-1AA7-4209-97D8-0A68911BCC1D}"/>
    <hyperlink ref="F840" r:id="rId839" display="http://teknoag.sanayi.gov.tr/Home/TgbFirmaDetay?WCacra%252fJNEEIY%252fJ3LQRIuQ%253d%253d=BF2Q6Pcv22qEVjRfCV7%252b%252fg%253d%253d" xr:uid="{742D54CE-9175-4824-B90B-6EFC51775282}"/>
    <hyperlink ref="F841" r:id="rId840" display="http://teknoag.sanayi.gov.tr/Home/TgbFirmaDetay?WCacra%252fJNEEIY%252fJ3LQRIuQ%253d%253d=KgAjOQozAEaLl2OOWIyMqg%253d%253d" xr:uid="{48D6124C-A41A-4DD8-886F-00FA11E1C687}"/>
    <hyperlink ref="F842" r:id="rId841" display="http://teknoag.sanayi.gov.tr/Home/TgbFirmaDetay?WCacra%252fJNEEIY%252fJ3LQRIuQ%253d%253d=gs4ePBnSmbWNRTGdkVpRDQ%253d%253d" xr:uid="{4FF56FC2-E494-4F06-9E32-E19E3CE836BC}"/>
    <hyperlink ref="F843" r:id="rId842" display="http://teknoag.sanayi.gov.tr/Home/TgbFirmaDetay?WCacra%252fJNEEIY%252fJ3LQRIuQ%253d%253d=Lfl4zcYvBK%252bhP5Pj%252fm7JGQ%253d%253d" xr:uid="{E167E2E5-F6A9-4E40-964B-09997E3D8593}"/>
    <hyperlink ref="F844" r:id="rId843" display="http://teknoag.sanayi.gov.tr/Home/TgbFirmaDetay?WCacra%252fJNEEIY%252fJ3LQRIuQ%253d%253d=qBc3XXKGk8wV5PABLJHjmw%253d%253d" xr:uid="{BBC91A15-DFD7-4044-900C-A7CF92FE6101}"/>
    <hyperlink ref="F845" r:id="rId844" display="http://teknoag.sanayi.gov.tr/Home/TgbFirmaDetay?WCacra%252fJNEEIY%252fJ3LQRIuQ%253d%253d=VM5mff1xTEno1wchYWpRNg%253d%253d" xr:uid="{99076353-994A-41F1-BD42-1DE59B34E807}"/>
    <hyperlink ref="F846" r:id="rId845" display="http://teknoag.sanayi.gov.tr/Home/TgbFirmaDetay?WCacra%252fJNEEIY%252fJ3LQRIuQ%253d%253d=Uowj06EIWcve%252fIXs0swZVA%253d%253d" xr:uid="{71EFFD4C-CCBA-4882-A829-25ADBCC88A36}"/>
    <hyperlink ref="F847" r:id="rId846" display="http://teknoag.sanayi.gov.tr/Home/TgbFirmaDetay?WCacra%252fJNEEIY%252fJ3LQRIuQ%253d%253d=qEh3lC7eNYEM3tdNeCEj4A%253d%253d" xr:uid="{5DC03BA8-3306-431F-9FA6-FA4DB172D1BC}"/>
    <hyperlink ref="F848" r:id="rId847" display="http://teknoag.sanayi.gov.tr/Home/TgbFirmaDetay?WCacra%252fJNEEIY%252fJ3LQRIuQ%253d%253d=atroXzD%252fPjdqvSG9cJRVdw%253d%253d" xr:uid="{8D44A73E-98E0-4033-A2F0-9937510FC0E7}"/>
    <hyperlink ref="F849" r:id="rId848" display="http://teknoag.sanayi.gov.tr/Home/TgbFirmaDetay?WCacra%252fJNEEIY%252fJ3LQRIuQ%253d%253d=PjWmsFZCW%252fpxvbolCEohmg%253d%253d" xr:uid="{8ACE3FC9-9110-4303-9B17-9E7FD6641B34}"/>
    <hyperlink ref="F850" r:id="rId849" display="http://teknoag.sanayi.gov.tr/Home/TgbFirmaDetay?WCacra%252fJNEEIY%252fJ3LQRIuQ%253d%253d=qzm%252bW6SPbRFiehyN0npB9A%253d%253d" xr:uid="{53279F60-6C4A-4843-9DED-D0AF49612357}"/>
    <hyperlink ref="F851" r:id="rId850" display="http://teknoag.sanayi.gov.tr/Home/TgbFirmaDetay?WCacra%252fJNEEIY%252fJ3LQRIuQ%253d%253d=VPFMRFjNT6V4%252brwcLO0eiw%253d%253d" xr:uid="{E18303D3-80A9-4BB4-AF9E-14F5959B61A3}"/>
    <hyperlink ref="F852" r:id="rId851" display="http://teknoag.sanayi.gov.tr/Home/TgbFirmaDetay?WCacra%252fJNEEIY%252fJ3LQRIuQ%253d%253d=PaH8fA%252buJjCtNWX22Tp2xg%253d%253d" xr:uid="{2CAA1BDE-EE2C-49A6-9369-17ABA0146A1D}"/>
    <hyperlink ref="F853" r:id="rId852" display="http://teknoag.sanayi.gov.tr/Home/TgbFirmaDetay?WCacra%252fJNEEIY%252fJ3LQRIuQ%253d%253d=cLTjmXXbTRK%252bzg6DrXmhwQ%253d%253d" xr:uid="{20DD1224-AA97-45F6-86EE-DD45898D6336}"/>
    <hyperlink ref="F854" r:id="rId853" display="http://teknoag.sanayi.gov.tr/Home/TgbFirmaDetay?WCacra%252fJNEEIY%252fJ3LQRIuQ%253d%253d=JRKdPf%252brpuhgpyk2V1De9A%253d%253d" xr:uid="{5868B21A-7C83-49ED-9727-441A5A3DC8A0}"/>
    <hyperlink ref="F855" r:id="rId854" display="http://teknoag.sanayi.gov.tr/Home/TgbFirmaDetay?WCacra%252fJNEEIY%252fJ3LQRIuQ%253d%253d=de8G9TN7hVtdOWK39caNmQ%253d%253d" xr:uid="{BE7C8F15-2742-42F7-9488-646BC54C5C44}"/>
    <hyperlink ref="F856" r:id="rId855" display="http://teknoag.sanayi.gov.tr/Home/TgbFirmaDetay?WCacra%252fJNEEIY%252fJ3LQRIuQ%253d%253d=HJKAMHXV6vI1TSKXzVIl5Q%253d%253d" xr:uid="{947252F6-133E-4D1E-B99F-0DADFC5FD57F}"/>
    <hyperlink ref="F857" r:id="rId856" display="http://teknoag.sanayi.gov.tr/Home/TgbFirmaDetay?WCacra%252fJNEEIY%252fJ3LQRIuQ%253d%253d=caUSJBlYMOvGOWQ3C76buw%253d%253d" xr:uid="{3F078580-5D85-4E50-AE96-5696CA9BCEA8}"/>
    <hyperlink ref="F858" r:id="rId857" display="http://teknoag.sanayi.gov.tr/Home/TgbFirmaDetay?WCacra%252fJNEEIY%252fJ3LQRIuQ%253d%253d=GtmIwcKaVQt58n32ghdbrw%253d%253d" xr:uid="{B01588F8-8FA1-4D92-9C93-05923AD8714E}"/>
    <hyperlink ref="F859" r:id="rId858" display="http://teknoag.sanayi.gov.tr/Home/TgbFirmaDetay?WCacra%252fJNEEIY%252fJ3LQRIuQ%253d%253d=WWrNz97GMs5XvUm5ochEUw%253d%253d" xr:uid="{EC079F82-0DFA-4277-B11E-CBFE80E9E019}"/>
    <hyperlink ref="F860" r:id="rId859" display="http://teknoag.sanayi.gov.tr/Home/TgbFirmaDetay?WCacra%252fJNEEIY%252fJ3LQRIuQ%253d%253d=1%252bSk7bcN3MI3EOa0672UsQ%253d%253d" xr:uid="{F264CFD7-106F-4723-8022-078B40A0F3AC}"/>
    <hyperlink ref="F861" r:id="rId860" display="http://teknoag.sanayi.gov.tr/Home/TgbFirmaDetay?WCacra%252fJNEEIY%252fJ3LQRIuQ%253d%253d=aOUS6p6tHFuvOHpTC5U%252fUw%253d%253d" xr:uid="{61FB083D-4839-4181-AA61-FDC5CC3C9C2E}"/>
    <hyperlink ref="F862" r:id="rId861" display="http://teknoag.sanayi.gov.tr/Home/TgbFirmaDetay?WCacra%252fJNEEIY%252fJ3LQRIuQ%253d%253d=tklpLSOD3LFwBz%252fSsphAmw%253d%253d" xr:uid="{9EFDA19F-92BD-40C8-BD6D-73239D150656}"/>
    <hyperlink ref="F863" r:id="rId862" display="http://teknoag.sanayi.gov.tr/Home/TgbFirmaDetay?WCacra%252fJNEEIY%252fJ3LQRIuQ%253d%253d=tYl%252bkmmCnYQ2E8%252bfJkltiw%253d%253d" xr:uid="{EAF28640-3C86-449E-945D-47EC7083B0EC}"/>
    <hyperlink ref="F864" r:id="rId863" display="http://teknoag.sanayi.gov.tr/Home/TgbFirmaDetay?WCacra%252fJNEEIY%252fJ3LQRIuQ%253d%253d=LtkxWDlapXILOMJqbvtZjA%253d%253d" xr:uid="{2C07D829-B0DF-4CDA-B048-BF9AB8D93FD6}"/>
    <hyperlink ref="F865" r:id="rId864" display="http://teknoag.sanayi.gov.tr/Home/TgbFirmaDetay?WCacra%252fJNEEIY%252fJ3LQRIuQ%253d%253d=xwcXhxnNQpIQrN%252fK81pPtg%253d%253d" xr:uid="{2A14965D-60E1-4264-A191-B572AC30B53B}"/>
    <hyperlink ref="F866" r:id="rId865" display="http://teknoag.sanayi.gov.tr/Home/TgbFirmaDetay?WCacra%252fJNEEIY%252fJ3LQRIuQ%253d%253d=sogCT8VYKcHGvv3RSlBH8w%253d%253d" xr:uid="{472E08E3-405B-4215-9B18-813A75719586}"/>
    <hyperlink ref="F867" r:id="rId866" display="http://teknoag.sanayi.gov.tr/Home/TgbFirmaDetay?WCacra%252fJNEEIY%252fJ3LQRIuQ%253d%253d=xGzd2SdDy%252bVtSeHlLw1sBg%253d%253d" xr:uid="{2BDB4C94-5AB6-4BB8-B41E-431FC6619C65}"/>
    <hyperlink ref="F868" r:id="rId867" display="http://teknoag.sanayi.gov.tr/Home/TgbFirmaDetay?WCacra%252fJNEEIY%252fJ3LQRIuQ%253d%253d=vjerFc1fTXPMwOMp52gutw%253d%253d" xr:uid="{21BC67E0-52E6-4174-B6C3-7B309AED81D1}"/>
    <hyperlink ref="F869" r:id="rId868" display="http://teknoag.sanayi.gov.tr/Home/TgbFirmaDetay?WCacra%252fJNEEIY%252fJ3LQRIuQ%253d%253d=Qrai8KJA0clHRk9vO3AwIw%253d%253d" xr:uid="{8A85EB53-2E38-480F-A7B2-F0EBDB6575A7}"/>
    <hyperlink ref="F870" r:id="rId869" display="http://teknoag.sanayi.gov.tr/Home/TgbFirmaDetay?WCacra%252fJNEEIY%252fJ3LQRIuQ%253d%253d=4vVAhMgCKWxaHzALvLym%252fA%253d%253d" xr:uid="{9D431643-3001-4651-9852-3CEB46881793}"/>
    <hyperlink ref="F871" r:id="rId870" display="http://teknoag.sanayi.gov.tr/Home/TgbFirmaDetay?WCacra%252fJNEEIY%252fJ3LQRIuQ%253d%253d=sfaOICTkyE7QusJAUwsuXQ%253d%253d" xr:uid="{FC857576-516E-4E7E-8C24-3985ABA668C6}"/>
    <hyperlink ref="F872" r:id="rId871" display="http://teknoag.sanayi.gov.tr/Home/TgbFirmaDetay?WCacra%252fJNEEIY%252fJ3LQRIuQ%253d%253d=%252fCMWi0xPreUVM%252fjYkaVr9Q%253d%253d" xr:uid="{6239747E-B469-48D1-8655-102993231E5A}"/>
    <hyperlink ref="F873" r:id="rId872" display="http://teknoag.sanayi.gov.tr/Home/TgbFirmaDetay?WCacra%252fJNEEIY%252fJ3LQRIuQ%253d%253d=nOYMso6oD70W6coqum6VNQ%253d%253d" xr:uid="{4DB2B482-CB53-467F-8C21-FBD006CF58DA}"/>
    <hyperlink ref="F874" r:id="rId873" display="http://teknoag.sanayi.gov.tr/Home/TgbFirmaDetay?WCacra%252fJNEEIY%252fJ3LQRIuQ%253d%253d=JNLWI51OIF1yKZsgO2v3FQ%253d%253d" xr:uid="{2283CFEE-AAC1-4379-972A-A4F611A755C5}"/>
    <hyperlink ref="F875" r:id="rId874" display="http://teknoag.sanayi.gov.tr/Home/TgbFirmaDetay?WCacra%252fJNEEIY%252fJ3LQRIuQ%253d%253d=qZrNzkB1IuNRf%252fAQgvwlUQ%253d%253d" xr:uid="{DD0C4EDE-60AA-485C-B0E1-1B628F722BA8}"/>
    <hyperlink ref="F876" r:id="rId875" display="http://teknoag.sanayi.gov.tr/Home/TgbFirmaDetay?WCacra%252fJNEEIY%252fJ3LQRIuQ%253d%253d=5hE6R7oDtPzU%252f%252fuu0%252fQ50A%253d%253d" xr:uid="{84126C50-F491-43D9-B26D-7EA2A61E1336}"/>
    <hyperlink ref="F877" r:id="rId876" display="http://teknoag.sanayi.gov.tr/Home/TgbFirmaDetay?WCacra%252fJNEEIY%252fJ3LQRIuQ%253d%253d=seRTzs15Zkx6OQ2pJC8vhA%253d%253d" xr:uid="{C9C46C40-4113-428B-891F-D779BA926961}"/>
    <hyperlink ref="F878" r:id="rId877" display="http://teknoag.sanayi.gov.tr/Home/TgbFirmaDetay?WCacra%252fJNEEIY%252fJ3LQRIuQ%253d%253d=6FFOEIieeNRAOVhT9M5iIA%253d%253d" xr:uid="{6A584C13-9302-4A0E-AA0D-C875573EFF35}"/>
    <hyperlink ref="F879" r:id="rId878" display="http://teknoag.sanayi.gov.tr/Home/TgbFirmaDetay?WCacra%252fJNEEIY%252fJ3LQRIuQ%253d%253d=9cCuMONmIPOpEbcQaFvNow%253d%253d" xr:uid="{A02D8BA7-D8D0-4653-9A7F-F010EDAEA522}"/>
    <hyperlink ref="F880" r:id="rId879" display="http://teknoag.sanayi.gov.tr/Home/TgbFirmaDetay?WCacra%252fJNEEIY%252fJ3LQRIuQ%253d%253d=ogl8E8tF6g8xEBoNEnbvDQ%253d%253d" xr:uid="{4AE2452D-A27C-438A-BE39-A2ED93176C8B}"/>
    <hyperlink ref="F881" r:id="rId880" display="http://teknoag.sanayi.gov.tr/Home/TgbFirmaDetay?WCacra%252fJNEEIY%252fJ3LQRIuQ%253d%253d=SSkGqt%252fEtOttGXyzY%252fg3gA%253d%253d" xr:uid="{383BB4BC-F955-4A4D-A583-D80660B19483}"/>
    <hyperlink ref="F882" r:id="rId881" display="http://teknoag.sanayi.gov.tr/Home/TgbFirmaDetay?WCacra%252fJNEEIY%252fJ3LQRIuQ%253d%253d=GR5wWsrg5Cx14dLNcPvoRw%253d%253d" xr:uid="{32B10B4F-55CA-47E5-BDAC-34AC90D2D640}"/>
    <hyperlink ref="F883" r:id="rId882" display="http://teknoag.sanayi.gov.tr/Home/TgbFirmaDetay?WCacra%252fJNEEIY%252fJ3LQRIuQ%253d%253d=DgZiHfRaC24StD5xaCwyzA%253d%253d" xr:uid="{62E42561-6743-483A-B137-0D246330CF73}"/>
    <hyperlink ref="F884" r:id="rId883" display="http://teknoag.sanayi.gov.tr/Home/TgbFirmaDetay?WCacra%252fJNEEIY%252fJ3LQRIuQ%253d%253d=jdx27oFN8JGrCdg1wFzsSg%253d%253d" xr:uid="{1B18492A-1BFC-49D0-8D84-39C8616DF3F7}"/>
    <hyperlink ref="F885" r:id="rId884" display="http://teknoag.sanayi.gov.tr/Home/TgbFirmaDetay?WCacra%252fJNEEIY%252fJ3LQRIuQ%253d%253d=MXGMcqrcgMFow36%252fx%252bxI1w%253d%253d" xr:uid="{F5FD510E-D9E4-4E5E-9221-1B452A69E363}"/>
    <hyperlink ref="F886" r:id="rId885" display="http://teknoag.sanayi.gov.tr/Home/TgbFirmaDetay?WCacra%252fJNEEIY%252fJ3LQRIuQ%253d%253d=ZvU%252bMJqm%252ftH7jsad%252bPo6zQ%253d%253d" xr:uid="{DD4E2A37-E550-4184-97C0-56370ABFD90F}"/>
    <hyperlink ref="F887" r:id="rId886" display="http://teknoag.sanayi.gov.tr/Home/TgbFirmaDetay?WCacra%252fJNEEIY%252fJ3LQRIuQ%253d%253d=ZI0exLYQpsPVqf8GxgINjQ%253d%253d" xr:uid="{E160C726-BC2B-4432-81D2-78DA6E2425DA}"/>
    <hyperlink ref="F888" r:id="rId887" display="http://teknoag.sanayi.gov.tr/Home/TgbFirmaDetay?WCacra%252fJNEEIY%252fJ3LQRIuQ%253d%253d=upb07KIPjxHFTsg86L93wg%253d%253d" xr:uid="{CEEAF088-017E-4E91-96F2-3569DDAE57AA}"/>
    <hyperlink ref="F889" r:id="rId888" display="http://teknoag.sanayi.gov.tr/Home/TgbFirmaDetay?WCacra%252fJNEEIY%252fJ3LQRIuQ%253d%253d=A4tdCW%252bz3%252b1z7j4QiMVTkA%253d%253d" xr:uid="{7558CCC8-602C-4FDB-ACAB-3DEF0C42F621}"/>
    <hyperlink ref="F890" r:id="rId889" display="http://teknoag.sanayi.gov.tr/Home/TgbFirmaDetay?WCacra%252fJNEEIY%252fJ3LQRIuQ%253d%253d=qndc815sSERwuZSHKLwhiA%253d%253d" xr:uid="{EF460C93-DDCA-4B5E-BB9B-97F1946273F2}"/>
    <hyperlink ref="F891" r:id="rId890" display="http://teknoag.sanayi.gov.tr/Home/TgbFirmaDetay?WCacra%252fJNEEIY%252fJ3LQRIuQ%253d%253d=s0el1NgeLhi4HRK62FjHUA%253d%253d" xr:uid="{2D706192-556E-48E3-A9BF-72A3390695F2}"/>
    <hyperlink ref="F892" r:id="rId891" display="http://teknoag.sanayi.gov.tr/Home/TgbFirmaDetay?WCacra%252fJNEEIY%252fJ3LQRIuQ%253d%253d=lEA2VYc5GHtKJ%252boliL2T8g%253d%253d" xr:uid="{407EE392-DB59-4F8A-8C9C-1487E1FD3781}"/>
    <hyperlink ref="F893" r:id="rId892" display="http://teknoag.sanayi.gov.tr/Home/TgbFirmaDetay?WCacra%252fJNEEIY%252fJ3LQRIuQ%253d%253d=4%252bDLPwiLDSglj%252fQZWogkjg%253d%253d" xr:uid="{D64099A6-6EA1-4A4E-953E-B331B2EC64BC}"/>
    <hyperlink ref="F894" r:id="rId893" display="http://teknoag.sanayi.gov.tr/Home/TgbFirmaDetay?WCacra%252fJNEEIY%252fJ3LQRIuQ%253d%253d=YYPJuSh6VPOWUm0JFabPuw%253d%253d" xr:uid="{069A5BA5-CB50-4E47-B78C-65792D1E6EFE}"/>
    <hyperlink ref="F895" r:id="rId894" display="http://teknoag.sanayi.gov.tr/Home/TgbFirmaDetay?WCacra%252fJNEEIY%252fJ3LQRIuQ%253d%253d=O9nKTxpi93LvQzhHYBIefw%253d%253d" xr:uid="{3802F985-FA1F-4914-ACB5-7AB1A1F48237}"/>
    <hyperlink ref="F896" r:id="rId895" display="http://teknoag.sanayi.gov.tr/Home/TgbFirmaDetay?WCacra%252fJNEEIY%252fJ3LQRIuQ%253d%253d=xJGOg4iDwXh7bqNnYGUOsQ%253d%253d" xr:uid="{AC5DF8B2-EB8F-4F24-A320-1461A2509034}"/>
    <hyperlink ref="F897" r:id="rId896" display="http://teknoag.sanayi.gov.tr/Home/TgbFirmaDetay?WCacra%252fJNEEIY%252fJ3LQRIuQ%253d%253d=aFW3uKe4fgtImYSsu3mJkQ%253d%253d" xr:uid="{52B0F90F-1B76-4F2D-9938-B502DAC8EBA8}"/>
    <hyperlink ref="F898" r:id="rId897" display="http://teknoag.sanayi.gov.tr/Home/TgbFirmaDetay?WCacra%252fJNEEIY%252fJ3LQRIuQ%253d%253d=EANInKac3NR7%252fWEd9FRR1w%253d%253d" xr:uid="{F43C8E17-55E1-4922-ABE9-568E98E29DDE}"/>
    <hyperlink ref="F899" r:id="rId898" display="http://teknoag.sanayi.gov.tr/Home/TgbFirmaDetay?WCacra%252fJNEEIY%252fJ3LQRIuQ%253d%253d=014xYq6X%252btYto7%252fU4mu1Ow%253d%253d" xr:uid="{10AD1298-503D-4266-9709-16A614E31F0D}"/>
    <hyperlink ref="F900" r:id="rId899" display="http://teknoag.sanayi.gov.tr/Home/TgbFirmaDetay?WCacra%252fJNEEIY%252fJ3LQRIuQ%253d%253d=0VLkIazDdopz1X0tYHI17A%253d%253d" xr:uid="{B1142927-E395-4BBA-AFE6-233A13FED72D}"/>
    <hyperlink ref="F901" r:id="rId900" display="http://teknoag.sanayi.gov.tr/Home/TgbFirmaDetay?WCacra%252fJNEEIY%252fJ3LQRIuQ%253d%253d=04inuHzWIzNTzgJ7wm%252bRdg%253d%253d" xr:uid="{72DECBF2-5B56-457C-8EB9-F0FC3090E2F8}"/>
    <hyperlink ref="F902" r:id="rId901" display="http://teknoag.sanayi.gov.tr/Home/TgbFirmaDetay?WCacra%252fJNEEIY%252fJ3LQRIuQ%253d%253d=%252bymIT%252b%252fgkqYooUuvrIVokA%253d%253d" xr:uid="{9AB41E34-C474-4A8E-B5D0-D5BAF499F88C}"/>
    <hyperlink ref="F903" r:id="rId902" display="http://teknoag.sanayi.gov.tr/Home/TgbFirmaDetay?WCacra%252fJNEEIY%252fJ3LQRIuQ%253d%253d=x9YsiUAw3y6wiSlFgAFSPQ%253d%253d" xr:uid="{8CC33790-9FD8-4A2C-A8F3-F83C558D4BF3}"/>
    <hyperlink ref="F904" r:id="rId903" display="http://teknoag.sanayi.gov.tr/Home/TgbFirmaDetay?WCacra%252fJNEEIY%252fJ3LQRIuQ%253d%253d=JEUFTGVRei7ndgUo5a96ag%253d%253d" xr:uid="{E4CB9B73-F000-4EBF-874C-954729757E42}"/>
    <hyperlink ref="F905" r:id="rId904" display="http://teknoag.sanayi.gov.tr/Home/TgbFirmaDetay?WCacra%252fJNEEIY%252fJ3LQRIuQ%253d%253d=zp3MK9IF9uZ0YBNzssqiXg%253d%253d" xr:uid="{A5D73B2A-A613-4CF4-9CE1-9C2D834EE003}"/>
    <hyperlink ref="F906" r:id="rId905" display="http://teknoag.sanayi.gov.tr/Home/TgbFirmaDetay?WCacra%252fJNEEIY%252fJ3LQRIuQ%253d%253d=8mQk5stpjVjBS93bqNo7VQ%253d%253d" xr:uid="{86D9F685-6DD9-4C78-89DE-1D660F4181AF}"/>
    <hyperlink ref="F907" r:id="rId906" display="http://teknoag.sanayi.gov.tr/Home/TgbFirmaDetay?WCacra%252fJNEEIY%252fJ3LQRIuQ%253d%253d=ESjLN1M7mEexT3MsCksuiA%253d%253d" xr:uid="{418665A2-9F6E-46D5-AAF4-093C23BC1744}"/>
    <hyperlink ref="F908" r:id="rId907" display="http://teknoag.sanayi.gov.tr/Home/TgbFirmaDetay?WCacra%252fJNEEIY%252fJ3LQRIuQ%253d%253d=5h%252bt6wgt%252fNkD0xzSo3iEKg%253d%253d" xr:uid="{17E3EA48-19E9-4227-A3A5-126519F81FA7}"/>
    <hyperlink ref="F909" r:id="rId908" display="http://teknoag.sanayi.gov.tr/Home/TgbFirmaDetay?WCacra%252fJNEEIY%252fJ3LQRIuQ%253d%253d=1m2zMkalVwDu52neMVzkQQ%253d%253d" xr:uid="{9E78AE8A-80B1-4A8E-B386-6543A4603B8B}"/>
    <hyperlink ref="F910" r:id="rId909" display="http://teknoag.sanayi.gov.tr/Home/TgbFirmaDetay?WCacra%252fJNEEIY%252fJ3LQRIuQ%253d%253d=seEw2T3dg%252bcqNZV1%252fkXFZQ%253d%253d" xr:uid="{DCCD6FEE-629E-4C1C-88A5-5C4823996F77}"/>
    <hyperlink ref="F911" r:id="rId910" display="http://teknoag.sanayi.gov.tr/Home/TgbFirmaDetay?WCacra%252fJNEEIY%252fJ3LQRIuQ%253d%253d=fkVUjckJmaaswkPeUq3lyA%253d%253d" xr:uid="{059E51EE-A025-41EA-AAC3-A3FEA07AAF3B}"/>
    <hyperlink ref="F912" r:id="rId911" display="http://teknoag.sanayi.gov.tr/Home/TgbFirmaDetay?WCacra%252fJNEEIY%252fJ3LQRIuQ%253d%253d=4tziijaH3QWmpf74Imx88w%253d%253d" xr:uid="{56066770-9ED7-45E2-8773-37DF269F99D4}"/>
    <hyperlink ref="F913" r:id="rId912" display="http://teknoag.sanayi.gov.tr/Home/TgbFirmaDetay?WCacra%252fJNEEIY%252fJ3LQRIuQ%253d%253d=ZLFWbMHd4gcmn5vga%252b%252bQaQ%253d%253d" xr:uid="{A78CB604-AA48-4ACF-8D6B-BBECCEDBF496}"/>
    <hyperlink ref="F914" r:id="rId913" display="http://teknoag.sanayi.gov.tr/Home/TgbFirmaDetay?WCacra%252fJNEEIY%252fJ3LQRIuQ%253d%253d=r%252fGCTHIUD5vqPUW%252fwBAbaw%253d%253d" xr:uid="{0EB25534-F949-4558-9830-5089B5533514}"/>
    <hyperlink ref="F915" r:id="rId914" display="http://teknoag.sanayi.gov.tr/Home/TgbFirmaDetay?WCacra%252fJNEEIY%252fJ3LQRIuQ%253d%253d=1NyVsSMqbvjwW1BYNyPm8A%253d%253d" xr:uid="{EFCA8E47-8B05-47C8-AA67-0A6969509122}"/>
    <hyperlink ref="F916" r:id="rId915" display="http://teknoag.sanayi.gov.tr/Home/TgbFirmaDetay?WCacra%252fJNEEIY%252fJ3LQRIuQ%253d%253d=GQ7rqIGmmW1oFO73g8svYw%253d%253d" xr:uid="{8F4FDF62-1449-4082-B887-A87B79E48282}"/>
    <hyperlink ref="F917" r:id="rId916" display="http://teknoag.sanayi.gov.tr/Home/TgbFirmaDetay?WCacra%252fJNEEIY%252fJ3LQRIuQ%253d%253d=GlTfjCOXWJZ2iT3J4SuDVA%253d%253d" xr:uid="{B96F2D71-8771-4084-86E0-44B4DF437FB3}"/>
    <hyperlink ref="F918" r:id="rId917" display="http://teknoag.sanayi.gov.tr/Home/TgbFirmaDetay?WCacra%252fJNEEIY%252fJ3LQRIuQ%253d%253d=%252bPNU1cPMzjloK%252fhSPRjXGQ%253d%253d" xr:uid="{7B0AE92B-66A9-488C-AC62-5545B048C8E3}"/>
    <hyperlink ref="F919" r:id="rId918" display="http://teknoag.sanayi.gov.tr/Home/TgbFirmaDetay?WCacra%252fJNEEIY%252fJ3LQRIuQ%253d%253d=eO%252fPf3HSNROeATH1RbTd7g%253d%253d" xr:uid="{3A62A796-7CFC-4EC2-8370-DAA8595B1826}"/>
    <hyperlink ref="F920" r:id="rId919" display="http://teknoag.sanayi.gov.tr/Home/TgbFirmaDetay?WCacra%252fJNEEIY%252fJ3LQRIuQ%253d%253d=KharC%252bhDQYHXFl%252bjpgonBw%253d%253d" xr:uid="{44770096-ACC4-4569-A638-E046C29FA2A4}"/>
    <hyperlink ref="F921" r:id="rId920" display="http://teknoag.sanayi.gov.tr/Home/TgbFirmaDetay?WCacra%252fJNEEIY%252fJ3LQRIuQ%253d%253d=nVItIXC2nxLWSdHsWJFQxg%253d%253d" xr:uid="{BABD4827-2BE3-4DFB-B57F-9CF3416D53CC}"/>
    <hyperlink ref="F922" r:id="rId921" display="http://teknoag.sanayi.gov.tr/Home/TgbFirmaDetay?WCacra%252fJNEEIY%252fJ3LQRIuQ%253d%253d=DqYTBTwPvmHW7YmgolxIzg%253d%253d" xr:uid="{86F74CAB-E9FF-4B40-AF04-64440D808686}"/>
    <hyperlink ref="F923" r:id="rId922" display="http://teknoag.sanayi.gov.tr/Home/TgbFirmaDetay?WCacra%252fJNEEIY%252fJ3LQRIuQ%253d%253d=GeJZL5F8uD809BNnFakGZA%253d%253d" xr:uid="{D3881D5F-E59F-4B54-A3D2-9D77967B5DF9}"/>
    <hyperlink ref="F924" r:id="rId923" display="http://teknoag.sanayi.gov.tr/Home/TgbFirmaDetay?WCacra%252fJNEEIY%252fJ3LQRIuQ%253d%253d=pYsiOApcQM3ZHnBpjcxlxQ%253d%253d" xr:uid="{461476A3-33F6-412C-837C-09B6DC48ABCC}"/>
    <hyperlink ref="F925" r:id="rId924" display="http://teknoag.sanayi.gov.tr/Home/TgbFirmaDetay?WCacra%252fJNEEIY%252fJ3LQRIuQ%253d%253d=qdBbVaBM661rbVoqC3zSWg%253d%253d" xr:uid="{BC4EDFA2-526A-4F33-8AC3-F85CE1BEDD26}"/>
    <hyperlink ref="F926" r:id="rId925" display="http://teknoag.sanayi.gov.tr/Home/TgbFirmaDetay?WCacra%252fJNEEIY%252fJ3LQRIuQ%253d%253d=P%252fAEGf2S2bBT6dD8ShPr4Q%253d%253d" xr:uid="{2482445C-9CB9-4CD6-B312-4E0589C738A8}"/>
    <hyperlink ref="F927" r:id="rId926" display="http://teknoag.sanayi.gov.tr/Home/TgbFirmaDetay?WCacra%252fJNEEIY%252fJ3LQRIuQ%253d%253d=Rt%252bYgKKwYjsvDVEFZRqWvg%253d%253d" xr:uid="{C66637C0-C732-4D25-B90D-2D7DEC12A232}"/>
    <hyperlink ref="F928" r:id="rId927" display="http://teknoag.sanayi.gov.tr/Home/TgbFirmaDetay?WCacra%252fJNEEIY%252fJ3LQRIuQ%253d%253d=YyobXUl5FJ5u6spDBuWPBg%253d%253d" xr:uid="{16856E81-D0C0-419D-851A-2E3BFC442366}"/>
    <hyperlink ref="F929" r:id="rId928" display="http://teknoag.sanayi.gov.tr/Home/TgbFirmaDetay?WCacra%252fJNEEIY%252fJ3LQRIuQ%253d%253d=6ASjemErNHea%252bMSk0MozRg%253d%253d" xr:uid="{61DCE4ED-426F-467D-9C0D-F535BE965FAF}"/>
    <hyperlink ref="F930" r:id="rId929" display="http://teknoag.sanayi.gov.tr/Home/TgbFirmaDetay?WCacra%252fJNEEIY%252fJ3LQRIuQ%253d%253d=EpYK37L3iINbZbsTqe1JQw%253d%253d" xr:uid="{67B124D6-00AE-48F9-A733-A709D69E4D4B}"/>
    <hyperlink ref="F931" r:id="rId930" display="http://teknoag.sanayi.gov.tr/Home/TgbFirmaDetay?WCacra%252fJNEEIY%252fJ3LQRIuQ%253d%253d=VxrNK%252b1IuCBZANU7WNqGAw%253d%253d" xr:uid="{14067577-8A16-4C98-9E83-625224E68788}"/>
    <hyperlink ref="F932" r:id="rId931" display="http://teknoag.sanayi.gov.tr/Home/TgbFirmaDetay?WCacra%252fJNEEIY%252fJ3LQRIuQ%253d%253d=lk30uz05TzTZ2nTMNFPh6Q%253d%253d" xr:uid="{C04DE02E-74AE-43E7-B8E8-C388B1BEBA6E}"/>
    <hyperlink ref="F933" r:id="rId932" display="http://teknoag.sanayi.gov.tr/Home/TgbFirmaDetay?WCacra%252fJNEEIY%252fJ3LQRIuQ%253d%253d=ZCG0hlAJOmdiHU7ce%252becwg%253d%253d" xr:uid="{7CE8F9EE-32C4-4ED9-8ED5-896247E88EF3}"/>
    <hyperlink ref="F934" r:id="rId933" display="http://teknoag.sanayi.gov.tr/Home/TgbFirmaDetay?WCacra%252fJNEEIY%252fJ3LQRIuQ%253d%253d=aUtJxw81EsP31oWE47Q4%252fA%253d%253d" xr:uid="{F88CCFA8-F70D-4C8C-B9C4-6458C556C7E2}"/>
    <hyperlink ref="F935" r:id="rId934" display="http://teknoag.sanayi.gov.tr/Home/TgbFirmaDetay?WCacra%252fJNEEIY%252fJ3LQRIuQ%253d%253d=aDkd5V6jWO8SPLQofGZpaQ%253d%253d" xr:uid="{6D17BB83-A01B-46AE-A9CD-2729F3962868}"/>
    <hyperlink ref="F936" r:id="rId935" display="http://teknoag.sanayi.gov.tr/Home/TgbFirmaDetay?WCacra%252fJNEEIY%252fJ3LQRIuQ%253d%253d=jYhtV1kBORBx%252fKRBks8AVg%253d%253d" xr:uid="{4D93E9C7-DFB7-46C5-BCB5-E4D77D56BE05}"/>
    <hyperlink ref="F937" r:id="rId936" display="http://teknoag.sanayi.gov.tr/Home/TgbFirmaDetay?WCacra%252fJNEEIY%252fJ3LQRIuQ%253d%253d=pSowoCO%252fPcTGpYDZ7hPQxA%253d%253d" xr:uid="{F29420BF-C8F2-462F-A3A0-A0E89C74E82A}"/>
    <hyperlink ref="F938" r:id="rId937" display="http://teknoag.sanayi.gov.tr/Home/TgbFirmaDetay?WCacra%252fJNEEIY%252fJ3LQRIuQ%253d%253d=i1xgxBhN2GWM8oyx1ZF6Eg%253d%253d" xr:uid="{121DA318-722F-475A-8E91-7DC5CFF74B1E}"/>
    <hyperlink ref="F939" r:id="rId938" display="http://teknoag.sanayi.gov.tr/Home/TgbFirmaDetay?WCacra%252fJNEEIY%252fJ3LQRIuQ%253d%253d=ZbIceVcyjSRnAZ0iBDlCPA%253d%253d" xr:uid="{C562C3B1-6F3C-48BF-B2E8-047C6BD70895}"/>
    <hyperlink ref="F940" r:id="rId939" display="http://teknoag.sanayi.gov.tr/Home/TgbFirmaDetay?WCacra%252fJNEEIY%252fJ3LQRIuQ%253d%253d=appbDxgUJf23rntxDFJxUg%253d%253d" xr:uid="{C178718D-D9AB-4DAB-A6CB-61B364F65979}"/>
    <hyperlink ref="F941" r:id="rId940" display="http://teknoag.sanayi.gov.tr/Home/TgbFirmaDetay?WCacra%252fJNEEIY%252fJ3LQRIuQ%253d%253d=hsNdif%252bSqdE8Zkj0%252bSl2SQ%253d%253d" xr:uid="{53072837-2514-4C21-A845-DB93D10DD42E}"/>
    <hyperlink ref="F942" r:id="rId941" display="http://teknoag.sanayi.gov.tr/Home/TgbFirmaDetay?WCacra%252fJNEEIY%252fJ3LQRIuQ%253d%253d=9RfM36s0%252fRtVGq7IoMSV4A%253d%253d" xr:uid="{42C16E48-75E1-4EB0-ABB3-B5535021CBD7}"/>
    <hyperlink ref="F943" r:id="rId942" display="http://teknoag.sanayi.gov.tr/Home/TgbFirmaDetay?WCacra%252fJNEEIY%252fJ3LQRIuQ%253d%253d=E%252fWTIbmGLs8JClFqF9IZhQ%253d%253d" xr:uid="{3D04D120-3A02-4A1C-9109-38764139CC68}"/>
    <hyperlink ref="F944" r:id="rId943" display="http://teknoag.sanayi.gov.tr/Home/TgbFirmaDetay?WCacra%252fJNEEIY%252fJ3LQRIuQ%253d%253d=pdsRH4Uk8CXsZHihr7Zrow%253d%253d" xr:uid="{FB89E0AC-7598-49BB-933D-80DDEFA8CE90}"/>
    <hyperlink ref="F945" r:id="rId944" display="http://teknoag.sanayi.gov.tr/Home/TgbFirmaDetay?WCacra%252fJNEEIY%252fJ3LQRIuQ%253d%253d=iPGeQToMMuIJEYrQ1Loz1w%253d%253d" xr:uid="{E00C7CE9-F50B-4C7A-B2DC-EE62CA8A67B0}"/>
    <hyperlink ref="F946" r:id="rId945" display="http://teknoag.sanayi.gov.tr/Home/TgbFirmaDetay?WCacra%252fJNEEIY%252fJ3LQRIuQ%253d%253d=wj6juVeU1%252bKoQX4%252bMeXzeQ%253d%253d" xr:uid="{9D6551A6-C5B3-4B85-980A-ABA402520A6A}"/>
    <hyperlink ref="F947" r:id="rId946" display="http://teknoag.sanayi.gov.tr/Home/TgbFirmaDetay?WCacra%252fJNEEIY%252fJ3LQRIuQ%253d%253d=k7KygU%252bkZp9evj4fSJbCWQ%253d%253d" xr:uid="{EB1397F0-5818-4BA9-AC4D-194A8EAD6EA8}"/>
    <hyperlink ref="F948" r:id="rId947" display="http://teknoag.sanayi.gov.tr/Home/TgbFirmaDetay?WCacra%252fJNEEIY%252fJ3LQRIuQ%253d%253d=es7cys41I1BELVWLPQqkbQ%253d%253d" xr:uid="{CD6FFD87-792A-47E4-9ACB-B4DC1BCA5F8A}"/>
    <hyperlink ref="F949" r:id="rId948" display="http://teknoag.sanayi.gov.tr/Home/TgbFirmaDetay?WCacra%252fJNEEIY%252fJ3LQRIuQ%253d%253d=84UivTXOolsV6Eudo97D7g%253d%253d" xr:uid="{CA712F74-8D01-4AA0-A7D6-619E3262E36A}"/>
    <hyperlink ref="F950" r:id="rId949" display="http://teknoag.sanayi.gov.tr/Home/TgbFirmaDetay?WCacra%252fJNEEIY%252fJ3LQRIuQ%253d%253d=kGOL%252fNUEu74ZbUomE7dD%252fg%253d%253d" xr:uid="{CABAC77C-CD38-4736-956F-FE59D4F813E4}"/>
    <hyperlink ref="F951" r:id="rId950" display="http://teknoag.sanayi.gov.tr/Home/TgbFirmaDetay?WCacra%252fJNEEIY%252fJ3LQRIuQ%253d%253d=m65ErmX6TxL89XzSunnSWQ%253d%253d" xr:uid="{D2CBCF1E-E9A6-44D6-AD4C-AF3B51D82F67}"/>
    <hyperlink ref="F952" r:id="rId951" display="http://teknoag.sanayi.gov.tr/Home/TgbFirmaDetay?WCacra%252fJNEEIY%252fJ3LQRIuQ%253d%253d=6NbnIFmJlLYQZ%252bOGK2dTaA%253d%253d" xr:uid="{39A53FE0-26CB-4355-9375-04C075366D16}"/>
    <hyperlink ref="F953" r:id="rId952" display="http://teknoag.sanayi.gov.tr/Home/TgbFirmaDetay?WCacra%252fJNEEIY%252fJ3LQRIuQ%253d%253d=nhsXPDwE0SREvlI6Pa1OQA%253d%253d" xr:uid="{9A642368-6A4A-4C4C-8E8B-C6FE8272E226}"/>
    <hyperlink ref="F954" r:id="rId953" display="http://teknoag.sanayi.gov.tr/Home/TgbFirmaDetay?WCacra%252fJNEEIY%252fJ3LQRIuQ%253d%253d=NtUSm1ZtVARAvWO5ddeVug%253d%253d" xr:uid="{8C831AB3-EBE1-4317-ABFA-2A929AF8BCF6}"/>
    <hyperlink ref="F955" r:id="rId954" display="http://teknoag.sanayi.gov.tr/Home/TgbFirmaDetay?WCacra%252fJNEEIY%252fJ3LQRIuQ%253d%253d=mSzaciwH0al7b%252bNsDZB8kg%253d%253d" xr:uid="{08D58687-8245-4D64-A9D1-5B20A70EBE32}"/>
    <hyperlink ref="F956" r:id="rId955" display="http://teknoag.sanayi.gov.tr/Home/TgbFirmaDetay?WCacra%252fJNEEIY%252fJ3LQRIuQ%253d%253d=AmVkJvyF%252fUpyn6kFNmiB1g%253d%253d" xr:uid="{53EA6ADD-9E33-4BB1-AE4A-4571AD2936A2}"/>
    <hyperlink ref="F957" r:id="rId956" display="http://teknoag.sanayi.gov.tr/Home/TgbFirmaDetay?WCacra%252fJNEEIY%252fJ3LQRIuQ%253d%253d=q4h%252bBb68F9pXnCy4FgwhXw%253d%253d" xr:uid="{63E8395B-D7B2-42C1-B28D-8D69B0C62A32}"/>
    <hyperlink ref="F958" r:id="rId957" display="http://teknoag.sanayi.gov.tr/Home/TgbFirmaDetay?WCacra%252fJNEEIY%252fJ3LQRIuQ%253d%253d=z0sAAgOj9h7G5Sz1S60%252bxw%253d%253d" xr:uid="{14AB7004-B847-4BBE-86E4-387964BFAD28}"/>
    <hyperlink ref="F959" r:id="rId958" display="http://teknoag.sanayi.gov.tr/Home/TgbFirmaDetay?WCacra%252fJNEEIY%252fJ3LQRIuQ%253d%253d=Vw0d3tJ2QAPWuJ2gfDGXGQ%253d%253d" xr:uid="{31661CE9-59E5-418C-9C97-182A02DC9DA0}"/>
    <hyperlink ref="F960" r:id="rId959" display="http://teknoag.sanayi.gov.tr/Home/TgbFirmaDetay?WCacra%252fJNEEIY%252fJ3LQRIuQ%253d%253d=Sl8BIzqJ0emcy%252b%252ftRHv2Vw%253d%253d" xr:uid="{DE715CB8-F061-4B79-99C2-67F3060A8BEE}"/>
    <hyperlink ref="F961" r:id="rId960" display="http://teknoag.sanayi.gov.tr/Home/TgbFirmaDetay?WCacra%252fJNEEIY%252fJ3LQRIuQ%253d%253d=CU0JCWyCLM%252bVnsJMNN38LQ%253d%253d" xr:uid="{C682E1E7-8180-49C6-92DD-5B6B3A36369E}"/>
    <hyperlink ref="F962" r:id="rId961" display="http://teknoag.sanayi.gov.tr/Home/TgbFirmaDetay?WCacra%252fJNEEIY%252fJ3LQRIuQ%253d%253d=Ct5SDsdDkRwKIfu7FMqlBA%253d%253d" xr:uid="{5A34EE23-4162-47C9-BC6D-4FCBFAFBB618}"/>
    <hyperlink ref="F963" r:id="rId962" display="http://teknoag.sanayi.gov.tr/Home/TgbFirmaDetay?WCacra%252fJNEEIY%252fJ3LQRIuQ%253d%253d=xcRLpNxHKudloVrv%252bRdbeA%253d%253d" xr:uid="{FF6AEF03-9FF9-4537-B6A1-C4951B6F6BA0}"/>
    <hyperlink ref="F964" r:id="rId963" display="http://teknoag.sanayi.gov.tr/Home/TgbFirmaDetay?WCacra%252fJNEEIY%252fJ3LQRIuQ%253d%253d=Y5DfWsNp5MbCFdzre0x4eA%253d%253d" xr:uid="{A3822A54-4186-4BBE-9879-04223BA92BEF}"/>
    <hyperlink ref="F965" r:id="rId964" display="http://teknoag.sanayi.gov.tr/Home/TgbFirmaDetay?WCacra%252fJNEEIY%252fJ3LQRIuQ%253d%253d=DnHABhOutGmNfKhPMeDDdA%253d%253d" xr:uid="{E4E4D57E-1333-4E0F-9D2E-34EC8DA9FEA8}"/>
    <hyperlink ref="F966" r:id="rId965" display="http://teknoag.sanayi.gov.tr/Home/TgbFirmaDetay?WCacra%252fJNEEIY%252fJ3LQRIuQ%253d%253d=bRL6ijrDu4hIWGnYavR9Ew%253d%253d" xr:uid="{6F867C36-21A7-4E49-9107-28D26EB11076}"/>
    <hyperlink ref="F967" r:id="rId966" display="http://teknoag.sanayi.gov.tr/Home/TgbFirmaDetay?WCacra%252fJNEEIY%252fJ3LQRIuQ%253d%253d=IhuI7jAuAUwQ4swfQ5W52g%253d%253d" xr:uid="{1FF28DCD-4B59-4701-BCBD-C225F399EC8C}"/>
    <hyperlink ref="F968" r:id="rId967" display="http://teknoag.sanayi.gov.tr/Home/TgbFirmaDetay?WCacra%252fJNEEIY%252fJ3LQRIuQ%253d%253d=CLlZMmQ%252fB7FfhmhjZ8EcBQ%253d%253d" xr:uid="{1CCC65AF-6626-4D8A-B655-238747920EDF}"/>
    <hyperlink ref="F969" r:id="rId968" display="http://teknoag.sanayi.gov.tr/Home/TgbFirmaDetay?WCacra%252fJNEEIY%252fJ3LQRIuQ%253d%253d=P0bLJfJT2tf5jjESEfnHWw%253d%253d" xr:uid="{F19CECA2-7276-49D2-BAEE-5A4F25213F36}"/>
    <hyperlink ref="F970" r:id="rId969" display="http://teknoag.sanayi.gov.tr/Home/TgbFirmaDetay?WCacra%252fJNEEIY%252fJ3LQRIuQ%253d%253d=5Uh0lfQVQzeQjfC0dFIUrw%253d%253d" xr:uid="{C8B1D549-1A6C-4323-9C77-A617CF2FB03D}"/>
    <hyperlink ref="F971" r:id="rId970" display="http://teknoag.sanayi.gov.tr/Home/TgbFirmaDetay?WCacra%252fJNEEIY%252fJ3LQRIuQ%253d%253d=8tDhmRsfifzIRD%252fY5HmS6g%253d%253d" xr:uid="{43A40057-3842-4856-83F8-7FFB49A92AAE}"/>
    <hyperlink ref="F972" r:id="rId971" display="http://teknoag.sanayi.gov.tr/Home/TgbFirmaDetay?WCacra%252fJNEEIY%252fJ3LQRIuQ%253d%253d=zY3cePPSLNYWNfSX9tCVzg%253d%253d" xr:uid="{6C951B7B-8C28-408D-928E-04A30985104E}"/>
    <hyperlink ref="F973" r:id="rId972" display="http://teknoag.sanayi.gov.tr/Home/TgbFirmaDetay?WCacra%252fJNEEIY%252fJ3LQRIuQ%253d%253d=h0t2FN9mKYeNEqFCgaeZaw%253d%253d" xr:uid="{01DC59AE-9A4A-4FFC-8249-8D2376D7E41F}"/>
    <hyperlink ref="F974" r:id="rId973" display="http://teknoag.sanayi.gov.tr/Home/TgbFirmaDetay?WCacra%252fJNEEIY%252fJ3LQRIuQ%253d%253d=5Ub%252fQpK2I2ebiHTpgmCV6Q%253d%253d" xr:uid="{1C9A3D3E-61A4-4CF7-99A0-B6CE90B02E1E}"/>
    <hyperlink ref="F975" r:id="rId974" display="http://teknoag.sanayi.gov.tr/Home/TgbFirmaDetay?WCacra%252fJNEEIY%252fJ3LQRIuQ%253d%253d=uQGCnJ7YZ5wqXrbar9db5A%253d%253d" xr:uid="{5946D682-067B-402A-AC43-37C48F4581F2}"/>
    <hyperlink ref="F976" r:id="rId975" display="http://teknoag.sanayi.gov.tr/Home/TgbFirmaDetay?WCacra%252fJNEEIY%252fJ3LQRIuQ%253d%253d=byvZWBJCYWYL4Cij3z8FLA%253d%253d" xr:uid="{06A6E9F6-029D-4E4C-86EA-D5097A719918}"/>
    <hyperlink ref="F977" r:id="rId976" display="http://teknoag.sanayi.gov.tr/Home/TgbFirmaDetay?WCacra%252fJNEEIY%252fJ3LQRIuQ%253d%253d=xofv6Li59ksiC5iVAx4cKw%253d%253d" xr:uid="{75EFE4D9-EC66-4E50-AC2C-861A342E7D5F}"/>
    <hyperlink ref="F978" r:id="rId977" display="http://teknoag.sanayi.gov.tr/Home/TgbFirmaDetay?WCacra%252fJNEEIY%252fJ3LQRIuQ%253d%253d=0gZQHLe5D4%252bPFPYKn6QHVQ%253d%253d" xr:uid="{C500EA81-6F63-4234-9754-939ED5A02B4E}"/>
    <hyperlink ref="F979" r:id="rId978" display="http://teknoag.sanayi.gov.tr/Home/TgbFirmaDetay?WCacra%252fJNEEIY%252fJ3LQRIuQ%253d%253d=HeX3Df%252fqlwgEAls%252bAvHdGA%253d%253d" xr:uid="{0F694C9A-5EF2-4AFB-991B-4D377F1C7EE8}"/>
    <hyperlink ref="F980" r:id="rId979" display="http://teknoag.sanayi.gov.tr/Home/TgbFirmaDetay?WCacra%252fJNEEIY%252fJ3LQRIuQ%253d%253d=6z5sUJ47Iyd8%252f7YSYyZJBA%253d%253d" xr:uid="{711233F2-89AC-48D1-8AC0-1E4C3759B1B4}"/>
    <hyperlink ref="F981" r:id="rId980" display="http://teknoag.sanayi.gov.tr/Home/TgbFirmaDetay?WCacra%252fJNEEIY%252fJ3LQRIuQ%253d%253d=ZPMmWRrAE8T9YmF9kkeXZg%253d%253d" xr:uid="{7B23AD84-4416-49C9-8CB2-8EE421E99F22}"/>
    <hyperlink ref="F982" r:id="rId981" display="http://teknoag.sanayi.gov.tr/Home/TgbFirmaDetay?WCacra%252fJNEEIY%252fJ3LQRIuQ%253d%253d=3XiKdLWPoa%252bmNXaWV5jj6g%253d%253d" xr:uid="{B10E659F-7B6D-4D2E-9A28-050B8FCBFE3E}"/>
    <hyperlink ref="F983" r:id="rId982" display="http://teknoag.sanayi.gov.tr/Home/TgbFirmaDetay?WCacra%252fJNEEIY%252fJ3LQRIuQ%253d%253d=dN10nVsNWbTiuQI%252fpVKm6Q%253d%253d" xr:uid="{0D934C33-2E81-4A47-B2AA-37624A343115}"/>
    <hyperlink ref="F984" r:id="rId983" display="http://teknoag.sanayi.gov.tr/Home/TgbFirmaDetay?WCacra%252fJNEEIY%252fJ3LQRIuQ%253d%253d=C8ldYhtKx9rtPhsyc9KhBA%253d%253d" xr:uid="{860D0A73-6AEA-46AD-91AC-B2449B8DE819}"/>
    <hyperlink ref="F985" r:id="rId984" display="http://teknoag.sanayi.gov.tr/Home/TgbFirmaDetay?WCacra%252fJNEEIY%252fJ3LQRIuQ%253d%253d=WtYCYTDlGoRkUCMPbgoD5A%253d%253d" xr:uid="{351C90C8-C6F6-4C58-8F39-0C88FB796B02}"/>
    <hyperlink ref="F986" r:id="rId985" display="http://teknoag.sanayi.gov.tr/Home/TgbFirmaDetay?WCacra%252fJNEEIY%252fJ3LQRIuQ%253d%253d=ZGiEX8YBE6HuJJt0Y7NKIQ%253d%253d" xr:uid="{D65C37A2-CE6F-4F9D-9D10-D09DBF71216C}"/>
    <hyperlink ref="F987" r:id="rId986" display="http://teknoag.sanayi.gov.tr/Home/TgbFirmaDetay?WCacra%252fJNEEIY%252fJ3LQRIuQ%253d%253d=K%252bx1pZJdOSjecXtUmtUwag%253d%253d" xr:uid="{64CA7218-41F8-4111-8F01-ABAE44291EE3}"/>
    <hyperlink ref="F988" r:id="rId987" display="http://teknoag.sanayi.gov.tr/Home/TgbFirmaDetay?WCacra%252fJNEEIY%252fJ3LQRIuQ%253d%253d=85r7lFmMHPghc3rEd6mBMQ%253d%253d" xr:uid="{0961F9D9-7E56-40BC-B232-62B4B0E47405}"/>
    <hyperlink ref="F989" r:id="rId988" display="http://teknoag.sanayi.gov.tr/Home/TgbFirmaDetay?WCacra%252fJNEEIY%252fJ3LQRIuQ%253d%253d=QGyAkH5tcz1nQmlsFp764w%253d%253d" xr:uid="{D1022E29-0DF1-4486-A060-DA46C27DAF5C}"/>
    <hyperlink ref="F990" r:id="rId989" display="http://teknoag.sanayi.gov.tr/Home/TgbFirmaDetay?WCacra%252fJNEEIY%252fJ3LQRIuQ%253d%253d=GHshQgutKg5tLhS5UK4p9g%253d%253d" xr:uid="{D73A70F6-42B9-4A5F-98BF-49982324A397}"/>
    <hyperlink ref="F991" r:id="rId990" display="http://teknoag.sanayi.gov.tr/Home/TgbFirmaDetay?WCacra%252fJNEEIY%252fJ3LQRIuQ%253d%253d=Fp7H2UevBgOBCB8cQiEnNA%253d%253d" xr:uid="{D7451FD6-3D60-413D-A0E1-A66FE4BFB0D2}"/>
    <hyperlink ref="F992" r:id="rId991" display="http://teknoag.sanayi.gov.tr/Home/TgbFirmaDetay?WCacra%252fJNEEIY%252fJ3LQRIuQ%253d%253d=%252fJTEb4US%252f30ekCrPEjUu5A%253d%253d" xr:uid="{F85A7814-EE69-46A4-BFA2-A7758A0B2606}"/>
    <hyperlink ref="F993" r:id="rId992" display="http://teknoag.sanayi.gov.tr/Home/TgbFirmaDetay?WCacra%252fJNEEIY%252fJ3LQRIuQ%253d%253d=krVZmI%252bYO3S08DFofNS8zA%253d%253d" xr:uid="{90279E9A-31FD-4E87-A73F-12A441C0BF78}"/>
    <hyperlink ref="F994" r:id="rId993" display="http://teknoag.sanayi.gov.tr/Home/TgbFirmaDetay?WCacra%252fJNEEIY%252fJ3LQRIuQ%253d%253d=ipTjbi8qL5l8G9Rm93o4SQ%253d%253d" xr:uid="{23569DBF-A818-44C4-A464-E57C7D1B5C57}"/>
    <hyperlink ref="F995" r:id="rId994" display="http://teknoag.sanayi.gov.tr/Home/TgbFirmaDetay?WCacra%252fJNEEIY%252fJ3LQRIuQ%253d%253d=eQ%252btlpbW2kekawf9yffB9w%253d%253d" xr:uid="{DF13CFD4-5112-46D1-9B64-34D43DB7F65E}"/>
    <hyperlink ref="F996" r:id="rId995" display="http://teknoag.sanayi.gov.tr/Home/TgbFirmaDetay?WCacra%252fJNEEIY%252fJ3LQRIuQ%253d%253d=sLvlFOhiip1cdaQNxtC7lg%253d%253d" xr:uid="{8885EE97-B9D8-441A-8570-952D5DB4623B}"/>
    <hyperlink ref="F997" r:id="rId996" display="http://teknoag.sanayi.gov.tr/Home/TgbFirmaDetay?WCacra%252fJNEEIY%252fJ3LQRIuQ%253d%253d=rEjdDh4VOB1Zye7LDmZr5g%253d%253d" xr:uid="{3049DAEA-B8B2-4313-ADB6-64F2E0EFFC08}"/>
    <hyperlink ref="F998" r:id="rId997" display="http://teknoag.sanayi.gov.tr/Home/TgbFirmaDetay?WCacra%252fJNEEIY%252fJ3LQRIuQ%253d%253d=3pusir%252fWDLZVtbY%252b%252bJM9JQ%253d%253d" xr:uid="{BAE26EB3-430F-476B-AF5E-DBBB6A907AB4}"/>
    <hyperlink ref="F999" r:id="rId998" display="http://teknoag.sanayi.gov.tr/Home/TgbFirmaDetay?WCacra%252fJNEEIY%252fJ3LQRIuQ%253d%253d=dnb6vuuUgwrVGvVlKcS5wA%253d%253d" xr:uid="{E7F3DACB-836A-4202-9A54-7D56D15FA9DE}"/>
    <hyperlink ref="F1000" r:id="rId999" display="http://teknoag.sanayi.gov.tr/Home/TgbFirmaDetay?WCacra%252fJNEEIY%252fJ3LQRIuQ%253d%253d=rYU5OqXnDpx5CeMSaQitAw%253d%253d" xr:uid="{18322CFA-DB81-49BC-BA3C-F8016B1B300A}"/>
    <hyperlink ref="F1001" r:id="rId1000" display="http://teknoag.sanayi.gov.tr/Home/TgbFirmaDetay?WCacra%252fJNEEIY%252fJ3LQRIuQ%253d%253d=%252fuyxxHUqXH%252bPVYZjVc%252bi3A%253d%253d" xr:uid="{521F6F19-AD0B-4E7A-BDF6-AD3FB71C34C6}"/>
    <hyperlink ref="F1002" r:id="rId1001" display="http://teknoag.sanayi.gov.tr/Home/TgbFirmaDetay?WCacra%252fJNEEIY%252fJ3LQRIuQ%253d%253d=0zhoxytF7lEC5vyjUFC6mA%253d%253d" xr:uid="{183B087E-8FE1-4F48-BD47-848CE9C3DE37}"/>
    <hyperlink ref="F1003" r:id="rId1002" display="http://teknoag.sanayi.gov.tr/Home/TgbFirmaDetay?WCacra%252fJNEEIY%252fJ3LQRIuQ%253d%253d=XGu8OnBAXdpzaEa4b2LBJg%253d%253d" xr:uid="{6BF132F2-765E-4BA1-8D66-3469325010ED}"/>
    <hyperlink ref="F1004" r:id="rId1003" display="http://teknoag.sanayi.gov.tr/Home/TgbFirmaDetay?WCacra%252fJNEEIY%252fJ3LQRIuQ%253d%253d=Gf%252biTjsP8jXKODZM8TYA5w%253d%253d" xr:uid="{B837867D-A3A8-40B0-A265-E3093F504C0C}"/>
    <hyperlink ref="F1005" r:id="rId1004" display="http://teknoag.sanayi.gov.tr/Home/TgbFirmaDetay?WCacra%252fJNEEIY%252fJ3LQRIuQ%253d%253d=ZIoQCUZPIE2WL%252fHNVcvlPQ%253d%253d" xr:uid="{DF4C9043-3B78-48C2-8D7D-74688C79176B}"/>
    <hyperlink ref="F1006" r:id="rId1005" display="http://teknoag.sanayi.gov.tr/Home/TgbFirmaDetay?WCacra%252fJNEEIY%252fJ3LQRIuQ%253d%253d=4hRi9mG9mDohjv0gT9WWqw%253d%253d" xr:uid="{42EC87B2-4BB9-4715-9B47-B5F7E63DC8DE}"/>
    <hyperlink ref="F1007" r:id="rId1006" display="http://teknoag.sanayi.gov.tr/Home/TgbFirmaDetay?WCacra%252fJNEEIY%252fJ3LQRIuQ%253d%253d=lROUWjanh5IoEsykmS80ZQ%253d%253d" xr:uid="{A3EB0A54-5DB7-427F-9DE0-FF282205F0DE}"/>
    <hyperlink ref="F1008" r:id="rId1007" display="http://teknoag.sanayi.gov.tr/Home/TgbFirmaDetay?WCacra%252fJNEEIY%252fJ3LQRIuQ%253d%253d=Nr7pGTz9ojI4sQPAFkT8nw%253d%253d" xr:uid="{97901A02-4E83-4BA7-BC01-C4463E4E8A81}"/>
    <hyperlink ref="F1009" r:id="rId1008" display="http://teknoag.sanayi.gov.tr/Home/TgbFirmaDetay?WCacra%252fJNEEIY%252fJ3LQRIuQ%253d%253d=WJzKOJJIOikwFhGmMau7Pg%253d%253d" xr:uid="{57F19F23-8819-4766-B493-EDAD8C088364}"/>
    <hyperlink ref="F1010" r:id="rId1009" display="http://teknoag.sanayi.gov.tr/Home/TgbFirmaDetay?WCacra%252fJNEEIY%252fJ3LQRIuQ%253d%253d=EiRqu5XSXh1Lkp%252bRHN%252bRlA%253d%253d" xr:uid="{6D9E2803-9D62-417B-B4B3-F0D85416F918}"/>
    <hyperlink ref="F1011" r:id="rId1010" display="http://teknoag.sanayi.gov.tr/Home/TgbFirmaDetay?WCacra%252fJNEEIY%252fJ3LQRIuQ%253d%253d=KANhZ8XWS29SQBJVKHH5zw%253d%253d" xr:uid="{26188C64-4EE2-40E4-A355-08C9A9DBD32F}"/>
    <hyperlink ref="F1012" r:id="rId1011" display="http://teknoag.sanayi.gov.tr/Home/TgbFirmaDetay?WCacra%252fJNEEIY%252fJ3LQRIuQ%253d%253d=V2KAfPLeLdUDaGHtUPFp7A%253d%253d" xr:uid="{B1382D6A-A5E7-4A97-B915-388F8A596D75}"/>
    <hyperlink ref="F1013" r:id="rId1012" display="http://teknoag.sanayi.gov.tr/Home/TgbFirmaDetay?WCacra%252fJNEEIY%252fJ3LQRIuQ%253d%253d=31UekWEAK%252fyZQZou%252fauqIg%253d%253d" xr:uid="{8AC37FF2-B981-4E7C-A8F8-37C6A692B0C9}"/>
    <hyperlink ref="F1014" r:id="rId1013" display="http://teknoag.sanayi.gov.tr/Home/TgbFirmaDetay?WCacra%252fJNEEIY%252fJ3LQRIuQ%253d%253d=sJR74W9LwNuI7ZoCK9MQng%253d%253d" xr:uid="{E4C3EA8F-9AFA-40CF-A0B6-55DA283D4CC9}"/>
    <hyperlink ref="F1015" r:id="rId1014" display="http://teknoag.sanayi.gov.tr/Home/TgbFirmaDetay?WCacra%252fJNEEIY%252fJ3LQRIuQ%253d%253d=2zKn42V15bfKTlf%252bEnKD%252fg%253d%253d" xr:uid="{C9DDBBC2-4D27-45AD-836B-F03E2C81901F}"/>
    <hyperlink ref="F1016" r:id="rId1015" display="http://teknoag.sanayi.gov.tr/Home/TgbFirmaDetay?WCacra%252fJNEEIY%252fJ3LQRIuQ%253d%253d=4gXh1yFCdcw6V%252bhRsYkE0g%253d%253d" xr:uid="{81278295-E986-40DF-9CA5-4BB991A7EAEC}"/>
    <hyperlink ref="F1017" r:id="rId1016" display="http://teknoag.sanayi.gov.tr/Home/TgbFirmaDetay?WCacra%252fJNEEIY%252fJ3LQRIuQ%253d%253d=uHeev7KzvgHhrxm2fd%252b9ug%253d%253d" xr:uid="{B9261C82-7C61-4598-AF85-DD3921A0C08E}"/>
    <hyperlink ref="F1018" r:id="rId1017" display="http://teknoag.sanayi.gov.tr/Home/TgbFirmaDetay?WCacra%252fJNEEIY%252fJ3LQRIuQ%253d%253d=ijSdcypnlCem0sgcJfl%252bVw%253d%253d" xr:uid="{1699C90A-BF04-47CF-9BB0-217A3D9E849F}"/>
    <hyperlink ref="F1019" r:id="rId1018" display="http://teknoag.sanayi.gov.tr/Home/TgbFirmaDetay?WCacra%252fJNEEIY%252fJ3LQRIuQ%253d%253d=vB37N8NWy7gnfeEsXjCA%252fw%253d%253d" xr:uid="{62E6099F-7E64-49F5-B668-34FAC2BE500E}"/>
    <hyperlink ref="F1020" r:id="rId1019" display="http://teknoag.sanayi.gov.tr/Home/TgbFirmaDetay?WCacra%252fJNEEIY%252fJ3LQRIuQ%253d%253d=FQF465n2FSx2i7pkXak0%252fA%253d%253d" xr:uid="{64E4337E-47FE-4A67-AEF9-2FB6F679E250}"/>
    <hyperlink ref="F1021" r:id="rId1020" display="http://teknoag.sanayi.gov.tr/Home/TgbFirmaDetay?WCacra%252fJNEEIY%252fJ3LQRIuQ%253d%253d=Ipif76ITuXg3Gxe9zkCrFA%253d%253d" xr:uid="{969F5E6A-0879-4C79-A0C1-251BFFFB75A6}"/>
    <hyperlink ref="F1022" r:id="rId1021" display="http://teknoag.sanayi.gov.tr/Home/TgbFirmaDetay?WCacra%252fJNEEIY%252fJ3LQRIuQ%253d%253d=FUSRNNdvlqKPWP3mBxH52w%253d%253d" xr:uid="{3845CBC2-4FA5-487F-9740-8A4199B68C14}"/>
    <hyperlink ref="F1023" r:id="rId1022" display="http://teknoag.sanayi.gov.tr/Home/TgbFirmaDetay?WCacra%252fJNEEIY%252fJ3LQRIuQ%253d%253d=pGDWEcz8mlc%252fhFikYkXntg%253d%253d" xr:uid="{E40E602C-0914-4CC3-8831-CE804565E442}"/>
    <hyperlink ref="F1024" r:id="rId1023" display="http://teknoag.sanayi.gov.tr/Home/TgbFirmaDetay?WCacra%252fJNEEIY%252fJ3LQRIuQ%253d%253d=GE4z034B4aAMXlCxXeMouQ%253d%253d" xr:uid="{7F5091C4-E3AF-4DEF-8F02-1522FD22CB97}"/>
    <hyperlink ref="F1025" r:id="rId1024" display="http://teknoag.sanayi.gov.tr/Home/TgbFirmaDetay?WCacra%252fJNEEIY%252fJ3LQRIuQ%253d%253d=zKkfw3NT2prDJEeZ%252f02ejQ%253d%253d" xr:uid="{F3EC0527-0888-433D-A6C6-F1A7C3AE0496}"/>
    <hyperlink ref="F1026" r:id="rId1025" display="http://teknoag.sanayi.gov.tr/Home/TgbFirmaDetay?WCacra%252fJNEEIY%252fJ3LQRIuQ%253d%253d=JQQTubpJQm4WmmIaDLb%252bxA%253d%253d" xr:uid="{835373BB-7EA4-450F-932D-C29EA74136EA}"/>
    <hyperlink ref="F1027" r:id="rId1026" display="http://teknoag.sanayi.gov.tr/Home/TgbFirmaDetay?WCacra%252fJNEEIY%252fJ3LQRIuQ%253d%253d=szC1%252bqjDiSD4d9cUQLu7JQ%253d%253d" xr:uid="{7F67731C-2C59-4A9E-A832-9A4DDDDD9BFB}"/>
    <hyperlink ref="F1028" r:id="rId1027" display="http://teknoag.sanayi.gov.tr/Home/TgbFirmaDetay?WCacra%252fJNEEIY%252fJ3LQRIuQ%253d%253d=BqfCBt%252ffn49weNzALdQrdQ%253d%253d" xr:uid="{82726B0E-C693-48FC-9A95-A6B4A8690CD2}"/>
    <hyperlink ref="F1029" r:id="rId1028" display="http://teknoag.sanayi.gov.tr/Home/TgbFirmaDetay?WCacra%252fJNEEIY%252fJ3LQRIuQ%253d%253d=MghYrmnvxYH43DdgWvA%252fPw%253d%253d" xr:uid="{37A28CB9-52CE-4C98-AC7E-6EB594972290}"/>
    <hyperlink ref="F1030" r:id="rId1029" display="http://teknoag.sanayi.gov.tr/Home/TgbFirmaDetay?WCacra%252fJNEEIY%252fJ3LQRIuQ%253d%253d=6nq4iMdY2LKe7ac7XwbYmg%253d%253d" xr:uid="{8239EB22-DCF5-4EE9-98A7-6F8A603DF5AF}"/>
    <hyperlink ref="F1031" r:id="rId1030" display="http://teknoag.sanayi.gov.tr/Home/TgbFirmaDetay?WCacra%252fJNEEIY%252fJ3LQRIuQ%253d%253d=VrV8Gu%252bNu666HCVq2Yri4g%253d%253d" xr:uid="{45DFAEF4-4EF3-46AF-924E-1FFB24DE10C8}"/>
    <hyperlink ref="F1032" r:id="rId1031" display="http://teknoag.sanayi.gov.tr/Home/TgbFirmaDetay?WCacra%252fJNEEIY%252fJ3LQRIuQ%253d%253d=%252fz0HMeOvE%252brtpyYKQDUI%252fQ%253d%253d" xr:uid="{D1ACC693-9CBF-48A2-B948-9770F7E53296}"/>
    <hyperlink ref="F1033" r:id="rId1032" display="http://teknoag.sanayi.gov.tr/Home/TgbFirmaDetay?WCacra%252fJNEEIY%252fJ3LQRIuQ%253d%253d=BbcFsKwLSj1BW3ua6tEdAQ%253d%253d" xr:uid="{4FDC3A58-C993-4A14-9958-F8EFFBA8A91F}"/>
    <hyperlink ref="F1034" r:id="rId1033" display="http://teknoag.sanayi.gov.tr/Home/TgbFirmaDetay?WCacra%252fJNEEIY%252fJ3LQRIuQ%253d%253d=IucOefijXjT8Bn%252bBTKyHeQ%253d%253d" xr:uid="{E4823960-8311-4C1B-9A5E-5EA6484445F9}"/>
    <hyperlink ref="F1035" r:id="rId1034" display="http://teknoag.sanayi.gov.tr/Home/TgbFirmaDetay?WCacra%252fJNEEIY%252fJ3LQRIuQ%253d%253d=KInODuFnSLZKeRwG4nGxzg%253d%253d" xr:uid="{71EDD724-02F8-4BF3-A842-E7A5B59DA530}"/>
    <hyperlink ref="F1036" r:id="rId1035" display="http://teknoag.sanayi.gov.tr/Home/TgbFirmaDetay?WCacra%252fJNEEIY%252fJ3LQRIuQ%253d%253d=JdN5gjkyoeuoGac8hg1PsA%253d%253d" xr:uid="{AE5612F7-9DF3-4766-A816-1A85D0F36EDC}"/>
    <hyperlink ref="F1037" r:id="rId1036" display="http://teknoag.sanayi.gov.tr/Home/TgbFirmaDetay?WCacra%252fJNEEIY%252fJ3LQRIuQ%253d%253d=Z%252bwATfclc9%252bcqKivhjd9ZQ%253d%253d" xr:uid="{78DFA9FD-1E78-4699-8CA8-E45456DB3972}"/>
    <hyperlink ref="F1038" r:id="rId1037" display="http://teknoag.sanayi.gov.tr/Home/TgbFirmaDetay?WCacra%252fJNEEIY%252fJ3LQRIuQ%253d%253d=QrDjzgOCetb1tRC5EQtozg%253d%253d" xr:uid="{397479EB-0FCE-4AE1-B083-52284A5CB3DC}"/>
    <hyperlink ref="F1039" r:id="rId1038" display="http://teknoag.sanayi.gov.tr/Home/TgbFirmaDetay?WCacra%252fJNEEIY%252fJ3LQRIuQ%253d%253d=NzJWtNly40FmDnTk6KrFKw%253d%253d" xr:uid="{8BC62924-8482-4FA3-9865-DD17BFE26BDA}"/>
    <hyperlink ref="F1040" r:id="rId1039" display="http://teknoag.sanayi.gov.tr/Home/TgbFirmaDetay?WCacra%252fJNEEIY%252fJ3LQRIuQ%253d%253d=qg675xnoVRag8FjZFSBNdw%253d%253d" xr:uid="{99A9F6B7-23E5-494C-BA5E-633607B327BC}"/>
    <hyperlink ref="F1041" r:id="rId1040" display="http://teknoag.sanayi.gov.tr/Home/TgbFirmaDetay?WCacra%252fJNEEIY%252fJ3LQRIuQ%253d%253d=KJkZxO6JPY%252flqk9ZJXKjfg%253d%253d" xr:uid="{DAD278CE-9EA2-4E6F-9130-353CCE841F32}"/>
    <hyperlink ref="F1042" r:id="rId1041" display="http://teknoag.sanayi.gov.tr/Home/TgbFirmaDetay?WCacra%252fJNEEIY%252fJ3LQRIuQ%253d%253d=oRNBGF8kU3w6rzDNboq%252f3Q%253d%253d" xr:uid="{0DA33574-6A7F-464D-88A2-B7C35687EF8A}"/>
    <hyperlink ref="F1043" r:id="rId1042" display="http://teknoag.sanayi.gov.tr/Home/TgbFirmaDetay?WCacra%252fJNEEIY%252fJ3LQRIuQ%253d%253d=pbe3mOfxd5RhctgJGqnGZQ%253d%253d" xr:uid="{109DA709-BE06-4469-A4E1-E21B8631FD66}"/>
    <hyperlink ref="F1044" r:id="rId1043" display="http://teknoag.sanayi.gov.tr/Home/TgbFirmaDetay?WCacra%252fJNEEIY%252fJ3LQRIuQ%253d%253d=Hj%252foZ3Z26Dy7AmtThLp%252bLQ%253d%253d" xr:uid="{A55B05F3-0315-4B81-885C-2447614C7957}"/>
    <hyperlink ref="F1045" r:id="rId1044" display="http://teknoag.sanayi.gov.tr/Home/TgbFirmaDetay?WCacra%252fJNEEIY%252fJ3LQRIuQ%253d%253d=LZ66d8WeUykx%252bGeJclhP%252fQ%253d%253d" xr:uid="{A6E4D1A4-585B-43E0-A100-60623886A814}"/>
    <hyperlink ref="F1046" r:id="rId1045" display="http://teknoag.sanayi.gov.tr/Home/TgbFirmaDetay?WCacra%252fJNEEIY%252fJ3LQRIuQ%253d%253d=%252f3rsRH9OUAsYvSaHj8VZCQ%253d%253d" xr:uid="{2A06DA60-6CA4-4757-AA2E-693338234BAE}"/>
    <hyperlink ref="F1047" r:id="rId1046" display="http://teknoag.sanayi.gov.tr/Home/TgbFirmaDetay?WCacra%252fJNEEIY%252fJ3LQRIuQ%253d%253d=eaEM8YtuXETirls2iU%252bHvw%253d%253d" xr:uid="{C6CF4B99-DD5A-437C-946B-BD1E6E2162B9}"/>
    <hyperlink ref="F1048" r:id="rId1047" display="http://teknoag.sanayi.gov.tr/Home/TgbFirmaDetay?WCacra%252fJNEEIY%252fJ3LQRIuQ%253d%253d=yPUIh8miz%252baX7dPSqfWcMg%253d%253d" xr:uid="{5A3DFCDD-81FB-4019-BF33-0C02B6885B6D}"/>
    <hyperlink ref="F1049" r:id="rId1048" display="http://teknoag.sanayi.gov.tr/Home/TgbFirmaDetay?WCacra%252fJNEEIY%252fJ3LQRIuQ%253d%253d=nY%252fNroPvpz1Nj6%252bL6Vxc2Q%253d%253d" xr:uid="{F8D53339-8E9E-49DA-8562-2A9EC9E46507}"/>
    <hyperlink ref="F1050" r:id="rId1049" display="http://teknoag.sanayi.gov.tr/Home/TgbFirmaDetay?WCacra%252fJNEEIY%252fJ3LQRIuQ%253d%253d=7bcXSOqVeYtQMpOTCXEjPw%253d%253d" xr:uid="{8E0B36B5-AF90-4B75-8CEF-D395CE72D6BE}"/>
    <hyperlink ref="F1051" r:id="rId1050" display="http://teknoag.sanayi.gov.tr/Home/TgbFirmaDetay?WCacra%252fJNEEIY%252fJ3LQRIuQ%253d%253d=QQiyoaxbU8wEF6seQtuwkg%253d%253d" xr:uid="{86E59D51-5416-4C60-991A-B77CC4CCB1DB}"/>
    <hyperlink ref="F1052" r:id="rId1051" display="http://teknoag.sanayi.gov.tr/Home/TgbFirmaDetay?WCacra%252fJNEEIY%252fJ3LQRIuQ%253d%253d=ydvDC468N3X3Ldf%252b4RANRw%253d%253d" xr:uid="{AB00D044-FFC6-40E9-8DDC-5F7CBA501110}"/>
    <hyperlink ref="F1053" r:id="rId1052" display="http://teknoag.sanayi.gov.tr/Home/TgbFirmaDetay?WCacra%252fJNEEIY%252fJ3LQRIuQ%253d%253d=rov0pIp46i%252bBAjIEokA6aQ%253d%253d" xr:uid="{CF7ABE86-8EBC-4521-8A0E-764C134D2239}"/>
    <hyperlink ref="F1054" r:id="rId1053" display="http://teknoag.sanayi.gov.tr/Home/TgbFirmaDetay?WCacra%252fJNEEIY%252fJ3LQRIuQ%253d%253d=SZAgfGwGhQKjx98ljTdfFA%253d%253d" xr:uid="{A1B2A132-5D27-4C76-AF63-913AEE805552}"/>
    <hyperlink ref="F1055" r:id="rId1054" display="http://teknoag.sanayi.gov.tr/Home/TgbFirmaDetay?WCacra%252fJNEEIY%252fJ3LQRIuQ%253d%253d=1nhm91hg0S8LtB1m62IXJw%253d%253d" xr:uid="{C288452D-5172-45B1-8AD3-CF1C556FAE04}"/>
    <hyperlink ref="F1056" r:id="rId1055" display="http://teknoag.sanayi.gov.tr/Home/TgbFirmaDetay?WCacra%252fJNEEIY%252fJ3LQRIuQ%253d%253d=1ul1MawZMaPCDCna8WwfKQ%253d%253d" xr:uid="{D299D969-A506-4832-94CB-DDE6128A0DF4}"/>
    <hyperlink ref="F1057" r:id="rId1056" display="http://teknoag.sanayi.gov.tr/Home/TgbFirmaDetay?WCacra%252fJNEEIY%252fJ3LQRIuQ%253d%253d=pv6OK12CQrTzuy6H2yFH2g%253d%253d" xr:uid="{535127E0-AAA6-403B-AC54-B524BC4DDA44}"/>
    <hyperlink ref="F1058" r:id="rId1057" display="http://teknoag.sanayi.gov.tr/Home/TgbFirmaDetay?WCacra%252fJNEEIY%252fJ3LQRIuQ%253d%253d=WI%252bNslQ1EdSYdwjz%252fQi7KQ%253d%253d" xr:uid="{D8CBD256-E1D9-4A9C-B2ED-1E142BC82CF3}"/>
    <hyperlink ref="F1059" r:id="rId1058" display="http://teknoag.sanayi.gov.tr/Home/TgbFirmaDetay?WCacra%252fJNEEIY%252fJ3LQRIuQ%253d%253d=unVWRXZ3ZDahivLV48PEIQ%253d%253d" xr:uid="{7C101574-E930-4720-AD2B-4E207EF09308}"/>
    <hyperlink ref="F1060" r:id="rId1059" display="http://teknoag.sanayi.gov.tr/Home/TgbFirmaDetay?WCacra%252fJNEEIY%252fJ3LQRIuQ%253d%253d=G94rvVEI%252b2UJV8tzzK5NXA%253d%253d" xr:uid="{4C777E05-1123-4DB7-A791-28FAB1414FE7}"/>
    <hyperlink ref="F1061" r:id="rId1060" display="http://teknoag.sanayi.gov.tr/Home/TgbFirmaDetay?WCacra%252fJNEEIY%252fJ3LQRIuQ%253d%253d=QvdCZj363lok3ozugBgr8w%253d%253d" xr:uid="{D0586AE2-140B-4F2F-A04B-DE8D63168084}"/>
    <hyperlink ref="F1062" r:id="rId1061" display="http://teknoag.sanayi.gov.tr/Home/TgbFirmaDetay?WCacra%252fJNEEIY%252fJ3LQRIuQ%253d%253d=81C5ZCgKA1WByjEE9AY0dw%253d%253d" xr:uid="{CB965DE0-3479-4EEA-866D-DFDDB8E75991}"/>
    <hyperlink ref="F1063" r:id="rId1062" display="http://teknoag.sanayi.gov.tr/Home/TgbFirmaDetay?WCacra%252fJNEEIY%252fJ3LQRIuQ%253d%253d=MxEKWQNRjZLjOs4zSqZmUw%253d%253d" xr:uid="{4ACE7FD5-A9C8-407F-A6B4-788B381F2B0E}"/>
    <hyperlink ref="F1064" r:id="rId1063" display="http://teknoag.sanayi.gov.tr/Home/TgbFirmaDetay?WCacra%252fJNEEIY%252fJ3LQRIuQ%253d%253d=5z5S6R%252bkbRETZUb31a0WWA%253d%253d" xr:uid="{4C8110E5-8A43-4DC9-9F56-4B92284FC43A}"/>
    <hyperlink ref="F1065" r:id="rId1064" display="http://teknoag.sanayi.gov.tr/Home/TgbFirmaDetay?WCacra%252fJNEEIY%252fJ3LQRIuQ%253d%253d=sY2SO%252btiQBkDM4pJa0MVZg%253d%253d" xr:uid="{85BEBEB1-51C5-4EAB-B0AD-5AC52869C253}"/>
    <hyperlink ref="F1066" r:id="rId1065" display="http://teknoag.sanayi.gov.tr/Home/TgbFirmaDetay?WCacra%252fJNEEIY%252fJ3LQRIuQ%253d%253d=UirzSu99HPr9YnOIxPgmmA%253d%253d" xr:uid="{197D3370-145C-4262-B8B3-ADB40B272CE2}"/>
    <hyperlink ref="F1067" r:id="rId1066" display="http://teknoag.sanayi.gov.tr/Home/TgbFirmaDetay?WCacra%252fJNEEIY%252fJ3LQRIuQ%253d%253d=zs6L6tYrF5%252fqtzQmwW%252fQWg%253d%253d" xr:uid="{C6FD750A-05B2-4228-83D0-4361578C8C88}"/>
    <hyperlink ref="F1068" r:id="rId1067" display="http://teknoag.sanayi.gov.tr/Home/TgbFirmaDetay?WCacra%252fJNEEIY%252fJ3LQRIuQ%253d%253d=ty5ni4ib6cUq50IJ5tUrcw%253d%253d" xr:uid="{65AB8203-E352-4ABE-B437-8F219D9980B9}"/>
    <hyperlink ref="F1069" r:id="rId1068" display="http://teknoag.sanayi.gov.tr/Home/TgbFirmaDetay?WCacra%252fJNEEIY%252fJ3LQRIuQ%253d%253d=Pf91jWwrzlZ%252fqOl%252ffXZ3%252fQ%253d%253d" xr:uid="{11E810F8-845A-4D90-A478-CCFAFCDE84A0}"/>
    <hyperlink ref="F1070" r:id="rId1069" display="http://teknoag.sanayi.gov.tr/Home/TgbFirmaDetay?WCacra%252fJNEEIY%252fJ3LQRIuQ%253d%253d=HlNx%252fOWwch0g%252fgiJRKgy9A%253d%253d" xr:uid="{8C72E46A-06EE-4CB8-9A1B-F0C12AC9CFF9}"/>
    <hyperlink ref="F1071" r:id="rId1070" display="http://teknoag.sanayi.gov.tr/Home/TgbFirmaDetay?WCacra%252fJNEEIY%252fJ3LQRIuQ%253d%253d=Gs6neWwbijTfsQa4sbPDQg%253d%253d" xr:uid="{7FEF8EA7-7874-4BFC-8062-6CE8C61C9673}"/>
    <hyperlink ref="F1072" r:id="rId1071" display="http://teknoag.sanayi.gov.tr/Home/TgbFirmaDetay?WCacra%252fJNEEIY%252fJ3LQRIuQ%253d%253d=%252f7VR2apP%252bOv3uFV8gDxZFw%253d%253d" xr:uid="{03D04BDD-3402-4FEC-92DD-7C3486FD699E}"/>
    <hyperlink ref="F1073" r:id="rId1072" display="http://teknoag.sanayi.gov.tr/Home/TgbFirmaDetay?WCacra%252fJNEEIY%252fJ3LQRIuQ%253d%253d=GDeizFUinikrPhv93%252fWp0A%253d%253d" xr:uid="{CB3DBA56-2BCF-440B-A339-10AEF7E2DA72}"/>
    <hyperlink ref="F1074" r:id="rId1073" display="http://teknoag.sanayi.gov.tr/Home/TgbFirmaDetay?WCacra%252fJNEEIY%252fJ3LQRIuQ%253d%253d=pEwZ%252bwJSNBcVu%252bS4eEd4Ew%253d%253d" xr:uid="{10D0C2F0-6A4A-449B-A3FC-C8B50F3DFF2E}"/>
    <hyperlink ref="F1075" r:id="rId1074" display="http://teknoag.sanayi.gov.tr/Home/TgbFirmaDetay?WCacra%252fJNEEIY%252fJ3LQRIuQ%253d%253d=qRXUN%252b6yzubcHPKEsrDg4g%253d%253d" xr:uid="{80A0083F-3646-4BC0-8830-800E88D862D8}"/>
    <hyperlink ref="F1076" r:id="rId1075" display="http://teknoag.sanayi.gov.tr/Home/TgbFirmaDetay?WCacra%252fJNEEIY%252fJ3LQRIuQ%253d%253d=r%252bYc5GTkS0V7HOmt1zZrHw%253d%253d" xr:uid="{D0AAC4D9-F547-404D-ACBC-ED93A9D8C545}"/>
    <hyperlink ref="F1077" r:id="rId1076" display="http://teknoag.sanayi.gov.tr/Home/TgbFirmaDetay?WCacra%252fJNEEIY%252fJ3LQRIuQ%253d%253d=abCasnlEJDqcZ4Qi0PLhQw%253d%253d" xr:uid="{41354AC9-D583-443B-8B44-9DA33C382DCF}"/>
    <hyperlink ref="F1078" r:id="rId1077" display="http://teknoag.sanayi.gov.tr/Home/TgbFirmaDetay?WCacra%252fJNEEIY%252fJ3LQRIuQ%253d%253d=GCTaOvRhBsLSzXLebTcAmA%253d%253d" xr:uid="{E102A9BE-F5B2-425E-A30F-8D7F45078074}"/>
    <hyperlink ref="F1079" r:id="rId1078" display="http://teknoag.sanayi.gov.tr/Home/TgbFirmaDetay?WCacra%252fJNEEIY%252fJ3LQRIuQ%253d%253d=QgSFM4hIW0GtdnoyMOr4hQ%253d%253d" xr:uid="{CE4AE320-0502-455D-B3D2-B3F2BC659603}"/>
    <hyperlink ref="F1080" r:id="rId1079" display="http://teknoag.sanayi.gov.tr/Home/TgbFirmaDetay?WCacra%252fJNEEIY%252fJ3LQRIuQ%253d%253d=ZIP81HMMZjAFuDgczpJ6Vg%253d%253d" xr:uid="{52055562-CDAF-4D2F-95F5-C465C1E6B43F}"/>
    <hyperlink ref="F1081" r:id="rId1080" display="http://teknoag.sanayi.gov.tr/Home/TgbFirmaDetay?WCacra%252fJNEEIY%252fJ3LQRIuQ%253d%253d=J7dvWujjp%252f8AKQV7w5to3w%253d%253d" xr:uid="{30820748-7240-42E2-9C68-E457BFE1FF15}"/>
    <hyperlink ref="F1082" r:id="rId1081" display="http://teknoag.sanayi.gov.tr/Home/TgbFirmaDetay?WCacra%252fJNEEIY%252fJ3LQRIuQ%253d%253d=C4XRCBqhfVhXZVRl%252bYQYcw%253d%253d" xr:uid="{F8FD9654-EFCB-4FA3-8257-5166AC9A6582}"/>
    <hyperlink ref="F1083" r:id="rId1082" display="http://teknoag.sanayi.gov.tr/Home/TgbFirmaDetay?WCacra%252fJNEEIY%252fJ3LQRIuQ%253d%253d=gWTJqOlqEGphqXi%252bbmcv0Q%253d%253d" xr:uid="{F132F8D9-5036-4285-A047-B72F374708FA}"/>
    <hyperlink ref="F1084" r:id="rId1083" display="http://teknoag.sanayi.gov.tr/Home/TgbFirmaDetay?WCacra%252fJNEEIY%252fJ3LQRIuQ%253d%253d=hCTkvtQggq7T7l7zuouqNg%253d%253d" xr:uid="{73CBAAF5-FC94-41C5-9B4A-2B8ADE0268C8}"/>
    <hyperlink ref="F1085" r:id="rId1084" display="http://teknoag.sanayi.gov.tr/Home/TgbFirmaDetay?WCacra%252fJNEEIY%252fJ3LQRIuQ%253d%253d=2clLt%252fORX8YIuomX6MiWaw%253d%253d" xr:uid="{EF204B5D-1656-4DD4-BC4E-B631D8D147B5}"/>
    <hyperlink ref="F1086" r:id="rId1085" display="http://teknoag.sanayi.gov.tr/Home/TgbFirmaDetay?WCacra%252fJNEEIY%252fJ3LQRIuQ%253d%253d=9GmdIfbr8k%252bizR%252fuJ0dEjw%253d%253d" xr:uid="{3F3EA7B5-4F00-40C5-9D84-37C92C5A5403}"/>
    <hyperlink ref="F1087" r:id="rId1086" display="http://teknoag.sanayi.gov.tr/Home/TgbFirmaDetay?WCacra%252fJNEEIY%252fJ3LQRIuQ%253d%253d=lu6UZu%252fx5R0%252f5e6mu3RU0g%253d%253d" xr:uid="{931C58A0-62A1-4A49-ABB7-C0892886559B}"/>
    <hyperlink ref="F1088" r:id="rId1087" display="http://teknoag.sanayi.gov.tr/Home/TgbFirmaDetay?WCacra%252fJNEEIY%252fJ3LQRIuQ%253d%253d=GHUzsjb3WzFa686ZyBCazQ%253d%253d" xr:uid="{0B473305-BA78-4EBB-986B-8A6322E23DEA}"/>
    <hyperlink ref="F1089" r:id="rId1088" display="http://teknoag.sanayi.gov.tr/Home/TgbFirmaDetay?WCacra%252fJNEEIY%252fJ3LQRIuQ%253d%253d=sm6vZ%252fNBMjwAYBo6OqcE7Q%253d%253d" xr:uid="{AF3E9896-FC24-494A-993F-EFE64A2C15DE}"/>
    <hyperlink ref="F1090" r:id="rId1089" display="http://teknoag.sanayi.gov.tr/Home/TgbFirmaDetay?WCacra%252fJNEEIY%252fJ3LQRIuQ%253d%253d=F9gCRGjKGvRvGi8h9YvFXQ%253d%253d" xr:uid="{578A68F9-BE7B-49E8-B917-F3892333BFA8}"/>
    <hyperlink ref="F1091" r:id="rId1090" display="http://teknoag.sanayi.gov.tr/Home/TgbFirmaDetay?WCacra%252fJNEEIY%252fJ3LQRIuQ%253d%253d=1XDtnkCEXGRf%252bhr8XOYJmg%253d%253d" xr:uid="{7C80FF55-5C27-4BEE-8939-5625FF573D26}"/>
    <hyperlink ref="F1092" r:id="rId1091" display="http://teknoag.sanayi.gov.tr/Home/TgbFirmaDetay?WCacra%252fJNEEIY%252fJ3LQRIuQ%253d%253d=v9qhVc9WFvMAEmivosPAZQ%253d%253d" xr:uid="{8A21BD39-170B-4931-99C8-03B0E83B9508}"/>
    <hyperlink ref="F1093" r:id="rId1092" display="http://teknoag.sanayi.gov.tr/Home/TgbFirmaDetay?WCacra%252fJNEEIY%252fJ3LQRIuQ%253d%253d=Kh9QXTkpKGu4YrtU4FF%252bVA%253d%253d" xr:uid="{62C61029-BBE5-4400-9965-EC479BF2A995}"/>
    <hyperlink ref="F1094" r:id="rId1093" display="http://teknoag.sanayi.gov.tr/Home/TgbFirmaDetay?WCacra%252fJNEEIY%252fJ3LQRIuQ%253d%253d=DEAphgnZ5MfX7v%252b%252bppCE5A%253d%253d" xr:uid="{CCD09D9A-650B-475C-95EA-D59EC867C55A}"/>
    <hyperlink ref="F1095" r:id="rId1094" display="http://teknoag.sanayi.gov.tr/Home/TgbFirmaDetay?WCacra%252fJNEEIY%252fJ3LQRIuQ%253d%253d=wXqVP3ozPZHfnwPdsllfIQ%253d%253d" xr:uid="{16B7F7E4-518E-4B53-90A5-3F6517BAD0B6}"/>
    <hyperlink ref="F1096" r:id="rId1095" display="http://teknoag.sanayi.gov.tr/Home/TgbFirmaDetay?WCacra%252fJNEEIY%252fJ3LQRIuQ%253d%253d=xENgPM6dC55El2fH7JxStA%253d%253d" xr:uid="{8D80C537-2B53-4703-BC1A-5AF345AD654D}"/>
    <hyperlink ref="F1097" r:id="rId1096" display="http://teknoag.sanayi.gov.tr/Home/TgbFirmaDetay?WCacra%252fJNEEIY%252fJ3LQRIuQ%253d%253d=d1M50tVIqN%252fi0GUk9g2s0g%253d%253d" xr:uid="{A89A32C2-B914-4D48-91EA-CBF01422BEB7}"/>
    <hyperlink ref="F1098" r:id="rId1097" display="http://teknoag.sanayi.gov.tr/Home/TgbFirmaDetay?WCacra%252fJNEEIY%252fJ3LQRIuQ%253d%253d=XVICkDNsqjXrU5EesOMr9A%253d%253d" xr:uid="{24B35BC6-A7CC-4F9A-898B-18DFDE925FF9}"/>
    <hyperlink ref="F1099" r:id="rId1098" display="http://teknoag.sanayi.gov.tr/Home/TgbFirmaDetay?WCacra%252fJNEEIY%252fJ3LQRIuQ%253d%253d=fyCld4wHD7zlhomuyRLVRw%253d%253d" xr:uid="{43CCD2F5-20D7-4E49-A370-366C7521468C}"/>
    <hyperlink ref="F1100" r:id="rId1099" display="http://teknoag.sanayi.gov.tr/Home/TgbFirmaDetay?WCacra%252fJNEEIY%252fJ3LQRIuQ%253d%253d=j7RRyWNBLcTgn0XDoHacTw%253d%253d" xr:uid="{E036DFDA-1616-489C-B0D2-AAD06B3F5392}"/>
    <hyperlink ref="F1101" r:id="rId1100" display="http://teknoag.sanayi.gov.tr/Home/TgbFirmaDetay?WCacra%252fJNEEIY%252fJ3LQRIuQ%253d%253d=xgvf3vvnz11D6J2CMkWTVQ%253d%253d" xr:uid="{7DA1DE80-4B51-442F-8CB7-F05543A7963D}"/>
    <hyperlink ref="F1102" r:id="rId1101" display="http://teknoag.sanayi.gov.tr/Home/TgbFirmaDetay?WCacra%252fJNEEIY%252fJ3LQRIuQ%253d%253d=ILZvDqP6pf%252braeGukLsRLw%253d%253d" xr:uid="{A24CE7CC-652D-444A-B2AA-85785128FEB9}"/>
    <hyperlink ref="F1103" r:id="rId1102" display="http://teknoag.sanayi.gov.tr/Home/TgbFirmaDetay?WCacra%252fJNEEIY%252fJ3LQRIuQ%253d%253d=jIAyJzFKxEGojGNKX%252fyn9A%253d%253d" xr:uid="{ACB9B8FB-BE0A-4400-98EF-30FE7D044D99}"/>
    <hyperlink ref="F1104" r:id="rId1103" display="http://teknoag.sanayi.gov.tr/Home/TgbFirmaDetay?WCacra%252fJNEEIY%252fJ3LQRIuQ%253d%253d=UZTRrdbg8Go%252fLPg3RpZ3FQ%253d%253d" xr:uid="{BCA1099C-ABBD-4D89-92A2-64CD96111186}"/>
    <hyperlink ref="F1105" r:id="rId1104" display="http://teknoag.sanayi.gov.tr/Home/TgbFirmaDetay?WCacra%252fJNEEIY%252fJ3LQRIuQ%253d%253d=FgTiBzJ2IXs7xogDGN6h3Q%253d%253d" xr:uid="{3AE232AB-8201-46FE-8FE5-EBF62A062083}"/>
    <hyperlink ref="F1106" r:id="rId1105" display="http://teknoag.sanayi.gov.tr/Home/TgbFirmaDetay?WCacra%252fJNEEIY%252fJ3LQRIuQ%253d%253d=vXkDojaaMz09oE0yTYHTvA%253d%253d" xr:uid="{979DFC72-A8A1-4796-98A4-7F76B1D9E94A}"/>
    <hyperlink ref="F1107" r:id="rId1106" display="http://teknoag.sanayi.gov.tr/Home/TgbFirmaDetay?WCacra%252fJNEEIY%252fJ3LQRIuQ%253d%253d=Qw%252bTck98q%252fvMK7eL8KEvlw%253d%253d" xr:uid="{CA705FD5-33FE-4B52-AC05-25A136E7AB37}"/>
    <hyperlink ref="F1108" r:id="rId1107" display="http://teknoag.sanayi.gov.tr/Home/TgbFirmaDetay?WCacra%252fJNEEIY%252fJ3LQRIuQ%253d%253d=H0ddROQclSRd9P7R1A3sIA%253d%253d" xr:uid="{2F596C76-553C-445A-A56F-37720555C0CF}"/>
    <hyperlink ref="F1109" r:id="rId1108" display="http://teknoag.sanayi.gov.tr/Home/TgbFirmaDetay?WCacra%252fJNEEIY%252fJ3LQRIuQ%253d%253d=AjXE95qQ8GijYmC0fCTeeQ%253d%253d" xr:uid="{8452CA2D-2763-4B05-BED8-1B502FA5B881}"/>
    <hyperlink ref="F1110" r:id="rId1109" display="http://teknoag.sanayi.gov.tr/Home/TgbFirmaDetay?WCacra%252fJNEEIY%252fJ3LQRIuQ%253d%253d=kGEA5QMOc0soYIMedAcH2g%253d%253d" xr:uid="{8866F2AB-0C0C-41E1-A292-A08353EBD4F6}"/>
    <hyperlink ref="F1111" r:id="rId1110" display="http://teknoag.sanayi.gov.tr/Home/TgbFirmaDetay?WCacra%252fJNEEIY%252fJ3LQRIuQ%253d%253d=OeVknF%252fW2kJ%252bw3dy6do7xw%253d%253d" xr:uid="{043F460B-9E71-4F54-AC38-00F5A7A9D41C}"/>
    <hyperlink ref="F1112" r:id="rId1111" display="http://teknoag.sanayi.gov.tr/Home/TgbFirmaDetay?WCacra%252fJNEEIY%252fJ3LQRIuQ%253d%253d=WvaEgs2w0bN39sK44USI6A%253d%253d" xr:uid="{EC469FA4-40A5-4A9B-9045-798B9B4A1AD3}"/>
    <hyperlink ref="F1113" r:id="rId1112" display="http://teknoag.sanayi.gov.tr/Home/TgbFirmaDetay?WCacra%252fJNEEIY%252fJ3LQRIuQ%253d%253d=%252bfAn6R%252bm1JiebqDQ9YpsKg%253d%253d" xr:uid="{9EE1AE14-874F-4FE3-9BFA-38E07384C146}"/>
    <hyperlink ref="F1114" r:id="rId1113" display="http://teknoag.sanayi.gov.tr/Home/TgbFirmaDetay?WCacra%252fJNEEIY%252fJ3LQRIuQ%253d%253d=SWoHMBaEIDxRxbpF2JbeOA%253d%253d" xr:uid="{68D4A938-F2BA-4830-8DED-EAA6D05D6068}"/>
    <hyperlink ref="F1115" r:id="rId1114" display="http://teknoag.sanayi.gov.tr/Home/TgbFirmaDetay?WCacra%252fJNEEIY%252fJ3LQRIuQ%253d%253d=vFokEnvBg%252fa99G9f9rxY9g%253d%253d" xr:uid="{03ADD50A-FE1A-4D25-B3AF-2CA1994157CA}"/>
    <hyperlink ref="F1116" r:id="rId1115" display="http://teknoag.sanayi.gov.tr/Home/TgbFirmaDetay?WCacra%252fJNEEIY%252fJ3LQRIuQ%253d%253d=xRKHvhmlCBXVZec1%252fi%252bPdQ%253d%253d" xr:uid="{C4EB8F6C-48EC-409F-A3B1-180C56FAF9A3}"/>
    <hyperlink ref="F1117" r:id="rId1116" display="http://teknoag.sanayi.gov.tr/Home/TgbFirmaDetay?WCacra%252fJNEEIY%252fJ3LQRIuQ%253d%253d=m6ddYwmY2uyQXQPefpc2Zg%253d%253d" xr:uid="{F3CF9510-3FAF-4A48-A93E-7DA9B616DF6B}"/>
    <hyperlink ref="F1118" r:id="rId1117" display="http://teknoag.sanayi.gov.tr/Home/TgbFirmaDetay?WCacra%252fJNEEIY%252fJ3LQRIuQ%253d%253d=47lugyb59TsANZIJ2mqfhQ%253d%253d" xr:uid="{59CA1E9F-79ED-4D89-919A-2ABD2452BFDF}"/>
    <hyperlink ref="F1119" r:id="rId1118" display="http://teknoag.sanayi.gov.tr/Home/TgbFirmaDetay?WCacra%252fJNEEIY%252fJ3LQRIuQ%253d%253d=%252bZcIOsU%252foz4C4f0Je4M5%252fA%253d%253d" xr:uid="{89350337-74F2-44C7-9A13-20B80EA4D592}"/>
    <hyperlink ref="F1120" r:id="rId1119" display="http://teknoag.sanayi.gov.tr/Home/TgbFirmaDetay?WCacra%252fJNEEIY%252fJ3LQRIuQ%253d%253d=eMLAqC%252bZnN%252bXpQOc4mKA7A%253d%253d" xr:uid="{E78C95ED-9376-4981-9082-E1AEEC3B14E5}"/>
    <hyperlink ref="F1121" r:id="rId1120" display="http://teknoag.sanayi.gov.tr/Home/TgbFirmaDetay?WCacra%252fJNEEIY%252fJ3LQRIuQ%253d%253d=fUrJertPA9hD3mUvKx03iw%253d%253d" xr:uid="{3B0CDADB-6DFA-4A6E-B8C6-0C89988B6976}"/>
    <hyperlink ref="F1122" r:id="rId1121" display="http://teknoag.sanayi.gov.tr/Home/TgbFirmaDetay?WCacra%252fJNEEIY%252fJ3LQRIuQ%253d%253d=xIhQ%252bskPZHHbJO7OawTpgw%253d%253d" xr:uid="{A211E412-6C92-4F0E-925F-46D3DEDBC112}"/>
    <hyperlink ref="F1123" r:id="rId1122" display="http://teknoag.sanayi.gov.tr/Home/TgbFirmaDetay?WCacra%252fJNEEIY%252fJ3LQRIuQ%253d%253d=GZum2gNgXjqdS86zJHH2qg%253d%253d" xr:uid="{5C3E92FA-98C5-4452-8339-4D0CDAE616A2}"/>
    <hyperlink ref="F1124" r:id="rId1123" display="http://teknoag.sanayi.gov.tr/Home/TgbFirmaDetay?WCacra%252fJNEEIY%252fJ3LQRIuQ%253d%253d=C37gYwbfmxISXFTMcqyV5g%253d%253d" xr:uid="{7471C149-2F56-4C24-95CC-4116184DFC65}"/>
    <hyperlink ref="F1125" r:id="rId1124" display="http://teknoag.sanayi.gov.tr/Home/TgbFirmaDetay?WCacra%252fJNEEIY%252fJ3LQRIuQ%253d%253d=Kv%252f5lDXsbr36KKWwsLEkEA%253d%253d" xr:uid="{3B6D53D9-21BC-4E51-92C5-FB2A9ACA6140}"/>
    <hyperlink ref="F1126" r:id="rId1125" display="http://teknoag.sanayi.gov.tr/Home/TgbFirmaDetay?WCacra%252fJNEEIY%252fJ3LQRIuQ%253d%253d=DrS6ZQFePzHXhR%252fIcSgfTg%253d%253d" xr:uid="{02F215B3-D4B5-432F-A963-D7C6DAA15E98}"/>
    <hyperlink ref="F1127" r:id="rId1126" display="http://teknoag.sanayi.gov.tr/Home/TgbFirmaDetay?WCacra%252fJNEEIY%252fJ3LQRIuQ%253d%253d=uf%252bQV%252be3odl7jkEC%252fy0Rvg%253d%253d" xr:uid="{BBE06AEB-B469-4FF7-991A-746C46548B12}"/>
    <hyperlink ref="F1128" r:id="rId1127" display="http://teknoag.sanayi.gov.tr/Home/TgbFirmaDetay?WCacra%252fJNEEIY%252fJ3LQRIuQ%253d%253d=ICQsP%252fHRro%252bps6d5MRXTHQ%253d%253d" xr:uid="{C640C452-9171-483B-848F-62985D304BDC}"/>
    <hyperlink ref="F1129" r:id="rId1128" display="http://teknoag.sanayi.gov.tr/Home/TgbFirmaDetay?WCacra%252fJNEEIY%252fJ3LQRIuQ%253d%253d=vDj9QyiA%252fH%252fF0FizBMlzrA%253d%253d" xr:uid="{B07DE349-B697-45E7-8CB3-B141E0BFAED1}"/>
    <hyperlink ref="F1130" r:id="rId1129" display="http://teknoag.sanayi.gov.tr/Home/TgbFirmaDetay?WCacra%252fJNEEIY%252fJ3LQRIuQ%253d%253d=41jBW2No4OeM3h1AOhQxfQ%253d%253d" xr:uid="{BB7E0222-1C4F-4B7E-8403-D95104B70C40}"/>
    <hyperlink ref="F1131" r:id="rId1130" display="http://teknoag.sanayi.gov.tr/Home/TgbFirmaDetay?WCacra%252fJNEEIY%252fJ3LQRIuQ%253d%253d=p2l9R0kJOiXKAe7rbfp2qA%253d%253d" xr:uid="{7367AE70-1657-4710-9195-380674246BA9}"/>
    <hyperlink ref="F1132" r:id="rId1131" display="http://teknoag.sanayi.gov.tr/Home/TgbFirmaDetay?WCacra%252fJNEEIY%252fJ3LQRIuQ%253d%253d=AyGXOgZ6JPZeg1fvkgzEzA%253d%253d" xr:uid="{21D8AF66-20FF-4607-B3AF-487AC5E258CF}"/>
    <hyperlink ref="F1133" r:id="rId1132" display="http://teknoag.sanayi.gov.tr/Home/TgbFirmaDetay?WCacra%252fJNEEIY%252fJ3LQRIuQ%253d%253d=lBOaQ38FdqdoytQU7y37aw%253d%253d" xr:uid="{6F5614FB-27C9-484A-BC67-ED4516C81C77}"/>
    <hyperlink ref="F1134" r:id="rId1133" display="http://teknoag.sanayi.gov.tr/Home/TgbFirmaDetay?WCacra%252fJNEEIY%252fJ3LQRIuQ%253d%253d=r6dc%252bxYnebq7UPF%252fEJYPUg%253d%253d" xr:uid="{6307048D-9AD4-433F-B726-B164373A2C24}"/>
    <hyperlink ref="F1135" r:id="rId1134" display="http://teknoag.sanayi.gov.tr/Home/TgbFirmaDetay?WCacra%252fJNEEIY%252fJ3LQRIuQ%253d%253d=sRWtAgyU%252fMlagMIytr2cHQ%253d%253d" xr:uid="{2B81FA5E-C45B-4B05-A00D-5EEBB9C3C3B7}"/>
    <hyperlink ref="F1136" r:id="rId1135" display="http://teknoag.sanayi.gov.tr/Home/TgbFirmaDetay?WCacra%252fJNEEIY%252fJ3LQRIuQ%253d%253d=ETvYxVtD7PCZm8AKJRvy%252bA%253d%253d" xr:uid="{E56AA3CC-5F89-4DD1-817A-D24254DE54B7}"/>
    <hyperlink ref="F1137" r:id="rId1136" display="http://teknoag.sanayi.gov.tr/Home/TgbFirmaDetay?WCacra%252fJNEEIY%252fJ3LQRIuQ%253d%253d=TNqXCabCjt2WIvYhPrBSWQ%253d%253d" xr:uid="{F9E17C72-C670-4035-998A-C37D3EB99B0D}"/>
    <hyperlink ref="F1138" r:id="rId1137" display="http://teknoag.sanayi.gov.tr/Home/TgbFirmaDetay?WCacra%252fJNEEIY%252fJ3LQRIuQ%253d%253d=ZAx4MJBluLnXCdA0Qv2hYg%253d%253d" xr:uid="{F66909F0-8335-42E6-8ED0-E205794AC106}"/>
    <hyperlink ref="F1139" r:id="rId1138" display="http://teknoag.sanayi.gov.tr/Home/TgbFirmaDetay?WCacra%252fJNEEIY%252fJ3LQRIuQ%253d%253d=OtEwrQT%252fw6a5qkoXaBiNjA%253d%253d" xr:uid="{50426647-665E-4711-ACB4-C4E27D28EF08}"/>
    <hyperlink ref="F1140" r:id="rId1139" display="http://teknoag.sanayi.gov.tr/Home/TgbFirmaDetay?WCacra%252fJNEEIY%252fJ3LQRIuQ%253d%253d=NPlk3vGu6dxmOgUtSAkBrA%253d%253d" xr:uid="{8CD756FD-47D2-4479-AFAA-DDA0F3B62496}"/>
    <hyperlink ref="F1141" r:id="rId1140" display="http://teknoag.sanayi.gov.tr/Home/TgbFirmaDetay?WCacra%252fJNEEIY%252fJ3LQRIuQ%253d%253d=OQXazAnY0TvZPIz6isygAg%253d%253d" xr:uid="{0B4427DB-8757-41E3-8CF7-1BFFBEA91E89}"/>
    <hyperlink ref="F1142" r:id="rId1141" display="http://teknoag.sanayi.gov.tr/Home/TgbFirmaDetay?WCacra%252fJNEEIY%252fJ3LQRIuQ%253d%253d=tdSTIBOez8Vueo6Ei7ChzA%253d%253d" xr:uid="{B6BB10B3-18A6-4C32-93CD-51227992D087}"/>
    <hyperlink ref="F1143" r:id="rId1142" display="http://teknoag.sanayi.gov.tr/Home/TgbFirmaDetay?WCacra%252fJNEEIY%252fJ3LQRIuQ%253d%253d=kZoClkJiKn6JPGdPzuLWeQ%253d%253d" xr:uid="{3380AF86-70E1-4801-91F6-7FE8A8585473}"/>
    <hyperlink ref="F1144" r:id="rId1143" display="http://teknoag.sanayi.gov.tr/Home/TgbFirmaDetay?WCacra%252fJNEEIY%252fJ3LQRIuQ%253d%253d=D%252bKXKlCuNZs8Il6y4yyPEA%253d%253d" xr:uid="{68E1550D-48A1-451A-B72B-E67E11262C84}"/>
    <hyperlink ref="F1145" r:id="rId1144" display="http://teknoag.sanayi.gov.tr/Home/TgbFirmaDetay?WCacra%252fJNEEIY%252fJ3LQRIuQ%253d%253d=eSHyXFaWiqRHS485mdC7dQ%253d%253d" xr:uid="{BAA2BC81-349B-4F64-BC3B-44177AD29150}"/>
    <hyperlink ref="F1146" r:id="rId1145" display="http://teknoag.sanayi.gov.tr/Home/TgbFirmaDetay?WCacra%252fJNEEIY%252fJ3LQRIuQ%253d%253d=Q0348DPxXd5oVO5mEj12Hg%253d%253d" xr:uid="{943940D1-E3DC-463E-B536-55447DC335F4}"/>
    <hyperlink ref="F1147" r:id="rId1146" display="http://teknoag.sanayi.gov.tr/Home/TgbFirmaDetay?WCacra%252fJNEEIY%252fJ3LQRIuQ%253d%253d=TWGWEbGlWFd91u4lNVPOAQ%253d%253d" xr:uid="{0C78A3C3-5D05-4E6F-865D-440A6948B68A}"/>
    <hyperlink ref="F1148" r:id="rId1147" display="http://teknoag.sanayi.gov.tr/Home/TgbFirmaDetay?WCacra%252fJNEEIY%252fJ3LQRIuQ%253d%253d=si4meObes%252fKUAW5Z0xEZkA%253d%253d" xr:uid="{103BB4AE-2DB2-4EE8-BF4A-4803FB43E237}"/>
    <hyperlink ref="F1149" r:id="rId1148" display="http://teknoag.sanayi.gov.tr/Home/TgbFirmaDetay?WCacra%252fJNEEIY%252fJ3LQRIuQ%253d%253d=KoLC4dFwmGSfBfQDV0cVUw%253d%253d" xr:uid="{43D912F3-D949-42D7-A2F5-A4B657A458DC}"/>
    <hyperlink ref="F1150" r:id="rId1149" display="http://teknoag.sanayi.gov.tr/Home/TgbFirmaDetay?WCacra%252fJNEEIY%252fJ3LQRIuQ%253d%253d=503p8kw%252fCqazoc4sjsoqMQ%253d%253d" xr:uid="{F0BC3AD4-7BE4-45BB-A71E-E19AE2BE236A}"/>
    <hyperlink ref="F1151" r:id="rId1150" display="http://teknoag.sanayi.gov.tr/Home/TgbFirmaDetay?WCacra%252fJNEEIY%252fJ3LQRIuQ%253d%253d=3xYcYJwh%252bWfmYx9M044uIQ%253d%253d" xr:uid="{BA233D15-50F6-44BB-A0A0-55019586A049}"/>
    <hyperlink ref="F1152" r:id="rId1151" display="http://teknoag.sanayi.gov.tr/Home/TgbFirmaDetay?WCacra%252fJNEEIY%252fJ3LQRIuQ%253d%253d=z5WTFMRfqlb5hXgodGeWtA%253d%253d" xr:uid="{82DD58E5-336D-4766-AB56-3F91059A9500}"/>
    <hyperlink ref="F1153" r:id="rId1152" display="http://teknoag.sanayi.gov.tr/Home/TgbFirmaDetay?WCacra%252fJNEEIY%252fJ3LQRIuQ%253d%253d=DXO8QlRP8ZY5yvqr4Qlufw%253d%253d" xr:uid="{B830678B-DF27-43F0-BCD1-69227F209E8B}"/>
    <hyperlink ref="F1154" r:id="rId1153" display="http://teknoag.sanayi.gov.tr/Home/TgbFirmaDetay?WCacra%252fJNEEIY%252fJ3LQRIuQ%253d%253d=zEj2LWLBV8w3IwOaIaQGBQ%253d%253d" xr:uid="{A6E6B18E-288D-4353-9CCB-0BE9CDDBAC3C}"/>
    <hyperlink ref="F1155" r:id="rId1154" display="http://teknoag.sanayi.gov.tr/Home/TgbFirmaDetay?WCacra%252fJNEEIY%252fJ3LQRIuQ%253d%253d=LQjGU10GG8IBjaKd6YCFOA%253d%253d" xr:uid="{DB5DD31C-803B-495F-AFBA-1B25701F8ABD}"/>
    <hyperlink ref="F1156" r:id="rId1155" display="http://teknoag.sanayi.gov.tr/Home/TgbFirmaDetay?WCacra%252fJNEEIY%252fJ3LQRIuQ%253d%253d=Z5TfMnZTBUfyrOGzNCrRAA%253d%253d" xr:uid="{5868BB69-292C-4239-8288-879F6FBF8998}"/>
    <hyperlink ref="F1157" r:id="rId1156" display="http://teknoag.sanayi.gov.tr/Home/TgbFirmaDetay?WCacra%252fJNEEIY%252fJ3LQRIuQ%253d%253d=falrynUgbx7mXaZF%252fB9Luw%253d%253d" xr:uid="{83AA5743-7F92-4549-A317-20D0AE695DBC}"/>
    <hyperlink ref="F1158" r:id="rId1157" display="http://teknoag.sanayi.gov.tr/Home/TgbFirmaDetay?WCacra%252fJNEEIY%252fJ3LQRIuQ%253d%253d=qTcoCWWgccPG2Vbs83nv%252bQ%253d%253d" xr:uid="{338A48BC-183B-4E68-8B0F-E1C714235C8C}"/>
    <hyperlink ref="F1159" r:id="rId1158" display="http://teknoag.sanayi.gov.tr/Home/TgbFirmaDetay?WCacra%252fJNEEIY%252fJ3LQRIuQ%253d%253d=gpCfFc5VpXgfCUdABA08Hw%253d%253d" xr:uid="{4D44C476-4CE3-467C-BA58-082F49A069DC}"/>
    <hyperlink ref="F1160" r:id="rId1159" display="http://teknoag.sanayi.gov.tr/Home/TgbFirmaDetay?WCacra%252fJNEEIY%252fJ3LQRIuQ%253d%253d=EaNJJy%252fOQad3Sk9yZxn40A%253d%253d" xr:uid="{8B14E2B6-D5B4-41DD-9B1D-FC429C4B4A74}"/>
    <hyperlink ref="F1161" r:id="rId1160" display="http://teknoag.sanayi.gov.tr/Home/TgbFirmaDetay?WCacra%252fJNEEIY%252fJ3LQRIuQ%253d%253d=fJVQTACtd0FYjrj%252ftnn7Cw%253d%253d" xr:uid="{F0185B47-704D-4FDD-A59D-BA55A29DD77D}"/>
    <hyperlink ref="F1162" r:id="rId1161" display="http://teknoag.sanayi.gov.tr/Home/TgbFirmaDetay?WCacra%252fJNEEIY%252fJ3LQRIuQ%253d%253d=%252bIjAuCIvnxw14xM2LV0h3Q%253d%253d" xr:uid="{63BF99EE-079C-4CEA-BD0D-A194DD5B7C45}"/>
    <hyperlink ref="F1163" r:id="rId1162" display="http://teknoag.sanayi.gov.tr/Home/TgbFirmaDetay?WCacra%252fJNEEIY%252fJ3LQRIuQ%253d%253d=JD96X%252bq7AqwcrvEjb5q0ig%253d%253d" xr:uid="{65A15301-7924-47CC-A9FE-CF5D6F4EE007}"/>
    <hyperlink ref="F1164" r:id="rId1163" display="http://teknoag.sanayi.gov.tr/Home/TgbFirmaDetay?WCacra%252fJNEEIY%252fJ3LQRIuQ%253d%253d=OA8ocA2E3qy%252b21v8XxTpEA%253d%253d" xr:uid="{8C030E0E-D16F-483D-8DF6-F0092934F3BA}"/>
    <hyperlink ref="F1165" r:id="rId1164" display="http://teknoag.sanayi.gov.tr/Home/TgbFirmaDetay?WCacra%252fJNEEIY%252fJ3LQRIuQ%253d%253d=lKIKliBT%252f19Si9WApFpxwg%253d%253d" xr:uid="{4BFA30EA-7C65-48F0-ADAC-E36D183403D9}"/>
    <hyperlink ref="F1166" r:id="rId1165" display="http://teknoag.sanayi.gov.tr/Home/TgbFirmaDetay?WCacra%252fJNEEIY%252fJ3LQRIuQ%253d%253d=KQ1bIdECeg%252bvYCKHma7uKA%253d%253d" xr:uid="{BF858F68-AADB-4B2E-8C32-FE1010A8190C}"/>
    <hyperlink ref="F1167" r:id="rId1166" display="http://teknoag.sanayi.gov.tr/Home/TgbFirmaDetay?WCacra%252fJNEEIY%252fJ3LQRIuQ%253d%253d=FRDU%252bQfJPGpY3nHtQ%252byhTA%253d%253d" xr:uid="{69E7742C-CD01-4FB9-BDCD-4BFF0072D4C7}"/>
    <hyperlink ref="F1168" r:id="rId1167" display="http://teknoag.sanayi.gov.tr/Home/TgbFirmaDetay?WCacra%252fJNEEIY%252fJ3LQRIuQ%253d%253d=dAWkKgcaMLJntZEq2KiU7A%253d%253d" xr:uid="{0BBB2D6B-A7D0-41FB-9E42-0293C46297A7}"/>
    <hyperlink ref="F1169" r:id="rId1168" display="http://teknoag.sanayi.gov.tr/Home/TgbFirmaDetay?WCacra%252fJNEEIY%252fJ3LQRIuQ%253d%253d=i3ScGC1fwBrQLYPkoQqyQg%253d%253d" xr:uid="{99B441C1-A0DA-413C-80E9-40DD83B7525C}"/>
    <hyperlink ref="F1170" r:id="rId1169" display="http://teknoag.sanayi.gov.tr/Home/TgbFirmaDetay?WCacra%252fJNEEIY%252fJ3LQRIuQ%253d%253d=5%252bREvUKSEgKCvWWUCHBfnA%253d%253d" xr:uid="{87FBEBC6-CE58-4DFB-A5D9-26B1BA7DCE87}"/>
    <hyperlink ref="F1171" r:id="rId1170" display="http://teknoag.sanayi.gov.tr/Home/TgbFirmaDetay?WCacra%252fJNEEIY%252fJ3LQRIuQ%253d%253d=t7QqwxjnjX0f9rlQ2FRnhw%253d%253d" xr:uid="{C3F5FAAB-9DE9-4CEF-9F92-EB58A9B73AC1}"/>
    <hyperlink ref="F1172" r:id="rId1171" display="http://teknoag.sanayi.gov.tr/Home/TgbFirmaDetay?WCacra%252fJNEEIY%252fJ3LQRIuQ%253d%253d=h17rEMtFZflUvnkOGAJa9g%253d%253d" xr:uid="{B7EE1AE1-53D8-4247-AB22-27B7AE581670}"/>
    <hyperlink ref="F1173" r:id="rId1172" display="http://teknoag.sanayi.gov.tr/Home/TgbFirmaDetay?WCacra%252fJNEEIY%252fJ3LQRIuQ%253d%253d=ilLkwxOu5ziA1lJU%252bO8oLQ%253d%253d" xr:uid="{80C00EB6-0C87-4F38-A732-B40BB64600CD}"/>
    <hyperlink ref="F1174" r:id="rId1173" display="http://teknoag.sanayi.gov.tr/Home/TgbFirmaDetay?WCacra%252fJNEEIY%252fJ3LQRIuQ%253d%253d=3yVEWOCLLblgO3FGx7MAag%253d%253d" xr:uid="{04D15545-5188-4E00-A292-5EB7577A8110}"/>
    <hyperlink ref="F1175" r:id="rId1174" display="http://teknoag.sanayi.gov.tr/Home/TgbFirmaDetay?WCacra%252fJNEEIY%252fJ3LQRIuQ%253d%253d=mJ6T5qVmgItroBdM5hDUlA%253d%253d" xr:uid="{FF7E21A3-FDB5-4554-9E6E-6A7F645170A6}"/>
    <hyperlink ref="F1176" r:id="rId1175" display="http://teknoag.sanayi.gov.tr/Home/TgbFirmaDetay?WCacra%252fJNEEIY%252fJ3LQRIuQ%253d%253d=y8vwqAFvcPelj9sYjztPTQ%253d%253d" xr:uid="{519D43A3-875C-41D7-9DED-7F0D8BE15AE3}"/>
    <hyperlink ref="F1177" r:id="rId1176" display="http://teknoag.sanayi.gov.tr/Home/TgbFirmaDetay?WCacra%252fJNEEIY%252fJ3LQRIuQ%253d%253d=8EUElvua5wVu7UVUYfA2hg%253d%253d" xr:uid="{061DAFAB-257B-4313-9992-7C66A3E5CAE5}"/>
    <hyperlink ref="F1178" r:id="rId1177" display="http://teknoag.sanayi.gov.tr/Home/TgbFirmaDetay?WCacra%252fJNEEIY%252fJ3LQRIuQ%253d%253d=%252fLFLb%252b216kqH9EVx4EqOAw%253d%253d" xr:uid="{836E9DA3-13B1-4607-ACBC-E2844B7B55A4}"/>
    <hyperlink ref="F1179" r:id="rId1178" display="http://teknoag.sanayi.gov.tr/Home/TgbFirmaDetay?WCacra%252fJNEEIY%252fJ3LQRIuQ%253d%253d=F%252fWBYFCqdh9MUwiGYOAvMw%253d%253d" xr:uid="{C1AAACBE-80DB-4351-9127-FAA195109B31}"/>
    <hyperlink ref="F1180" r:id="rId1179" display="http://teknoag.sanayi.gov.tr/Home/TgbFirmaDetay?WCacra%252fJNEEIY%252fJ3LQRIuQ%253d%253d=ag%252bBMXZu%252fZz6fgx1R6Io9A%253d%253d" xr:uid="{0450B6EB-5DCB-491E-AEBE-3B4FD38C068B}"/>
    <hyperlink ref="F1181" r:id="rId1180" display="http://teknoag.sanayi.gov.tr/Home/TgbFirmaDetay?WCacra%252fJNEEIY%252fJ3LQRIuQ%253d%253d=pej0Z1MAxGSjyCRPr1EEtw%253d%253d" xr:uid="{C5E14AD9-CC31-4D6F-B7D2-90C16F321C6C}"/>
    <hyperlink ref="F1182" r:id="rId1181" display="http://teknoag.sanayi.gov.tr/Home/TgbFirmaDetay?WCacra%252fJNEEIY%252fJ3LQRIuQ%253d%253d=DhuGlOIUs3YczP9OpaqeHQ%253d%253d" xr:uid="{C09321C2-5AA3-4ACD-B876-3D9B461F9FD2}"/>
    <hyperlink ref="F1183" r:id="rId1182" display="http://teknoag.sanayi.gov.tr/Home/TgbFirmaDetay?WCacra%252fJNEEIY%252fJ3LQRIuQ%253d%253d=sq9RtH1YvlwOdn5wjk%252fF8A%253d%253d" xr:uid="{880EB790-F83E-406B-A6A8-D3B1E6A7C92C}"/>
    <hyperlink ref="F1184" r:id="rId1183" display="http://teknoag.sanayi.gov.tr/Home/TgbFirmaDetay?WCacra%252fJNEEIY%252fJ3LQRIuQ%253d%253d=%252bnzzRUOeazKTYgn3M3nwPA%253d%253d" xr:uid="{3F7DC548-C738-4ECC-9B4C-BB2936C97BD6}"/>
    <hyperlink ref="F1185" r:id="rId1184" display="http://teknoag.sanayi.gov.tr/Home/TgbFirmaDetay?WCacra%252fJNEEIY%252fJ3LQRIuQ%253d%253d=%252fJA2pqOANvZxtfG%252bdy523w%253d%253d" xr:uid="{B238D2AB-560B-4E53-A8BE-722E1951BAA7}"/>
    <hyperlink ref="F1186" r:id="rId1185" display="http://teknoag.sanayi.gov.tr/Home/TgbFirmaDetay?WCacra%252fJNEEIY%252fJ3LQRIuQ%253d%253d=y70pW%252fCW3XD2wBapzp6Jug%253d%253d" xr:uid="{8E00536F-E667-4B73-A9F5-E2883D60C0F5}"/>
    <hyperlink ref="F1187" r:id="rId1186" display="http://teknoag.sanayi.gov.tr/Home/TgbFirmaDetay?WCacra%252fJNEEIY%252fJ3LQRIuQ%253d%253d=Vh76Aa9yGYf2a6JxE679hw%253d%253d" xr:uid="{47D77B95-6AD9-4AB7-A4DB-5FB19833109E}"/>
    <hyperlink ref="F1188" r:id="rId1187" display="http://teknoag.sanayi.gov.tr/Home/TgbFirmaDetay?WCacra%252fJNEEIY%252fJ3LQRIuQ%253d%253d=Qojh%252bSdstL2h3rFCym9vXw%253d%253d" xr:uid="{FBB1829A-7900-43CE-8B5D-726F088CB0A9}"/>
    <hyperlink ref="F1189" r:id="rId1188" display="http://teknoag.sanayi.gov.tr/Home/TgbFirmaDetay?WCacra%252fJNEEIY%252fJ3LQRIuQ%253d%253d=akuxf%252fvSUQBCtVFtBc5J2w%253d%253d" xr:uid="{981699A0-D47C-4D6E-86AA-479B6E26CE75}"/>
    <hyperlink ref="F1190" r:id="rId1189" display="http://teknoag.sanayi.gov.tr/Home/TgbFirmaDetay?WCacra%252fJNEEIY%252fJ3LQRIuQ%253d%253d=hgg555CH1N8gtR6hujuVWg%253d%253d" xr:uid="{C74A5013-A721-4FD1-85C9-F5119856BD64}"/>
    <hyperlink ref="F1191" r:id="rId1190" display="http://teknoag.sanayi.gov.tr/Home/TgbFirmaDetay?WCacra%252fJNEEIY%252fJ3LQRIuQ%253d%253d=LgJATx2oEh5ujLUQrYIZAg%253d%253d" xr:uid="{0546FA09-65ED-49E0-B084-18B22A507AEE}"/>
    <hyperlink ref="F1192" r:id="rId1191" display="http://teknoag.sanayi.gov.tr/Home/TgbFirmaDetay?WCacra%252fJNEEIY%252fJ3LQRIuQ%253d%253d=XYJvJfUR0%252bC0yQOtFbCPZA%253d%253d" xr:uid="{F4551376-8A1D-415B-84E2-7E8945C70318}"/>
    <hyperlink ref="F1193" r:id="rId1192" display="http://teknoag.sanayi.gov.tr/Home/TgbFirmaDetay?WCacra%252fJNEEIY%252fJ3LQRIuQ%253d%253d=vpyP3HV0ngzaDt1MiOvuvQ%253d%253d" xr:uid="{EF8E4CD3-80D3-4CFE-BAA9-F15F9A28DDC8}"/>
    <hyperlink ref="F1194" r:id="rId1193" display="http://teknoag.sanayi.gov.tr/Home/TgbFirmaDetay?WCacra%252fJNEEIY%252fJ3LQRIuQ%253d%253d=uzqGWgKiD6iRON71lAJbNA%253d%253d" xr:uid="{F364612B-0EB7-4A92-9257-320C4CBD629B}"/>
    <hyperlink ref="F1195" r:id="rId1194" display="http://teknoag.sanayi.gov.tr/Home/TgbFirmaDetay?WCacra%252fJNEEIY%252fJ3LQRIuQ%253d%253d=Rgk2j%252brhkZjj%252fwJ5UgUg3A%253d%253d" xr:uid="{AF47E486-8462-4AC9-A824-E96CE371677B}"/>
    <hyperlink ref="F1196" r:id="rId1195" display="http://teknoag.sanayi.gov.tr/Home/TgbFirmaDetay?WCacra%252fJNEEIY%252fJ3LQRIuQ%253d%253d=%252b2ye1jOtW5hxdrycvcojGQ%253d%253d" xr:uid="{F24F4303-557B-4967-9C75-0362C4994B9B}"/>
    <hyperlink ref="F1197" r:id="rId1196" display="http://teknoag.sanayi.gov.tr/Home/TgbFirmaDetay?WCacra%252fJNEEIY%252fJ3LQRIuQ%253d%253d=k5VfHY7cIJR%252fAGyOdZBijg%253d%253d" xr:uid="{063666B2-DBBD-4726-BE4D-3568E19F7F37}"/>
    <hyperlink ref="F1198" r:id="rId1197" display="http://teknoag.sanayi.gov.tr/Home/TgbFirmaDetay?WCacra%252fJNEEIY%252fJ3LQRIuQ%253d%253d=E%252fmzVhGcJGAyjmd013H7zw%253d%253d" xr:uid="{4A59F6D3-B84A-4D20-AAB9-2FFBD37215AD}"/>
    <hyperlink ref="F1199" r:id="rId1198" display="http://teknoag.sanayi.gov.tr/Home/TgbFirmaDetay?WCacra%252fJNEEIY%252fJ3LQRIuQ%253d%253d=bT26JmAckmKk5NGantZBBQ%253d%253d" xr:uid="{204D0FA1-7248-4722-8234-3DA6A0486115}"/>
    <hyperlink ref="F1200" r:id="rId1199" display="http://teknoag.sanayi.gov.tr/Home/TgbFirmaDetay?WCacra%252fJNEEIY%252fJ3LQRIuQ%253d%253d=LtltA22uE12Usk0hK%252bnXhA%253d%253d" xr:uid="{43EB5C2B-8466-4065-BC73-43EF39DC6689}"/>
    <hyperlink ref="F1201" r:id="rId1200" display="http://teknoag.sanayi.gov.tr/Home/TgbFirmaDetay?WCacra%252fJNEEIY%252fJ3LQRIuQ%253d%253d=IWiGfAencZHLF0KvBX9YPA%253d%253d" xr:uid="{32BAF9AA-6B87-4A96-BD5C-AD622FB48D0A}"/>
    <hyperlink ref="F1202" r:id="rId1201" display="http://teknoag.sanayi.gov.tr/Home/TgbFirmaDetay?WCacra%252fJNEEIY%252fJ3LQRIuQ%253d%253d=WF8zF6FHYFvjI%252bt1BBW0Tg%253d%253d" xr:uid="{CB59E52F-C6CF-4338-92F1-646E256FD04B}"/>
    <hyperlink ref="F1203" r:id="rId1202" display="http://teknoag.sanayi.gov.tr/Home/TgbFirmaDetay?WCacra%252fJNEEIY%252fJ3LQRIuQ%253d%253d=VYAC1cLmslMLK4wzpD7MZA%253d%253d" xr:uid="{8ABF072E-E4A8-4DAA-BB0A-E0930B465C24}"/>
    <hyperlink ref="F1204" r:id="rId1203" display="http://teknoag.sanayi.gov.tr/Home/TgbFirmaDetay?WCacra%252fJNEEIY%252fJ3LQRIuQ%253d%253d=rpS1Pj0suJm45MDUojC8vA%253d%253d" xr:uid="{CE65D68E-BB8F-42A0-AD17-653A4820919F}"/>
    <hyperlink ref="F1205" r:id="rId1204" display="http://teknoag.sanayi.gov.tr/Home/TgbFirmaDetay?WCacra%252fJNEEIY%252fJ3LQRIuQ%253d%253d=kHJfbn55gPsG4lTRiYsWGA%253d%253d" xr:uid="{3B4B0466-C912-4986-B436-E4D83E69F015}"/>
    <hyperlink ref="F1206" r:id="rId1205" display="http://teknoag.sanayi.gov.tr/Home/TgbFirmaDetay?WCacra%252fJNEEIY%252fJ3LQRIuQ%253d%253d=JN8b%252fgsyuiYszPLR23pKzg%253d%253d" xr:uid="{3DB0CFEE-1183-4734-BFC5-D8FC7F1FEC48}"/>
    <hyperlink ref="F1207" r:id="rId1206" display="http://teknoag.sanayi.gov.tr/Home/TgbFirmaDetay?WCacra%252fJNEEIY%252fJ3LQRIuQ%253d%253d=VH8umjSDg6tuoFuitNphCg%253d%253d" xr:uid="{F7E3D6D8-E271-428B-A4E1-7DE53FC6DD5D}"/>
    <hyperlink ref="F1208" r:id="rId1207" display="http://teknoag.sanayi.gov.tr/Home/TgbFirmaDetay?WCacra%252fJNEEIY%252fJ3LQRIuQ%253d%253d=o830ycBj9qfhOX7q7azuTA%253d%253d" xr:uid="{EF330C44-0C88-438E-A9E7-0981235BE8A4}"/>
    <hyperlink ref="F1209" r:id="rId1208" display="http://teknoag.sanayi.gov.tr/Home/TgbFirmaDetay?WCacra%252fJNEEIY%252fJ3LQRIuQ%253d%253d=j%252f6rJjW8z%252beqlSMWa8W4WA%253d%253d" xr:uid="{4FA8158E-1DEE-4FAB-B57F-D8DF3448FAD2}"/>
    <hyperlink ref="F1210" r:id="rId1209" display="http://teknoag.sanayi.gov.tr/Home/TgbFirmaDetay?WCacra%252fJNEEIY%252fJ3LQRIuQ%253d%253d=jmrCkCNMfG7swgQeKel1Jw%253d%253d" xr:uid="{145F524B-01DF-436C-B77D-12C54B3A5704}"/>
    <hyperlink ref="F1211" r:id="rId1210" display="http://teknoag.sanayi.gov.tr/Home/TgbFirmaDetay?WCacra%252fJNEEIY%252fJ3LQRIuQ%253d%253d=Fwdgszk9JX3CLL4lKiu9OA%253d%253d" xr:uid="{B95565A8-A7B8-4B62-881D-2BFB7C8BC02E}"/>
    <hyperlink ref="F1212" r:id="rId1211" display="http://teknoag.sanayi.gov.tr/Home/TgbFirmaDetay?WCacra%252fJNEEIY%252fJ3LQRIuQ%253d%253d=3wwhaWBS02xMSLBzVoLuzQ%253d%253d" xr:uid="{89275EC9-5EA1-471D-93F7-9988CC853A26}"/>
    <hyperlink ref="F1213" r:id="rId1212" display="http://teknoag.sanayi.gov.tr/Home/TgbFirmaDetay?WCacra%252fJNEEIY%252fJ3LQRIuQ%253d%253d=TXRdEA28owFNlv0zNkHTpw%253d%253d" xr:uid="{02D9E349-6489-4995-8951-02AF2415187B}"/>
    <hyperlink ref="F1214" r:id="rId1213" display="http://teknoag.sanayi.gov.tr/Home/TgbFirmaDetay?WCacra%252fJNEEIY%252fJ3LQRIuQ%253d%253d=G94i5fod6Y7Mm1ryXBCEzQ%253d%253d" xr:uid="{866255C0-F305-4114-8BB1-5F67544F1C4F}"/>
    <hyperlink ref="F1215" r:id="rId1214" display="http://teknoag.sanayi.gov.tr/Home/TgbFirmaDetay?WCacra%252fJNEEIY%252fJ3LQRIuQ%253d%253d=4z5bIK%252fERNs1jPU79BNsrA%253d%253d" xr:uid="{475FD702-0FCD-4B13-9C02-769549FCDB8E}"/>
    <hyperlink ref="F1216" r:id="rId1215" display="http://teknoag.sanayi.gov.tr/Home/TgbFirmaDetay?WCacra%252fJNEEIY%252fJ3LQRIuQ%253d%253d=cM%252f6AzzZvV1gC2eKv9AfQw%253d%253d" xr:uid="{75C9B6AB-372D-4635-9408-E757B3F3665D}"/>
    <hyperlink ref="F1217" r:id="rId1216" display="http://teknoag.sanayi.gov.tr/Home/TgbFirmaDetay?WCacra%252fJNEEIY%252fJ3LQRIuQ%253d%253d=6kTQzdwxOTto3dznXEc9SQ%253d%253d" xr:uid="{8ACABB5C-CBFC-4ACB-B662-94427D50E2E1}"/>
    <hyperlink ref="F1218" r:id="rId1217" display="http://teknoag.sanayi.gov.tr/Home/TgbFirmaDetay?WCacra%252fJNEEIY%252fJ3LQRIuQ%253d%253d=ovROZ4mLNq4pEZ5p4kgRTw%253d%253d" xr:uid="{4279E112-958C-42D3-8C9F-08774F288E27}"/>
    <hyperlink ref="F1219" r:id="rId1218" display="http://teknoag.sanayi.gov.tr/Home/TgbFirmaDetay?WCacra%252fJNEEIY%252fJ3LQRIuQ%253d%253d=ySSKr%252bOpS1MH%252bxS6OEYQmw%253d%253d" xr:uid="{12457996-0D66-47E0-AEDF-42A5AE891B2D}"/>
    <hyperlink ref="F1220" r:id="rId1219" display="http://teknoag.sanayi.gov.tr/Home/TgbFirmaDetay?WCacra%252fJNEEIY%252fJ3LQRIuQ%253d%253d=FxNs5kIku2ywbFjp2EFS4g%253d%253d" xr:uid="{A17B3403-CA46-4FE5-9930-822474A933A2}"/>
    <hyperlink ref="F1221" r:id="rId1220" display="http://teknoag.sanayi.gov.tr/Home/TgbFirmaDetay?WCacra%252fJNEEIY%252fJ3LQRIuQ%253d%253d=YrFHzs4x%252bNBDS6fLAokUEw%253d%253d" xr:uid="{F719398D-987E-4A6D-9719-31F2348A1293}"/>
    <hyperlink ref="F1222" r:id="rId1221" display="http://teknoag.sanayi.gov.tr/Home/TgbFirmaDetay?WCacra%252fJNEEIY%252fJ3LQRIuQ%253d%253d=VVCAaK6hos3NsmEHxM%252bLyw%253d%253d" xr:uid="{919B3BE0-19ED-41B4-AE2D-5CF164310C6C}"/>
    <hyperlink ref="F1223" r:id="rId1222" display="http://teknoag.sanayi.gov.tr/Home/TgbFirmaDetay?WCacra%252fJNEEIY%252fJ3LQRIuQ%253d%253d=SvPQ%252byin4%252bar%252fFqbA0AyuQ%253d%253d" xr:uid="{91359707-1244-40EC-AD73-65BF16F076EA}"/>
    <hyperlink ref="F1224" r:id="rId1223" display="http://teknoag.sanayi.gov.tr/Home/TgbFirmaDetay?WCacra%252fJNEEIY%252fJ3LQRIuQ%253d%253d=bfUuYWxgelUQLg36GdibRw%253d%253d" xr:uid="{96B5A483-3D2A-4A5A-9937-281DAC092D15}"/>
    <hyperlink ref="F1225" r:id="rId1224" display="http://teknoag.sanayi.gov.tr/Home/TgbFirmaDetay?WCacra%252fJNEEIY%252fJ3LQRIuQ%253d%253d=t6KMiY79ZnDWpm8%252b7TL7%252fg%253d%253d" xr:uid="{351B349E-5067-4545-8E0C-6B09F929F873}"/>
    <hyperlink ref="F1226" r:id="rId1225" display="http://teknoag.sanayi.gov.tr/Home/TgbFirmaDetay?WCacra%252fJNEEIY%252fJ3LQRIuQ%253d%253d=4%252bd9hqoF%252bFiggEGq8vXclw%253d%253d" xr:uid="{4A920BFD-FBC5-4606-88F2-9E480CF48ABF}"/>
    <hyperlink ref="F1227" r:id="rId1226" display="http://teknoag.sanayi.gov.tr/Home/TgbFirmaDetay?WCacra%252fJNEEIY%252fJ3LQRIuQ%253d%253d=8n36WcGgP8J3Kof6KsRiZg%253d%253d" xr:uid="{69C28AA6-2048-4D0E-A014-58A5203C2C5F}"/>
    <hyperlink ref="F1228" r:id="rId1227" display="http://teknoag.sanayi.gov.tr/Home/TgbFirmaDetay?WCacra%252fJNEEIY%252fJ3LQRIuQ%253d%253d=Li8bwznVUjGdUzIMTsEa8Q%253d%253d" xr:uid="{819FB11D-0299-4691-B221-2989FCD8B09F}"/>
    <hyperlink ref="F1229" r:id="rId1228" display="http://teknoag.sanayi.gov.tr/Home/TgbFirmaDetay?WCacra%252fJNEEIY%252fJ3LQRIuQ%253d%253d=yCYtk3NeOVaUkrLhlKJaRQ%253d%253d" xr:uid="{A236A261-CF8E-4DB7-A1A5-65D8F43D8351}"/>
    <hyperlink ref="F1230" r:id="rId1229" display="http://teknoag.sanayi.gov.tr/Home/TgbFirmaDetay?WCacra%252fJNEEIY%252fJ3LQRIuQ%253d%253d=PCeObb6KCvV2DV06git0Dg%253d%253d" xr:uid="{18C32700-6308-44DE-9C54-056DB98E0937}"/>
    <hyperlink ref="F1231" r:id="rId1230" display="http://teknoag.sanayi.gov.tr/Home/TgbFirmaDetay?WCacra%252fJNEEIY%252fJ3LQRIuQ%253d%253d=7jCvrMG6Cbj%252bWxbXES51Tg%253d%253d" xr:uid="{74FCAFC4-A2C9-4F3D-BCB3-8DAFE918C7CB}"/>
    <hyperlink ref="F1232" r:id="rId1231" display="http://teknoag.sanayi.gov.tr/Home/TgbFirmaDetay?WCacra%252fJNEEIY%252fJ3LQRIuQ%253d%253d=%252boZhtX8zBI6T3X2nOhaQKg%253d%253d" xr:uid="{134FE70F-7664-425E-889B-3356F41F222A}"/>
    <hyperlink ref="F1233" r:id="rId1232" display="http://teknoag.sanayi.gov.tr/Home/TgbFirmaDetay?WCacra%252fJNEEIY%252fJ3LQRIuQ%253d%253d=%252fd6JXTBMHw0Aa0%252bTGd%252fZGg%253d%253d" xr:uid="{278FF823-153B-4525-91F5-ED464CEE4EEC}"/>
    <hyperlink ref="F1234" r:id="rId1233" display="http://teknoag.sanayi.gov.tr/Home/TgbFirmaDetay?WCacra%252fJNEEIY%252fJ3LQRIuQ%253d%253d=LTHSrgIOE4sOvd2N8RCB6w%253d%253d" xr:uid="{16017283-9BB0-4989-97F2-EDC961A5C0AC}"/>
    <hyperlink ref="F1235" r:id="rId1234" display="http://teknoag.sanayi.gov.tr/Home/TgbFirmaDetay?WCacra%252fJNEEIY%252fJ3LQRIuQ%253d%253d=Ss4BuDrDotICjmjh1Tztcw%253d%253d" xr:uid="{160A019D-088D-46E7-9D1F-D0605D40770D}"/>
    <hyperlink ref="F1236" r:id="rId1235" display="http://teknoag.sanayi.gov.tr/Home/TgbFirmaDetay?WCacra%252fJNEEIY%252fJ3LQRIuQ%253d%253d=qmDXwnRCEGu8No2dVPKj1g%253d%253d" xr:uid="{A38DD7C2-8CE6-4D30-88CF-E02200F8A2EA}"/>
    <hyperlink ref="F1237" r:id="rId1236" display="http://teknoag.sanayi.gov.tr/Home/TgbFirmaDetay?WCacra%252fJNEEIY%252fJ3LQRIuQ%253d%253d=QviGpzT7Mm1nAsGN%252bPZ9zQ%253d%253d" xr:uid="{8FB31154-5D47-4EE5-8F1B-5E007E18D36E}"/>
    <hyperlink ref="F1238" r:id="rId1237" display="http://teknoag.sanayi.gov.tr/Home/TgbFirmaDetay?WCacra%252fJNEEIY%252fJ3LQRIuQ%253d%253d=6jaMTt%252btG4qRjTIKjRRtfw%253d%253d" xr:uid="{3F9C3C51-D372-4CA2-A019-5CDC04042E86}"/>
    <hyperlink ref="F1239" r:id="rId1238" display="http://teknoag.sanayi.gov.tr/Home/TgbFirmaDetay?WCacra%252fJNEEIY%252fJ3LQRIuQ%253d%253d=Xrjlxcv4f0M%252fWSqK863oyw%253d%253d" xr:uid="{55663DC6-7298-4EB7-AB21-D768DBC86374}"/>
    <hyperlink ref="F1240" r:id="rId1239" display="http://teknoag.sanayi.gov.tr/Home/TgbFirmaDetay?WCacra%252fJNEEIY%252fJ3LQRIuQ%253d%253d=SLQT0H%252bAznnLq9w%252bzjBCQQ%253d%253d" xr:uid="{7CF8C023-3C41-4644-B954-FB302DEBB92C}"/>
    <hyperlink ref="F1241" r:id="rId1240" display="http://teknoag.sanayi.gov.tr/Home/TgbFirmaDetay?WCacra%252fJNEEIY%252fJ3LQRIuQ%253d%253d=PHMB0vCMznAowq%252fKnigGPQ%253d%253d" xr:uid="{E3282F73-1935-428B-A057-1BC3810554EF}"/>
    <hyperlink ref="F1242" r:id="rId1241" display="http://teknoag.sanayi.gov.tr/Home/TgbFirmaDetay?WCacra%252fJNEEIY%252fJ3LQRIuQ%253d%253d=YzuB4MWt%252b9D%252bulaP%252fv1zbA%253d%253d" xr:uid="{ABB325F9-332B-441A-A428-9942763C78EB}"/>
    <hyperlink ref="F1243" r:id="rId1242" display="http://teknoag.sanayi.gov.tr/Home/TgbFirmaDetay?WCacra%252fJNEEIY%252fJ3LQRIuQ%253d%253d=Cdj6uSKcbcZ0Qj%252f1k0llrA%253d%253d" xr:uid="{8A911076-45C9-4806-BCA6-5BA9F8A8EC17}"/>
    <hyperlink ref="F1244" r:id="rId1243" display="http://teknoag.sanayi.gov.tr/Home/TgbFirmaDetay?WCacra%252fJNEEIY%252fJ3LQRIuQ%253d%253d=R6zTE6%252b%252fKgR9D0ob2s3T0A%253d%253d" xr:uid="{A515F257-FDFF-4A6D-A42E-7AF0B879FE2E}"/>
    <hyperlink ref="F1245" r:id="rId1244" display="http://teknoag.sanayi.gov.tr/Home/TgbFirmaDetay?WCacra%252fJNEEIY%252fJ3LQRIuQ%253d%253d=eN3Mo1grQXjMF%252bulFEonKA%253d%253d" xr:uid="{53C2BD1D-D998-4491-8198-684DB5A3C475}"/>
    <hyperlink ref="F1246" r:id="rId1245" display="http://teknoag.sanayi.gov.tr/Home/TgbFirmaDetay?WCacra%252fJNEEIY%252fJ3LQRIuQ%253d%253d=YDEi2WjLZ%252fnbD5wPgLlV7A%253d%253d" xr:uid="{309BD0F3-61BC-4B1D-B6F1-9D118A1874B6}"/>
    <hyperlink ref="F1247" r:id="rId1246" display="http://teknoag.sanayi.gov.tr/Home/TgbFirmaDetay?WCacra%252fJNEEIY%252fJ3LQRIuQ%253d%253d=0%252fI9m8SsxaBv4Xfcpw91Xg%253d%253d" xr:uid="{67E2F252-41D0-491C-8038-08505233BA2A}"/>
    <hyperlink ref="F1248" r:id="rId1247" display="http://teknoag.sanayi.gov.tr/Home/TgbFirmaDetay?WCacra%252fJNEEIY%252fJ3LQRIuQ%253d%253d=orhhspXXMcKZ8R7KiSIFRQ%253d%253d" xr:uid="{DE82EF87-DE82-49C2-8498-C206C8C4749F}"/>
    <hyperlink ref="F1249" r:id="rId1248" display="http://teknoag.sanayi.gov.tr/Home/TgbFirmaDetay?WCacra%252fJNEEIY%252fJ3LQRIuQ%253d%253d=PSUSnFdSraiGRHPfxMRJZg%253d%253d" xr:uid="{BE3D0BBB-DE94-4417-AE43-DBED0AC91774}"/>
    <hyperlink ref="F1250" r:id="rId1249" display="http://teknoag.sanayi.gov.tr/Home/TgbFirmaDetay?WCacra%252fJNEEIY%252fJ3LQRIuQ%253d%253d=GVeAcb78srAcoHoJb4mrpA%253d%253d" xr:uid="{5964D4EE-BD09-426A-8195-D09FC8E3609D}"/>
    <hyperlink ref="F1251" r:id="rId1250" display="http://teknoag.sanayi.gov.tr/Home/TgbFirmaDetay?WCacra%252fJNEEIY%252fJ3LQRIuQ%253d%253d=YwcQgCd4qiHu8qKvRTpvxQ%253d%253d" xr:uid="{0B2712EF-23C3-45B0-AA99-ABF376DD13B6}"/>
    <hyperlink ref="F1252" r:id="rId1251" display="http://teknoag.sanayi.gov.tr/Home/TgbFirmaDetay?WCacra%252fJNEEIY%252fJ3LQRIuQ%253d%253d=owLqm4dgkQa5cK8ZUDoZDg%253d%253d" xr:uid="{0CF53644-A6FD-4540-9110-FE24BCC37C37}"/>
    <hyperlink ref="F1253" r:id="rId1252" display="http://teknoag.sanayi.gov.tr/Home/TgbFirmaDetay?WCacra%252fJNEEIY%252fJ3LQRIuQ%253d%253d=GB6eqo9yv9QJ4mKJ6bTUEg%253d%253d" xr:uid="{8880987B-59EE-43E2-A136-A7E78C3B264F}"/>
    <hyperlink ref="F1254" r:id="rId1253" display="http://teknoag.sanayi.gov.tr/Home/TgbFirmaDetay?WCacra%252fJNEEIY%252fJ3LQRIuQ%253d%253d=QnqtGyQhLynrPQawpnY3Tw%253d%253d" xr:uid="{2AC6CDA5-A268-4697-A544-1D6147FFD58B}"/>
    <hyperlink ref="F1255" r:id="rId1254" display="http://teknoag.sanayi.gov.tr/Home/TgbFirmaDetay?WCacra%252fJNEEIY%252fJ3LQRIuQ%253d%253d=Lweg%252bCNZ7VUvvmbBzNluHQ%253d%253d" xr:uid="{FE567E79-041A-4DCC-8A53-C72C417F7BD2}"/>
    <hyperlink ref="F1256" r:id="rId1255" display="http://teknoag.sanayi.gov.tr/Home/TgbFirmaDetay?WCacra%252fJNEEIY%252fJ3LQRIuQ%253d%253d=zPRfw3iTi7%252fbyQh3UWhivQ%253d%253d" xr:uid="{D3E6721E-9CA2-4E66-A8D1-B65DF6080091}"/>
    <hyperlink ref="F1257" r:id="rId1256" display="http://teknoag.sanayi.gov.tr/Home/TgbFirmaDetay?WCacra%252fJNEEIY%252fJ3LQRIuQ%253d%253d=%252bhRucXu0YRiH3u8Ukcdt8Q%253d%253d" xr:uid="{30FD7EEE-7F9F-4275-A9DB-A0DE06B249E1}"/>
    <hyperlink ref="F1258" r:id="rId1257" display="http://teknoag.sanayi.gov.tr/Home/TgbFirmaDetay?WCacra%252fJNEEIY%252fJ3LQRIuQ%253d%253d=s0y92D9Tadph17pVhKfcnQ%253d%253d" xr:uid="{C002AB38-E29C-4294-9DC1-03C0F92C202C}"/>
    <hyperlink ref="F1259" r:id="rId1258" display="http://teknoag.sanayi.gov.tr/Home/TgbFirmaDetay?WCacra%252fJNEEIY%252fJ3LQRIuQ%253d%253d=rPT6LEc1sBPJ1h6g7JwZ%252bQ%253d%253d" xr:uid="{720B6B97-0847-405D-9C8B-A2062E18A86B}"/>
    <hyperlink ref="F1260" r:id="rId1259" display="http://teknoag.sanayi.gov.tr/Home/TgbFirmaDetay?WCacra%252fJNEEIY%252fJ3LQRIuQ%253d%253d=AcdUnEdncthh8FvCyrxmIQ%253d%253d" xr:uid="{CE298245-25B9-4613-B2F7-37E27D34D77F}"/>
    <hyperlink ref="F1261" r:id="rId1260" display="http://teknoag.sanayi.gov.tr/Home/TgbFirmaDetay?WCacra%252fJNEEIY%252fJ3LQRIuQ%253d%253d=QLDje8MNm0fa6X%252bUW16aOQ%253d%253d" xr:uid="{D7338550-7191-4C7F-9D16-DCF5A8BDBF07}"/>
    <hyperlink ref="F1262" r:id="rId1261" display="http://teknoag.sanayi.gov.tr/Home/TgbFirmaDetay?WCacra%252fJNEEIY%252fJ3LQRIuQ%253d%253d=v3UO4PdbofU2XN88wOxVYQ%253d%253d" xr:uid="{E7451324-ADE1-4B02-A4F7-B2E269548CD0}"/>
    <hyperlink ref="F1263" r:id="rId1262" display="http://teknoag.sanayi.gov.tr/Home/TgbFirmaDetay?WCacra%252fJNEEIY%252fJ3LQRIuQ%253d%253d=5RIPJMWxkF9HwNswF1FWwQ%253d%253d" xr:uid="{F235E4DF-E25A-483E-AFD6-B9704359046F}"/>
    <hyperlink ref="F1264" r:id="rId1263" display="http://teknoag.sanayi.gov.tr/Home/TgbFirmaDetay?WCacra%252fJNEEIY%252fJ3LQRIuQ%253d%253d=%252bAnuGRQXWd7vxc8w59VjaA%253d%253d" xr:uid="{F655436D-910C-4F1F-99DA-A4E34C351391}"/>
    <hyperlink ref="F1265" r:id="rId1264" display="http://teknoag.sanayi.gov.tr/Home/TgbFirmaDetay?WCacra%252fJNEEIY%252fJ3LQRIuQ%253d%253d=U12jnflL7y7N6hR%252ft3pDLA%253d%253d" xr:uid="{156E2318-9AAE-4126-AFA3-42A0790AB5B2}"/>
    <hyperlink ref="F1266" r:id="rId1265" display="http://teknoag.sanayi.gov.tr/Home/TgbFirmaDetay?WCacra%252fJNEEIY%252fJ3LQRIuQ%253d%253d=6mx7zKDhCmP7CZbISrWTJQ%253d%253d" xr:uid="{07ABCB38-8D29-40E3-9BA3-70D590408556}"/>
    <hyperlink ref="F1267" r:id="rId1266" display="http://teknoag.sanayi.gov.tr/Home/TgbFirmaDetay?WCacra%252fJNEEIY%252fJ3LQRIuQ%253d%253d=F3dlUF9Ccgjc%252flzhy1xtHw%253d%253d" xr:uid="{DB93781D-9F4C-4508-8845-5273CDD10DE7}"/>
    <hyperlink ref="F1268" r:id="rId1267" display="http://teknoag.sanayi.gov.tr/Home/TgbFirmaDetay?WCacra%252fJNEEIY%252fJ3LQRIuQ%253d%253d=KNeQfdCWlD6JAUP0FIP3ww%253d%253d" xr:uid="{AD08D1A7-0622-48EF-8299-792491578F1A}"/>
    <hyperlink ref="F1269" r:id="rId1268" display="http://teknoag.sanayi.gov.tr/Home/TgbFirmaDetay?WCacra%252fJNEEIY%252fJ3LQRIuQ%253d%253d=CdRbAoxMThs6i4lVcSeu8w%253d%253d" xr:uid="{8B0A94C1-CACE-4D00-9EB1-4EFD74356EB4}"/>
    <hyperlink ref="F1270" r:id="rId1269" display="http://teknoag.sanayi.gov.tr/Home/TgbFirmaDetay?WCacra%252fJNEEIY%252fJ3LQRIuQ%253d%253d=NAtuxzCxu2JoHZknUKW8Tw%253d%253d" xr:uid="{94A35009-42ED-4F3C-B21F-2678D7AE0F7B}"/>
    <hyperlink ref="F1271" r:id="rId1270" display="http://teknoag.sanayi.gov.tr/Home/TgbFirmaDetay?WCacra%252fJNEEIY%252fJ3LQRIuQ%253d%253d=yZNuDAhX0TNSqt0fgI%252bFKg%253d%253d" xr:uid="{5FA07759-F4F5-4D46-9D57-D60EE7302CFE}"/>
    <hyperlink ref="F1272" r:id="rId1271" display="http://teknoag.sanayi.gov.tr/Home/TgbFirmaDetay?WCacra%252fJNEEIY%252fJ3LQRIuQ%253d%253d=IguYDu0RjhDIaoPK%252bZkBMA%253d%253d" xr:uid="{CCEEDA13-935B-473F-A06D-ED8F0736ECA0}"/>
    <hyperlink ref="F1273" r:id="rId1272" display="http://teknoag.sanayi.gov.tr/Home/TgbFirmaDetay?WCacra%252fJNEEIY%252fJ3LQRIuQ%253d%253d=WNl%252bc%252fIUpsO9mp2jZi9pgQ%253d%253d" xr:uid="{DAA5B09F-5840-4C8A-B6C1-AEA72DDDB6D5}"/>
    <hyperlink ref="F1274" r:id="rId1273" display="http://teknoag.sanayi.gov.tr/Home/TgbFirmaDetay?WCacra%252fJNEEIY%252fJ3LQRIuQ%253d%253d=AIRXvwbV0fP4QPymShns7Q%253d%253d" xr:uid="{0C50BB28-22F9-4852-938C-926A5FFCF98F}"/>
    <hyperlink ref="F1275" r:id="rId1274" display="http://teknoag.sanayi.gov.tr/Home/TgbFirmaDetay?WCacra%252fJNEEIY%252fJ3LQRIuQ%253d%253d=CKU1rNB4dyJIxbtjpmc2Hw%253d%253d" xr:uid="{643E2112-4C3A-4E15-99B6-D8551D4A8B9E}"/>
    <hyperlink ref="F1276" r:id="rId1275" display="http://teknoag.sanayi.gov.tr/Home/TgbFirmaDetay?WCacra%252fJNEEIY%252fJ3LQRIuQ%253d%253d=tkI3A8DCZYMXzPlCF2QKqg%253d%253d" xr:uid="{06172295-4065-476B-AFD8-695CE4BE732C}"/>
    <hyperlink ref="F1277" r:id="rId1276" display="http://teknoag.sanayi.gov.tr/Home/TgbFirmaDetay?WCacra%252fJNEEIY%252fJ3LQRIuQ%253d%253d=GMwQD6XtcJXCZFTAYNiHIA%253d%253d" xr:uid="{5971F62E-1AF0-4CDF-A83D-6CE336E25AA8}"/>
    <hyperlink ref="F1278" r:id="rId1277" display="http://teknoag.sanayi.gov.tr/Home/TgbFirmaDetay?WCacra%252fJNEEIY%252fJ3LQRIuQ%253d%253d=5fmuEL7nJkj6fwd8VVqizQ%253d%253d" xr:uid="{47B3938F-DAF5-4966-BC11-FE59345CDB33}"/>
    <hyperlink ref="F1279" r:id="rId1278" display="http://teknoag.sanayi.gov.tr/Home/TgbFirmaDetay?WCacra%252fJNEEIY%252fJ3LQRIuQ%253d%253d=VWJJ8EHMkkgGYeXrZJR70w%253d%253d" xr:uid="{6F46597E-40C8-4E6E-A820-1056E46FAA2D}"/>
    <hyperlink ref="F1280" r:id="rId1279" display="http://teknoag.sanayi.gov.tr/Home/TgbFirmaDetay?WCacra%252fJNEEIY%252fJ3LQRIuQ%253d%253d=NBl9Oyyrbi8oXa6e6JQnug%253d%253d" xr:uid="{75A3E4FE-D4D6-4295-B66A-88A46B779121}"/>
    <hyperlink ref="F1281" r:id="rId1280" display="http://teknoag.sanayi.gov.tr/Home/TgbFirmaDetay?WCacra%252fJNEEIY%252fJ3LQRIuQ%253d%253d=jeU2xqPu2Awg6l0sQbyxSw%253d%253d" xr:uid="{A279894E-E8DD-4EFE-9092-D8DE5B5A1F63}"/>
    <hyperlink ref="F1282" r:id="rId1281" display="http://teknoag.sanayi.gov.tr/Home/TgbFirmaDetay?WCacra%252fJNEEIY%252fJ3LQRIuQ%253d%253d=e%252b9ZY2W4Ug38W2dNBuJbWA%253d%253d" xr:uid="{DF6628B7-24C1-4198-8474-F7A0708C37F7}"/>
    <hyperlink ref="F1283" r:id="rId1282" display="http://teknoag.sanayi.gov.tr/Home/TgbFirmaDetay?WCacra%252fJNEEIY%252fJ3LQRIuQ%253d%253d=xf1Jt90YgdCL4i8ZfFEWAA%253d%253d" xr:uid="{26F0BF80-ED2E-41C4-9003-B8C5F5FA23C9}"/>
    <hyperlink ref="F1284" r:id="rId1283" display="http://teknoag.sanayi.gov.tr/Home/TgbFirmaDetay?WCacra%252fJNEEIY%252fJ3LQRIuQ%253d%253d=WABcUAYgdJGu%252f3hjR3WYCQ%253d%253d" xr:uid="{4E658AEF-9215-43C7-8D7F-F5DC0EA9661F}"/>
    <hyperlink ref="F1285" r:id="rId1284" display="http://teknoag.sanayi.gov.tr/Home/TgbFirmaDetay?WCacra%252fJNEEIY%252fJ3LQRIuQ%253d%253d=L8glShJ1wjpj%252fbQOgjPA0A%253d%253d" xr:uid="{D77CAF83-6D3E-491B-94FA-7DA4A2CF528E}"/>
    <hyperlink ref="F1286" r:id="rId1285" display="http://teknoag.sanayi.gov.tr/Home/TgbFirmaDetay?WCacra%252fJNEEIY%252fJ3LQRIuQ%253d%253d=gMESkYNr7Njb13xeVll2Tg%253d%253d" xr:uid="{47B630F0-EA3C-48BB-A78F-901F29FB2B49}"/>
    <hyperlink ref="F1287" r:id="rId1286" display="http://teknoag.sanayi.gov.tr/Home/TgbFirmaDetay?WCacra%252fJNEEIY%252fJ3LQRIuQ%253d%253d=JXqcopatv7MKfvbn8Co5Fw%253d%253d" xr:uid="{823C88D8-DF3D-47E5-BF45-F1099F7954E2}"/>
    <hyperlink ref="F1288" r:id="rId1287" display="http://teknoag.sanayi.gov.tr/Home/TgbFirmaDetay?WCacra%252fJNEEIY%252fJ3LQRIuQ%253d%253d=QcrHkDRIKU1FNSVfq7Mtvw%253d%253d" xr:uid="{29F5FEDA-8A29-4E84-BB74-AF06E6FD1C1E}"/>
    <hyperlink ref="F1289" r:id="rId1288" display="http://teknoag.sanayi.gov.tr/Home/TgbFirmaDetay?WCacra%252fJNEEIY%252fJ3LQRIuQ%253d%253d=mp3icIq5i9oLqxsgwwFQPQ%253d%253d" xr:uid="{EFCCA692-EEA7-42B5-B7E8-61AAD207D845}"/>
    <hyperlink ref="F1290" r:id="rId1289" display="http://teknoag.sanayi.gov.tr/Home/TgbFirmaDetay?WCacra%252fJNEEIY%252fJ3LQRIuQ%253d%253d=MD0gssyEr3rnKNdrYiRHMQ%253d%253d" xr:uid="{5A9ECCEC-8F89-4BA4-814C-74A54C976F41}"/>
    <hyperlink ref="F1291" r:id="rId1290" display="http://teknoag.sanayi.gov.tr/Home/TgbFirmaDetay?WCacra%252fJNEEIY%252fJ3LQRIuQ%253d%253d=zyGeVJOAZWLRIygifY9UEQ%253d%253d" xr:uid="{F846A160-AB0B-4B70-9C17-0908E2DFFF01}"/>
    <hyperlink ref="F1292" r:id="rId1291" display="http://teknoag.sanayi.gov.tr/Home/TgbFirmaDetay?WCacra%252fJNEEIY%252fJ3LQRIuQ%253d%253d=zFPRngDP4gLH1iO3wtPLyA%253d%253d" xr:uid="{414FAB10-2C2C-4216-B27F-F5E5CCA86A7B}"/>
    <hyperlink ref="F1293" r:id="rId1292" display="http://teknoag.sanayi.gov.tr/Home/TgbFirmaDetay?WCacra%252fJNEEIY%252fJ3LQRIuQ%253d%253d=tO1HpyLKqMk2nyxzmBargA%253d%253d" xr:uid="{1B579366-3D0A-4EC2-B9D7-268834CFD69B}"/>
    <hyperlink ref="F1294" r:id="rId1293" display="http://teknoag.sanayi.gov.tr/Home/TgbFirmaDetay?WCacra%252fJNEEIY%252fJ3LQRIuQ%253d%253d=T02IC9trymEfFK2dVcTH1g%253d%253d" xr:uid="{DBE4FDD6-CA79-428E-92A8-D8DC6D893903}"/>
    <hyperlink ref="F1295" r:id="rId1294" display="http://teknoag.sanayi.gov.tr/Home/TgbFirmaDetay?WCacra%252fJNEEIY%252fJ3LQRIuQ%253d%253d=BG%252bwad6GR2Pmme6sMHSL%252fQ%253d%253d" xr:uid="{F9CCF824-1887-410B-919D-D73B32E3E509}"/>
    <hyperlink ref="F1296" r:id="rId1295" display="http://teknoag.sanayi.gov.tr/Home/TgbFirmaDetay?WCacra%252fJNEEIY%252fJ3LQRIuQ%253d%253d=nw1tyvorZlTkDwr%252bTkUIRg%253d%253d" xr:uid="{92FFE9A8-2A08-41CE-89CE-1A83BC37A854}"/>
    <hyperlink ref="F1297" r:id="rId1296" display="http://teknoag.sanayi.gov.tr/Home/TgbFirmaDetay?WCacra%252fJNEEIY%252fJ3LQRIuQ%253d%253d=UPjw8hnMxWu2O3BN6726WA%253d%253d" xr:uid="{1B697F95-C5F1-4611-B977-007D674D00F6}"/>
    <hyperlink ref="F1298" r:id="rId1297" display="http://teknoag.sanayi.gov.tr/Home/TgbFirmaDetay?WCacra%252fJNEEIY%252fJ3LQRIuQ%253d%253d=3ih5%252blfU0pGsRzYZZW2aHg%253d%253d" xr:uid="{AA513F9B-B732-4CE0-8F67-8F613FF22470}"/>
    <hyperlink ref="F1299" r:id="rId1298" display="http://teknoag.sanayi.gov.tr/Home/TgbFirmaDetay?WCacra%252fJNEEIY%252fJ3LQRIuQ%253d%253d=iIL3x9V0Uo60JhhK0n2dVQ%253d%253d" xr:uid="{9C9106C2-9019-497B-AADF-DE7559A7499D}"/>
    <hyperlink ref="F1300" r:id="rId1299" display="http://teknoag.sanayi.gov.tr/Home/TgbFirmaDetay?WCacra%252fJNEEIY%252fJ3LQRIuQ%253d%253d=09I93%252bVMQ5caWCkEV4LtDg%253d%253d" xr:uid="{EAD05A31-EAC5-4512-80C5-B1C107C14E58}"/>
    <hyperlink ref="F1301" r:id="rId1300" display="http://teknoag.sanayi.gov.tr/Home/TgbFirmaDetay?WCacra%252fJNEEIY%252fJ3LQRIuQ%253d%253d=8xCuZVbXgvzQ%252fqYeLOzrCQ%253d%253d" xr:uid="{A6143735-92A1-409F-A2D4-C3C4AD3E9730}"/>
    <hyperlink ref="F1302" r:id="rId1301" display="http://teknoag.sanayi.gov.tr/Home/TgbFirmaDetay?WCacra%252fJNEEIY%252fJ3LQRIuQ%253d%253d=yLN47F3mr6PnSO%252bipZadsg%253d%253d" xr:uid="{2840D2DC-95FC-499E-AC8B-08BE8E5DDBF8}"/>
    <hyperlink ref="F1303" r:id="rId1302" display="http://teknoag.sanayi.gov.tr/Home/TgbFirmaDetay?WCacra%252fJNEEIY%252fJ3LQRIuQ%253d%253d=48k9Affb5mlAzZBbHKCUYw%253d%253d" xr:uid="{E331A806-713C-4F43-87D2-032B3CF42A21}"/>
    <hyperlink ref="F1304" r:id="rId1303" display="http://teknoag.sanayi.gov.tr/Home/TgbFirmaDetay?WCacra%252fJNEEIY%252fJ3LQRIuQ%253d%253d=HG7f4HN%252fOlFGruCjMVrgzw%253d%253d" xr:uid="{ED7232CE-5CFE-4E26-8595-B322A8571F6E}"/>
    <hyperlink ref="F1305" r:id="rId1304" display="http://teknoag.sanayi.gov.tr/Home/TgbFirmaDetay?WCacra%252fJNEEIY%252fJ3LQRIuQ%253d%253d=FBPzqLjFWo%252bZM5MBRYj%252bug%253d%253d" xr:uid="{7BEA578B-905C-46C3-89A2-70E1200F7100}"/>
    <hyperlink ref="F1306" r:id="rId1305" display="http://teknoag.sanayi.gov.tr/Home/TgbFirmaDetay?WCacra%252fJNEEIY%252fJ3LQRIuQ%253d%253d=v2pe82Ig5B621RGuAB5tFg%253d%253d" xr:uid="{B2F51FF3-43FA-4B2A-B079-F73BC85C1720}"/>
    <hyperlink ref="F1307" r:id="rId1306" display="http://teknoag.sanayi.gov.tr/Home/TgbFirmaDetay?WCacra%252fJNEEIY%252fJ3LQRIuQ%253d%253d=Tctn5FOI3M2gjujJpVogeQ%253d%253d" xr:uid="{A9A20A57-5779-4301-9119-23580016C2AB}"/>
    <hyperlink ref="F1308" r:id="rId1307" display="http://teknoag.sanayi.gov.tr/Home/TgbFirmaDetay?WCacra%252fJNEEIY%252fJ3LQRIuQ%253d%253d=NqISph6XqVWs1LbxUAhDUw%253d%253d" xr:uid="{5227CCD4-CDB2-474D-9AEA-4D0A258CED50}"/>
    <hyperlink ref="F1309" r:id="rId1308" display="http://teknoag.sanayi.gov.tr/Home/TgbFirmaDetay?WCacra%252fJNEEIY%252fJ3LQRIuQ%253d%253d=YnlccHblN66IF7bAfZIHxw%253d%253d" xr:uid="{3034D4EC-6FA3-40D5-B889-DB56DEFD7DB3}"/>
    <hyperlink ref="F1310" r:id="rId1309" display="http://teknoag.sanayi.gov.tr/Home/TgbFirmaDetay?WCacra%252fJNEEIY%252fJ3LQRIuQ%253d%253d=sWHdy4Efz%252fCdzNrT%252ft8s%252bQ%253d%253d" xr:uid="{70CE454F-1E4B-4E78-A2C9-7CAE79745025}"/>
    <hyperlink ref="F1311" r:id="rId1310" display="http://teknoag.sanayi.gov.tr/Home/TgbFirmaDetay?WCacra%252fJNEEIY%252fJ3LQRIuQ%253d%253d=CIaCAlYam%252bcKJZyUoY3sow%253d%253d" xr:uid="{521D168E-6ABD-406F-A62A-16D2D7CDA4BB}"/>
    <hyperlink ref="F1312" r:id="rId1311" display="http://teknoag.sanayi.gov.tr/Home/TgbFirmaDetay?WCacra%252fJNEEIY%252fJ3LQRIuQ%253d%253d=9BeG2%252fbuUjkE454Eb0FPog%253d%253d" xr:uid="{2FD5065D-D8C8-4478-9223-2DFC55CF7348}"/>
    <hyperlink ref="F1313" r:id="rId1312" display="http://teknoag.sanayi.gov.tr/Home/TgbFirmaDetay?WCacra%252fJNEEIY%252fJ3LQRIuQ%253d%253d=knH30jzIVjtrcIV4wtrVXQ%253d%253d" xr:uid="{105C34AC-1207-4CCC-9827-1A4FA8661A74}"/>
    <hyperlink ref="F1314" r:id="rId1313" display="http://teknoag.sanayi.gov.tr/Home/TgbFirmaDetay?WCacra%252fJNEEIY%252fJ3LQRIuQ%253d%253d=%252fQCfA%252f%252bDdZAsZIy7iaB6ow%253d%253d" xr:uid="{FAF3B721-E097-467E-ADC1-C0513AC2B96F}"/>
    <hyperlink ref="F1315" r:id="rId1314" display="http://teknoag.sanayi.gov.tr/Home/TgbFirmaDetay?WCacra%252fJNEEIY%252fJ3LQRIuQ%253d%253d=nvE0TISxlsHyojVIxnmeYA%253d%253d" xr:uid="{8E3429D7-EEA8-49F0-A14E-8ABC0DA32FF8}"/>
    <hyperlink ref="F1316" r:id="rId1315" display="http://teknoag.sanayi.gov.tr/Home/TgbFirmaDetay?WCacra%252fJNEEIY%252fJ3LQRIuQ%253d%253d=RVvE%252bCbnE2uctUZqa9mg5w%253d%253d" xr:uid="{96D65D30-56D4-4566-A344-198179BE2B61}"/>
    <hyperlink ref="F1317" r:id="rId1316" display="http://teknoag.sanayi.gov.tr/Home/TgbFirmaDetay?WCacra%252fJNEEIY%252fJ3LQRIuQ%253d%253d=qFNdWLBIFuUSLdtsdGUpTA%253d%253d" xr:uid="{CEADB84C-C1BD-48B8-8EE9-BAB2A9CB83B1}"/>
    <hyperlink ref="F1318" r:id="rId1317" display="http://teknoag.sanayi.gov.tr/Home/TgbFirmaDetay?WCacra%252fJNEEIY%252fJ3LQRIuQ%253d%253d=bAG3Klo8xeUK74MBrMnFqg%253d%253d" xr:uid="{DBCFF85A-76B2-4EDA-9EDD-4E8A8F64DD07}"/>
    <hyperlink ref="F1319" r:id="rId1318" display="http://teknoag.sanayi.gov.tr/Home/TgbFirmaDetay?WCacra%252fJNEEIY%252fJ3LQRIuQ%253d%253d=0VLiOhwZRHJMZ45BEqFJ4A%253d%253d" xr:uid="{3B4799E0-3F1F-40BE-B488-2BD652125652}"/>
    <hyperlink ref="F1320" r:id="rId1319" display="http://teknoag.sanayi.gov.tr/Home/TgbFirmaDetay?WCacra%252fJNEEIY%252fJ3LQRIuQ%253d%253d=ji4CXIMGC%252b7qMhNwl4swrg%253d%253d" xr:uid="{5581AB35-FBE2-4F43-AC4D-D01BCD63EBBF}"/>
    <hyperlink ref="F1321" r:id="rId1320" display="http://teknoag.sanayi.gov.tr/Home/TgbFirmaDetay?WCacra%252fJNEEIY%252fJ3LQRIuQ%253d%253d=AtfHqPsU4zzHZ%252ftJCJstWQ%253d%253d" xr:uid="{74B6DD88-0C42-4E5F-83FC-AF8E1CFBCE5E}"/>
    <hyperlink ref="F1322" r:id="rId1321" display="http://teknoag.sanayi.gov.tr/Home/TgbFirmaDetay?WCacra%252fJNEEIY%252fJ3LQRIuQ%253d%253d=WFl7tSVv4gqItsMkBDTXHw%253d%253d" xr:uid="{6A433698-3908-4C32-A81D-BA4E5907DF41}"/>
    <hyperlink ref="F1323" r:id="rId1322" display="http://teknoag.sanayi.gov.tr/Home/TgbFirmaDetay?WCacra%252fJNEEIY%252fJ3LQRIuQ%253d%253d=jkEOqcbxW78tX1zS0jsk0w%253d%253d" xr:uid="{A668A62D-A427-46A4-807D-1415DB4019DD}"/>
    <hyperlink ref="F1324" r:id="rId1323" display="http://teknoag.sanayi.gov.tr/Home/TgbFirmaDetay?WCacra%252fJNEEIY%252fJ3LQRIuQ%253d%253d=lqCokclv4VvHGEaSozOsxQ%253d%253d" xr:uid="{FBC23E37-CFF9-4E3E-AF0B-3184D5E69759}"/>
    <hyperlink ref="F1325" r:id="rId1324" display="http://teknoag.sanayi.gov.tr/Home/TgbFirmaDetay?WCacra%252fJNEEIY%252fJ3LQRIuQ%253d%253d=Xl1DeS67RqRY5gjHFMvkBw%253d%253d" xr:uid="{BD87465E-B671-4EB7-AAEB-B2B3F7C0416B}"/>
    <hyperlink ref="F1326" r:id="rId1325" display="http://teknoag.sanayi.gov.tr/Home/TgbFirmaDetay?WCacra%252fJNEEIY%252fJ3LQRIuQ%253d%253d=AjZ8icDtKWzZWs2Y%252bjuwCg%253d%253d" xr:uid="{48616008-689A-4A3E-860C-8E8E30B555F3}"/>
    <hyperlink ref="F1327" r:id="rId1326" display="http://teknoag.sanayi.gov.tr/Home/TgbFirmaDetay?WCacra%252fJNEEIY%252fJ3LQRIuQ%253d%253d=e%252f00mdr3rOc8n5Qfnd2Puw%253d%253d" xr:uid="{F5FDD61A-CC0E-41E6-A82E-A9C07F98BD0B}"/>
    <hyperlink ref="F1328" r:id="rId1327" display="http://teknoag.sanayi.gov.tr/Home/TgbFirmaDetay?WCacra%252fJNEEIY%252fJ3LQRIuQ%253d%253d=WebDR7v6Io9vu%252fP2vgbXew%253d%253d" xr:uid="{333D095D-86A4-458D-A2C7-A5CDD8484FB1}"/>
    <hyperlink ref="F1329" r:id="rId1328" display="http://teknoag.sanayi.gov.tr/Home/TgbFirmaDetay?WCacra%252fJNEEIY%252fJ3LQRIuQ%253d%253d=w02KkBAspBnqcC2mRtROzA%253d%253d" xr:uid="{DD22C28E-4218-46E8-ADB0-C43AC935514D}"/>
    <hyperlink ref="F1330" r:id="rId1329" display="http://teknoag.sanayi.gov.tr/Home/TgbFirmaDetay?WCacra%252fJNEEIY%252fJ3LQRIuQ%253d%253d=WX58QS0zAwbYRgoExaYH0w%253d%253d" xr:uid="{60AB6D2B-779C-40DA-A8CD-7DEF8E8919C2}"/>
    <hyperlink ref="F1331" r:id="rId1330" display="http://teknoag.sanayi.gov.tr/Home/TgbFirmaDetay?WCacra%252fJNEEIY%252fJ3LQRIuQ%253d%253d=yGJKcU8wThRqr2aDWFSgXA%253d%253d" xr:uid="{76530083-8A55-4FB2-B514-2DFE04C9EA8D}"/>
    <hyperlink ref="F1332" r:id="rId1331" display="http://teknoag.sanayi.gov.tr/Home/TgbFirmaDetay?WCacra%252fJNEEIY%252fJ3LQRIuQ%253d%253d=48OaWXV9mFxkn5tdCnPVHg%253d%253d" xr:uid="{7605954F-F84E-4B39-B39C-1C788B11EA83}"/>
    <hyperlink ref="F1333" r:id="rId1332" display="http://teknoag.sanayi.gov.tr/Home/TgbFirmaDetay?WCacra%252fJNEEIY%252fJ3LQRIuQ%253d%253d=FaOJbL8JX%252fYPI4nAeWbIoQ%253d%253d" xr:uid="{13ADE39A-99DD-4929-A254-6CDF98E34970}"/>
    <hyperlink ref="F1334" r:id="rId1333" display="http://teknoag.sanayi.gov.tr/Home/TgbFirmaDetay?WCacra%252fJNEEIY%252fJ3LQRIuQ%253d%253d=VQ8KIPIMaa4cGGS4NcN0Jw%253d%253d" xr:uid="{34B50CC4-A415-447A-B3FC-9FA6A085DF81}"/>
    <hyperlink ref="F1335" r:id="rId1334" display="http://teknoag.sanayi.gov.tr/Home/TgbFirmaDetay?WCacra%252fJNEEIY%252fJ3LQRIuQ%253d%253d=T6Q0bKZLPfDy07O56g3P3g%253d%253d" xr:uid="{25845BF3-5173-4301-99E6-516E9C59813E}"/>
    <hyperlink ref="F1336" r:id="rId1335" display="http://teknoag.sanayi.gov.tr/Home/TgbFirmaDetay?WCacra%252fJNEEIY%252fJ3LQRIuQ%253d%253d=5ycIDke2EcxBmt8b0unGYg%253d%253d" xr:uid="{FD6B2482-0B7E-4FCA-8233-3485F8EB5473}"/>
    <hyperlink ref="F1337" r:id="rId1336" display="http://teknoag.sanayi.gov.tr/Home/TgbFirmaDetay?WCacra%252fJNEEIY%252fJ3LQRIuQ%253d%253d=Ch9GNdf%252fe5GFUFbT9iE9wg%253d%253d" xr:uid="{60EC14D7-0786-4008-90DC-4D51AD19E73F}"/>
    <hyperlink ref="F1338" r:id="rId1337" display="http://teknoag.sanayi.gov.tr/Home/TgbFirmaDetay?WCacra%252fJNEEIY%252fJ3LQRIuQ%253d%253d=2faQSmpRDKyaXSPcbcwSeg%253d%253d" xr:uid="{1F3476D1-6C6A-4871-90CA-6774B4EF8EB9}"/>
    <hyperlink ref="F1339" r:id="rId1338" display="http://teknoag.sanayi.gov.tr/Home/TgbFirmaDetay?WCacra%252fJNEEIY%252fJ3LQRIuQ%253d%253d=8xqTCH4UYs78AegPvWMz%252fA%253d%253d" xr:uid="{B4D29369-6C68-4717-8F8A-DDBFF4B59C98}"/>
    <hyperlink ref="F1340" r:id="rId1339" display="http://teknoag.sanayi.gov.tr/Home/TgbFirmaDetay?WCacra%252fJNEEIY%252fJ3LQRIuQ%253d%253d=FXsKlfSfjynUIQbxMQXxpA%253d%253d" xr:uid="{A476C0DB-8B2F-4E9D-ABC6-622F88BA9BA4}"/>
    <hyperlink ref="F1341" r:id="rId1340" display="http://teknoag.sanayi.gov.tr/Home/TgbFirmaDetay?WCacra%252fJNEEIY%252fJ3LQRIuQ%253d%253d=WL6HqEff7%252btIQ7MxOzoJrg%253d%253d" xr:uid="{22835D46-D63B-4A69-97F0-521AC0293B70}"/>
    <hyperlink ref="F1342" r:id="rId1341" display="http://teknoag.sanayi.gov.tr/Home/TgbFirmaDetay?WCacra%252fJNEEIY%252fJ3LQRIuQ%253d%253d=iw1GyNU4mpIjX31gElx95A%253d%253d" xr:uid="{021D9F69-81DD-4663-9545-D8FCB319378F}"/>
    <hyperlink ref="F1343" r:id="rId1342" display="http://teknoag.sanayi.gov.tr/Home/TgbFirmaDetay?WCacra%252fJNEEIY%252fJ3LQRIuQ%253d%253d=Q6KYIwevsPFdqo9UNU%252fqJA%253d%253d" xr:uid="{49C38564-ADDE-486F-90F0-E78D04D0C141}"/>
    <hyperlink ref="F1344" r:id="rId1343" display="http://teknoag.sanayi.gov.tr/Home/TgbFirmaDetay?WCacra%252fJNEEIY%252fJ3LQRIuQ%253d%253d=NA%252flX7cNzvEcdISp1XkW1Q%253d%253d" xr:uid="{60927A5B-24FF-4315-B673-F57160EAAEA6}"/>
    <hyperlink ref="F1345" r:id="rId1344" display="http://teknoag.sanayi.gov.tr/Home/TgbFirmaDetay?WCacra%252fJNEEIY%252fJ3LQRIuQ%253d%253d=1OCD8c1z6gNB4RuWJyCdBw%253d%253d" xr:uid="{CA845C7F-1E15-4A36-B657-7983B547BE0C}"/>
    <hyperlink ref="F1346" r:id="rId1345" display="http://teknoag.sanayi.gov.tr/Home/TgbFirmaDetay?WCacra%252fJNEEIY%252fJ3LQRIuQ%253d%253d=lKvGjgdbmdJbPIJwwA0PlQ%253d%253d" xr:uid="{BF6AED8C-F5D6-469E-BD58-2946AE2017D0}"/>
    <hyperlink ref="F1347" r:id="rId1346" display="http://teknoag.sanayi.gov.tr/Home/TgbFirmaDetay?WCacra%252fJNEEIY%252fJ3LQRIuQ%253d%253d=wefCxpnVCokKz7lxumbu4Q%253d%253d" xr:uid="{88CD1CA7-B383-4EA5-83DA-C0EE5563B0CF}"/>
    <hyperlink ref="F1348" r:id="rId1347" display="http://teknoag.sanayi.gov.tr/Home/TgbFirmaDetay?WCacra%252fJNEEIY%252fJ3LQRIuQ%253d%253d=V0J0SMdRX2cH4G5aSUSg%252bA%253d%253d" xr:uid="{9FF53382-7316-47FD-89D3-B9DCD53B44DC}"/>
    <hyperlink ref="F1349" r:id="rId1348" display="http://teknoag.sanayi.gov.tr/Home/TgbFirmaDetay?WCacra%252fJNEEIY%252fJ3LQRIuQ%253d%253d=AIIxQrAwCrK1pkLw6XukCg%253d%253d" xr:uid="{C730AE51-2822-4FC8-AC93-185F8A45A4FE}"/>
    <hyperlink ref="F1350" r:id="rId1349" display="http://teknoag.sanayi.gov.tr/Home/TgbFirmaDetay?WCacra%252fJNEEIY%252fJ3LQRIuQ%253d%253d=quFT7gua84F%252fbaJMzguDhA%253d%253d" xr:uid="{9BA602A9-FBC3-4038-972B-25C33F531F1B}"/>
    <hyperlink ref="F1351" r:id="rId1350" display="http://teknoag.sanayi.gov.tr/Home/TgbFirmaDetay?WCacra%252fJNEEIY%252fJ3LQRIuQ%253d%253d=Xt0Hbsr6Oz%252fYK2x%252fp5rL8Q%253d%253d" xr:uid="{A1B10F83-BCF0-41E9-93AA-715C548F0492}"/>
    <hyperlink ref="F1352" r:id="rId1351" display="http://teknoag.sanayi.gov.tr/Home/TgbFirmaDetay?WCacra%252fJNEEIY%252fJ3LQRIuQ%253d%253d=eT4uxeQ9t6JQXtbOxGQDkA%253d%253d" xr:uid="{45B792DF-AC37-4F26-B647-5F0C4E4894BB}"/>
    <hyperlink ref="F1353" r:id="rId1352" display="http://teknoag.sanayi.gov.tr/Home/TgbFirmaDetay?WCacra%252fJNEEIY%252fJ3LQRIuQ%253d%253d=Eq8%252f7PnYV36SsYqxmDVXVw%253d%253d" xr:uid="{D903A972-2751-4510-A6CB-1FBC6FA6223A}"/>
    <hyperlink ref="F1354" r:id="rId1353" display="http://teknoag.sanayi.gov.tr/Home/TgbFirmaDetay?WCacra%252fJNEEIY%252fJ3LQRIuQ%253d%253d=eADRJ%252bTsaae%252f%252bjsqOQy7Cw%253d%253d" xr:uid="{E24C8649-A78D-4ACD-9889-A77D091E94AB}"/>
    <hyperlink ref="F1355" r:id="rId1354" display="http://teknoag.sanayi.gov.tr/Home/TgbFirmaDetay?WCacra%252fJNEEIY%252fJ3LQRIuQ%253d%253d=tYBqHWkdJmcgYFLwGZ1Whw%253d%253d" xr:uid="{A408826A-72E2-43E3-9A6B-643D7AB0BD0C}"/>
    <hyperlink ref="F1356" r:id="rId1355" display="http://teknoag.sanayi.gov.tr/Home/TgbFirmaDetay?WCacra%252fJNEEIY%252fJ3LQRIuQ%253d%253d=8Si857UuGChEgz5OgxtN8g%253d%253d" xr:uid="{194C6AF8-0C04-4281-B457-318041D989DF}"/>
    <hyperlink ref="F1357" r:id="rId1356" display="http://teknoag.sanayi.gov.tr/Home/TgbFirmaDetay?WCacra%252fJNEEIY%252fJ3LQRIuQ%253d%253d=6eADB7dfSEsYB89ddhqnVg%253d%253d" xr:uid="{36447EC5-CD2C-4F41-94D3-2DCD2CDB2B41}"/>
    <hyperlink ref="F1358" r:id="rId1357" display="http://teknoag.sanayi.gov.tr/Home/TgbFirmaDetay?WCacra%252fJNEEIY%252fJ3LQRIuQ%253d%253d=QjD0kSneFtqkL9RXmqaUFQ%253d%253d" xr:uid="{AC1192E2-6281-447E-884C-B3FC420DCAB6}"/>
    <hyperlink ref="F1359" r:id="rId1358" display="http://teknoag.sanayi.gov.tr/Home/TgbFirmaDetay?WCacra%252fJNEEIY%252fJ3LQRIuQ%253d%253d=HCTGyaBIyBhfuX%252bFs5MBjg%253d%253d" xr:uid="{C4A6E951-807D-4F87-B274-7BA8481CF41F}"/>
    <hyperlink ref="F1360" r:id="rId1359" display="http://teknoag.sanayi.gov.tr/Home/TgbFirmaDetay?WCacra%252fJNEEIY%252fJ3LQRIuQ%253d%253d=exSjkCUUcU9uYDPKLmmJLg%253d%253d" xr:uid="{A3BC5FAC-3F99-45C6-BE95-3FF6561DC171}"/>
    <hyperlink ref="F1361" r:id="rId1360" display="http://teknoag.sanayi.gov.tr/Home/TgbFirmaDetay?WCacra%252fJNEEIY%252fJ3LQRIuQ%253d%253d=mDCWrfU4akv1ggHB3a6T6Q%253d%253d" xr:uid="{A14095FE-D113-4709-91B8-9A32A49D5D94}"/>
    <hyperlink ref="F1362" r:id="rId1361" display="http://teknoag.sanayi.gov.tr/Home/TgbFirmaDetay?WCacra%252fJNEEIY%252fJ3LQRIuQ%253d%253d=oB1eUcTm7mbDK2JWJamzrQ%253d%253d" xr:uid="{8DA41ADE-87B8-4B88-8FE0-66D1DB0727C5}"/>
    <hyperlink ref="F1363" r:id="rId1362" display="http://teknoag.sanayi.gov.tr/Home/TgbFirmaDetay?WCacra%252fJNEEIY%252fJ3LQRIuQ%253d%253d=vgwbSCpyVWA1X9BTkZD1iQ%253d%253d" xr:uid="{1199368F-B8A9-4160-B9B6-30C53755CE2C}"/>
    <hyperlink ref="F1364" r:id="rId1363" display="http://teknoag.sanayi.gov.tr/Home/TgbFirmaDetay?WCacra%252fJNEEIY%252fJ3LQRIuQ%253d%253d=5mHIoOM%252bXU2KdKxg3hMKAQ%253d%253d" xr:uid="{89DB9B4F-E1AC-4D76-A439-ACD2FE30AA0A}"/>
    <hyperlink ref="F1365" r:id="rId1364" display="http://teknoag.sanayi.gov.tr/Home/TgbFirmaDetay?WCacra%252fJNEEIY%252fJ3LQRIuQ%253d%253d=qYCu4mi9EE2F13maQX6gaQ%253d%253d" xr:uid="{904426A7-BCCC-4345-ABB6-127BDC0ECDBA}"/>
    <hyperlink ref="F1366" r:id="rId1365" display="http://teknoag.sanayi.gov.tr/Home/TgbFirmaDetay?WCacra%252fJNEEIY%252fJ3LQRIuQ%253d%253d=nylAPNoJu5OKd%252bDjt7Pt6Q%253d%253d" xr:uid="{A4AAFD43-2B86-481D-839A-4FB09D721D5E}"/>
    <hyperlink ref="F1367" r:id="rId1366" display="http://teknoag.sanayi.gov.tr/Home/TgbFirmaDetay?WCacra%252fJNEEIY%252fJ3LQRIuQ%253d%253d=G9jQey%252fqenUH%252fdNnCHmMKg%253d%253d" xr:uid="{4A7D7DFC-A45C-4AE8-B435-15023918A967}"/>
    <hyperlink ref="F1368" r:id="rId1367" display="http://teknoag.sanayi.gov.tr/Home/TgbFirmaDetay?WCacra%252fJNEEIY%252fJ3LQRIuQ%253d%253d=WgENxehH1rEicG9Cucyq5A%253d%253d" xr:uid="{C8F50CD0-FD41-4B74-AA82-80DD891A2D72}"/>
    <hyperlink ref="F1369" r:id="rId1368" display="http://teknoag.sanayi.gov.tr/Home/TgbFirmaDetay?WCacra%252fJNEEIY%252fJ3LQRIuQ%253d%253d=nW5WxGXlVOffFsBU%252br88WA%253d%253d" xr:uid="{0DA5E52B-6A9B-4C03-88CE-F5CFB1A2AEDD}"/>
    <hyperlink ref="F1370" r:id="rId1369" display="http://teknoag.sanayi.gov.tr/Home/TgbFirmaDetay?WCacra%252fJNEEIY%252fJ3LQRIuQ%253d%253d=L3ERwyuKKkMSnIgRywQbcQ%253d%253d" xr:uid="{0CDF4645-D77D-434E-B1C3-C453312D7634}"/>
    <hyperlink ref="F1371" r:id="rId1370" display="http://teknoag.sanayi.gov.tr/Home/TgbFirmaDetay?WCacra%252fJNEEIY%252fJ3LQRIuQ%253d%253d=O%252f3R8%252b%252f2PHkNfw3Ovn93sA%253d%253d" xr:uid="{B9A6886F-1483-43CE-9921-7E18A5171546}"/>
    <hyperlink ref="F1372" r:id="rId1371" display="http://teknoag.sanayi.gov.tr/Home/TgbFirmaDetay?WCacra%252fJNEEIY%252fJ3LQRIuQ%253d%253d=CxzjIX1EjLUCsrHKU1kgPQ%253d%253d" xr:uid="{26822083-D348-454F-831A-FF8988DDCC44}"/>
    <hyperlink ref="F1373" r:id="rId1372" display="http://teknoag.sanayi.gov.tr/Home/TgbFirmaDetay?WCacra%252fJNEEIY%252fJ3LQRIuQ%253d%253d=a6UQH2to%252bZv%252bo5rKnTOz3w%253d%253d" xr:uid="{56E374D8-6520-48C9-800E-7471ECEEE13F}"/>
    <hyperlink ref="F1374" r:id="rId1373" display="http://teknoag.sanayi.gov.tr/Home/TgbFirmaDetay?WCacra%252fJNEEIY%252fJ3LQRIuQ%253d%253d=XwLo51P6YX4Y8rXZwei1Ug%253d%253d" xr:uid="{8D441FCA-5801-4B64-BBF0-57EC2C1CF592}"/>
    <hyperlink ref="F1375" r:id="rId1374" display="http://teknoag.sanayi.gov.tr/Home/TgbFirmaDetay?WCacra%252fJNEEIY%252fJ3LQRIuQ%253d%253d=tLq4YQxEc%252fBg274cFkt4AA%253d%253d" xr:uid="{333015B6-5F0E-46FC-9910-4494BA32D541}"/>
    <hyperlink ref="F1376" r:id="rId1375" display="http://teknoag.sanayi.gov.tr/Home/TgbFirmaDetay?WCacra%252fJNEEIY%252fJ3LQRIuQ%253d%253d=VgsYubyMnEzh3zCFRyEtAw%253d%253d" xr:uid="{5F692116-03F8-4627-88A2-0B0A01783D42}"/>
    <hyperlink ref="F1377" r:id="rId1376" display="http://teknoag.sanayi.gov.tr/Home/TgbFirmaDetay?WCacra%252fJNEEIY%252fJ3LQRIuQ%253d%253d=09g2IXMfYNG9rsMDUefbUw%253d%253d" xr:uid="{C081C964-EB52-4FA9-8C57-D16C9EFD4C73}"/>
    <hyperlink ref="F1378" r:id="rId1377" display="http://teknoag.sanayi.gov.tr/Home/TgbFirmaDetay?WCacra%252fJNEEIY%252fJ3LQRIuQ%253d%253d=Ir5COJnJ6lCTTCln1TYqxA%253d%253d" xr:uid="{223E81DA-68DE-457F-85AF-F15BCD886C2A}"/>
    <hyperlink ref="F1379" r:id="rId1378" display="http://teknoag.sanayi.gov.tr/Home/TgbFirmaDetay?WCacra%252fJNEEIY%252fJ3LQRIuQ%253d%253d=bBYZY%252bJoI5j8bH4%252b2WNHDw%253d%253d" xr:uid="{8C09ADDD-06E0-40B9-B371-0BBF84812723}"/>
    <hyperlink ref="F1380" r:id="rId1379" display="http://teknoag.sanayi.gov.tr/Home/TgbFirmaDetay?WCacra%252fJNEEIY%252fJ3LQRIuQ%253d%253d=J5Ogh2UhBZUPStY%252bxWcnTA%253d%253d" xr:uid="{5FABA7DB-90DA-498F-9A3B-092958214AF9}"/>
    <hyperlink ref="F1381" r:id="rId1380" display="http://teknoag.sanayi.gov.tr/Home/TgbFirmaDetay?WCacra%252fJNEEIY%252fJ3LQRIuQ%253d%253d=j1f4Z1pUdcGA5nB1jQx2lA%253d%253d" xr:uid="{3351BBF6-5B3F-416A-97C6-D41AB7EDE997}"/>
    <hyperlink ref="F1382" r:id="rId1381" display="http://teknoag.sanayi.gov.tr/Home/TgbFirmaDetay?WCacra%252fJNEEIY%252fJ3LQRIuQ%253d%253d=3Qry6XiYrzT2JXin8EUOxw%253d%253d" xr:uid="{15CB2B9B-A5A1-4670-B860-AA5B4D549429}"/>
    <hyperlink ref="F1383" r:id="rId1382" display="http://teknoag.sanayi.gov.tr/Home/TgbFirmaDetay?WCacra%252fJNEEIY%252fJ3LQRIuQ%253d%253d=3kkLi7ggdPWVQ6jORs0QnQ%253d%253d" xr:uid="{5CE09A73-6F52-4775-A7E8-61027545CD48}"/>
    <hyperlink ref="F1384" r:id="rId1383" display="http://teknoag.sanayi.gov.tr/Home/TgbFirmaDetay?WCacra%252fJNEEIY%252fJ3LQRIuQ%253d%253d=nyfZySePtkJl7bxmDXEk%252bQ%253d%253d" xr:uid="{046EF83F-5CE7-4491-B28B-85012DC94D32}"/>
    <hyperlink ref="F1385" r:id="rId1384" display="http://teknoag.sanayi.gov.tr/Home/TgbFirmaDetay?WCacra%252fJNEEIY%252fJ3LQRIuQ%253d%253d=6Qpeqp%252b%252b0Vqil6r1qNpO%252bA%253d%253d" xr:uid="{C4969EFE-2349-4D4E-9F4A-BBCE7F2E7B46}"/>
    <hyperlink ref="F1386" r:id="rId1385" display="http://teknoag.sanayi.gov.tr/Home/TgbFirmaDetay?WCacra%252fJNEEIY%252fJ3LQRIuQ%253d%253d=L%252fqJ02SWfgpxEB540QC5cQ%253d%253d" xr:uid="{59EBAA42-A1D7-4143-8DDA-60CFF25F5C5F}"/>
    <hyperlink ref="F1387" r:id="rId1386" display="http://teknoag.sanayi.gov.tr/Home/TgbFirmaDetay?WCacra%252fJNEEIY%252fJ3LQRIuQ%253d%253d=8f78n3%252fPKuaU4Zjz%252fg18iw%253d%253d" xr:uid="{4641A2C8-A1B7-4E54-8DDE-9AE35F91EFD2}"/>
    <hyperlink ref="F1388" r:id="rId1387" display="http://teknoag.sanayi.gov.tr/Home/TgbFirmaDetay?WCacra%252fJNEEIY%252fJ3LQRIuQ%253d%253d=3O87wc6bEpMBnT5x3ZpX7A%253d%253d" xr:uid="{E1816170-808E-4515-9B19-F778BBCBBBE4}"/>
    <hyperlink ref="F1389" r:id="rId1388" display="http://teknoag.sanayi.gov.tr/Home/TgbFirmaDetay?WCacra%252fJNEEIY%252fJ3LQRIuQ%253d%253d=nd%252fKvLkuyrdfqUb3P3RCMA%253d%253d" xr:uid="{6CA0207C-FBBB-4A6C-B001-E2F109A0B2BC}"/>
    <hyperlink ref="F1390" r:id="rId1389" display="http://teknoag.sanayi.gov.tr/Home/TgbFirmaDetay?WCacra%252fJNEEIY%252fJ3LQRIuQ%253d%253d=8a4ER9UPnbvOrSbEVF01kA%253d%253d" xr:uid="{EB71C896-61FF-4418-BDAF-3812B9849757}"/>
    <hyperlink ref="F1391" r:id="rId1390" display="http://teknoag.sanayi.gov.tr/Home/TgbFirmaDetay?WCacra%252fJNEEIY%252fJ3LQRIuQ%253d%253d=G3dR0%252bJxEJiqOjfNL1T74Q%253d%253d" xr:uid="{85E1BE04-0140-434C-A7CF-94755ACC0E01}"/>
    <hyperlink ref="F1392" r:id="rId1391" display="http://teknoag.sanayi.gov.tr/Home/TgbFirmaDetay?WCacra%252fJNEEIY%252fJ3LQRIuQ%253d%253d=JkJImE1QD%252fIY5ItA9z%252fDlw%253d%253d" xr:uid="{9B7689FA-0751-4256-8713-D3C15DE8ECE0}"/>
    <hyperlink ref="F1393" r:id="rId1392" display="http://teknoag.sanayi.gov.tr/Home/TgbFirmaDetay?WCacra%252fJNEEIY%252fJ3LQRIuQ%253d%253d=0Opogw8hAiMYRco8OhzllA%253d%253d" xr:uid="{8A5A8291-78FD-4FB5-95B8-9497831D9FFE}"/>
    <hyperlink ref="F1394" r:id="rId1393" display="http://teknoag.sanayi.gov.tr/Home/TgbFirmaDetay?WCacra%252fJNEEIY%252fJ3LQRIuQ%253d%253d=BVSrd3ck29NIdUlr%252frXE4A%253d%253d" xr:uid="{FB754A8C-8FA5-416E-B22F-0B45E00384EB}"/>
    <hyperlink ref="F1395" r:id="rId1394" display="http://teknoag.sanayi.gov.tr/Home/TgbFirmaDetay?WCacra%252fJNEEIY%252fJ3LQRIuQ%253d%253d=d5qSG5mdJ2KQDsUG5hF%252bRQ%253d%253d" xr:uid="{F119CBAA-85D2-465F-9684-557171F9CA5C}"/>
    <hyperlink ref="F1396" r:id="rId1395" display="http://teknoag.sanayi.gov.tr/Home/TgbFirmaDetay?WCacra%252fJNEEIY%252fJ3LQRIuQ%253d%253d=AVrUiDU1iV6dQP0PQILOoQ%253d%253d" xr:uid="{E520472C-9596-4610-86A2-24C80AF77BDA}"/>
    <hyperlink ref="F1397" r:id="rId1396" display="http://teknoag.sanayi.gov.tr/Home/TgbFirmaDetay?WCacra%252fJNEEIY%252fJ3LQRIuQ%253d%253d=DJDfoTdO99RH5gcTkxu%252fTA%253d%253d" xr:uid="{F193BF96-012A-448D-8E19-2189E09FF966}"/>
    <hyperlink ref="F1398" r:id="rId1397" display="http://teknoag.sanayi.gov.tr/Home/TgbFirmaDetay?WCacra%252fJNEEIY%252fJ3LQRIuQ%253d%253d=f0FAiL2C%252fzk4%252bBxhBwWucQ%253d%253d" xr:uid="{EE59F08D-AA29-4F42-A06C-DCE88F668039}"/>
    <hyperlink ref="F1399" r:id="rId1398" display="http://teknoag.sanayi.gov.tr/Home/TgbFirmaDetay?WCacra%252fJNEEIY%252fJ3LQRIuQ%253d%253d=XN3lPAkAgmkPwNJd05UfWQ%253d%253d" xr:uid="{A1F41934-CE2E-43E1-8FF2-F9E0B74F2B77}"/>
    <hyperlink ref="F1400" r:id="rId1399" display="http://teknoag.sanayi.gov.tr/Home/TgbFirmaDetay?WCacra%252fJNEEIY%252fJ3LQRIuQ%253d%253d=Pb0iQWGBIGAewAWMSDieEA%253d%253d" xr:uid="{125FB75D-F01F-481E-A8AF-4FA220BCA1F9}"/>
    <hyperlink ref="F1401" r:id="rId1400" display="http://teknoag.sanayi.gov.tr/Home/TgbFirmaDetay?WCacra%252fJNEEIY%252fJ3LQRIuQ%253d%253d=zbKKb0RqdAziSo2QsZXorQ%253d%253d" xr:uid="{CB479C8C-B646-4A3E-9D48-AFFC1C45C83C}"/>
    <hyperlink ref="F1402" r:id="rId1401" display="http://teknoag.sanayi.gov.tr/Home/TgbFirmaDetay?WCacra%252fJNEEIY%252fJ3LQRIuQ%253d%253d=D5T5ce%252fG4QXnLccI6yIdAA%253d%253d" xr:uid="{865AC9ED-512D-41F4-82B3-10D4004FAA72}"/>
    <hyperlink ref="F1403" r:id="rId1402" display="http://teknoag.sanayi.gov.tr/Home/TgbFirmaDetay?WCacra%252fJNEEIY%252fJ3LQRIuQ%253d%253d=PXmi4C9fEXREl%252b3R7uL8Kg%253d%253d" xr:uid="{4C849A8E-F1E6-4963-B435-F4354CD2CF22}"/>
    <hyperlink ref="F1404" r:id="rId1403" display="http://teknoag.sanayi.gov.tr/Home/TgbFirmaDetay?WCacra%252fJNEEIY%252fJ3LQRIuQ%253d%253d=w3XXgXpR7oLQsHCVIMAXMg%253d%253d" xr:uid="{B2D52A90-66A0-406C-B55B-4FAAF6F3582C}"/>
    <hyperlink ref="F1405" r:id="rId1404" display="http://teknoag.sanayi.gov.tr/Home/TgbFirmaDetay?WCacra%252fJNEEIY%252fJ3LQRIuQ%253d%253d=99xQ%252fYwWn78Th1F3lvCDwg%253d%253d" xr:uid="{F45B17FE-AD8A-4B7B-A38A-BC6E4769E961}"/>
    <hyperlink ref="F1406" r:id="rId1405" display="http://teknoag.sanayi.gov.tr/Home/TgbFirmaDetay?WCacra%252fJNEEIY%252fJ3LQRIuQ%253d%253d=euNRGXp1gmtPGrQBG0i7tA%253d%253d" xr:uid="{F39DEE8E-657A-440E-B0F8-F59DCF3BCB36}"/>
    <hyperlink ref="F1407" r:id="rId1406" display="http://teknoag.sanayi.gov.tr/Home/TgbFirmaDetay?WCacra%252fJNEEIY%252fJ3LQRIuQ%253d%253d=62WH2mqYYYdthKtkzx7LMg%253d%253d" xr:uid="{5E9213A2-0BB5-4D3E-BF6A-625D5CC27175}"/>
    <hyperlink ref="F1408" r:id="rId1407" display="http://teknoag.sanayi.gov.tr/Home/TgbFirmaDetay?WCacra%252fJNEEIY%252fJ3LQRIuQ%253d%253d=vWEijaNO%252bUan9I4dd5WlLg%253d%253d" xr:uid="{6C0705F0-4654-4F06-BD1D-559ECF373762}"/>
    <hyperlink ref="F1409" r:id="rId1408" display="http://teknoag.sanayi.gov.tr/Home/TgbFirmaDetay?WCacra%252fJNEEIY%252fJ3LQRIuQ%253d%253d=67x5GpsoYdwPbcdzQh04dw%253d%253d" xr:uid="{6EFBA517-BCA8-47B4-A043-B16C341A4A86}"/>
    <hyperlink ref="F1410" r:id="rId1409" display="http://teknoag.sanayi.gov.tr/Home/TgbFirmaDetay?WCacra%252fJNEEIY%252fJ3LQRIuQ%253d%253d=OLzmdqa15rFFVBblK2ImdA%253d%253d" xr:uid="{8829686B-41BD-466F-A508-12B132C6FCE8}"/>
    <hyperlink ref="F1411" r:id="rId1410" display="http://teknoag.sanayi.gov.tr/Home/TgbFirmaDetay?WCacra%252fJNEEIY%252fJ3LQRIuQ%253d%253d=Wgf6XTX4Y%252bMkZFAc%252b7cPww%253d%253d" xr:uid="{8F884278-6890-4075-87F5-5F27057B0DD9}"/>
    <hyperlink ref="F1412" r:id="rId1411" display="http://teknoag.sanayi.gov.tr/Home/TgbFirmaDetay?WCacra%252fJNEEIY%252fJ3LQRIuQ%253d%253d=rADeGwfWFEvEynrZ%252fcFRwg%253d%253d" xr:uid="{C1E50126-20C9-4FFC-96F9-A432451C51EF}"/>
    <hyperlink ref="F1413" r:id="rId1412" display="http://teknoag.sanayi.gov.tr/Home/TgbFirmaDetay?WCacra%252fJNEEIY%252fJ3LQRIuQ%253d%253d=tPmc6psjtrcCsY0miaLlyw%253d%253d" xr:uid="{49EC6A52-18DD-4D27-A8FF-C71D0816C325}"/>
    <hyperlink ref="F1414" r:id="rId1413" display="http://teknoag.sanayi.gov.tr/Home/TgbFirmaDetay?WCacra%252fJNEEIY%252fJ3LQRIuQ%253d%253d=F8LRKDrKGsFZkNdHF7YsSg%253d%253d" xr:uid="{D8C8EA43-8852-4782-B368-E01DEC267922}"/>
    <hyperlink ref="F1415" r:id="rId1414" display="http://teknoag.sanayi.gov.tr/Home/TgbFirmaDetay?WCacra%252fJNEEIY%252fJ3LQRIuQ%253d%253d=zZVfCrkfVW%252b0SBgQxckJ3A%253d%253d" xr:uid="{BB67144F-1EDC-48B1-A182-55BB2E4EE15F}"/>
    <hyperlink ref="F1416" r:id="rId1415" display="http://teknoag.sanayi.gov.tr/Home/TgbFirmaDetay?WCacra%252fJNEEIY%252fJ3LQRIuQ%253d%253d=cWJYrSsD%252fy9CzoDGwy5IBQ%253d%253d" xr:uid="{C3057044-0DF8-4719-80EF-3999B5FDFF04}"/>
    <hyperlink ref="F1417" r:id="rId1416" display="http://teknoag.sanayi.gov.tr/Home/TgbFirmaDetay?WCacra%252fJNEEIY%252fJ3LQRIuQ%253d%253d=doFUc3mYfv3cUpyNcwNkcA%253d%253d" xr:uid="{6CF792A5-D1FB-4369-9A7F-C2ACF034D587}"/>
    <hyperlink ref="F1418" r:id="rId1417" display="http://teknoag.sanayi.gov.tr/Home/TgbFirmaDetay?WCacra%252fJNEEIY%252fJ3LQRIuQ%253d%253d=2D2zWfYt%252f3hSX3mVI5dXtA%253d%253d" xr:uid="{395710EF-AA5A-413B-8479-E430A71F03BD}"/>
    <hyperlink ref="F1419" r:id="rId1418" display="http://teknoag.sanayi.gov.tr/Home/TgbFirmaDetay?WCacra%252fJNEEIY%252fJ3LQRIuQ%253d%253d=JFh2MCsO2qwqIPUqZmc6dg%253d%253d" xr:uid="{90FD47F9-EDA9-4637-A5D6-6921C4653559}"/>
    <hyperlink ref="F1420" r:id="rId1419" display="http://teknoag.sanayi.gov.tr/Home/TgbFirmaDetay?WCacra%252fJNEEIY%252fJ3LQRIuQ%253d%253d=2FeuZpNK9EsNSDBLtvT7CQ%253d%253d" xr:uid="{680B1401-A8A1-42F8-A488-7AEE3EB11FE8}"/>
    <hyperlink ref="F1421" r:id="rId1420" display="http://teknoag.sanayi.gov.tr/Home/TgbFirmaDetay?WCacra%252fJNEEIY%252fJ3LQRIuQ%253d%253d=nUYr565uDowrmWCKWNcX%252bQ%253d%253d" xr:uid="{C4949458-15F3-4CCE-8FB7-B926E7138949}"/>
    <hyperlink ref="F1422" r:id="rId1421" display="http://teknoag.sanayi.gov.tr/Home/TgbFirmaDetay?WCacra%252fJNEEIY%252fJ3LQRIuQ%253d%253d=HYSo2DOxiI18%252bgGOqGRDMw%253d%253d" xr:uid="{E8776CAA-0BAE-4F2C-9071-DC5DC41A1F38}"/>
    <hyperlink ref="F1423" r:id="rId1422" display="http://teknoag.sanayi.gov.tr/Home/TgbFirmaDetay?WCacra%252fJNEEIY%252fJ3LQRIuQ%253d%253d=9mTUBFU3NdofyT4wMn4yQw%253d%253d" xr:uid="{8B5E0ECF-A33C-4F21-B8E1-AA4E33FCF686}"/>
    <hyperlink ref="F1424" r:id="rId1423" display="http://teknoag.sanayi.gov.tr/Home/TgbFirmaDetay?WCacra%252fJNEEIY%252fJ3LQRIuQ%253d%253d=vVjvjB5HYMuFGNWQFHVuCA%253d%253d" xr:uid="{EE17F87C-23B8-4684-A664-7799C0F7E199}"/>
    <hyperlink ref="F1425" r:id="rId1424" display="http://teknoag.sanayi.gov.tr/Home/TgbFirmaDetay?WCacra%252fJNEEIY%252fJ3LQRIuQ%253d%253d=aBkCUdsUoL1F7CdWRDbeRw%253d%253d" xr:uid="{9B808A98-0DC5-47E6-AA76-BA2FF6D80466}"/>
    <hyperlink ref="F1426" r:id="rId1425" display="http://teknoag.sanayi.gov.tr/Home/TgbFirmaDetay?WCacra%252fJNEEIY%252fJ3LQRIuQ%253d%253d=rUDEEYV%252b3xW7EPHRCS2AZg%253d%253d" xr:uid="{83C8601E-EB40-4710-A884-395EB9A4EA57}"/>
    <hyperlink ref="F1427" r:id="rId1426" display="http://teknoag.sanayi.gov.tr/Home/TgbFirmaDetay?WCacra%252fJNEEIY%252fJ3LQRIuQ%253d%253d=%252bfVSHvyLcpoWnlv0MO2Mog%253d%253d" xr:uid="{7AEBF74E-ECBC-4736-B6A4-7637FE3F59BB}"/>
    <hyperlink ref="F1428" r:id="rId1427" display="http://teknoag.sanayi.gov.tr/Home/TgbFirmaDetay?WCacra%252fJNEEIY%252fJ3LQRIuQ%253d%253d=JOfg4vEnEptF1eYjfBP4Sg%253d%253d" xr:uid="{1F50D687-EB50-45A8-877D-9FB1ED003E12}"/>
    <hyperlink ref="F1429" r:id="rId1428" display="http://teknoag.sanayi.gov.tr/Home/TgbFirmaDetay?WCacra%252fJNEEIY%252fJ3LQRIuQ%253d%253d=84pIAdL2g%252bFzYLHU6nqOGg%253d%253d" xr:uid="{00F3FD32-016B-4AA4-83C8-042FC723F673}"/>
    <hyperlink ref="F1430" r:id="rId1429" display="http://teknoag.sanayi.gov.tr/Home/TgbFirmaDetay?WCacra%252fJNEEIY%252fJ3LQRIuQ%253d%253d=5fSwrNS5EnayvhU78R3owg%253d%253d" xr:uid="{AE2DC340-9FF3-4667-9ED8-B589F6E1CAD5}"/>
    <hyperlink ref="F1431" r:id="rId1430" display="http://teknoag.sanayi.gov.tr/Home/TgbFirmaDetay?WCacra%252fJNEEIY%252fJ3LQRIuQ%253d%253d=4fmRSXfwYNoFP%252b3G7%252fh1%252bQ%253d%253d" xr:uid="{EE2840B8-B3C9-41ED-AF45-EEF21A5822EF}"/>
    <hyperlink ref="F1432" r:id="rId1431" display="http://teknoag.sanayi.gov.tr/Home/TgbFirmaDetay?WCacra%252fJNEEIY%252fJ3LQRIuQ%253d%253d=kE6S0UZT6imJACvoWdjuFA%253d%253d" xr:uid="{CC1DED2D-C5BE-49D3-B4DE-50967D0264B9}"/>
    <hyperlink ref="F1433" r:id="rId1432" display="http://teknoag.sanayi.gov.tr/Home/TgbFirmaDetay?WCacra%252fJNEEIY%252fJ3LQRIuQ%253d%253d=30eqaRT0OTboQsW%252bDrFTXg%253d%253d" xr:uid="{8B46A954-E284-412D-8F14-478FFFAE55B7}"/>
    <hyperlink ref="F1434" r:id="rId1433" display="http://teknoag.sanayi.gov.tr/Home/TgbFirmaDetay?WCacra%252fJNEEIY%252fJ3LQRIuQ%253d%253d=ZU%252f1%252bvdYFx3Eu%252fdNZE6IkA%253d%253d" xr:uid="{8D54DA3C-F11F-420B-8B07-A48898AFD08D}"/>
    <hyperlink ref="F1435" r:id="rId1434" display="http://teknoag.sanayi.gov.tr/Home/TgbFirmaDetay?WCacra%252fJNEEIY%252fJ3LQRIuQ%253d%253d=oOrwh4fn3OPl68KNVyJgDA%253d%253d" xr:uid="{EE71FCF8-48A3-417D-AF8A-EBF3DAD7C5C4}"/>
    <hyperlink ref="F1436" r:id="rId1435" display="http://teknoag.sanayi.gov.tr/Home/TgbFirmaDetay?WCacra%252fJNEEIY%252fJ3LQRIuQ%253d%253d=iLy9Xq6NCokYQ%252fxE%252bvsF7A%253d%253d" xr:uid="{A04D1620-33CF-4AF9-A9BB-C928190903C0}"/>
    <hyperlink ref="F1437" r:id="rId1436" display="http://teknoag.sanayi.gov.tr/Home/TgbFirmaDetay?WCacra%252fJNEEIY%252fJ3LQRIuQ%253d%253d=ukLBCTSNat4ScIhq3YJfZA%253d%253d" xr:uid="{37CE847C-DABE-4690-AF8B-4521A3A10A8D}"/>
    <hyperlink ref="F1438" r:id="rId1437" display="http://teknoag.sanayi.gov.tr/Home/TgbFirmaDetay?WCacra%252fJNEEIY%252fJ3LQRIuQ%253d%253d=azgzcxZXLq4BWExaQ8BPpg%253d%253d" xr:uid="{9290DE98-56B7-49D9-AEA8-C3C96843DBA4}"/>
    <hyperlink ref="F1439" r:id="rId1438" display="http://teknoag.sanayi.gov.tr/Home/TgbFirmaDetay?WCacra%252fJNEEIY%252fJ3LQRIuQ%253d%253d=38PcwYwN4Xu4rJG%252fDmK9mg%253d%253d" xr:uid="{5F22C3FE-B21C-46A1-AE50-DB7C235FF963}"/>
    <hyperlink ref="F1440" r:id="rId1439" display="http://teknoag.sanayi.gov.tr/Home/TgbFirmaDetay?WCacra%252fJNEEIY%252fJ3LQRIuQ%253d%253d=EKELMYprRlJra7kzeMKmdw%253d%253d" xr:uid="{F077E02D-0C65-4EE4-888E-AFA7AB650CCC}"/>
    <hyperlink ref="F1441" r:id="rId1440" display="http://teknoag.sanayi.gov.tr/Home/TgbFirmaDetay?WCacra%252fJNEEIY%252fJ3LQRIuQ%253d%253d=9hThR24LBni7K4%252fVaJQ7DQ%253d%253d" xr:uid="{4AC8B75B-7494-4969-855E-B79FCF74042E}"/>
    <hyperlink ref="F1442" r:id="rId1441" display="http://teknoag.sanayi.gov.tr/Home/TgbFirmaDetay?WCacra%252fJNEEIY%252fJ3LQRIuQ%253d%253d=YEdwx%252fljqqcz%252beESoBNfhA%253d%253d" xr:uid="{11F75FFC-FA58-4C8B-A12D-A8840BF71CB3}"/>
    <hyperlink ref="F1443" r:id="rId1442" display="http://teknoag.sanayi.gov.tr/Home/TgbFirmaDetay?WCacra%252fJNEEIY%252fJ3LQRIuQ%253d%253d=O9dNmLlLTSGeOU2GlIOr4A%253d%253d" xr:uid="{48D667FD-5CAC-40A1-8E6A-33E79B5FD5E9}"/>
    <hyperlink ref="F1444" r:id="rId1443" display="http://teknoag.sanayi.gov.tr/Home/TgbFirmaDetay?WCacra%252fJNEEIY%252fJ3LQRIuQ%253d%253d=Xrer897wFTU7balQpu2voA%253d%253d" xr:uid="{A646CC97-A9D6-4EA2-9182-0B8AB288BEA2}"/>
    <hyperlink ref="F1445" r:id="rId1444" display="http://teknoag.sanayi.gov.tr/Home/TgbFirmaDetay?WCacra%252fJNEEIY%252fJ3LQRIuQ%253d%253d=jDjiiD17hoKUbf%252bKAIHwtw%253d%253d" xr:uid="{2BD461B7-7422-4376-9D50-5640AA1D8DF3}"/>
    <hyperlink ref="F1446" r:id="rId1445" display="http://teknoag.sanayi.gov.tr/Home/TgbFirmaDetay?WCacra%252fJNEEIY%252fJ3LQRIuQ%253d%253d=ljgPt53qtJ5Aksr8If5Big%253d%253d" xr:uid="{D3C8FB6F-131D-445A-B60E-117B45A48A82}"/>
    <hyperlink ref="F1447" r:id="rId1446" display="http://teknoag.sanayi.gov.tr/Home/TgbFirmaDetay?WCacra%252fJNEEIY%252fJ3LQRIuQ%253d%253d=tBLK3n5o4BA0yX80pyVRyQ%253d%253d" xr:uid="{62F7273A-B212-4691-93FF-19EF95ADA98A}"/>
    <hyperlink ref="F1448" r:id="rId1447" display="http://teknoag.sanayi.gov.tr/Home/TgbFirmaDetay?WCacra%252fJNEEIY%252fJ3LQRIuQ%253d%253d=k7x%252fTFHYi3ORYHh6lKMCMQ%253d%253d" xr:uid="{55953C05-2B85-4244-9EEE-CBB4D99CBA43}"/>
    <hyperlink ref="F1449" r:id="rId1448" display="http://teknoag.sanayi.gov.tr/Home/TgbFirmaDetay?WCacra%252fJNEEIY%252fJ3LQRIuQ%253d%253d=rM5DLSQEpKwi0F%252f6MOzHIg%253d%253d" xr:uid="{A070B87F-2547-465E-9B67-F7FD555DA54D}"/>
    <hyperlink ref="F1450" r:id="rId1449" display="http://teknoag.sanayi.gov.tr/Home/TgbFirmaDetay?WCacra%252fJNEEIY%252fJ3LQRIuQ%253d%253d=dPIlWagpvyvzjAB4c%252b5XxQ%253d%253d" xr:uid="{ED8BCBDA-52EB-471A-9994-B8A3334B6349}"/>
    <hyperlink ref="F1451" r:id="rId1450" display="http://teknoag.sanayi.gov.tr/Home/TgbFirmaDetay?WCacra%252fJNEEIY%252fJ3LQRIuQ%253d%253d=A%252b4EOmy%252f%252f9SPowhIitBZ3w%253d%253d" xr:uid="{70CE71F2-58F1-42CB-AFFD-03328CE44373}"/>
    <hyperlink ref="F1452" r:id="rId1451" display="http://teknoag.sanayi.gov.tr/Home/TgbFirmaDetay?WCacra%252fJNEEIY%252fJ3LQRIuQ%253d%253d=ouG6O6AGIyQfgr7GZWm1pw%253d%253d" xr:uid="{F3F65E82-B36E-49AD-AC38-D9BAE0C52CAE}"/>
    <hyperlink ref="F1453" r:id="rId1452" display="http://teknoag.sanayi.gov.tr/Home/TgbFirmaDetay?WCacra%252fJNEEIY%252fJ3LQRIuQ%253d%253d=KtTvNov%252f3OEPH4k8cdUctQ%253d%253d" xr:uid="{A3226246-9A88-4A7D-9254-B6E3C8BBA453}"/>
    <hyperlink ref="F1454" r:id="rId1453" display="http://teknoag.sanayi.gov.tr/Home/TgbFirmaDetay?WCacra%252fJNEEIY%252fJ3LQRIuQ%253d%253d=k3EC%252f7Yrpi%252bOaIs6jfmlTw%253d%253d" xr:uid="{9D7AA47B-7961-4C29-86C2-6E33FDC63520}"/>
    <hyperlink ref="F1455" r:id="rId1454" display="http://teknoag.sanayi.gov.tr/Home/TgbFirmaDetay?WCacra%252fJNEEIY%252fJ3LQRIuQ%253d%253d=4XOaBpc3H7F8yVN1D3QnPg%253d%253d" xr:uid="{C56BB8D6-F53A-4CCD-BF0A-57CC3B0E5013}"/>
    <hyperlink ref="F1456" r:id="rId1455" display="http://teknoag.sanayi.gov.tr/Home/TgbFirmaDetay?WCacra%252fJNEEIY%252fJ3LQRIuQ%253d%253d=vbaj2wH1ieVj4Xmy7G0juA%253d%253d" xr:uid="{727636BD-2984-4F2E-A83B-5DF56015E971}"/>
    <hyperlink ref="F1457" r:id="rId1456" display="http://teknoag.sanayi.gov.tr/Home/TgbFirmaDetay?WCacra%252fJNEEIY%252fJ3LQRIuQ%253d%253d=0xp5%252bVj5anYt12Cn1Z1rbg%253d%253d" xr:uid="{9D762426-F75B-42B6-99A9-9FB12B781F84}"/>
    <hyperlink ref="F1458" r:id="rId1457" display="http://teknoag.sanayi.gov.tr/Home/TgbFirmaDetay?WCacra%252fJNEEIY%252fJ3LQRIuQ%253d%253d=yXiQ3WHPPyG9RZTZu68H9g%253d%253d" xr:uid="{DD0D0940-6808-4362-8F7A-9592B72DAE4F}"/>
    <hyperlink ref="F1459" r:id="rId1458" display="http://teknoag.sanayi.gov.tr/Home/TgbFirmaDetay?WCacra%252fJNEEIY%252fJ3LQRIuQ%253d%253d=ts4FsADjt7aG%252b%252fjJPEvNKA%253d%253d" xr:uid="{552D0235-778A-43BD-89BD-EA71C363906E}"/>
    <hyperlink ref="F1460" r:id="rId1459" display="http://teknoag.sanayi.gov.tr/Home/TgbFirmaDetay?WCacra%252fJNEEIY%252fJ3LQRIuQ%253d%253d=7YiQJkMZ%252b4YZjkJjYC1xUA%253d%253d" xr:uid="{FAF5C374-21E2-4464-822C-2F6F9E861C13}"/>
    <hyperlink ref="F1461" r:id="rId1460" display="http://teknoag.sanayi.gov.tr/Home/TgbFirmaDetay?WCacra%252fJNEEIY%252fJ3LQRIuQ%253d%253d=FUwqSjBCh1lJTNHumxP6RA%253d%253d" xr:uid="{C5234616-838C-430E-BF7F-172DA937F36E}"/>
    <hyperlink ref="F1462" r:id="rId1461" display="http://teknoag.sanayi.gov.tr/Home/TgbFirmaDetay?WCacra%252fJNEEIY%252fJ3LQRIuQ%253d%253d=oWgjE7A3vWbQVnk8y1HEUA%253d%253d" xr:uid="{A4704BE2-E96D-482C-B972-091049FE8E5B}"/>
    <hyperlink ref="F1463" r:id="rId1462" display="http://teknoag.sanayi.gov.tr/Home/TgbFirmaDetay?WCacra%252fJNEEIY%252fJ3LQRIuQ%253d%253d=EadHke4l1Ar8c%252bvEAJs9AA%253d%253d" xr:uid="{900EEF9A-0280-429E-A6E5-CDE2655A5D6F}"/>
    <hyperlink ref="F1464" r:id="rId1463" display="http://teknoag.sanayi.gov.tr/Home/TgbFirmaDetay?WCacra%252fJNEEIY%252fJ3LQRIuQ%253d%253d=Mi8FWG%252bw66HNHGUxE8OF2w%253d%253d" xr:uid="{FF1B7B66-59C7-42D1-8C7E-8E09A3608A14}"/>
    <hyperlink ref="F1465" r:id="rId1464" display="http://teknoag.sanayi.gov.tr/Home/TgbFirmaDetay?WCacra%252fJNEEIY%252fJ3LQRIuQ%253d%253d=rUT5cvAzevhmTlrDN28dkg%253d%253d" xr:uid="{635B0777-6FCA-4D15-80CE-01EAC1A47E0C}"/>
    <hyperlink ref="F1466" r:id="rId1465" display="http://teknoag.sanayi.gov.tr/Home/TgbFirmaDetay?WCacra%252fJNEEIY%252fJ3LQRIuQ%253d%253d=O9R3aAheriehe00lmfiD9A%253d%253d" xr:uid="{95939EFF-9D9F-466E-8A8B-00163864A64F}"/>
    <hyperlink ref="F1467" r:id="rId1466" display="http://teknoag.sanayi.gov.tr/Home/TgbFirmaDetay?WCacra%252fJNEEIY%252fJ3LQRIuQ%253d%253d=wpb9Yby7C5UKQiiaBHH%252f4w%253d%253d" xr:uid="{D68590C9-13B5-4607-ABE3-3E6D9985FE74}"/>
    <hyperlink ref="F1468" r:id="rId1467" display="http://teknoag.sanayi.gov.tr/Home/TgbFirmaDetay?WCacra%252fJNEEIY%252fJ3LQRIuQ%253d%253d=DtCS3KfbhxxAhzLV%252fk5llg%253d%253d" xr:uid="{A668961F-8AAB-4970-BAEA-7D210C44970E}"/>
    <hyperlink ref="F1469" r:id="rId1468" display="http://teknoag.sanayi.gov.tr/Home/TgbFirmaDetay?WCacra%252fJNEEIY%252fJ3LQRIuQ%253d%253d=pAxtYHIc%252fJluRd8aU8Ayrw%253d%253d" xr:uid="{F01F8CD4-27AD-4421-8B79-2640D91AA840}"/>
    <hyperlink ref="F1470" r:id="rId1469" display="http://teknoag.sanayi.gov.tr/Home/TgbFirmaDetay?WCacra%252fJNEEIY%252fJ3LQRIuQ%253d%253d=w5OqTzYsAb%252bdOB%252bq0oLIsQ%253d%253d" xr:uid="{24B4F34C-4960-41C0-8DDA-55975F068F19}"/>
    <hyperlink ref="F1471" r:id="rId1470" display="http://teknoag.sanayi.gov.tr/Home/TgbFirmaDetay?WCacra%252fJNEEIY%252fJ3LQRIuQ%253d%253d=wnJRnJj1dq9qKZqrXEDgXQ%253d%253d" xr:uid="{5CA07F16-6B79-4412-9967-21D5A6B4AA54}"/>
    <hyperlink ref="F1472" r:id="rId1471" display="http://teknoag.sanayi.gov.tr/Home/TgbFirmaDetay?WCacra%252fJNEEIY%252fJ3LQRIuQ%253d%253d=yu%252fM5TI4R5dIDv6OeS%252flAA%253d%253d" xr:uid="{77AAAA62-4567-4E92-9530-B3F229AECFDD}"/>
    <hyperlink ref="F1473" r:id="rId1472" display="http://teknoag.sanayi.gov.tr/Home/TgbFirmaDetay?WCacra%252fJNEEIY%252fJ3LQRIuQ%253d%253d=Oxlrdd4YgrCHTOTt7%252fimrg%253d%253d" xr:uid="{F98EB3A9-2D77-4AAE-B661-0F4A6214D135}"/>
    <hyperlink ref="F1474" r:id="rId1473" display="http://teknoag.sanayi.gov.tr/Home/TgbFirmaDetay?WCacra%252fJNEEIY%252fJ3LQRIuQ%253d%253d=lt%252fneFcwb8irBC1fXEBkdQ%253d%253d" xr:uid="{96CB08CD-F89D-435A-8BEF-141710C88B9E}"/>
    <hyperlink ref="F1475" r:id="rId1474" display="http://teknoag.sanayi.gov.tr/Home/TgbFirmaDetay?WCacra%252fJNEEIY%252fJ3LQRIuQ%253d%253d=o%252f6LkV6w%252fl5yhBoP9KG7sQ%253d%253d" xr:uid="{42DA660C-7393-4A4D-B05C-83D4C5C3B4A8}"/>
    <hyperlink ref="F1476" r:id="rId1475" display="http://teknoag.sanayi.gov.tr/Home/TgbFirmaDetay?WCacra%252fJNEEIY%252fJ3LQRIuQ%253d%253d=bqGmVnZp2l0LYxryLc10NQ%253d%253d" xr:uid="{95371CE4-06C4-41D0-9D69-FF3648570EE2}"/>
    <hyperlink ref="F1477" r:id="rId1476" display="http://teknoag.sanayi.gov.tr/Home/TgbFirmaDetay?WCacra%252fJNEEIY%252fJ3LQRIuQ%253d%253d=iJwByHinNWG6bIfqjmQd8Q%253d%253d" xr:uid="{F72F0832-08E8-4CD5-8B24-037277DA5067}"/>
    <hyperlink ref="F1478" r:id="rId1477" display="http://teknoag.sanayi.gov.tr/Home/TgbFirmaDetay?WCacra%252fJNEEIY%252fJ3LQRIuQ%253d%253d=5grg2G%252fN9l%252fazp1klFSfJQ%253d%253d" xr:uid="{7D0DD998-0EE1-467A-BD32-DBED05E6A052}"/>
    <hyperlink ref="F1479" r:id="rId1478" display="http://teknoag.sanayi.gov.tr/Home/TgbFirmaDetay?WCacra%252fJNEEIY%252fJ3LQRIuQ%253d%253d=dmq759Zc26kfYkz2Z3W0hA%253d%253d" xr:uid="{17AAA5B0-240A-44D8-8DC7-60CC6F6EF50B}"/>
    <hyperlink ref="F1480" r:id="rId1479" display="http://teknoag.sanayi.gov.tr/Home/TgbFirmaDetay?WCacra%252fJNEEIY%252fJ3LQRIuQ%253d%253d=9Tb47r%252bbXH%252frYF%252bW1%252bm0VQ%253d%253d" xr:uid="{57D27C78-4961-4269-93C2-F3D5236FCB52}"/>
    <hyperlink ref="F1481" r:id="rId1480" display="http://teknoag.sanayi.gov.tr/Home/TgbFirmaDetay?WCacra%252fJNEEIY%252fJ3LQRIuQ%253d%253d=oxUZaRnv%252fdUyRIU%252b9x4UYQ%253d%253d" xr:uid="{A843BFB8-E4F0-4971-A386-7654031B7426}"/>
    <hyperlink ref="F1482" r:id="rId1481" display="http://teknoag.sanayi.gov.tr/Home/TgbFirmaDetay?WCacra%252fJNEEIY%252fJ3LQRIuQ%253d%253d=6ikMZ1tjmhoCc8dZec5ReA%253d%253d" xr:uid="{A01A0748-74E9-41CB-BC96-FC55CF30396E}"/>
    <hyperlink ref="F1483" r:id="rId1482" display="http://teknoag.sanayi.gov.tr/Home/TgbFirmaDetay?WCacra%252fJNEEIY%252fJ3LQRIuQ%253d%253d=GOq7ETQ0ghgkCEdacprE6g%253d%253d" xr:uid="{F77E136C-02AB-4EBB-8856-AE1770B1566C}"/>
    <hyperlink ref="F1484" r:id="rId1483" display="http://teknoag.sanayi.gov.tr/Home/TgbFirmaDetay?WCacra%252fJNEEIY%252fJ3LQRIuQ%253d%253d=d4%252flYpOTW1CStVX5wi6KhQ%253d%253d" xr:uid="{6BAAF88E-1BE8-4F4C-9828-8DF5909F1359}"/>
    <hyperlink ref="F1485" r:id="rId1484" display="http://teknoag.sanayi.gov.tr/Home/TgbFirmaDetay?WCacra%252fJNEEIY%252fJ3LQRIuQ%253d%253d=xveLtfNTUgF18JeVBVVFfg%253d%253d" xr:uid="{D8B48A48-5267-410C-A1F6-7DF30186ADF0}"/>
    <hyperlink ref="F1486" r:id="rId1485" display="http://teknoag.sanayi.gov.tr/Home/TgbFirmaDetay?WCacra%252fJNEEIY%252fJ3LQRIuQ%253d%253d=f1YI0BX8fCsygzzRVuofxQ%253d%253d" xr:uid="{2525FE6A-3A82-4CC5-8100-036C5D962469}"/>
    <hyperlink ref="F1487" r:id="rId1486" display="http://teknoag.sanayi.gov.tr/Home/TgbFirmaDetay?WCacra%252fJNEEIY%252fJ3LQRIuQ%253d%253d=jB5FVkWtTqte3h5lm7a6OQ%253d%253d" xr:uid="{E011277F-8D5E-40FE-A0A4-0247BF1C3C11}"/>
    <hyperlink ref="F1488" r:id="rId1487" display="http://teknoag.sanayi.gov.tr/Home/TgbFirmaDetay?WCacra%252fJNEEIY%252fJ3LQRIuQ%253d%253d=uoRSGVQhrHfYbUMpf9E80w%253d%253d" xr:uid="{A58101A5-EA8C-458E-B44B-9D190BE2E229}"/>
    <hyperlink ref="F1489" r:id="rId1488" display="http://teknoag.sanayi.gov.tr/Home/TgbFirmaDetay?WCacra%252fJNEEIY%252fJ3LQRIuQ%253d%253d=bCYCkhOtdbyEi9Vbg0nvHg%253d%253d" xr:uid="{7096AD02-9FA7-4E55-9463-196F21D752A1}"/>
    <hyperlink ref="F1490" r:id="rId1489" display="http://teknoag.sanayi.gov.tr/Home/TgbFirmaDetay?WCacra%252fJNEEIY%252fJ3LQRIuQ%253d%253d=K1OP2bCw2tnOKNwYbzQmaw%253d%253d" xr:uid="{76CA2A7F-F236-4728-87D0-D27D35637BA5}"/>
    <hyperlink ref="F1491" r:id="rId1490" display="http://teknoag.sanayi.gov.tr/Home/TgbFirmaDetay?WCacra%252fJNEEIY%252fJ3LQRIuQ%253d%253d=Quw9MfkzxpWCXDGyAxEp3g%253d%253d" xr:uid="{CFB5B425-E50A-468F-9468-38C7ABE217FF}"/>
    <hyperlink ref="F1492" r:id="rId1491" display="http://teknoag.sanayi.gov.tr/Home/TgbFirmaDetay?WCacra%252fJNEEIY%252fJ3LQRIuQ%253d%253d=Mp2VtzKndZcUEZnwGYGRUQ%253d%253d" xr:uid="{2C263366-5491-4B14-BAC9-04DD9D9B5DAF}"/>
    <hyperlink ref="F1493" r:id="rId1492" display="http://teknoag.sanayi.gov.tr/Home/TgbFirmaDetay?WCacra%252fJNEEIY%252fJ3LQRIuQ%253d%253d=7qnhumGfW6phYm7I9Bq1Qw%253d%253d" xr:uid="{6DED4091-DB2A-4C6D-8B42-CE4D51498392}"/>
    <hyperlink ref="F1494" r:id="rId1493" display="http://teknoag.sanayi.gov.tr/Home/TgbFirmaDetay?WCacra%252fJNEEIY%252fJ3LQRIuQ%253d%253d=Geppg2ipH9a0%252fBmtsi7xBA%253d%253d" xr:uid="{60AB9D4E-0168-484A-9613-ED152DEAA97F}"/>
    <hyperlink ref="F1495" r:id="rId1494" display="http://teknoag.sanayi.gov.tr/Home/TgbFirmaDetay?WCacra%252fJNEEIY%252fJ3LQRIuQ%253d%253d=fHxmd%252fPQy1SI4QKu2Qe90Q%253d%253d" xr:uid="{F4BFCB6F-B819-4CE5-BCE1-7873C654750C}"/>
    <hyperlink ref="F1496" r:id="rId1495" display="http://teknoag.sanayi.gov.tr/Home/TgbFirmaDetay?WCacra%252fJNEEIY%252fJ3LQRIuQ%253d%253d=R24oMcDwl57UEVtJoW3Ssg%253d%253d" xr:uid="{22C2B659-EDD2-4576-B1A6-A88C043BB7F1}"/>
    <hyperlink ref="F1497" r:id="rId1496" display="http://teknoag.sanayi.gov.tr/Home/TgbFirmaDetay?WCacra%252fJNEEIY%252fJ3LQRIuQ%253d%253d=0zrHaUmMqN%252f2dD%252bc%252fawydQ%253d%253d" xr:uid="{0E928604-35EE-4964-90D8-F410810918EA}"/>
    <hyperlink ref="F1498" r:id="rId1497" display="http://teknoag.sanayi.gov.tr/Home/TgbFirmaDetay?WCacra%252fJNEEIY%252fJ3LQRIuQ%253d%253d=GjBVIH2CAWfCg9T2%252fgBmsA%253d%253d" xr:uid="{A5EC22AC-8507-455A-85A6-F1E596E397D5}"/>
    <hyperlink ref="F1499" r:id="rId1498" display="http://teknoag.sanayi.gov.tr/Home/TgbFirmaDetay?WCacra%252fJNEEIY%252fJ3LQRIuQ%253d%253d=J3Zm9FCWeVZdDU4TYGbsqA%253d%253d" xr:uid="{93BAFB8E-CB83-4A58-BD5F-ED1EDB09A15E}"/>
    <hyperlink ref="F1500" r:id="rId1499" display="http://teknoag.sanayi.gov.tr/Home/TgbFirmaDetay?WCacra%252fJNEEIY%252fJ3LQRIuQ%253d%253d=N47BTrp%252b5ctQnoI4hmOUoQ%253d%253d" xr:uid="{9FE577C2-FE29-4694-88DC-EC21A9059B2E}"/>
    <hyperlink ref="F1501" r:id="rId1500" display="http://teknoag.sanayi.gov.tr/Home/TgbFirmaDetay?WCacra%252fJNEEIY%252fJ3LQRIuQ%253d%253d=WfEofUTYWIYLSdOqOkzOJQ%253d%253d" xr:uid="{03BDA40A-1561-41C7-ACA2-4FF119E5F639}"/>
    <hyperlink ref="F1502" r:id="rId1501" display="http://teknoag.sanayi.gov.tr/Home/TgbFirmaDetay?WCacra%252fJNEEIY%252fJ3LQRIuQ%253d%253d=2YNy0Libiid3tbu9DXzeXQ%253d%253d" xr:uid="{43439920-2539-4151-9514-C318B30C668B}"/>
    <hyperlink ref="F1503" r:id="rId1502" display="http://teknoag.sanayi.gov.tr/Home/TgbFirmaDetay?WCacra%252fJNEEIY%252fJ3LQRIuQ%253d%253d=yR2oNx3epPi5co%252fEz5Xhsg%253d%253d" xr:uid="{4C2A305A-6157-4ABB-B4E9-DC8404EC51D3}"/>
    <hyperlink ref="F1504" r:id="rId1503" display="http://teknoag.sanayi.gov.tr/Home/TgbFirmaDetay?WCacra%252fJNEEIY%252fJ3LQRIuQ%253d%253d=GJesvuHAu0I0h%252bmql8kDtw%253d%253d" xr:uid="{4F927085-BF84-4348-851A-A56BE0178793}"/>
    <hyperlink ref="F1505" r:id="rId1504" display="http://teknoag.sanayi.gov.tr/Home/TgbFirmaDetay?WCacra%252fJNEEIY%252fJ3LQRIuQ%253d%253d=U9Z7VNAtDjt0Yt7nrFezkg%253d%253d" xr:uid="{80266461-CE55-4CEC-B220-F5D646C39EB5}"/>
    <hyperlink ref="F1506" r:id="rId1505" display="http://teknoag.sanayi.gov.tr/Home/TgbFirmaDetay?WCacra%252fJNEEIY%252fJ3LQRIuQ%253d%253d=hxS5heC1mbmCsLpLYajFMA%253d%253d" xr:uid="{B8305C09-54F2-469C-A604-58B7B43557A6}"/>
    <hyperlink ref="F1507" r:id="rId1506" display="http://teknoag.sanayi.gov.tr/Home/TgbFirmaDetay?WCacra%252fJNEEIY%252fJ3LQRIuQ%253d%253d=cpLoPk3v1lSqejh6HQ7I%252bg%253d%253d" xr:uid="{1B360252-84BC-47B2-B0C8-D80A41EDCD73}"/>
    <hyperlink ref="F1508" r:id="rId1507" display="http://teknoag.sanayi.gov.tr/Home/TgbFirmaDetay?WCacra%252fJNEEIY%252fJ3LQRIuQ%253d%253d=jV97Lp%252faOK15wa6oyUpZsw%253d%253d" xr:uid="{BDDD5117-AFBF-4FE4-9B8E-A3B50B8C42BC}"/>
    <hyperlink ref="F1509" r:id="rId1508" display="http://teknoag.sanayi.gov.tr/Home/TgbFirmaDetay?WCacra%252fJNEEIY%252fJ3LQRIuQ%253d%253d=ZVPuFW1uVd0EFryoniRayQ%253d%253d" xr:uid="{BA3E2ADF-5B81-43B1-9228-1F817829C8CA}"/>
    <hyperlink ref="F1510" r:id="rId1509" display="http://teknoag.sanayi.gov.tr/Home/TgbFirmaDetay?WCacra%252fJNEEIY%252fJ3LQRIuQ%253d%253d=QfoILvzS2ucpYHIWUMoR4w%253d%253d" xr:uid="{D81F3D77-FC2D-40B7-9B5B-081B5DC356F7}"/>
    <hyperlink ref="F1511" r:id="rId1510" display="http://teknoag.sanayi.gov.tr/Home/TgbFirmaDetay?WCacra%252fJNEEIY%252fJ3LQRIuQ%253d%253d=V6e0v0WnS6pSkDWS2WIDFw%253d%253d" xr:uid="{5501140D-6EC3-40F3-AF3F-D4AEB93AE82C}"/>
    <hyperlink ref="F1512" r:id="rId1511" display="http://teknoag.sanayi.gov.tr/Home/TgbFirmaDetay?WCacra%252fJNEEIY%252fJ3LQRIuQ%253d%253d=qGJgC4u2N8FRxtKzSWbAWw%253d%253d" xr:uid="{E65BECC3-D3EA-4110-AFBF-6310A2B8FC35}"/>
    <hyperlink ref="F1513" r:id="rId1512" display="http://teknoag.sanayi.gov.tr/Home/TgbFirmaDetay?WCacra%252fJNEEIY%252fJ3LQRIuQ%253d%253d=sc9YbWQw4a%252fe2ymqzSGhnA%253d%253d" xr:uid="{FAED3EFC-2D43-4E3C-B4E0-CAD36E2E4392}"/>
    <hyperlink ref="F1514" r:id="rId1513" display="http://teknoag.sanayi.gov.tr/Home/TgbFirmaDetay?WCacra%252fJNEEIY%252fJ3LQRIuQ%253d%253d=Tv7ijy%252fmFekO4uUmmDNvUw%253d%253d" xr:uid="{41C21403-DC84-4F23-8F20-DC94B68F49B3}"/>
    <hyperlink ref="F1515" r:id="rId1514" display="http://teknoag.sanayi.gov.tr/Home/TgbFirmaDetay?WCacra%252fJNEEIY%252fJ3LQRIuQ%253d%253d=IBPU%252bdNi7D879k0EFn6lNQ%253d%253d" xr:uid="{6CDC4F34-B898-422B-9571-B168F752AABA}"/>
    <hyperlink ref="F1516" r:id="rId1515" display="http://teknoag.sanayi.gov.tr/Home/TgbFirmaDetay?WCacra%252fJNEEIY%252fJ3LQRIuQ%253d%253d=C7Q8O27DF2ICbgx102hH5Q%253d%253d" xr:uid="{B3A50BAA-4EA1-48A4-8784-3786A80A20DC}"/>
    <hyperlink ref="F1517" r:id="rId1516" display="http://teknoag.sanayi.gov.tr/Home/TgbFirmaDetay?WCacra%252fJNEEIY%252fJ3LQRIuQ%253d%253d=1ProYmsxmMUwZMquB%252fbeIQ%253d%253d" xr:uid="{1C996096-48C1-4CDE-B1D6-4452B3201F62}"/>
    <hyperlink ref="F1518" r:id="rId1517" display="http://teknoag.sanayi.gov.tr/Home/TgbFirmaDetay?WCacra%252fJNEEIY%252fJ3LQRIuQ%253d%253d=X5rpUDY4Cto3Ot96ZWUuaA%253d%253d" xr:uid="{18FC35BB-9A4D-4F48-80F0-4757B28720B4}"/>
    <hyperlink ref="F1519" r:id="rId1518" display="http://teknoag.sanayi.gov.tr/Home/TgbFirmaDetay?WCacra%252fJNEEIY%252fJ3LQRIuQ%253d%253d=hGP5lAzuhHgZfss22VQT8A%253d%253d" xr:uid="{59049339-87F8-434D-98A3-63983BFB63CD}"/>
    <hyperlink ref="F1520" r:id="rId1519" display="http://teknoag.sanayi.gov.tr/Home/TgbFirmaDetay?WCacra%252fJNEEIY%252fJ3LQRIuQ%253d%253d=XlPQJMormB1MPuE5oG9jHA%253d%253d" xr:uid="{2988E86D-05AA-42DB-A091-40A979A7180F}"/>
    <hyperlink ref="F1521" r:id="rId1520" display="http://teknoag.sanayi.gov.tr/Home/TgbFirmaDetay?WCacra%252fJNEEIY%252fJ3LQRIuQ%253d%253d=pfTyC424Gs9sP7vLiPxxLg%253d%253d" xr:uid="{CC8E935F-1BE5-409D-853C-F869911F3F2C}"/>
    <hyperlink ref="F1522" r:id="rId1521" display="http://teknoag.sanayi.gov.tr/Home/TgbFirmaDetay?WCacra%252fJNEEIY%252fJ3LQRIuQ%253d%253d=aKS1hPX0XhK2rru6%252fUj7Cg%253d%253d" xr:uid="{D9B4CDFE-BD60-4644-B31C-D48E3B543F18}"/>
    <hyperlink ref="F1523" r:id="rId1522" display="http://teknoag.sanayi.gov.tr/Home/TgbFirmaDetay?WCacra%252fJNEEIY%252fJ3LQRIuQ%253d%253d=gnz0eYDnxlbRhSTozI7p2w%253d%253d" xr:uid="{AD9C3C2E-E12C-47E9-9074-204BBF0B9161}"/>
    <hyperlink ref="F1524" r:id="rId1523" display="http://teknoag.sanayi.gov.tr/Home/TgbFirmaDetay?WCacra%252fJNEEIY%252fJ3LQRIuQ%253d%253d=mYThZRUN66Pq7Vn1%252bNn6OA%253d%253d" xr:uid="{5A5D1EA2-B96D-4206-AC9D-B13E84D0FA08}"/>
    <hyperlink ref="F1525" r:id="rId1524" display="http://teknoag.sanayi.gov.tr/Home/TgbFirmaDetay?WCacra%252fJNEEIY%252fJ3LQRIuQ%253d%253d=IxbT6RX9SA9ROSN2d1kKqQ%253d%253d" xr:uid="{6E433907-C775-4C47-9134-FC2770782792}"/>
    <hyperlink ref="F1526" r:id="rId1525" display="http://teknoag.sanayi.gov.tr/Home/TgbFirmaDetay?WCacra%252fJNEEIY%252fJ3LQRIuQ%253d%253d=q%252f349idcqyJpBp9MK59AXA%253d%253d" xr:uid="{BC5D66B2-3FD9-4CE0-B991-97B908355CEE}"/>
    <hyperlink ref="F1527" r:id="rId1526" display="http://teknoag.sanayi.gov.tr/Home/TgbFirmaDetay?WCacra%252fJNEEIY%252fJ3LQRIuQ%253d%253d=2Cx8CdiUjbPNLduabCCTZw%253d%253d" xr:uid="{D3A8D09D-4631-496C-A9D1-E38BC252E4E4}"/>
    <hyperlink ref="F1528" r:id="rId1527" display="http://teknoag.sanayi.gov.tr/Home/TgbFirmaDetay?WCacra%252fJNEEIY%252fJ3LQRIuQ%253d%253d=EqpoV5C1jMy%252fi5EdA2BNEA%253d%253d" xr:uid="{B7BC6280-5540-45CD-90C1-2FBE65C7426F}"/>
    <hyperlink ref="F1529" r:id="rId1528" display="http://teknoag.sanayi.gov.tr/Home/TgbFirmaDetay?WCacra%252fJNEEIY%252fJ3LQRIuQ%253d%253d=u0gi1l28M6WKPfEfLyRkOQ%253d%253d" xr:uid="{51DAB689-F6E3-4915-BEC4-939380A0E3B6}"/>
    <hyperlink ref="F1530" r:id="rId1529" display="http://teknoag.sanayi.gov.tr/Home/TgbFirmaDetay?WCacra%252fJNEEIY%252fJ3LQRIuQ%253d%253d=gUduJKxudunD02viAIX6Kg%253d%253d" xr:uid="{A6D08A17-2445-47B6-896E-114F162D6C7D}"/>
    <hyperlink ref="F1531" r:id="rId1530" display="http://teknoag.sanayi.gov.tr/Home/TgbFirmaDetay?WCacra%252fJNEEIY%252fJ3LQRIuQ%253d%253d=WJvhq7FgSOn1JFmd425UBQ%253d%253d" xr:uid="{A3FC913D-C16E-46EF-92FD-07E3252C5EBC}"/>
    <hyperlink ref="F1532" r:id="rId1531" display="http://teknoag.sanayi.gov.tr/Home/TgbFirmaDetay?WCacra%252fJNEEIY%252fJ3LQRIuQ%253d%253d=nN2g2cJWFD4EbH3GisrhpA%253d%253d" xr:uid="{E889674C-DB76-4945-B96D-3975E9DEFEB0}"/>
    <hyperlink ref="F1533" r:id="rId1532" display="http://teknoag.sanayi.gov.tr/Home/TgbFirmaDetay?WCacra%252fJNEEIY%252fJ3LQRIuQ%253d%253d=Sx%252fnPXR0lgYyqWVOOIRvVQ%253d%253d" xr:uid="{956FB979-C217-40F6-9279-0163F321FCD4}"/>
    <hyperlink ref="F1534" r:id="rId1533" display="http://teknoag.sanayi.gov.tr/Home/TgbFirmaDetay?WCacra%252fJNEEIY%252fJ3LQRIuQ%253d%253d=KqlonONqcKeJM2tmYNryug%253d%253d" xr:uid="{31462D41-5018-458C-B5F8-536E20DCA40E}"/>
    <hyperlink ref="F1535" r:id="rId1534" display="http://teknoag.sanayi.gov.tr/Home/TgbFirmaDetay?WCacra%252fJNEEIY%252fJ3LQRIuQ%253d%253d=9PQcPE1vsW2Th8rM4oB8TQ%253d%253d" xr:uid="{BFBB9203-7458-46BC-9AA7-0DADB231FDAC}"/>
    <hyperlink ref="F1536" r:id="rId1535" display="http://teknoag.sanayi.gov.tr/Home/TgbFirmaDetay?WCacra%252fJNEEIY%252fJ3LQRIuQ%253d%253d=9qGTeQjDvXE9ttQlUMHo%252bw%253d%253d" xr:uid="{3A04EDAC-2DA7-4B4D-BED2-F55E0BEC6AC4}"/>
    <hyperlink ref="F1537" r:id="rId1536" display="http://teknoag.sanayi.gov.tr/Home/TgbFirmaDetay?WCacra%252fJNEEIY%252fJ3LQRIuQ%253d%253d=Odcc2%252bvJJjVI%252bJapZTYM%252bw%253d%253d" xr:uid="{56547F83-A807-4F2F-8037-D6D75208F422}"/>
    <hyperlink ref="F1538" r:id="rId1537" display="http://teknoag.sanayi.gov.tr/Home/TgbFirmaDetay?WCacra%252fJNEEIY%252fJ3LQRIuQ%253d%253d=rE8lzJo7IoufntPC4f2Fww%253d%253d" xr:uid="{679DDB53-86DC-42ED-88C8-EDF81ECACDE6}"/>
    <hyperlink ref="F1539" r:id="rId1538" display="http://teknoag.sanayi.gov.tr/Home/TgbFirmaDetay?WCacra%252fJNEEIY%252fJ3LQRIuQ%253d%253d=xT3FHM9gWrBpT9wPKjNj4A%253d%253d" xr:uid="{F5549516-A3F1-4BC0-9FEA-6C93812FB23C}"/>
    <hyperlink ref="F1540" r:id="rId1539" display="http://teknoag.sanayi.gov.tr/Home/TgbFirmaDetay?WCacra%252fJNEEIY%252fJ3LQRIuQ%253d%253d=5vURQxMh9ThP3mTGpWMeCg%253d%253d" xr:uid="{AD28C158-BC71-43B7-9EA6-5F2404CA15DD}"/>
    <hyperlink ref="F1541" r:id="rId1540" display="http://teknoag.sanayi.gov.tr/Home/TgbFirmaDetay?WCacra%252fJNEEIY%252fJ3LQRIuQ%253d%253d=fXaXUETgGkUFx9sj0WJORA%253d%253d" xr:uid="{A94EE654-D330-4BE1-84B5-0EF2A949B69D}"/>
    <hyperlink ref="F1542" r:id="rId1541" display="http://teknoag.sanayi.gov.tr/Home/TgbFirmaDetay?WCacra%252fJNEEIY%252fJ3LQRIuQ%253d%253d=cqxnr6epoxsraA5Tq8OSGQ%253d%253d" xr:uid="{2396B0B6-9F40-435F-9CD1-7B7A9BCB8257}"/>
    <hyperlink ref="F1543" r:id="rId1542" display="http://teknoag.sanayi.gov.tr/Home/TgbFirmaDetay?WCacra%252fJNEEIY%252fJ3LQRIuQ%253d%253d=DSPCjFSi3EvoD4zeg%252bNkLg%253d%253d" xr:uid="{571457FB-E21A-4793-BBAF-BD864E433FA6}"/>
    <hyperlink ref="F1544" r:id="rId1543" display="http://teknoag.sanayi.gov.tr/Home/TgbFirmaDetay?WCacra%252fJNEEIY%252fJ3LQRIuQ%253d%253d=Py4AdNXpNWZ32%252bEQnJMVnw%253d%253d" xr:uid="{8106767F-9677-483D-BC65-11CCDDD22DF7}"/>
    <hyperlink ref="F1545" r:id="rId1544" display="http://teknoag.sanayi.gov.tr/Home/TgbFirmaDetay?WCacra%252fJNEEIY%252fJ3LQRIuQ%253d%253d=BSJQSuB8YCdX1OyRoOlswA%253d%253d" xr:uid="{7320A979-7317-48FF-9B39-DDED0C8296DE}"/>
    <hyperlink ref="F1546" r:id="rId1545" display="http://teknoag.sanayi.gov.tr/Home/TgbFirmaDetay?WCacra%252fJNEEIY%252fJ3LQRIuQ%253d%253d=YohjZVsgL28JMRRn2n0zvw%253d%253d" xr:uid="{42EF32B4-C09C-473E-8DF9-071CDBFD6E43}"/>
    <hyperlink ref="F1547" r:id="rId1546" display="http://teknoag.sanayi.gov.tr/Home/TgbFirmaDetay?WCacra%252fJNEEIY%252fJ3LQRIuQ%253d%253d=dUInelieKCmjWBNMPUuLsg%253d%253d" xr:uid="{FE8FD621-F6F9-4281-857E-70F695991C49}"/>
    <hyperlink ref="F1548" r:id="rId1547" display="http://teknoag.sanayi.gov.tr/Home/TgbFirmaDetay?WCacra%252fJNEEIY%252fJ3LQRIuQ%253d%253d=UFMEgXicfuE5haZpUEP30Q%253d%253d" xr:uid="{605A8529-1290-470A-96FA-3684C43C254A}"/>
    <hyperlink ref="F1549" r:id="rId1548" display="http://teknoag.sanayi.gov.tr/Home/TgbFirmaDetay?WCacra%252fJNEEIY%252fJ3LQRIuQ%253d%253d=enrgmxtw%252bLK1HfSQkQgDPw%253d%253d" xr:uid="{C9FCD352-DCEA-48A6-89FE-702281BC74E0}"/>
    <hyperlink ref="F1550" r:id="rId1549" display="http://teknoag.sanayi.gov.tr/Home/TgbFirmaDetay?WCacra%252fJNEEIY%252fJ3LQRIuQ%253d%253d=KxtVKPJ6zS2sbKmMwprIQQ%253d%253d" xr:uid="{FC8F751F-BF08-4AA1-BBC8-EBFAE8EEDB01}"/>
    <hyperlink ref="F1551" r:id="rId1550" display="http://teknoag.sanayi.gov.tr/Home/TgbFirmaDetay?WCacra%252fJNEEIY%252fJ3LQRIuQ%253d%253d=xKAplgryGMf%252bxcn23IUHqw%253d%253d" xr:uid="{78B5B462-C58C-4643-A883-324155989BAB}"/>
    <hyperlink ref="F1552" r:id="rId1551" display="http://teknoag.sanayi.gov.tr/Home/TgbFirmaDetay?WCacra%252fJNEEIY%252fJ3LQRIuQ%253d%253d=5HwrWDsJUKznHyIZy256iw%253d%253d" xr:uid="{E554548E-57CB-49AD-832E-16AA814F9BF1}"/>
    <hyperlink ref="F1553" r:id="rId1552" display="http://teknoag.sanayi.gov.tr/Home/TgbFirmaDetay?WCacra%252fJNEEIY%252fJ3LQRIuQ%253d%253d=AdlY2CcLcONtd%252b%252f7CO8snA%253d%253d" xr:uid="{21AC3B06-FEE8-4B13-9723-4A6E65BA5209}"/>
    <hyperlink ref="F1554" r:id="rId1553" display="http://teknoag.sanayi.gov.tr/Home/TgbFirmaDetay?WCacra%252fJNEEIY%252fJ3LQRIuQ%253d%253d=1kY8K1rhKK0c91PTuGDzWw%253d%253d" xr:uid="{5B861A2F-E42E-45F8-A670-372B2B84F483}"/>
    <hyperlink ref="F1555" r:id="rId1554" display="http://teknoag.sanayi.gov.tr/Home/TgbFirmaDetay?WCacra%252fJNEEIY%252fJ3LQRIuQ%253d%253d=HlJAaA3e3BRj8fgLMOWeJQ%253d%253d" xr:uid="{D8234F0C-00F2-4361-B06E-8CD86DF6B197}"/>
    <hyperlink ref="F1556" r:id="rId1555" display="http://teknoag.sanayi.gov.tr/Home/TgbFirmaDetay?WCacra%252fJNEEIY%252fJ3LQRIuQ%253d%253d=1QKA01bszyeTK2mssAFuIw%253d%253d" xr:uid="{E23ED29E-A238-4AC7-A8E0-E9FBBBF27415}"/>
    <hyperlink ref="F1557" r:id="rId1556" display="http://teknoag.sanayi.gov.tr/Home/TgbFirmaDetay?WCacra%252fJNEEIY%252fJ3LQRIuQ%253d%253d=scfjI8c06asw7IXZoft0xg%253d%253d" xr:uid="{BE10EBE4-6D8B-4744-B98B-CDB4F8A774D2}"/>
    <hyperlink ref="F1558" r:id="rId1557" display="http://teknoag.sanayi.gov.tr/Home/TgbFirmaDetay?WCacra%252fJNEEIY%252fJ3LQRIuQ%253d%253d=v4WDYQzaNlykXfVvK4lP0w%253d%253d" xr:uid="{A8CCC428-10E9-4EB8-B0E4-761AD3B19A5C}"/>
    <hyperlink ref="F1559" r:id="rId1558" display="http://teknoag.sanayi.gov.tr/Home/TgbFirmaDetay?WCacra%252fJNEEIY%252fJ3LQRIuQ%253d%253d=iBMvmLtx89emMwQT95m0yQ%253d%253d" xr:uid="{93405694-7345-463D-88CE-870340B12786}"/>
    <hyperlink ref="F1560" r:id="rId1559" display="http://teknoag.sanayi.gov.tr/Home/TgbFirmaDetay?WCacra%252fJNEEIY%252fJ3LQRIuQ%253d%253d=gzeqpWQxNTFPbkmFE2DU7Q%253d%253d" xr:uid="{1C6D8586-BB3B-409A-ADE1-B11385BAB02E}"/>
    <hyperlink ref="F1561" r:id="rId1560" display="http://teknoag.sanayi.gov.tr/Home/TgbFirmaDetay?WCacra%252fJNEEIY%252fJ3LQRIuQ%253d%253d=viU6ALr1Rzs3kR4aBRoLSA%253d%253d" xr:uid="{1B69F6CE-73CE-4323-9816-94BF8F943D8F}"/>
    <hyperlink ref="F1562" r:id="rId1561" display="http://teknoag.sanayi.gov.tr/Home/TgbFirmaDetay?WCacra%252fJNEEIY%252fJ3LQRIuQ%253d%253d=dmMYMHJKeX3sJiF%252b1JJGMw%253d%253d" xr:uid="{1CE2CC66-7F84-47F1-96F9-BDE5D2588EA3}"/>
    <hyperlink ref="F1563" r:id="rId1562" display="http://teknoag.sanayi.gov.tr/Home/TgbFirmaDetay?WCacra%252fJNEEIY%252fJ3LQRIuQ%253d%253d=fcNqf7djEDU6kR3V36IA6Q%253d%253d" xr:uid="{B47F2660-782B-43DA-BEB7-4C06B68CBC8A}"/>
    <hyperlink ref="F1564" r:id="rId1563" display="http://teknoag.sanayi.gov.tr/Home/TgbFirmaDetay?WCacra%252fJNEEIY%252fJ3LQRIuQ%253d%253d=V7noobRXeECBFIOsa2pmIA%253d%253d" xr:uid="{025259E8-12AC-42D2-9F2E-21F2B4406946}"/>
    <hyperlink ref="F1565" r:id="rId1564" display="http://teknoag.sanayi.gov.tr/Home/TgbFirmaDetay?WCacra%252fJNEEIY%252fJ3LQRIuQ%253d%253d=fLBb3HA8U5y8vAiIRtlgoQ%253d%253d" xr:uid="{2F2EC961-9116-4BC9-8D49-B844736661BB}"/>
    <hyperlink ref="F1566" r:id="rId1565" display="http://teknoag.sanayi.gov.tr/Home/TgbFirmaDetay?WCacra%252fJNEEIY%252fJ3LQRIuQ%253d%253d=0tj9P9Ye5v4%252fy0hetAIBKw%253d%253d" xr:uid="{E9A00596-06D9-4EC9-87B6-37CCA7A9E183}"/>
    <hyperlink ref="F1567" r:id="rId1566" display="http://teknoag.sanayi.gov.tr/Home/TgbFirmaDetay?WCacra%252fJNEEIY%252fJ3LQRIuQ%253d%253d=sh8CbPu%252b0KbBZcaio8HHTA%253d%253d" xr:uid="{7A4BC5ED-8846-4068-9D2A-F3E552D03E33}"/>
    <hyperlink ref="F1568" r:id="rId1567" display="http://teknoag.sanayi.gov.tr/Home/TgbFirmaDetay?WCacra%252fJNEEIY%252fJ3LQRIuQ%253d%253d=HfvpPyIqNb8V5weJ%252fYkbsg%253d%253d" xr:uid="{4F6D1C94-E574-4BE1-98B8-C996DF98943B}"/>
    <hyperlink ref="F1569" r:id="rId1568" display="http://teknoag.sanayi.gov.tr/Home/TgbFirmaDetay?WCacra%252fJNEEIY%252fJ3LQRIuQ%253d%253d=ECZaujuLiqaM%252fNb6cEFJyA%253d%253d" xr:uid="{F08BF80A-863A-4610-9EF0-6E517F79FA1C}"/>
    <hyperlink ref="F1570" r:id="rId1569" display="http://teknoag.sanayi.gov.tr/Home/TgbFirmaDetay?WCacra%252fJNEEIY%252fJ3LQRIuQ%253d%253d=lxvlijTswIIlv4tJtqkVmw%253d%253d" xr:uid="{00A92F53-05BC-49CC-B8FE-B5DB4AAB8B33}"/>
    <hyperlink ref="F1571" r:id="rId1570" display="http://teknoag.sanayi.gov.tr/Home/TgbFirmaDetay?WCacra%252fJNEEIY%252fJ3LQRIuQ%253d%253d=ZSe0WdU3Ct%252bCYF0SV5hr2w%253d%253d" xr:uid="{44D913ED-63B5-4D83-AEEB-142361647F6D}"/>
    <hyperlink ref="F1572" r:id="rId1571" display="http://teknoag.sanayi.gov.tr/Home/TgbFirmaDetay?WCacra%252fJNEEIY%252fJ3LQRIuQ%253d%253d=ivB%252be0QHKdA7nhSLkhP6Rg%253d%253d" xr:uid="{A1553AE4-6765-4D6C-A504-DD67D21C3CC3}"/>
    <hyperlink ref="F1573" r:id="rId1572" display="http://teknoag.sanayi.gov.tr/Home/TgbFirmaDetay?WCacra%252fJNEEIY%252fJ3LQRIuQ%253d%253d=xyoJjkf3YBjiQi1RuiQ3vw%253d%253d" xr:uid="{235D9DF0-16DB-4D03-BB10-DA151A0E71E3}"/>
    <hyperlink ref="F1574" r:id="rId1573" display="http://teknoag.sanayi.gov.tr/Home/TgbFirmaDetay?WCacra%252fJNEEIY%252fJ3LQRIuQ%253d%253d=0Hb1CI9NCZbtbiUXfw5DRg%253d%253d" xr:uid="{5F0F9DF0-5688-4D56-A590-56A68459AD42}"/>
    <hyperlink ref="F1575" r:id="rId1574" display="http://teknoag.sanayi.gov.tr/Home/TgbFirmaDetay?WCacra%252fJNEEIY%252fJ3LQRIuQ%253d%253d=gV%252fxj1aHXeBhaRGPxVU0aw%253d%253d" xr:uid="{8B80AF8F-A787-409F-B90C-685FB83792BB}"/>
    <hyperlink ref="F1576" r:id="rId1575" display="http://teknoag.sanayi.gov.tr/Home/TgbFirmaDetay?WCacra%252fJNEEIY%252fJ3LQRIuQ%253d%253d=3QRbUcIWKgBI331fGEdmcQ%253d%253d" xr:uid="{AEC057A0-4368-439E-8381-2B1EBEABB98E}"/>
    <hyperlink ref="F1577" r:id="rId1576" display="http://teknoag.sanayi.gov.tr/Home/TgbFirmaDetay?WCacra%252fJNEEIY%252fJ3LQRIuQ%253d%253d=FNGqOL76u6I27jpfzTdAFA%253d%253d" xr:uid="{744FDB39-1A99-4DF9-B438-02F33721F413}"/>
    <hyperlink ref="F1578" r:id="rId1577" display="http://teknoag.sanayi.gov.tr/Home/TgbFirmaDetay?WCacra%252fJNEEIY%252fJ3LQRIuQ%253d%253d=BwQ%252fHaVCBC17R9bTbF9sRg%253d%253d" xr:uid="{BB54C092-0F1B-400C-845A-FA78D26A0848}"/>
    <hyperlink ref="F1579" r:id="rId1578" display="http://teknoag.sanayi.gov.tr/Home/TgbFirmaDetay?WCacra%252fJNEEIY%252fJ3LQRIuQ%253d%253d=2C0NuEA9i3J5y4x2cdbGMA%253d%253d" xr:uid="{F8471021-ABDD-435C-B43D-2CE19662C6BA}"/>
    <hyperlink ref="F1580" r:id="rId1579" display="http://teknoag.sanayi.gov.tr/Home/TgbFirmaDetay?WCacra%252fJNEEIY%252fJ3LQRIuQ%253d%253d=%252fzN1t68qyae20LTkyHea4Q%253d%253d" xr:uid="{298A2FEA-FFA3-4E46-A240-AEA893D464B8}"/>
    <hyperlink ref="F1581" r:id="rId1580" display="http://teknoag.sanayi.gov.tr/Home/TgbFirmaDetay?WCacra%252fJNEEIY%252fJ3LQRIuQ%253d%253d=HOsrLMXjcx3dYpx7EnzBIQ%253d%253d" xr:uid="{EB3682E0-3594-4C61-9DC2-6BF4C2544FC3}"/>
    <hyperlink ref="F1582" r:id="rId1581" display="http://teknoag.sanayi.gov.tr/Home/TgbFirmaDetay?WCacra%252fJNEEIY%252fJ3LQRIuQ%253d%253d=udvgM%252bKwy3SL9UewOlTjdg%253d%253d" xr:uid="{77DBB2EF-8216-4C4F-98E2-63E5279D8860}"/>
    <hyperlink ref="F1583" r:id="rId1582" display="http://teknoag.sanayi.gov.tr/Home/TgbFirmaDetay?WCacra%252fJNEEIY%252fJ3LQRIuQ%253d%253d=AkP6Wn%252f5r2Q%252f%252fX1JIgLEcg%253d%253d" xr:uid="{C741FF76-8406-4113-888E-1DA384CE004F}"/>
    <hyperlink ref="F1584" r:id="rId1583" display="http://teknoag.sanayi.gov.tr/Home/TgbFirmaDetay?WCacra%252fJNEEIY%252fJ3LQRIuQ%253d%253d=5kwLcHGtESmHnhVhNeUKFA%253d%253d" xr:uid="{DD743DA6-CEE7-4FFB-B019-EA01F74166C5}"/>
    <hyperlink ref="F1585" r:id="rId1584" display="http://teknoag.sanayi.gov.tr/Home/TgbFirmaDetay?WCacra%252fJNEEIY%252fJ3LQRIuQ%253d%253d=JLvyif%252fmQO%252fOaUpjJtsaHw%253d%253d" xr:uid="{C8DF9A5F-2BEF-455A-AC8A-A1B9F026D188}"/>
    <hyperlink ref="F1586" r:id="rId1585" display="http://teknoag.sanayi.gov.tr/Home/TgbFirmaDetay?WCacra%252fJNEEIY%252fJ3LQRIuQ%253d%253d=7PBKU6vwAkZiTh48LOkiNw%253d%253d" xr:uid="{AF5CB81E-9069-4930-887E-8345C36B1758}"/>
    <hyperlink ref="F1587" r:id="rId1586" display="http://teknoag.sanayi.gov.tr/Home/TgbFirmaDetay?WCacra%252fJNEEIY%252fJ3LQRIuQ%253d%253d=RJkgEaUna6wgPdHYvk8TQg%253d%253d" xr:uid="{3A6F2733-A0B2-419D-901D-EF4323131D8A}"/>
    <hyperlink ref="F1588" r:id="rId1587" display="http://teknoag.sanayi.gov.tr/Home/TgbFirmaDetay?WCacra%252fJNEEIY%252fJ3LQRIuQ%253d%253d=Ydww%252bIqIZgXeQ6t2sHL7Lg%253d%253d" xr:uid="{214D67F9-61D6-4186-BB7E-4C8438F73465}"/>
    <hyperlink ref="F1589" r:id="rId1588" display="http://teknoag.sanayi.gov.tr/Home/TgbFirmaDetay?WCacra%252fJNEEIY%252fJ3LQRIuQ%253d%253d=%252bJV6RzvTFyhm4k8suM4qGg%253d%253d" xr:uid="{061621C6-F54C-4E02-A91E-A5DA9CE4D029}"/>
    <hyperlink ref="F1590" r:id="rId1589" display="http://teknoag.sanayi.gov.tr/Home/TgbFirmaDetay?WCacra%252fJNEEIY%252fJ3LQRIuQ%253d%253d=SaC1HKT3yPT5PgOuNhykDg%253d%253d" xr:uid="{AC7E4063-626A-422A-A7F7-90EDE04220E2}"/>
    <hyperlink ref="F1591" r:id="rId1590" display="http://teknoag.sanayi.gov.tr/Home/TgbFirmaDetay?WCacra%252fJNEEIY%252fJ3LQRIuQ%253d%253d=xTYr8d5axp2qrJkEuoo3gw%253d%253d" xr:uid="{845A935C-EEAC-4106-907A-4046090BC398}"/>
    <hyperlink ref="F1592" r:id="rId1591" display="http://teknoag.sanayi.gov.tr/Home/TgbFirmaDetay?WCacra%252fJNEEIY%252fJ3LQRIuQ%253d%253d=Y1qtqjXEj1bbdJpE9yZfpA%253d%253d" xr:uid="{6B04B866-1B9F-42C6-A055-BDCA343F1B4C}"/>
    <hyperlink ref="F1593" r:id="rId1592" display="http://teknoag.sanayi.gov.tr/Home/TgbFirmaDetay?WCacra%252fJNEEIY%252fJ3LQRIuQ%253d%253d=odXQNn42JmrKMZL30sXmYQ%253d%253d" xr:uid="{A3AFDCF0-2149-46B4-AC87-EA6EFD7364BC}"/>
    <hyperlink ref="F1594" r:id="rId1593" display="http://teknoag.sanayi.gov.tr/Home/TgbFirmaDetay?WCacra%252fJNEEIY%252fJ3LQRIuQ%253d%253d=U0p5LYkek8dgKiAvlA5lpQ%253d%253d" xr:uid="{535A083E-6545-4176-85E7-AB117B7BF622}"/>
    <hyperlink ref="F1595" r:id="rId1594" display="http://teknoag.sanayi.gov.tr/Home/TgbFirmaDetay?WCacra%252fJNEEIY%252fJ3LQRIuQ%253d%253d=ngbNsX0mnKaiNYwmALCN4g%253d%253d" xr:uid="{A048C95B-3266-4375-9954-48CCCBB8016C}"/>
    <hyperlink ref="F1596" r:id="rId1595" display="http://teknoag.sanayi.gov.tr/Home/TgbFirmaDetay?WCacra%252fJNEEIY%252fJ3LQRIuQ%253d%253d=lzZgdqlbr90mgoSBj%252fXnBw%253d%253d" xr:uid="{55B903BD-DF30-4894-92B4-8001EE41DF56}"/>
    <hyperlink ref="F1597" r:id="rId1596" display="http://teknoag.sanayi.gov.tr/Home/TgbFirmaDetay?WCacra%252fJNEEIY%252fJ3LQRIuQ%253d%253d=jKOzyViuzXHMfzCTWgaJ0w%253d%253d" xr:uid="{ADBDF407-DC9E-4677-B461-75EC37F37D7C}"/>
    <hyperlink ref="F1598" r:id="rId1597" display="http://teknoag.sanayi.gov.tr/Home/TgbFirmaDetay?WCacra%252fJNEEIY%252fJ3LQRIuQ%253d%253d=FTUd8%252bq6bvVTaFBUrbMnEQ%253d%253d" xr:uid="{1439B7B1-FB45-470D-992D-77D97DD7EEE8}"/>
    <hyperlink ref="F1599" r:id="rId1598" display="http://teknoag.sanayi.gov.tr/Home/TgbFirmaDetay?WCacra%252fJNEEIY%252fJ3LQRIuQ%253d%253d=M3JsUa5U6c%252b6tJFCH6Z3HA%253d%253d" xr:uid="{41B5F2D3-6B7B-4B18-B68B-59BC540D54B9}"/>
    <hyperlink ref="F1600" r:id="rId1599" display="http://teknoag.sanayi.gov.tr/Home/TgbFirmaDetay?WCacra%252fJNEEIY%252fJ3LQRIuQ%253d%253d=X912LDnWz1BMr04MpXzQXg%253d%253d" xr:uid="{5C793E92-5D33-4F2B-BB4E-8539CAA2F14E}"/>
    <hyperlink ref="F1601" r:id="rId1600" display="http://teknoag.sanayi.gov.tr/Home/TgbFirmaDetay?WCacra%252fJNEEIY%252fJ3LQRIuQ%253d%253d=WsoeWZMLYU4uvkcjTmXi4A%253d%253d" xr:uid="{6E8F6842-E402-4F4A-BFCD-77C0215E54CE}"/>
    <hyperlink ref="F1602" r:id="rId1601" display="http://teknoag.sanayi.gov.tr/Home/TgbFirmaDetay?WCacra%252fJNEEIY%252fJ3LQRIuQ%253d%253d=MBIq57za4kcB3YmSFqvwMA%253d%253d" xr:uid="{2C3118F8-F20B-4283-90C1-BEF971C5B874}"/>
    <hyperlink ref="F1603" r:id="rId1602" display="http://teknoag.sanayi.gov.tr/Home/TgbFirmaDetay?WCacra%252fJNEEIY%252fJ3LQRIuQ%253d%253d=q9x2vVG6W40jD0sth5i6Zg%253d%253d" xr:uid="{AC63350B-167A-4EEA-8E3F-8E2C25CC8F4D}"/>
    <hyperlink ref="F1604" r:id="rId1603" display="http://teknoag.sanayi.gov.tr/Home/TgbFirmaDetay?WCacra%252fJNEEIY%252fJ3LQRIuQ%253d%253d=G%252bIVO6ui7IX9%252b2gzhfbuvA%253d%253d" xr:uid="{296F57EF-19FB-4980-8918-E7602FDBD0B5}"/>
    <hyperlink ref="F1605" r:id="rId1604" display="http://teknoag.sanayi.gov.tr/Home/TgbFirmaDetay?WCacra%252fJNEEIY%252fJ3LQRIuQ%253d%253d=ZYaLWkbFnxJ8YHC4I81ysQ%253d%253d" xr:uid="{35E0189A-63AF-47FF-8FB9-08836205EB00}"/>
    <hyperlink ref="F1606" r:id="rId1605" display="http://teknoag.sanayi.gov.tr/Home/TgbFirmaDetay?WCacra%252fJNEEIY%252fJ3LQRIuQ%253d%253d=SR6LfPG7wMZTsNA2sg25fA%253d%253d" xr:uid="{60B5670B-E996-44C6-84A5-728C73DB887D}"/>
    <hyperlink ref="F1607" r:id="rId1606" display="http://teknoag.sanayi.gov.tr/Home/TgbFirmaDetay?WCacra%252fJNEEIY%252fJ3LQRIuQ%253d%253d=osxfTCZpPwEkecvo59wkXw%253d%253d" xr:uid="{CCDDC062-23DC-483B-ADB8-83AC49ADC0C2}"/>
    <hyperlink ref="F1608" r:id="rId1607" display="http://teknoag.sanayi.gov.tr/Home/TgbFirmaDetay?WCacra%252fJNEEIY%252fJ3LQRIuQ%253d%253d=B0oG6RaI7p1IBCrXehY9EA%253d%253d" xr:uid="{03E462F4-9355-4732-8EF1-E57012914E84}"/>
    <hyperlink ref="F1609" r:id="rId1608" display="http://teknoag.sanayi.gov.tr/Home/TgbFirmaDetay?WCacra%252fJNEEIY%252fJ3LQRIuQ%253d%253d=Yn8vusovUyspjeyRPTBT4w%253d%253d" xr:uid="{41BD495F-EBFA-4548-B0B5-14E75F20DCA4}"/>
    <hyperlink ref="F1610" r:id="rId1609" display="http://teknoag.sanayi.gov.tr/Home/TgbFirmaDetay?WCacra%252fJNEEIY%252fJ3LQRIuQ%253d%253d=0A8GKspvRhljTGdp0QjaVQ%253d%253d" xr:uid="{F46D7EF4-3475-4F11-99D5-0104BD679F30}"/>
    <hyperlink ref="F1611" r:id="rId1610" display="http://teknoag.sanayi.gov.tr/Home/TgbFirmaDetay?WCacra%252fJNEEIY%252fJ3LQRIuQ%253d%253d=3yKFFpseucjQ4Hu%252bZjThYA%253d%253d" xr:uid="{B4767815-D059-4433-BBA7-5EDEA93FFD6F}"/>
    <hyperlink ref="F1612" r:id="rId1611" display="http://teknoag.sanayi.gov.tr/Home/TgbFirmaDetay?WCacra%252fJNEEIY%252fJ3LQRIuQ%253d%253d=oLhOhZY5%252bflQQ5PouQoYyA%253d%253d" xr:uid="{3F56AB62-D445-4F16-BD19-5E83D661CA69}"/>
    <hyperlink ref="F1613" r:id="rId1612" display="http://teknoag.sanayi.gov.tr/Home/TgbFirmaDetay?WCacra%252fJNEEIY%252fJ3LQRIuQ%253d%253d=mTXQFpOmziTuelsLS7CyoQ%253d%253d" xr:uid="{7B64542E-3D4A-4134-96FA-F5E323AA4F18}"/>
    <hyperlink ref="F1614" r:id="rId1613" display="http://teknoag.sanayi.gov.tr/Home/TgbFirmaDetay?WCacra%252fJNEEIY%252fJ3LQRIuQ%253d%253d=49NUXMmAobhcX%252b4s8sevOw%253d%253d" xr:uid="{7101C48C-7F38-4197-9B00-A5BB2366C443}"/>
    <hyperlink ref="F1615" r:id="rId1614" display="http://teknoag.sanayi.gov.tr/Home/TgbFirmaDetay?WCacra%252fJNEEIY%252fJ3LQRIuQ%253d%253d=PHJ%252bWVHsk4NrmiUPlhC8qw%253d%253d" xr:uid="{955CB715-EBEA-422A-B9E6-C9A95CEA9DBD}"/>
    <hyperlink ref="F1616" r:id="rId1615" display="http://teknoag.sanayi.gov.tr/Home/TgbFirmaDetay?WCacra%252fJNEEIY%252fJ3LQRIuQ%253d%253d=TnYPNbfObQwEUJhW1FYrqQ%253d%253d" xr:uid="{3193F939-CB6A-40A8-94E4-3B0F0DF59684}"/>
    <hyperlink ref="F1617" r:id="rId1616" display="http://teknoag.sanayi.gov.tr/Home/TgbFirmaDetay?WCacra%252fJNEEIY%252fJ3LQRIuQ%253d%253d=wzz8NBuzoqSquC%252b8MSMuZw%253d%253d" xr:uid="{4F4D1036-CEC6-49EE-86E8-0680FBBE4FE5}"/>
    <hyperlink ref="F1618" r:id="rId1617" display="http://teknoag.sanayi.gov.tr/Home/TgbFirmaDetay?WCacra%252fJNEEIY%252fJ3LQRIuQ%253d%253d=mhTFJ3Fpc9RDo5%252bgQKNjgw%253d%253d" xr:uid="{64565D6C-A9B7-473E-A933-27D0082264D8}"/>
    <hyperlink ref="F1619" r:id="rId1618" display="http://teknoag.sanayi.gov.tr/Home/TgbFirmaDetay?WCacra%252fJNEEIY%252fJ3LQRIuQ%253d%253d=6Rf3S4XojCIXgM6fHaiczg%253d%253d" xr:uid="{193167E1-A3A2-4AD5-A23E-20174D63AD12}"/>
    <hyperlink ref="F1620" r:id="rId1619" display="http://teknoag.sanayi.gov.tr/Home/TgbFirmaDetay?WCacra%252fJNEEIY%252fJ3LQRIuQ%253d%253d=%252fuRXgpXya5V1TgONOyRrXw%253d%253d" xr:uid="{8265BF68-6E93-4012-82E1-E6FED165175C}"/>
    <hyperlink ref="F1621" r:id="rId1620" display="http://teknoag.sanayi.gov.tr/Home/TgbFirmaDetay?WCacra%252fJNEEIY%252fJ3LQRIuQ%253d%253d=NxJMWvHX4CXnajlSmG3L8Q%253d%253d" xr:uid="{A2E135C4-194E-4BF3-9EF0-A729BF7FDFDE}"/>
    <hyperlink ref="F1622" r:id="rId1621" display="http://teknoag.sanayi.gov.tr/Home/TgbFirmaDetay?WCacra%252fJNEEIY%252fJ3LQRIuQ%253d%253d=XRkQJH%252fK1dFzkLWmDYtycg%253d%253d" xr:uid="{CC89145C-BB3A-41B8-92E8-FFD26B3B844F}"/>
    <hyperlink ref="F1623" r:id="rId1622" display="http://teknoag.sanayi.gov.tr/Home/TgbFirmaDetay?WCacra%252fJNEEIY%252fJ3LQRIuQ%253d%253d=j2cGKXPa7A9wmQ5fisQuXw%253d%253d" xr:uid="{26329E73-2BDE-4A38-8546-CCE3C23A0CC8}"/>
    <hyperlink ref="F1624" r:id="rId1623" display="http://teknoag.sanayi.gov.tr/Home/TgbFirmaDetay?WCacra%252fJNEEIY%252fJ3LQRIuQ%253d%253d=lL6hlcKePJGF0UdsWBn8Tw%253d%253d" xr:uid="{FA77C419-C581-43C0-A08C-31F4B441EEDB}"/>
    <hyperlink ref="F1625" r:id="rId1624" display="http://teknoag.sanayi.gov.tr/Home/TgbFirmaDetay?WCacra%252fJNEEIY%252fJ3LQRIuQ%253d%253d=LWJNBgaXQePOg1S%252bRcTXnw%253d%253d" xr:uid="{B09C0EB7-C859-4275-BEDE-EB6255D6F2F2}"/>
    <hyperlink ref="F1626" r:id="rId1625" display="http://teknoag.sanayi.gov.tr/Home/TgbFirmaDetay?WCacra%252fJNEEIY%252fJ3LQRIuQ%253d%253d=UOoM9jTZqydvp2H1uvj7lA%253d%253d" xr:uid="{8894332B-DFF0-4DF5-8368-24202E5EA306}"/>
    <hyperlink ref="F1627" r:id="rId1626" display="http://teknoag.sanayi.gov.tr/Home/TgbFirmaDetay?WCacra%252fJNEEIY%252fJ3LQRIuQ%253d%253d=52kd9XYcGD8CVsH2rMvwNg%253d%253d" xr:uid="{058F9CED-9CB5-4A34-A835-7C8A8BB4E27B}"/>
    <hyperlink ref="F1628" r:id="rId1627" display="http://teknoag.sanayi.gov.tr/Home/TgbFirmaDetay?WCacra%252fJNEEIY%252fJ3LQRIuQ%253d%253d=Xa5BueL%252b6urCHdh4EoxSCQ%253d%253d" xr:uid="{5D95F7C9-C8D2-436B-876E-3BC69AA9A0E5}"/>
    <hyperlink ref="F1629" r:id="rId1628" display="http://teknoag.sanayi.gov.tr/Home/TgbFirmaDetay?WCacra%252fJNEEIY%252fJ3LQRIuQ%253d%253d=12DXAs0zaJ%252f0Xj3eWcATdw%253d%253d" xr:uid="{B2776CA3-8953-4AAD-94C9-7D66CA1A8469}"/>
    <hyperlink ref="F1630" r:id="rId1629" display="http://teknoag.sanayi.gov.tr/Home/TgbFirmaDetay?WCacra%252fJNEEIY%252fJ3LQRIuQ%253d%253d=6LJbeF0bHvlmx1Km7UvtEg%253d%253d" xr:uid="{F57FDD11-1CD2-424F-A0C8-528D77FBA621}"/>
    <hyperlink ref="F1631" r:id="rId1630" display="http://teknoag.sanayi.gov.tr/Home/TgbFirmaDetay?WCacra%252fJNEEIY%252fJ3LQRIuQ%253d%253d=x87WHVPXIZTVUGuZ%252bUf9cA%253d%253d" xr:uid="{286C7C17-C3FB-49F0-A222-77488E5FDB9C}"/>
    <hyperlink ref="F1632" r:id="rId1631" display="http://teknoag.sanayi.gov.tr/Home/TgbFirmaDetay?WCacra%252fJNEEIY%252fJ3LQRIuQ%253d%253d=rDe7rtLP2vJK%252bGL7P05G%252bA%253d%253d" xr:uid="{0A4F64EF-381C-4D90-9004-7DC5933F39F6}"/>
    <hyperlink ref="F1633" r:id="rId1632" display="http://teknoag.sanayi.gov.tr/Home/TgbFirmaDetay?WCacra%252fJNEEIY%252fJ3LQRIuQ%253d%253d=mN7lmrFt1Zp8innmWLYvkA%253d%253d" xr:uid="{5677110A-F08C-4C79-9660-94B0F16D8EDB}"/>
    <hyperlink ref="F1634" r:id="rId1633" display="http://teknoag.sanayi.gov.tr/Home/TgbFirmaDetay?WCacra%252fJNEEIY%252fJ3LQRIuQ%253d%253d=KCyP0ky9%252bg%252fMHXsBMiqCQw%253d%253d" xr:uid="{522FD479-BECA-4100-9BE1-D5B6DC6D3D1C}"/>
    <hyperlink ref="F1635" r:id="rId1634" display="http://teknoag.sanayi.gov.tr/Home/TgbFirmaDetay?WCacra%252fJNEEIY%252fJ3LQRIuQ%253d%253d=%252fxHBJ6xv4IciQeNX9BntYg%253d%253d" xr:uid="{E2529D54-EC82-4106-A75D-0C20FFE73DD6}"/>
    <hyperlink ref="F1636" r:id="rId1635" display="http://teknoag.sanayi.gov.tr/Home/TgbFirmaDetay?WCacra%252fJNEEIY%252fJ3LQRIuQ%253d%253d=3rOQNoOgCl2v%252b64oqwznuw%253d%253d" xr:uid="{CF99CF56-9B9D-4D5A-B4E8-32AE1B1EE7F3}"/>
    <hyperlink ref="F1637" r:id="rId1636" display="http://teknoag.sanayi.gov.tr/Home/TgbFirmaDetay?WCacra%252fJNEEIY%252fJ3LQRIuQ%253d%253d=p5uDmkXsP9ff77GeB%252fVB%252bA%253d%253d" xr:uid="{AA92DA3F-B4D5-4805-AC99-1B53FC4C128C}"/>
    <hyperlink ref="F1638" r:id="rId1637" display="http://teknoag.sanayi.gov.tr/Home/TgbFirmaDetay?WCacra%252fJNEEIY%252fJ3LQRIuQ%253d%253d=TrKRrC2lj1AOImmchw%252f%252f9Q%253d%253d" xr:uid="{F3328010-4708-44F6-9221-8B35219345A2}"/>
    <hyperlink ref="F1639" r:id="rId1638" display="http://teknoag.sanayi.gov.tr/Home/TgbFirmaDetay?WCacra%252fJNEEIY%252fJ3LQRIuQ%253d%253d=Kz0xiIqS%252bXx54WhLV0N8KA%253d%253d" xr:uid="{D10CFEAB-BF23-487F-B5DF-604C8CDBA513}"/>
    <hyperlink ref="F1640" r:id="rId1639" display="http://teknoag.sanayi.gov.tr/Home/TgbFirmaDetay?WCacra%252fJNEEIY%252fJ3LQRIuQ%253d%253d=4n9T%252b%252fUjy0ZHB5ERSJ%252btiA%253d%253d" xr:uid="{C07742B6-CB5E-44E3-B05F-B92B4D0B57E0}"/>
    <hyperlink ref="F1641" r:id="rId1640" display="http://teknoag.sanayi.gov.tr/Home/TgbFirmaDetay?WCacra%252fJNEEIY%252fJ3LQRIuQ%253d%253d=sItqFU3zigDgPSBdUKqTEA%253d%253d" xr:uid="{EC499E3E-6C5A-453B-8C03-16A336670E0A}"/>
    <hyperlink ref="F1642" r:id="rId1641" display="http://teknoag.sanayi.gov.tr/Home/TgbFirmaDetay?WCacra%252fJNEEIY%252fJ3LQRIuQ%253d%253d=HMLHMKGpkUaTlxYTibOPTg%253d%253d" xr:uid="{533D48E7-BA8D-4412-A01C-FF489165BD27}"/>
    <hyperlink ref="F1643" r:id="rId1642" display="http://teknoag.sanayi.gov.tr/Home/TgbFirmaDetay?WCacra%252fJNEEIY%252fJ3LQRIuQ%253d%253d=1XI9OUvGmD1euyuE9dnBBw%253d%253d" xr:uid="{7A0976A4-565A-43E0-81C5-912DF6C36200}"/>
    <hyperlink ref="F1644" r:id="rId1643" display="http://teknoag.sanayi.gov.tr/Home/TgbFirmaDetay?WCacra%252fJNEEIY%252fJ3LQRIuQ%253d%253d=c5OyQUAxQVTZgXM2F5z68w%253d%253d" xr:uid="{8771A7E6-E099-40AF-8067-DBC54B5BD058}"/>
    <hyperlink ref="F1645" r:id="rId1644" display="http://teknoag.sanayi.gov.tr/Home/TgbFirmaDetay?WCacra%252fJNEEIY%252fJ3LQRIuQ%253d%253d=qWAwLfT%252bdgFBWSlagAcrhw%253d%253d" xr:uid="{8C5864F6-B6FF-41ED-B837-6FFBFD7D75A9}"/>
    <hyperlink ref="F1646" r:id="rId1645" display="http://teknoag.sanayi.gov.tr/Home/TgbFirmaDetay?WCacra%252fJNEEIY%252fJ3LQRIuQ%253d%253d=wGzFpIWUZyHAAlpbCaXlyg%253d%253d" xr:uid="{F99E9225-B125-4CD4-BC53-1BDA9013B026}"/>
    <hyperlink ref="F1647" r:id="rId1646" display="http://teknoag.sanayi.gov.tr/Home/TgbFirmaDetay?WCacra%252fJNEEIY%252fJ3LQRIuQ%253d%253d=ZNHsxlq01c0%252fhbC8gtOXhQ%253d%253d" xr:uid="{088C403B-BA80-4840-8956-445F9EDBEADF}"/>
    <hyperlink ref="F1648" r:id="rId1647" display="http://teknoag.sanayi.gov.tr/Home/TgbFirmaDetay?WCacra%252fJNEEIY%252fJ3LQRIuQ%253d%253d=Z7qSNtoNxXZmozvtqgrc6Q%253d%253d" xr:uid="{A85D69BB-7392-4BA1-99E0-0516830A8C26}"/>
    <hyperlink ref="F1649" r:id="rId1648" display="http://teknoag.sanayi.gov.tr/Home/TgbFirmaDetay?WCacra%252fJNEEIY%252fJ3LQRIuQ%253d%253d=TfAE9iwqiu1sF%252fbV1dUHMQ%253d%253d" xr:uid="{8A00ECF4-AADA-44A2-A1F3-3B6130B24CD8}"/>
    <hyperlink ref="F1650" r:id="rId1649" display="http://teknoag.sanayi.gov.tr/Home/TgbFirmaDetay?WCacra%252fJNEEIY%252fJ3LQRIuQ%253d%253d=xAIBoQCIpUD73uHB%252fk575g%253d%253d" xr:uid="{267C6024-B79D-4F19-BB7A-EABB2314CF08}"/>
    <hyperlink ref="F1651" r:id="rId1650" display="http://teknoag.sanayi.gov.tr/Home/TgbFirmaDetay?WCacra%252fJNEEIY%252fJ3LQRIuQ%253d%253d=Pz%252f8wy8S7GE44DT7f1SoCA%253d%253d" xr:uid="{26F23DD5-3932-4CD8-9DC1-4A3B8C3ACF14}"/>
    <hyperlink ref="F1652" r:id="rId1651" display="http://teknoag.sanayi.gov.tr/Home/TgbFirmaDetay?WCacra%252fJNEEIY%252fJ3LQRIuQ%253d%253d=sCmjLk4gPr6gIiF2rtFdIA%253d%253d" xr:uid="{233359A3-68E8-47DF-B026-01E321BBF818}"/>
    <hyperlink ref="F1653" r:id="rId1652" display="http://teknoag.sanayi.gov.tr/Home/TgbFirmaDetay?WCacra%252fJNEEIY%252fJ3LQRIuQ%253d%253d=VFXXGltBJUm5NOJMV3myxw%253d%253d" xr:uid="{30EBD78F-7B30-4CFD-834A-7E18504697D6}"/>
    <hyperlink ref="F1654" r:id="rId1653" display="http://teknoag.sanayi.gov.tr/Home/TgbFirmaDetay?WCacra%252fJNEEIY%252fJ3LQRIuQ%253d%253d=3d9vQiXooKNMu6oqAJaMYg%253d%253d" xr:uid="{32C98725-DD4D-4069-8EF2-A526C064CB9F}"/>
    <hyperlink ref="F1655" r:id="rId1654" display="http://teknoag.sanayi.gov.tr/Home/TgbFirmaDetay?WCacra%252fJNEEIY%252fJ3LQRIuQ%253d%253d=0OPcp6Xjpatk4qAJFnNPTg%253d%253d" xr:uid="{DC972DD2-3AD8-4EE8-A658-715F0ABEC38E}"/>
    <hyperlink ref="F1656" r:id="rId1655" display="http://teknoag.sanayi.gov.tr/Home/TgbFirmaDetay?WCacra%252fJNEEIY%252fJ3LQRIuQ%253d%253d=0BSfRYlN%252ba8IybC%252fGYlYRw%253d%253d" xr:uid="{BB1A1EB1-49AC-40BD-AEAF-4529FECBB3C2}"/>
    <hyperlink ref="F1657" r:id="rId1656" display="http://teknoag.sanayi.gov.tr/Home/TgbFirmaDetay?WCacra%252fJNEEIY%252fJ3LQRIuQ%253d%253d=TUKrB%252bRdAIVKzFt8vNeymQ%253d%253d" xr:uid="{26FB310E-AA15-4E4B-A136-49D401C21BCE}"/>
    <hyperlink ref="F1658" r:id="rId1657" display="http://teknoag.sanayi.gov.tr/Home/TgbFirmaDetay?WCacra%252fJNEEIY%252fJ3LQRIuQ%253d%253d=jSQ9Rn5TM8JtZaQTlenvBA%253d%253d" xr:uid="{DB19EFBF-5C19-468B-83A5-EA21814CE1C9}"/>
    <hyperlink ref="F1659" r:id="rId1658" display="http://teknoag.sanayi.gov.tr/Home/TgbFirmaDetay?WCacra%252fJNEEIY%252fJ3LQRIuQ%253d%253d=aLRRbVPiAvITcbUc%252b8xAEw%253d%253d" xr:uid="{2EE291B0-CB0F-4253-936B-6E84057AECDE}"/>
    <hyperlink ref="F1660" r:id="rId1659" display="http://teknoag.sanayi.gov.tr/Home/TgbFirmaDetay?WCacra%252fJNEEIY%252fJ3LQRIuQ%253d%253d=66XnGKe21%252fYvHd8pAazrMg%253d%253d" xr:uid="{3246EC03-36E8-4258-80D3-3F8F4B88FA0C}"/>
    <hyperlink ref="F1661" r:id="rId1660" display="http://teknoag.sanayi.gov.tr/Home/TgbFirmaDetay?WCacra%252fJNEEIY%252fJ3LQRIuQ%253d%253d=RFikMju%252bkSHgyQF7ySoIwA%253d%253d" xr:uid="{BFC5D2B1-5BCF-406B-9635-3E8D239F1119}"/>
    <hyperlink ref="F1662" r:id="rId1661" display="http://teknoag.sanayi.gov.tr/Home/TgbFirmaDetay?WCacra%252fJNEEIY%252fJ3LQRIuQ%253d%253d=cBbWsexwYNO%252bxZ3nHep%252bDw%253d%253d" xr:uid="{CC4F777A-079F-4D34-8B16-92E3296E234C}"/>
    <hyperlink ref="F1663" r:id="rId1662" display="http://teknoag.sanayi.gov.tr/Home/TgbFirmaDetay?WCacra%252fJNEEIY%252fJ3LQRIuQ%253d%253d=ZM0y9lK8mVxZymm1eVTrFQ%253d%253d" xr:uid="{E908ADE7-51A9-4B27-9FB3-A4A8B3426034}"/>
    <hyperlink ref="F1664" r:id="rId1663" display="http://teknoag.sanayi.gov.tr/Home/TgbFirmaDetay?WCacra%252fJNEEIY%252fJ3LQRIuQ%253d%253d=YKQRPXfQxsFSaTjZt9fNPQ%253d%253d" xr:uid="{92572061-4A92-440F-9951-EB3FC0ABADB5}"/>
    <hyperlink ref="F1665" r:id="rId1664" display="http://teknoag.sanayi.gov.tr/Home/TgbFirmaDetay?WCacra%252fJNEEIY%252fJ3LQRIuQ%253d%253d=52hMOyEddc%252fX%252bRIkPIOopQ%253d%253d" xr:uid="{911F2AEA-45CB-435F-92B8-1611A39EB98F}"/>
    <hyperlink ref="F1666" r:id="rId1665" display="http://teknoag.sanayi.gov.tr/Home/TgbFirmaDetay?WCacra%252fJNEEIY%252fJ3LQRIuQ%253d%253d=XDHADZDopXDtpUzoxoS%252bTA%253d%253d" xr:uid="{48A630A7-88CE-4C42-B780-340E08CF0AEE}"/>
    <hyperlink ref="F1667" r:id="rId1666" display="http://teknoag.sanayi.gov.tr/Home/TgbFirmaDetay?WCacra%252fJNEEIY%252fJ3LQRIuQ%253d%253d=Yl8wnoAvvE4iGiORx9d76A%253d%253d" xr:uid="{39976FF3-39BF-4CF6-AE4F-3C4D4CFEF000}"/>
    <hyperlink ref="F1668" r:id="rId1667" display="http://teknoag.sanayi.gov.tr/Home/TgbFirmaDetay?WCacra%252fJNEEIY%252fJ3LQRIuQ%253d%253d=C%252fxW7bjBggKMvPDRSVWM7w%253d%253d" xr:uid="{65832DBA-BA86-45F1-AB54-3E07E1DD05B9}"/>
    <hyperlink ref="F1669" r:id="rId1668" display="http://teknoag.sanayi.gov.tr/Home/TgbFirmaDetay?WCacra%252fJNEEIY%252fJ3LQRIuQ%253d%253d=PuSfCQizO%252flCSR3hrtWS3w%253d%253d" xr:uid="{7854EAE7-8C9B-41F2-863A-F149C1C99DA3}"/>
    <hyperlink ref="F1670" r:id="rId1669" display="http://teknoag.sanayi.gov.tr/Home/TgbFirmaDetay?WCacra%252fJNEEIY%252fJ3LQRIuQ%253d%253d=onrRAX%252bBpCGQzq8ix3YitQ%253d%253d" xr:uid="{04D38E60-498F-4E55-9FB6-B4ADBD958E37}"/>
    <hyperlink ref="F1671" r:id="rId1670" display="http://teknoag.sanayi.gov.tr/Home/TgbFirmaDetay?WCacra%252fJNEEIY%252fJ3LQRIuQ%253d%253d=xps4RORHrdDt3L8F%252f56aQQ%253d%253d" xr:uid="{4D430D58-B6F8-43AA-856D-D1EDC796D37A}"/>
    <hyperlink ref="F1672" r:id="rId1671" display="http://teknoag.sanayi.gov.tr/Home/TgbFirmaDetay?WCacra%252fJNEEIY%252fJ3LQRIuQ%253d%253d=gAIeHdpiiZWRXoc6GZ0U%252fA%253d%253d" xr:uid="{7B615080-C6C3-4382-9655-EEB85F693015}"/>
    <hyperlink ref="F1673" r:id="rId1672" display="http://teknoag.sanayi.gov.tr/Home/TgbFirmaDetay?WCacra%252fJNEEIY%252fJ3LQRIuQ%253d%253d=W0FxMHYNBBLWm6%252fodBO7yA%253d%253d" xr:uid="{180A3D1B-0C2F-4208-845D-BD1377F07EB1}"/>
    <hyperlink ref="F1674" r:id="rId1673" display="http://teknoag.sanayi.gov.tr/Home/TgbFirmaDetay?WCacra%252fJNEEIY%252fJ3LQRIuQ%253d%253d=fwaNlsLlK027I1nVGI5zkA%253d%253d" xr:uid="{8D2DC09E-F185-493F-A90C-1FBAF620402C}"/>
    <hyperlink ref="F1675" r:id="rId1674" display="http://teknoag.sanayi.gov.tr/Home/TgbFirmaDetay?WCacra%252fJNEEIY%252fJ3LQRIuQ%253d%253d=D4P4yR%252b9fSEeV9fxI8wqxw%253d%253d" xr:uid="{C09FB938-6637-4622-96D5-90876F73840B}"/>
    <hyperlink ref="F1676" r:id="rId1675" display="http://teknoag.sanayi.gov.tr/Home/TgbFirmaDetay?WCacra%252fJNEEIY%252fJ3LQRIuQ%253d%253d=h73N4nxjMk%252bLLiQ2C8lyxg%253d%253d" xr:uid="{A82E9348-4F51-428B-A8EC-0E335040A4FC}"/>
    <hyperlink ref="F1677" r:id="rId1676" display="http://teknoag.sanayi.gov.tr/Home/TgbFirmaDetay?WCacra%252fJNEEIY%252fJ3LQRIuQ%253d%253d=ti7x8O%252bdebUxyEofyJPoZA%253d%253d" xr:uid="{EDCBB8E1-F07A-4180-8EAB-00A964760F58}"/>
    <hyperlink ref="F1678" r:id="rId1677" display="http://teknoag.sanayi.gov.tr/Home/TgbFirmaDetay?WCacra%252fJNEEIY%252fJ3LQRIuQ%253d%253d=soSHOP%252fhk1cLvqpSeQaqeg%253d%253d" xr:uid="{615DB67D-5795-4B4D-8C6C-B6B09C464EFF}"/>
    <hyperlink ref="F1679" r:id="rId1678" display="http://teknoag.sanayi.gov.tr/Home/TgbFirmaDetay?WCacra%252fJNEEIY%252fJ3LQRIuQ%253d%253d=Ls4qL96OCu8awZMpu%252fboFw%253d%253d" xr:uid="{A594D5EE-BB8E-4C8C-94AA-74E38965D8F0}"/>
    <hyperlink ref="F1680" r:id="rId1679" display="http://teknoag.sanayi.gov.tr/Home/TgbFirmaDetay?WCacra%252fJNEEIY%252fJ3LQRIuQ%253d%253d=TTaA1G7zCAZtZMq1Gw8CVw%253d%253d" xr:uid="{67139C19-9E06-4EE6-8B88-1C691B80352A}"/>
    <hyperlink ref="F1681" r:id="rId1680" display="http://teknoag.sanayi.gov.tr/Home/TgbFirmaDetay?WCacra%252fJNEEIY%252fJ3LQRIuQ%253d%253d=8zDyoY%252bhOUB5KhcYzsIBfQ%253d%253d" xr:uid="{68FF90CE-C2E7-4D50-BCB6-6081DE10640A}"/>
    <hyperlink ref="F1682" r:id="rId1681" display="http://teknoag.sanayi.gov.tr/Home/TgbFirmaDetay?WCacra%252fJNEEIY%252fJ3LQRIuQ%253d%253d=vEwrvwriyER9RyjgDa70Uw%253d%253d" xr:uid="{EF5AAA55-AC88-496D-9A0E-C442CC6FD29C}"/>
    <hyperlink ref="F1683" r:id="rId1682" display="http://teknoag.sanayi.gov.tr/Home/TgbFirmaDetay?WCacra%252fJNEEIY%252fJ3LQRIuQ%253d%253d=YBGNnVSC%252fDRr6xSdSXpaqw%253d%253d" xr:uid="{907258BB-B000-48A6-80FE-84992D123765}"/>
    <hyperlink ref="F1684" r:id="rId1683" display="http://teknoag.sanayi.gov.tr/Home/TgbFirmaDetay?WCacra%252fJNEEIY%252fJ3LQRIuQ%253d%253d=Teknz0lqNxJ2ZHJBMtzKQg%253d%253d" xr:uid="{183855EE-3060-4A68-A32E-01BECF8278AF}"/>
    <hyperlink ref="F1685" r:id="rId1684" display="http://teknoag.sanayi.gov.tr/Home/TgbFirmaDetay?WCacra%252fJNEEIY%252fJ3LQRIuQ%253d%253d=acelQ%252fG2xOGFzS5lz3A6mg%253d%253d" xr:uid="{E72FF1EF-9AD3-4296-903F-8375D7A2BC57}"/>
    <hyperlink ref="F1686" r:id="rId1685" display="http://teknoag.sanayi.gov.tr/Home/TgbFirmaDetay?WCacra%252fJNEEIY%252fJ3LQRIuQ%253d%253d=OoVJYHi04UsVtzhKIikMVg%253d%253d" xr:uid="{3E245293-6486-4E06-8D80-7F91D76B8AEA}"/>
    <hyperlink ref="F1687" r:id="rId1686" display="http://teknoag.sanayi.gov.tr/Home/TgbFirmaDetay?WCacra%252fJNEEIY%252fJ3LQRIuQ%253d%253d=ZXJOXH6zcumHJGHGXZV%252bVQ%253d%253d" xr:uid="{DFCD9BCD-C63B-4A2E-9FE2-A98A380DFE7D}"/>
    <hyperlink ref="F1688" r:id="rId1687" display="http://teknoag.sanayi.gov.tr/Home/TgbFirmaDetay?WCacra%252fJNEEIY%252fJ3LQRIuQ%253d%253d=2OWqgA4zpiMMPZIhlYzNVA%253d%253d" xr:uid="{383D3269-66C9-4D14-BE26-418B8D6B37F4}"/>
    <hyperlink ref="F1689" r:id="rId1688" display="http://teknoag.sanayi.gov.tr/Home/TgbFirmaDetay?WCacra%252fJNEEIY%252fJ3LQRIuQ%253d%253d=uBpad5INyhk1vRoHlfD9RA%253d%253d" xr:uid="{219AF35C-F9E8-4474-A8B0-A191B27AE133}"/>
    <hyperlink ref="F1690" r:id="rId1689" display="http://teknoag.sanayi.gov.tr/Home/TgbFirmaDetay?WCacra%252fJNEEIY%252fJ3LQRIuQ%253d%253d=0Nuu3QVY%252fXXDd%252bFN4YDL%252bw%253d%253d" xr:uid="{DC183123-4FBC-46D3-AEA3-9B2B2730F3A4}"/>
    <hyperlink ref="F1691" r:id="rId1690" display="http://teknoag.sanayi.gov.tr/Home/TgbFirmaDetay?WCacra%252fJNEEIY%252fJ3LQRIuQ%253d%253d=1kYHG5VGBf0qe9eMuaAlkQ%253d%253d" xr:uid="{010A2BFE-E3BF-4987-8C82-CB9A23D154DB}"/>
    <hyperlink ref="F1692" r:id="rId1691" display="http://teknoag.sanayi.gov.tr/Home/TgbFirmaDetay?WCacra%252fJNEEIY%252fJ3LQRIuQ%253d%253d=Xnom%252bUP7AYQBik27wKnh%252fQ%253d%253d" xr:uid="{85B38296-51EF-420B-B4B7-FDD3402EF180}"/>
    <hyperlink ref="F1693" r:id="rId1692" display="http://teknoag.sanayi.gov.tr/Home/TgbFirmaDetay?WCacra%252fJNEEIY%252fJ3LQRIuQ%253d%253d=mIjO3JXP7Nhz%252fDilFvg09w%253d%253d" xr:uid="{0FFE0CBD-ACF0-4EC2-9EC1-4ABE1ECF33DE}"/>
    <hyperlink ref="F1694" r:id="rId1693" display="http://teknoag.sanayi.gov.tr/Home/TgbFirmaDetay?WCacra%252fJNEEIY%252fJ3LQRIuQ%253d%253d=Sxa5N1W2CIdD2iioolfRXw%253d%253d" xr:uid="{90E76D71-A9D7-485A-B1A0-A060A7514454}"/>
    <hyperlink ref="F1695" r:id="rId1694" display="http://teknoag.sanayi.gov.tr/Home/TgbFirmaDetay?WCacra%252fJNEEIY%252fJ3LQRIuQ%253d%253d=ZTXuW0evxpCwuGYWPaOjZQ%253d%253d" xr:uid="{4E4A6826-39EC-484A-82CC-E82B11F709B8}"/>
    <hyperlink ref="F1696" r:id="rId1695" display="http://teknoag.sanayi.gov.tr/Home/TgbFirmaDetay?WCacra%252fJNEEIY%252fJ3LQRIuQ%253d%253d=Jj%252bfYDrUt7L%252f3p9IHyaKGg%253d%253d" xr:uid="{32FDA76E-8230-44B5-BB35-77890C2B57D8}"/>
    <hyperlink ref="F1697" r:id="rId1696" display="http://teknoag.sanayi.gov.tr/Home/TgbFirmaDetay?WCacra%252fJNEEIY%252fJ3LQRIuQ%253d%253d=0zt7NU20UKf3cHOnDnTIAw%253d%253d" xr:uid="{476493AD-E6C4-4A0B-B5F3-32265690FFCC}"/>
    <hyperlink ref="F1698" r:id="rId1697" display="http://teknoag.sanayi.gov.tr/Home/TgbFirmaDetay?WCacra%252fJNEEIY%252fJ3LQRIuQ%253d%253d=8SzJYmwM1veSEYtwTl061A%253d%253d" xr:uid="{D2534B58-9923-495B-8EC7-55E87C811D42}"/>
    <hyperlink ref="F1699" r:id="rId1698" display="http://teknoag.sanayi.gov.tr/Home/TgbFirmaDetay?WCacra%252fJNEEIY%252fJ3LQRIuQ%253d%253d=EwBvBFdM7aDGG0jKuUrOhw%253d%253d" xr:uid="{040551F2-BDE3-4E42-8C37-254F4C9594EF}"/>
    <hyperlink ref="F1700" r:id="rId1699" display="http://teknoag.sanayi.gov.tr/Home/TgbFirmaDetay?WCacra%252fJNEEIY%252fJ3LQRIuQ%253d%253d=LQZY20qEIplNZzUDTGvDGw%253d%253d" xr:uid="{57603BFF-42DB-4A91-B8CF-757823D1D63F}"/>
    <hyperlink ref="F1701" r:id="rId1700" display="http://teknoag.sanayi.gov.tr/Home/TgbFirmaDetay?WCacra%252fJNEEIY%252fJ3LQRIuQ%253d%253d=RPBrQ6zyXksb8KBd6wEWKw%253d%253d" xr:uid="{7679A79E-1E47-45C1-9FE2-289A3C9548C8}"/>
    <hyperlink ref="F1702" r:id="rId1701" display="http://teknoag.sanayi.gov.tr/Home/TgbFirmaDetay?WCacra%252fJNEEIY%252fJ3LQRIuQ%253d%253d=kaeIAHRQlnp8uFrxBvsW5g%253d%253d" xr:uid="{52042CA3-3D13-4289-98FB-6B828E005FEC}"/>
    <hyperlink ref="F1703" r:id="rId1702" display="http://teknoag.sanayi.gov.tr/Home/TgbFirmaDetay?WCacra%252fJNEEIY%252fJ3LQRIuQ%253d%253d=TMNA9a6ErmadI4ZsF5Z%252f3w%253d%253d" xr:uid="{EE1218E8-34E0-4BF7-84F7-88EF68136AE1}"/>
    <hyperlink ref="F1704" r:id="rId1703" display="http://teknoag.sanayi.gov.tr/Home/TgbFirmaDetay?WCacra%252fJNEEIY%252fJ3LQRIuQ%253d%253d=xdf76Z4SlY%252bG%252bPgpg5jANA%253d%253d" xr:uid="{260311C9-DD8A-4083-85EF-BEA886635B5D}"/>
    <hyperlink ref="F1705" r:id="rId1704" display="http://teknoag.sanayi.gov.tr/Home/TgbFirmaDetay?WCacra%252fJNEEIY%252fJ3LQRIuQ%253d%253d=sB%252bTK%252bcq1Rbwie7YgYbNDA%253d%253d" xr:uid="{800C0311-92DC-45B5-AEEE-7C481C09ACAA}"/>
    <hyperlink ref="F1706" r:id="rId1705" display="http://teknoag.sanayi.gov.tr/Home/TgbFirmaDetay?WCacra%252fJNEEIY%252fJ3LQRIuQ%253d%253d=DqggZa6%252fvcn2SJbEMbDc5g%253d%253d" xr:uid="{F8E5C901-4F67-4108-B3F2-5CD133B4AE90}"/>
    <hyperlink ref="F1707" r:id="rId1706" display="http://teknoag.sanayi.gov.tr/Home/TgbFirmaDetay?WCacra%252fJNEEIY%252fJ3LQRIuQ%253d%253d=3kw7shZ0EpEtO4oIt5jbew%253d%253d" xr:uid="{595F6241-5D14-4556-8F57-F03A6A1593A3}"/>
    <hyperlink ref="F1708" r:id="rId1707" display="http://teknoag.sanayi.gov.tr/Home/TgbFirmaDetay?WCacra%252fJNEEIY%252fJ3LQRIuQ%253d%253d=upijOaHpwW%252ffFX1sMRjUwg%253d%253d" xr:uid="{8C638F93-0BCE-411F-AEFA-538AD10466AE}"/>
    <hyperlink ref="F1709" r:id="rId1708" display="http://teknoag.sanayi.gov.tr/Home/TgbFirmaDetay?WCacra%252fJNEEIY%252fJ3LQRIuQ%253d%253d=juHHaU1BOPtZmPatp9Pjvw%253d%253d" xr:uid="{9EEF952A-E8C2-4FA1-8E09-483D98FC18C8}"/>
    <hyperlink ref="F1710" r:id="rId1709" display="http://teknoag.sanayi.gov.tr/Home/TgbFirmaDetay?WCacra%252fJNEEIY%252fJ3LQRIuQ%253d%253d=tHwn5oJCXTJmYvd6HOfhHA%253d%253d" xr:uid="{E9B59E70-526D-4E10-B59C-43EC39C6E5B7}"/>
    <hyperlink ref="F1711" r:id="rId1710" display="http://teknoag.sanayi.gov.tr/Home/TgbFirmaDetay?WCacra%252fJNEEIY%252fJ3LQRIuQ%253d%253d=GBxlZXHoAaE5hRr%252fhCk19w%253d%253d" xr:uid="{BA5E7AD7-C0D8-482D-BB71-7454F88365E9}"/>
    <hyperlink ref="F1712" r:id="rId1711" display="http://teknoag.sanayi.gov.tr/Home/TgbFirmaDetay?WCacra%252fJNEEIY%252fJ3LQRIuQ%253d%253d=XLGdQ4guLhFdlez1iMWbXg%253d%253d" xr:uid="{8E9FE23A-1046-4D33-9D45-3017D5522DF1}"/>
    <hyperlink ref="F1713" r:id="rId1712" display="http://teknoag.sanayi.gov.tr/Home/TgbFirmaDetay?WCacra%252fJNEEIY%252fJ3LQRIuQ%253d%253d=UId1atBwmMJ22xO5BWNu5w%253d%253d" xr:uid="{A18A2F46-601B-4C10-A0FC-D783BECD6310}"/>
    <hyperlink ref="F1714" r:id="rId1713" display="http://teknoag.sanayi.gov.tr/Home/TgbFirmaDetay?WCacra%252fJNEEIY%252fJ3LQRIuQ%253d%253d=Vj0v14GxKnp8SfwH%252fOlh5Q%253d%253d" xr:uid="{9D0DA923-8BA2-45CD-B619-0B17A730B637}"/>
    <hyperlink ref="F1715" r:id="rId1714" display="http://teknoag.sanayi.gov.tr/Home/TgbFirmaDetay?WCacra%252fJNEEIY%252fJ3LQRIuQ%253d%253d=%252f8n5Fs0zBmHGNV2KIRfYzw%253d%253d" xr:uid="{4F0CD1E4-62C6-4D46-AC93-84160C8D5169}"/>
    <hyperlink ref="F1716" r:id="rId1715" display="http://teknoag.sanayi.gov.tr/Home/TgbFirmaDetay?WCacra%252fJNEEIY%252fJ3LQRIuQ%253d%253d=3jfUdbJkXKedvXdZCNFP%252bg%253d%253d" xr:uid="{9F618B21-3E37-431B-AC78-EAD1030F9F48}"/>
    <hyperlink ref="F1717" r:id="rId1716" display="http://teknoag.sanayi.gov.tr/Home/TgbFirmaDetay?WCacra%252fJNEEIY%252fJ3LQRIuQ%253d%253d=ciLQcy%252bE%252bpPOHc8pMv%252f%252feA%253d%253d" xr:uid="{56D4E6F7-2057-4EC5-83AF-569543A5895E}"/>
    <hyperlink ref="F1718" r:id="rId1717" display="http://teknoag.sanayi.gov.tr/Home/TgbFirmaDetay?WCacra%252fJNEEIY%252fJ3LQRIuQ%253d%253d=mXl66PCYc84ZYyKPiWHvoQ%253d%253d" xr:uid="{7268EF55-6DD3-4CC3-A817-3DDF5E5D1819}"/>
    <hyperlink ref="F1719" r:id="rId1718" display="http://teknoag.sanayi.gov.tr/Home/TgbFirmaDetay?WCacra%252fJNEEIY%252fJ3LQRIuQ%253d%253d=XZfdRh7pY9ma8chTdqstgQ%253d%253d" xr:uid="{C24C13BA-5856-4F4A-9AF5-B7CC54799201}"/>
    <hyperlink ref="F1720" r:id="rId1719" display="http://teknoag.sanayi.gov.tr/Home/TgbFirmaDetay?WCacra%252fJNEEIY%252fJ3LQRIuQ%253d%253d=zuovpsWg0QR2LrTgdjsxWA%253d%253d" xr:uid="{94A169D2-A111-46B2-9CF0-60CB9E72E845}"/>
    <hyperlink ref="F1721" r:id="rId1720" display="http://teknoag.sanayi.gov.tr/Home/TgbFirmaDetay?WCacra%252fJNEEIY%252fJ3LQRIuQ%253d%253d=oKdXXnLvIgbK78yPg2STPg%253d%253d" xr:uid="{310B6A47-77A8-4CD9-A220-09752C4C09EC}"/>
    <hyperlink ref="F1722" r:id="rId1721" display="http://teknoag.sanayi.gov.tr/Home/TgbFirmaDetay?WCacra%252fJNEEIY%252fJ3LQRIuQ%253d%253d=qP0Ucgs%252b0TCGfXgyVlNSxw%253d%253d" xr:uid="{FCBB9BE0-8D74-48DA-BAE2-23590E686591}"/>
    <hyperlink ref="F1723" r:id="rId1722" display="http://teknoag.sanayi.gov.tr/Home/TgbFirmaDetay?WCacra%252fJNEEIY%252fJ3LQRIuQ%253d%253d=xSeH8H82lJ32rNmi26WcDA%253d%253d" xr:uid="{04F12994-83A9-48BE-B466-82EBFD5BFF9F}"/>
    <hyperlink ref="F1724" r:id="rId1723" display="http://teknoag.sanayi.gov.tr/Home/TgbFirmaDetay?WCacra%252fJNEEIY%252fJ3LQRIuQ%253d%253d=C5Z4WbtAPOtsLMCEkRMVtw%253d%253d" xr:uid="{3A91C62F-8D90-40FA-B133-03BCECC1A5C7}"/>
    <hyperlink ref="F1725" r:id="rId1724" display="http://teknoag.sanayi.gov.tr/Home/TgbFirmaDetay?WCacra%252fJNEEIY%252fJ3LQRIuQ%253d%253d=4hSK11MKR5QEmKo1SSX%252bSg%253d%253d" xr:uid="{B99CAC22-B68A-4B9A-B784-814A201EC463}"/>
    <hyperlink ref="F1726" r:id="rId1725" display="http://teknoag.sanayi.gov.tr/Home/TgbFirmaDetay?WCacra%252fJNEEIY%252fJ3LQRIuQ%253d%253d=pBOFaQxVs%252btoEdE9eUee8Q%253d%253d" xr:uid="{1E14FA83-C120-41DA-95A7-FC292A546476}"/>
    <hyperlink ref="F1727" r:id="rId1726" display="http://teknoag.sanayi.gov.tr/Home/TgbFirmaDetay?WCacra%252fJNEEIY%252fJ3LQRIuQ%253d%253d=r8TILZ8hU9n9GikeqjB9Ww%253d%253d" xr:uid="{7F9D1692-074B-408E-A2A6-3A406230B881}"/>
    <hyperlink ref="F1728" r:id="rId1727" display="http://teknoag.sanayi.gov.tr/Home/TgbFirmaDetay?WCacra%252fJNEEIY%252fJ3LQRIuQ%253d%253d=O4vZ3wfEfHdyULqMLt4UAg%253d%253d" xr:uid="{1FCB74ED-A3D6-4E1C-8805-55659B023764}"/>
    <hyperlink ref="F1729" r:id="rId1728" display="http://teknoag.sanayi.gov.tr/Home/TgbFirmaDetay?WCacra%252fJNEEIY%252fJ3LQRIuQ%253d%253d=%252fVi%252b%252bxtXWdYjTku2Zom%252bZQ%253d%253d" xr:uid="{83B22A4F-42E8-436E-A555-21E91341A162}"/>
    <hyperlink ref="F1730" r:id="rId1729" display="http://teknoag.sanayi.gov.tr/Home/TgbFirmaDetay?WCacra%252fJNEEIY%252fJ3LQRIuQ%253d%253d=amlPekrig7PTiQ27%252bwNEbQ%253d%253d" xr:uid="{88DF891C-67E5-4EC5-AA3A-06DD827E9F8C}"/>
    <hyperlink ref="F1731" r:id="rId1730" display="http://teknoag.sanayi.gov.tr/Home/TgbFirmaDetay?WCacra%252fJNEEIY%252fJ3LQRIuQ%253d%253d=rwrhBONvr60Xnrdej0j%252f1g%253d%253d" xr:uid="{1EFCB4A6-BAB4-4593-B495-6C2E46623951}"/>
    <hyperlink ref="F1732" r:id="rId1731" display="http://teknoag.sanayi.gov.tr/Home/TgbFirmaDetay?WCacra%252fJNEEIY%252fJ3LQRIuQ%253d%253d=T7AkMDv1l%252bMOKhp5qVurBA%253d%253d" xr:uid="{6FC87D92-E869-45A5-8572-502635087AEA}"/>
    <hyperlink ref="F1733" r:id="rId1732" display="http://teknoag.sanayi.gov.tr/Home/TgbFirmaDetay?WCacra%252fJNEEIY%252fJ3LQRIuQ%253d%253d=7hTcwNFDnb3Xurivw%252flZjQ%253d%253d" xr:uid="{9BE71D18-4F3F-45F9-9E8B-F2CB25566AE5}"/>
    <hyperlink ref="F1734" r:id="rId1733" display="http://teknoag.sanayi.gov.tr/Home/TgbFirmaDetay?WCacra%252fJNEEIY%252fJ3LQRIuQ%253d%253d=bCY0rdJzVTb0gOAnRVI6zA%253d%253d" xr:uid="{EA992038-B568-470B-AAF1-7B47406E9A46}"/>
    <hyperlink ref="F1735" r:id="rId1734" display="http://teknoag.sanayi.gov.tr/Home/TgbFirmaDetay?WCacra%252fJNEEIY%252fJ3LQRIuQ%253d%253d=8hFXzMF0%252fa8YdtAyRbmcXg%253d%253d" xr:uid="{369B87FB-DC79-4949-AD58-CAC9EFBF607E}"/>
    <hyperlink ref="F1736" r:id="rId1735" display="http://teknoag.sanayi.gov.tr/Home/TgbFirmaDetay?WCacra%252fJNEEIY%252fJ3LQRIuQ%253d%253d=OCceyFkVfn7HHlIVR1miVw%253d%253d" xr:uid="{F37158C9-1D39-4BD3-BCD9-E8ACF34F4741}"/>
    <hyperlink ref="F1737" r:id="rId1736" display="http://teknoag.sanayi.gov.tr/Home/TgbFirmaDetay?WCacra%252fJNEEIY%252fJ3LQRIuQ%253d%253d=n0Sxxmy1YJyVyAyid4Rfnw%253d%253d" xr:uid="{AC44C49E-D0DC-4C27-AB5E-843461248DD9}"/>
    <hyperlink ref="F1738" r:id="rId1737" display="http://teknoag.sanayi.gov.tr/Home/TgbFirmaDetay?WCacra%252fJNEEIY%252fJ3LQRIuQ%253d%253d=xcbRGyS1XPv%252bSZeyHqVsBA%253d%253d" xr:uid="{3DDC5B7E-2737-45F4-93D3-AF2F584391CA}"/>
    <hyperlink ref="F1739" r:id="rId1738" display="http://teknoag.sanayi.gov.tr/Home/TgbFirmaDetay?WCacra%252fJNEEIY%252fJ3LQRIuQ%253d%253d=kd3MaCMOQpwcAyGV3lpNGA%253d%253d" xr:uid="{0D615835-34F4-4225-97A2-E0FF54D669A4}"/>
    <hyperlink ref="F1740" r:id="rId1739" display="http://teknoag.sanayi.gov.tr/Home/TgbFirmaDetay?WCacra%252fJNEEIY%252fJ3LQRIuQ%253d%253d=ijcYOnlpKG%252bHdFH5BaG0Sg%253d%253d" xr:uid="{434DE9E6-6EDC-485D-9437-E48457AAC5E3}"/>
    <hyperlink ref="F1741" r:id="rId1740" display="http://teknoag.sanayi.gov.tr/Home/TgbFirmaDetay?WCacra%252fJNEEIY%252fJ3LQRIuQ%253d%253d=m%252bDGOYaGCVUeUGxGkB%252fIOg%253d%253d" xr:uid="{2EB0DE00-266A-457F-85B3-98B965639FBD}"/>
    <hyperlink ref="F1742" r:id="rId1741" display="http://teknoag.sanayi.gov.tr/Home/TgbFirmaDetay?WCacra%252fJNEEIY%252fJ3LQRIuQ%253d%253d=RjdA7ARTcBDv1L6TtN6Urw%253d%253d" xr:uid="{15236743-DEE3-46FC-9EB4-276997184032}"/>
    <hyperlink ref="F1743" r:id="rId1742" display="http://teknoag.sanayi.gov.tr/Home/TgbFirmaDetay?WCacra%252fJNEEIY%252fJ3LQRIuQ%253d%253d=daXPc4T1NZWDs8PxhDCjiQ%253d%253d" xr:uid="{9A5059AB-0197-4B6E-B4AE-3F560DD79091}"/>
    <hyperlink ref="F1744" r:id="rId1743" display="http://teknoag.sanayi.gov.tr/Home/TgbFirmaDetay?WCacra%252fJNEEIY%252fJ3LQRIuQ%253d%253d=tRSFezw1AghhVW8ktcCatg%253d%253d" xr:uid="{77CF1CAC-2E35-483E-A202-A1449B8ECF93}"/>
    <hyperlink ref="F1745" r:id="rId1744" display="http://teknoag.sanayi.gov.tr/Home/TgbFirmaDetay?WCacra%252fJNEEIY%252fJ3LQRIuQ%253d%253d=sFLYEBLEkayOM3o2Xtky7A%253d%253d" xr:uid="{04457F13-0CAE-4EC1-BC8D-06B98442AF4C}"/>
    <hyperlink ref="F1746" r:id="rId1745" display="http://teknoag.sanayi.gov.tr/Home/TgbFirmaDetay?WCacra%252fJNEEIY%252fJ3LQRIuQ%253d%253d=la7RWBGxVnsans7qJuMxZQ%253d%253d" xr:uid="{CF2E5EB2-A0E8-4794-BDB8-3B97C7D5C6AB}"/>
    <hyperlink ref="F1747" r:id="rId1746" display="http://teknoag.sanayi.gov.tr/Home/TgbFirmaDetay?WCacra%252fJNEEIY%252fJ3LQRIuQ%253d%253d=fSohrIJld%252bXBnKjxGs65wg%253d%253d" xr:uid="{EA496B4B-7F93-4F32-B421-3ABC6C6A71DB}"/>
    <hyperlink ref="F1748" r:id="rId1747" display="http://teknoag.sanayi.gov.tr/Home/TgbFirmaDetay?WCacra%252fJNEEIY%252fJ3LQRIuQ%253d%253d=OM3gbsxycYILVu5%252b6wpU0Q%253d%253d" xr:uid="{831A80B7-7FD3-4017-870E-C9FF89D76439}"/>
    <hyperlink ref="F1749" r:id="rId1748" display="http://teknoag.sanayi.gov.tr/Home/TgbFirmaDetay?WCacra%252fJNEEIY%252fJ3LQRIuQ%253d%253d=0Zr%252baecDa9FMH3%252bF4%252b38Kg%253d%253d" xr:uid="{6A144ECB-FC53-4179-BF1A-5639E2283011}"/>
    <hyperlink ref="F1750" r:id="rId1749" display="http://teknoag.sanayi.gov.tr/Home/TgbFirmaDetay?WCacra%252fJNEEIY%252fJ3LQRIuQ%253d%253d=4PivGQ%252frHn%252f%252bFBQUdQPekw%253d%253d" xr:uid="{19355A47-8D3C-4E76-A739-CEC97323DE3E}"/>
    <hyperlink ref="F1751" r:id="rId1750" display="http://teknoag.sanayi.gov.tr/Home/TgbFirmaDetay?WCacra%252fJNEEIY%252fJ3LQRIuQ%253d%253d=Cy3eQPhQHdivKY1yxQapfA%253d%253d" xr:uid="{3EAA8DA7-AE1F-4474-9DFE-466060ABD7C2}"/>
    <hyperlink ref="F1752" r:id="rId1751" display="http://teknoag.sanayi.gov.tr/Home/TgbFirmaDetay?WCacra%252fJNEEIY%252fJ3LQRIuQ%253d%253d=Cy0RaroUbxCIHPmDwlSXWw%253d%253d" xr:uid="{20695CBB-3F23-4342-85B5-BD10D10CD19F}"/>
    <hyperlink ref="F1753" r:id="rId1752" display="http://teknoag.sanayi.gov.tr/Home/TgbFirmaDetay?WCacra%252fJNEEIY%252fJ3LQRIuQ%253d%253d=Aad6IJV1CUfuDDCxo%252fv%252b%252bw%253d%253d" xr:uid="{2FC06B6D-8FCF-464C-B1DB-3DEC7C56CD80}"/>
    <hyperlink ref="F1754" r:id="rId1753" display="http://teknoag.sanayi.gov.tr/Home/TgbFirmaDetay?WCacra%252fJNEEIY%252fJ3LQRIuQ%253d%253d=VbKJlyMnHxEbK7nrYvhMqA%253d%253d" xr:uid="{06BFE079-A32A-4646-AFEF-26B862B19B8D}"/>
    <hyperlink ref="F1755" r:id="rId1754" display="http://teknoag.sanayi.gov.tr/Home/TgbFirmaDetay?WCacra%252fJNEEIY%252fJ3LQRIuQ%253d%253d=H5tpI0jNJm8nK88GLvS47A%253d%253d" xr:uid="{BBBCB871-03D3-4204-8CB1-466AE3600196}"/>
    <hyperlink ref="F1756" r:id="rId1755" display="http://teknoag.sanayi.gov.tr/Home/TgbFirmaDetay?WCacra%252fJNEEIY%252fJ3LQRIuQ%253d%253d=eoiNV8lE74qOdzqpUhNWwQ%253d%253d" xr:uid="{71DE3CB0-80E7-4166-9EC1-79ED0BDBCB85}"/>
    <hyperlink ref="F1757" r:id="rId1756" display="http://teknoag.sanayi.gov.tr/Home/TgbFirmaDetay?WCacra%252fJNEEIY%252fJ3LQRIuQ%253d%253d=oLSB5lNoFnGNrkQbYX6b%252bQ%253d%253d" xr:uid="{A1180A2E-7A8B-4783-8AA6-058FCB737817}"/>
    <hyperlink ref="F1758" r:id="rId1757" display="http://teknoag.sanayi.gov.tr/Home/TgbFirmaDetay?WCacra%252fJNEEIY%252fJ3LQRIuQ%253d%253d=UEEDmdXqNE6W6lOqB%252fq%252fyw%253d%253d" xr:uid="{E554821F-6CBA-4703-8526-7B2195212E8B}"/>
    <hyperlink ref="F1759" r:id="rId1758" display="http://teknoag.sanayi.gov.tr/Home/TgbFirmaDetay?WCacra%252fJNEEIY%252fJ3LQRIuQ%253d%253d=WbVcQKo1SAGxzHMUrkjioQ%253d%253d" xr:uid="{A144F284-0CB2-42B6-A09B-24B32B71C12C}"/>
    <hyperlink ref="F1760" r:id="rId1759" display="http://teknoag.sanayi.gov.tr/Home/TgbFirmaDetay?WCacra%252fJNEEIY%252fJ3LQRIuQ%253d%253d=lOmjNDBY1dHNw2sYS9pvrQ%253d%253d" xr:uid="{FA28F099-2531-488D-91B5-C87DCAFB719E}"/>
    <hyperlink ref="F1761" r:id="rId1760" display="http://teknoag.sanayi.gov.tr/Home/TgbFirmaDetay?WCacra%252fJNEEIY%252fJ3LQRIuQ%253d%253d=kg1ODDRVFBKedKpkEakhLg%253d%253d" xr:uid="{CE878A4C-9DEE-4285-8782-4582B205276A}"/>
    <hyperlink ref="F1762" r:id="rId1761" display="http://teknoag.sanayi.gov.tr/Home/TgbFirmaDetay?WCacra%252fJNEEIY%252fJ3LQRIuQ%253d%253d=SP156rDgE%252f2HZMWWvGcZ4g%253d%253d" xr:uid="{9A67125C-6253-4B0A-958F-F55FDF586129}"/>
    <hyperlink ref="F1763" r:id="rId1762" display="http://teknoag.sanayi.gov.tr/Home/TgbFirmaDetay?WCacra%252fJNEEIY%252fJ3LQRIuQ%253d%253d=KxewgFoHUnHIw9Jt9zMvng%253d%253d" xr:uid="{0C929819-99A9-4FF3-8734-4EAC27981A20}"/>
    <hyperlink ref="F1764" r:id="rId1763" display="http://teknoag.sanayi.gov.tr/Home/TgbFirmaDetay?WCacra%252fJNEEIY%252fJ3LQRIuQ%253d%253d=%252bvIGTXTq1z2J3r6MfCblWQ%253d%253d" xr:uid="{2DF5791B-7D6F-4630-A838-41D7D98C6AC1}"/>
    <hyperlink ref="F1765" r:id="rId1764" display="http://teknoag.sanayi.gov.tr/Home/TgbFirmaDetay?WCacra%252fJNEEIY%252fJ3LQRIuQ%253d%253d=WOB7396RVANtEBoigPpJgQ%253d%253d" xr:uid="{2DB9D814-028E-4BC7-AFD8-56DEAAC735A1}"/>
    <hyperlink ref="F1766" r:id="rId1765" display="http://teknoag.sanayi.gov.tr/Home/TgbFirmaDetay?WCacra%252fJNEEIY%252fJ3LQRIuQ%253d%253d=osp1hpIqmCdEO%252bn%252fb12wDA%253d%253d" xr:uid="{992F0D8A-D606-41C2-982C-E8CDE762AC87}"/>
    <hyperlink ref="F1767" r:id="rId1766" display="http://teknoag.sanayi.gov.tr/Home/TgbFirmaDetay?WCacra%252fJNEEIY%252fJ3LQRIuQ%253d%253d=%252fO%252bwM37P5zLXugap1bnm2A%253d%253d" xr:uid="{5816C3EC-5F8D-41CA-A50B-899F1ECC9331}"/>
    <hyperlink ref="F1768" r:id="rId1767" display="http://teknoag.sanayi.gov.tr/Home/TgbFirmaDetay?WCacra%252fJNEEIY%252fJ3LQRIuQ%253d%253d=vRqbDiLlT0X%252fdEk7iwrhvg%253d%253d" xr:uid="{1419F307-D982-4208-8983-DAC8954A7782}"/>
    <hyperlink ref="F1769" r:id="rId1768" display="http://teknoag.sanayi.gov.tr/Home/TgbFirmaDetay?WCacra%252fJNEEIY%252fJ3LQRIuQ%253d%253d=G2vsiehm2eIJOB%252fZh62iwA%253d%253d" xr:uid="{6D965041-AD36-4647-B258-AA22FEFC77C2}"/>
    <hyperlink ref="F1770" r:id="rId1769" display="http://teknoag.sanayi.gov.tr/Home/TgbFirmaDetay?WCacra%252fJNEEIY%252fJ3LQRIuQ%253d%253d=RPzYfcPsj48wP5%252bLpKKHZA%253d%253d" xr:uid="{DCCCB2DE-E309-4BF8-8924-06860E0EEDAF}"/>
    <hyperlink ref="F1771" r:id="rId1770" display="http://teknoag.sanayi.gov.tr/Home/TgbFirmaDetay?WCacra%252fJNEEIY%252fJ3LQRIuQ%253d%253d=GXBchRTQFp4Qn21Tk9QipA%253d%253d" xr:uid="{BE569F3B-D23F-48DA-98C0-976646B5E521}"/>
    <hyperlink ref="F1772" r:id="rId1771" display="http://teknoag.sanayi.gov.tr/Home/TgbFirmaDetay?WCacra%252fJNEEIY%252fJ3LQRIuQ%253d%253d=QNf4SHZLiwzyUBNevJMgcQ%253d%253d" xr:uid="{CDF263B0-C0EA-4B87-8CCC-BFBD9D6B6F58}"/>
    <hyperlink ref="F1773" r:id="rId1772" display="http://teknoag.sanayi.gov.tr/Home/TgbFirmaDetay?WCacra%252fJNEEIY%252fJ3LQRIuQ%253d%253d=8%252fP%252bDaX33FT0g8EsAMlFxQ%253d%253d" xr:uid="{8B7EE5C7-DBF2-4DBD-8CFF-E25E5C65E607}"/>
    <hyperlink ref="F1774" r:id="rId1773" display="http://teknoag.sanayi.gov.tr/Home/TgbFirmaDetay?WCacra%252fJNEEIY%252fJ3LQRIuQ%253d%253d=xRAhNLAwYOJ%252fHFywewthLw%253d%253d" xr:uid="{BFCCC357-C484-42C4-B7E3-1D80E2F4DF24}"/>
    <hyperlink ref="F1775" r:id="rId1774" display="http://teknoag.sanayi.gov.tr/Home/TgbFirmaDetay?WCacra%252fJNEEIY%252fJ3LQRIuQ%253d%253d=L0dzMYX5vqwev2FgkBv9Yg%253d%253d" xr:uid="{F140918F-DCBB-47AC-8B0F-D38B740CFCC9}"/>
    <hyperlink ref="F1776" r:id="rId1775" display="http://teknoag.sanayi.gov.tr/Home/TgbFirmaDetay?WCacra%252fJNEEIY%252fJ3LQRIuQ%253d%253d=%252bZNMDmYGDbry9VXlYLcD%252fQ%253d%253d" xr:uid="{B403C931-58AE-438F-86CD-A7836A16C766}"/>
    <hyperlink ref="F1777" r:id="rId1776" display="http://teknoag.sanayi.gov.tr/Home/TgbFirmaDetay?WCacra%252fJNEEIY%252fJ3LQRIuQ%253d%253d=J9upGHPQEiZRXJAzLEb9zA%253d%253d" xr:uid="{473CD123-30D7-4429-BDC0-62427972A4E9}"/>
    <hyperlink ref="F1778" r:id="rId1777" display="http://teknoag.sanayi.gov.tr/Home/TgbFirmaDetay?WCacra%252fJNEEIY%252fJ3LQRIuQ%253d%253d=UpvSF1bxtLK%252bScO0UbVDIw%253d%253d" xr:uid="{06044907-3EA5-46F3-AF7D-051AC78C55F5}"/>
    <hyperlink ref="F1779" r:id="rId1778" display="http://teknoag.sanayi.gov.tr/Home/TgbFirmaDetay?WCacra%252fJNEEIY%252fJ3LQRIuQ%253d%253d=ehmY8zB6fvoSCRkmFdZUvA%253d%253d" xr:uid="{5BAD3573-F65B-49B2-94DF-3AB307DB9D49}"/>
    <hyperlink ref="F1780" r:id="rId1779" display="http://teknoag.sanayi.gov.tr/Home/TgbFirmaDetay?WCacra%252fJNEEIY%252fJ3LQRIuQ%253d%253d=bSA%252bO9xV50YWFW4kmIUSmA%253d%253d" xr:uid="{1570EA19-B081-4CAE-A41B-8BED4C579D4B}"/>
    <hyperlink ref="F1781" r:id="rId1780" display="http://teknoag.sanayi.gov.tr/Home/TgbFirmaDetay?WCacra%252fJNEEIY%252fJ3LQRIuQ%253d%253d=YzIgdYZSw5EXId2Rnh0UWA%253d%253d" xr:uid="{9EB7CCCB-C4AD-4752-AE08-5EC168C11FD2}"/>
    <hyperlink ref="F1782" r:id="rId1781" display="http://teknoag.sanayi.gov.tr/Home/TgbFirmaDetay?WCacra%252fJNEEIY%252fJ3LQRIuQ%253d%253d=Zpi64OqXHc%252fX9Z0y6yBx9A%253d%253d" xr:uid="{6759FF35-CD0B-448D-8A50-3BB4BF7E1454}"/>
    <hyperlink ref="F1783" r:id="rId1782" display="http://teknoag.sanayi.gov.tr/Home/TgbFirmaDetay?WCacra%252fJNEEIY%252fJ3LQRIuQ%253d%253d=Dpl9QDTFiF5aARN8MRwTiQ%253d%253d" xr:uid="{9D68B8E1-2C38-4B84-96E9-AB6938F27D40}"/>
    <hyperlink ref="F1784" r:id="rId1783" display="http://teknoag.sanayi.gov.tr/Home/TgbFirmaDetay?WCacra%252fJNEEIY%252fJ3LQRIuQ%253d%253d=7y67Z30zQabLMxMrtjK2Mw%253d%253d" xr:uid="{0F014938-2C58-4E2A-82B3-220859B58011}"/>
    <hyperlink ref="F1785" r:id="rId1784" display="http://teknoag.sanayi.gov.tr/Home/TgbFirmaDetay?WCacra%252fJNEEIY%252fJ3LQRIuQ%253d%253d=u0XQx5HBt1mzDNYcs%252fLY8g%253d%253d" xr:uid="{55F402D4-BE35-442C-BC1E-95EB8D164503}"/>
    <hyperlink ref="F1786" r:id="rId1785" display="http://teknoag.sanayi.gov.tr/Home/TgbFirmaDetay?WCacra%252fJNEEIY%252fJ3LQRIuQ%253d%253d=%252fsLlT0wQBlDjzOv8Fc6ULA%253d%253d" xr:uid="{2F0A0E2B-1161-4BE2-B1EE-F5098E952231}"/>
    <hyperlink ref="F1787" r:id="rId1786" display="http://teknoag.sanayi.gov.tr/Home/TgbFirmaDetay?WCacra%252fJNEEIY%252fJ3LQRIuQ%253d%253d=fe03ysVSmj2OhDsXaXGcuA%253d%253d" xr:uid="{962D5852-7774-4725-B469-907E138FEA4B}"/>
    <hyperlink ref="F1788" r:id="rId1787" display="http://teknoag.sanayi.gov.tr/Home/TgbFirmaDetay?WCacra%252fJNEEIY%252fJ3LQRIuQ%253d%253d=Irrd0iZs69ubLf7PYhZ4Gg%253d%253d" xr:uid="{A8428814-C465-4E38-9263-C58F2F5D3FFA}"/>
    <hyperlink ref="F1789" r:id="rId1788" display="http://teknoag.sanayi.gov.tr/Home/TgbFirmaDetay?WCacra%252fJNEEIY%252fJ3LQRIuQ%253d%253d=wPWQKiqhqpN7Y%252f1KfuEmwQ%253d%253d" xr:uid="{E944825C-4A4E-4A50-91CE-4D5CC8CF2DC3}"/>
    <hyperlink ref="F1790" r:id="rId1789" display="http://teknoag.sanayi.gov.tr/Home/TgbFirmaDetay?WCacra%252fJNEEIY%252fJ3LQRIuQ%253d%253d=Wv8HZOjDuaJz97faO1WafQ%253d%253d" xr:uid="{5345987B-B2CA-425E-A6BA-57E7F22A3F98}"/>
    <hyperlink ref="F1791" r:id="rId1790" display="http://teknoag.sanayi.gov.tr/Home/TgbFirmaDetay?WCacra%252fJNEEIY%252fJ3LQRIuQ%253d%253d=vv6DcRKfHuDo1ley0On%252fWQ%253d%253d" xr:uid="{B213C2BD-D222-4915-848C-EEB89BF80983}"/>
    <hyperlink ref="F1792" r:id="rId1791" display="http://teknoag.sanayi.gov.tr/Home/TgbFirmaDetay?WCacra%252fJNEEIY%252fJ3LQRIuQ%253d%253d=DnrIJvuW76MBECqqiNwmzA%253d%253d" xr:uid="{22B1F5C2-3750-4AE9-B8F9-4852B3BDEB00}"/>
    <hyperlink ref="F1793" r:id="rId1792" display="http://teknoag.sanayi.gov.tr/Home/TgbFirmaDetay?WCacra%252fJNEEIY%252fJ3LQRIuQ%253d%253d=4wLA0y7aOKWR9dUCc1OkuQ%253d%253d" xr:uid="{4BEF1ED8-6A37-4A04-A376-5A6C06667310}"/>
    <hyperlink ref="F1794" r:id="rId1793" display="http://teknoag.sanayi.gov.tr/Home/TgbFirmaDetay?WCacra%252fJNEEIY%252fJ3LQRIuQ%253d%253d=EomWNH75EpeZMmQW8Qn%252bjA%253d%253d" xr:uid="{21A44D69-9728-44F3-AD67-8D0D81CAF956}"/>
    <hyperlink ref="F1795" r:id="rId1794" display="http://teknoag.sanayi.gov.tr/Home/TgbFirmaDetay?WCacra%252fJNEEIY%252fJ3LQRIuQ%253d%253d=%252bheVUR6sDlhAC2fPbseajA%253d%253d" xr:uid="{CA158262-557C-4791-A17F-FBF5255C7776}"/>
    <hyperlink ref="F1796" r:id="rId1795" display="http://teknoag.sanayi.gov.tr/Home/TgbFirmaDetay?WCacra%252fJNEEIY%252fJ3LQRIuQ%253d%253d=Dqzj0tvlkyGwz354YkySag%253d%253d" xr:uid="{6D0AECB6-1040-4CC0-87A9-9BE6558D97B3}"/>
    <hyperlink ref="F1797" r:id="rId1796" display="http://teknoag.sanayi.gov.tr/Home/TgbFirmaDetay?WCacra%252fJNEEIY%252fJ3LQRIuQ%253d%253d=DoHUAkt%252fBLshiIgwOCRojQ%253d%253d" xr:uid="{B7F0D7ED-97FD-46AD-97EA-D36C22BE9756}"/>
    <hyperlink ref="F1798" r:id="rId1797" display="http://teknoag.sanayi.gov.tr/Home/TgbFirmaDetay?WCacra%252fJNEEIY%252fJ3LQRIuQ%253d%253d=Ff0oMH2KsiKBclDaRdnJvQ%253d%253d" xr:uid="{FEE8F0EF-AA28-4A01-97AA-5D8899D3E379}"/>
    <hyperlink ref="F1799" r:id="rId1798" display="http://teknoag.sanayi.gov.tr/Home/TgbFirmaDetay?WCacra%252fJNEEIY%252fJ3LQRIuQ%253d%253d=m07iaykhIswT2xMlwIIVfw%253d%253d" xr:uid="{8143E66C-2F2D-47AB-AEFB-4CD3753861CF}"/>
    <hyperlink ref="F1800" r:id="rId1799" display="http://teknoag.sanayi.gov.tr/Home/TgbFirmaDetay?WCacra%252fJNEEIY%252fJ3LQRIuQ%253d%253d=iGdfOrrKsSqnN2YALccWZg%253d%253d" xr:uid="{0E16C84D-F045-4B9D-A44B-821FEFC33190}"/>
    <hyperlink ref="F1801" r:id="rId1800" display="http://teknoag.sanayi.gov.tr/Home/TgbFirmaDetay?WCacra%252fJNEEIY%252fJ3LQRIuQ%253d%253d=An4K9iiJqXxhmFrPcWakQA%253d%253d" xr:uid="{5128195A-6F09-4859-B6DF-DED1D5260FD0}"/>
    <hyperlink ref="F1802" r:id="rId1801" display="http://teknoag.sanayi.gov.tr/Home/TgbFirmaDetay?WCacra%252fJNEEIY%252fJ3LQRIuQ%253d%253d=hcQZ1vuRxsnqyFX6TPx1Ig%253d%253d" xr:uid="{98441C9B-A9F2-4804-8A7F-98576D54FD1C}"/>
    <hyperlink ref="F1803" r:id="rId1802" display="http://teknoag.sanayi.gov.tr/Home/TgbFirmaDetay?WCacra%252fJNEEIY%252fJ3LQRIuQ%253d%253d=%252bUUSIO2UdKRkR2zBqgo5cQ%253d%253d" xr:uid="{1CC76495-2707-4CDB-94C8-960AF7C1A0EF}"/>
    <hyperlink ref="F1804" r:id="rId1803" display="http://teknoag.sanayi.gov.tr/Home/TgbFirmaDetay?WCacra%252fJNEEIY%252fJ3LQRIuQ%253d%253d=g%252fwsSHjyElhGEls58pqusg%253d%253d" xr:uid="{2B85478C-AC0F-4997-B0A6-D81C243197E4}"/>
    <hyperlink ref="F1805" r:id="rId1804" display="http://teknoag.sanayi.gov.tr/Home/TgbFirmaDetay?WCacra%252fJNEEIY%252fJ3LQRIuQ%253d%253d=G%252b14JEurnervB17dvE8TfQ%253d%253d" xr:uid="{66625AEE-C7B7-44CC-AE96-62CCF72D8F3A}"/>
    <hyperlink ref="F1806" r:id="rId1805" display="http://teknoag.sanayi.gov.tr/Home/TgbFirmaDetay?WCacra%252fJNEEIY%252fJ3LQRIuQ%253d%253d=SghUqePsRBJ9X014HywOLg%253d%253d" xr:uid="{061CE01B-04DD-421D-AD7F-035F74049FEB}"/>
    <hyperlink ref="F1807" r:id="rId1806" display="http://teknoag.sanayi.gov.tr/Home/TgbFirmaDetay?WCacra%252fJNEEIY%252fJ3LQRIuQ%253d%253d=B5HpUBJV9vo5YzbCgreNTA%253d%253d" xr:uid="{C90B024A-8469-4836-9EC2-D05C1D70ABD7}"/>
    <hyperlink ref="F1808" r:id="rId1807" display="http://teknoag.sanayi.gov.tr/Home/TgbFirmaDetay?WCacra%252fJNEEIY%252fJ3LQRIuQ%253d%253d=ouI4fIm5LdDqG2Xy6xZR8w%253d%253d" xr:uid="{4BC0C605-4D28-42EF-83AF-B6142590D575}"/>
    <hyperlink ref="F1809" r:id="rId1808" display="http://teknoag.sanayi.gov.tr/Home/TgbFirmaDetay?WCacra%252fJNEEIY%252fJ3LQRIuQ%253d%253d=%252bF0ajWqgJM8rcNSraxVkbQ%253d%253d" xr:uid="{CBE29CE1-0484-4611-82D6-8E84FBAF329C}"/>
    <hyperlink ref="F1810" r:id="rId1809" display="http://teknoag.sanayi.gov.tr/Home/TgbFirmaDetay?WCacra%252fJNEEIY%252fJ3LQRIuQ%253d%253d=7wjosxMuCwShF14y5n9Dtw%253d%253d" xr:uid="{03EE5084-043F-4119-AD84-7810253545FD}"/>
    <hyperlink ref="F1811" r:id="rId1810" display="http://teknoag.sanayi.gov.tr/Home/TgbFirmaDetay?WCacra%252fJNEEIY%252fJ3LQRIuQ%253d%253d=qSETe3bKk35D%252feDbWzj%252fBg%253d%253d" xr:uid="{75F70EFA-7917-4055-A84A-5C15D853688C}"/>
    <hyperlink ref="F1812" r:id="rId1811" display="http://teknoag.sanayi.gov.tr/Home/TgbFirmaDetay?WCacra%252fJNEEIY%252fJ3LQRIuQ%253d%253d=xbyj4UUDVEwXzfsJqj1BCg%253d%253d" xr:uid="{C4722132-BD86-43E7-83DF-E3102D994680}"/>
    <hyperlink ref="F1813" r:id="rId1812" display="http://teknoag.sanayi.gov.tr/Home/TgbFirmaDetay?WCacra%252fJNEEIY%252fJ3LQRIuQ%253d%253d=UFEqcPUbKR%252bunQBc5T46SA%253d%253d" xr:uid="{25F9D792-FC69-4B5B-BDFE-6C5E005F66CB}"/>
    <hyperlink ref="F1814" r:id="rId1813" display="http://teknoag.sanayi.gov.tr/Home/TgbFirmaDetay?WCacra%252fJNEEIY%252fJ3LQRIuQ%253d%253d=yfhro0n7tY4CfTnhEBVSmA%253d%253d" xr:uid="{4804A892-3EEA-491B-A60C-DCAE6321F32D}"/>
    <hyperlink ref="F1815" r:id="rId1814" display="http://teknoag.sanayi.gov.tr/Home/TgbFirmaDetay?WCacra%252fJNEEIY%252fJ3LQRIuQ%253d%253d=6alkYkpyQZ58crtWvLahFg%253d%253d" xr:uid="{C96A5A8B-02E1-4669-9659-D38ADDD44981}"/>
    <hyperlink ref="F1816" r:id="rId1815" display="http://teknoag.sanayi.gov.tr/Home/TgbFirmaDetay?WCacra%252fJNEEIY%252fJ3LQRIuQ%253d%253d=58PzV5wzulbrKON9C%252bI9kw%253d%253d" xr:uid="{52D3EB0E-0FE7-4ADD-BA1D-7734A2A82E7B}"/>
    <hyperlink ref="F1817" r:id="rId1816" display="http://teknoag.sanayi.gov.tr/Home/TgbFirmaDetay?WCacra%252fJNEEIY%252fJ3LQRIuQ%253d%253d=Po31ZFpOpNTMhlHp79F9Cg%253d%253d" xr:uid="{48F20BE4-027F-43D7-BC36-CEB99199CC67}"/>
    <hyperlink ref="F1818" r:id="rId1817" display="http://teknoag.sanayi.gov.tr/Home/TgbFirmaDetay?WCacra%252fJNEEIY%252fJ3LQRIuQ%253d%253d=ULHidMQp5NAvRTdElSSj3g%253d%253d" xr:uid="{70E565A1-8982-4CDE-B3AD-C596F8E2CC29}"/>
    <hyperlink ref="F1819" r:id="rId1818" display="http://teknoag.sanayi.gov.tr/Home/TgbFirmaDetay?WCacra%252fJNEEIY%252fJ3LQRIuQ%253d%253d=N1p5Yc5YtNgYgxfOVCIFdA%253d%253d" xr:uid="{3B5A73A1-1A2E-46A6-BD06-AFF1DCC786AB}"/>
    <hyperlink ref="F1820" r:id="rId1819" display="http://teknoag.sanayi.gov.tr/Home/TgbFirmaDetay?WCacra%252fJNEEIY%252fJ3LQRIuQ%253d%253d=iPogjOZsG%252bRZhYD97nlWRw%253d%253d" xr:uid="{0AB12577-820F-4FDD-8D0F-91FA14CC23C9}"/>
    <hyperlink ref="F1821" r:id="rId1820" display="http://teknoag.sanayi.gov.tr/Home/TgbFirmaDetay?WCacra%252fJNEEIY%252fJ3LQRIuQ%253d%253d=CdnE9HTw8fGAuMF88OmgHw%253d%253d" xr:uid="{47B05FD5-113F-4C80-A712-4B900E5314B7}"/>
    <hyperlink ref="F1822" r:id="rId1821" display="http://teknoag.sanayi.gov.tr/Home/TgbFirmaDetay?WCacra%252fJNEEIY%252fJ3LQRIuQ%253d%253d=f6pJbYfU6TEGLaLA3VRkLA%253d%253d" xr:uid="{3F10DC8D-6034-4D28-95F4-783B77E00CF9}"/>
    <hyperlink ref="F1823" r:id="rId1822" display="http://teknoag.sanayi.gov.tr/Home/TgbFirmaDetay?WCacra%252fJNEEIY%252fJ3LQRIuQ%253d%253d=%252fpZBXysQjNmg6m9vr4yMBg%253d%253d" xr:uid="{778B71D1-AD4C-45CC-BC8E-5F9B419277BA}"/>
    <hyperlink ref="F1824" r:id="rId1823" display="http://teknoag.sanayi.gov.tr/Home/TgbFirmaDetay?WCacra%252fJNEEIY%252fJ3LQRIuQ%253d%253d=7HCqM4kfpn3o27pBsH8kkQ%253d%253d" xr:uid="{0D71321D-C83A-4591-A69B-4010EA72F99F}"/>
    <hyperlink ref="F1825" r:id="rId1824" display="http://teknoag.sanayi.gov.tr/Home/TgbFirmaDetay?WCacra%252fJNEEIY%252fJ3LQRIuQ%253d%253d=O3T9VUUfaefoqU3Yk%252bi9ZQ%253d%253d" xr:uid="{B23D15C2-2EC9-4C4E-A088-B098AD680ABE}"/>
    <hyperlink ref="F1826" r:id="rId1825" display="http://teknoag.sanayi.gov.tr/Home/TgbFirmaDetay?WCacra%252fJNEEIY%252fJ3LQRIuQ%253d%253d=OevLfSmyVK0tsg1gEqW2RA%253d%253d" xr:uid="{5FE98C48-BA8F-453A-A6F6-6C6E73AAA01B}"/>
    <hyperlink ref="F1827" r:id="rId1826" display="http://teknoag.sanayi.gov.tr/Home/TgbFirmaDetay?WCacra%252fJNEEIY%252fJ3LQRIuQ%253d%253d=KEsdSR9dPg%252b6ev5LGVXsRg%253d%253d" xr:uid="{97C2F3EC-0D0B-4E52-BEFF-4D7757A914BB}"/>
    <hyperlink ref="F1828" r:id="rId1827" display="http://teknoag.sanayi.gov.tr/Home/TgbFirmaDetay?WCacra%252fJNEEIY%252fJ3LQRIuQ%253d%253d=7wcNlj2EKNdLw7Ae79ZkRQ%253d%253d" xr:uid="{419F254A-AE26-4C46-84FB-84EB56F1C388}"/>
    <hyperlink ref="F1829" r:id="rId1828" display="http://teknoag.sanayi.gov.tr/Home/TgbFirmaDetay?WCacra%252fJNEEIY%252fJ3LQRIuQ%253d%253d=%252feZTNJcFKKlCxLJ5rs9Sdg%253d%253d" xr:uid="{ECD0E0F8-6B85-441F-8FF0-9570C26CFF43}"/>
    <hyperlink ref="F1830" r:id="rId1829" display="http://teknoag.sanayi.gov.tr/Home/TgbFirmaDetay?WCacra%252fJNEEIY%252fJ3LQRIuQ%253d%253d=RiBBdPWybYTfCei75FTOaQ%253d%253d" xr:uid="{A3A8E535-02EE-44D8-AF78-24ACBD0CEDA3}"/>
    <hyperlink ref="F1831" r:id="rId1830" display="http://teknoag.sanayi.gov.tr/Home/TgbFirmaDetay?WCacra%252fJNEEIY%252fJ3LQRIuQ%253d%253d=rRsZrOE%252f9mpKzqqNCiMUiw%253d%253d" xr:uid="{5DA6B765-0935-4BF7-9067-DFADB0DC9838}"/>
    <hyperlink ref="F1832" r:id="rId1831" display="http://teknoag.sanayi.gov.tr/Home/TgbFirmaDetay?WCacra%252fJNEEIY%252fJ3LQRIuQ%253d%253d=swwgQ9jGdtw9e5C54QJToQ%253d%253d" xr:uid="{68F7A556-0023-4313-BE8E-B4B58E8D7030}"/>
    <hyperlink ref="F1833" r:id="rId1832" display="http://teknoag.sanayi.gov.tr/Home/TgbFirmaDetay?WCacra%252fJNEEIY%252fJ3LQRIuQ%253d%253d=V1CVL8WxP4%252baHM5KO8LWPQ%253d%253d" xr:uid="{A3ED01B7-3FD7-498B-94C8-152E8B95438F}"/>
    <hyperlink ref="F1834" r:id="rId1833" display="http://teknoag.sanayi.gov.tr/Home/TgbFirmaDetay?WCacra%252fJNEEIY%252fJ3LQRIuQ%253d%253d=YD%252f6AuTPU92Ey03Enb4vlQ%253d%253d" xr:uid="{197B13C3-00CA-4F1D-BCDE-87B1964D8158}"/>
    <hyperlink ref="F1835" r:id="rId1834" display="http://teknoag.sanayi.gov.tr/Home/TgbFirmaDetay?WCacra%252fJNEEIY%252fJ3LQRIuQ%253d%253d=S3U7sRPlCV%252fVg2bOHtR3MQ%253d%253d" xr:uid="{791A59F7-DB40-4832-B0EE-714240BBF036}"/>
    <hyperlink ref="F1836" r:id="rId1835" display="http://teknoag.sanayi.gov.tr/Home/TgbFirmaDetay?WCacra%252fJNEEIY%252fJ3LQRIuQ%253d%253d=7Dj%252bBihRGQfOihc171nVGA%253d%253d" xr:uid="{6F97627D-3DBF-4DFB-A447-5A7F68D1CC7F}"/>
    <hyperlink ref="F1837" r:id="rId1836" display="http://teknoag.sanayi.gov.tr/Home/TgbFirmaDetay?WCacra%252fJNEEIY%252fJ3LQRIuQ%253d%253d=OAjgiKqVRz18Y94q8nnLaQ%253d%253d" xr:uid="{22EDAB45-D469-4B2F-B703-1DCD5827196A}"/>
    <hyperlink ref="F1838" r:id="rId1837" display="http://teknoag.sanayi.gov.tr/Home/TgbFirmaDetay?WCacra%252fJNEEIY%252fJ3LQRIuQ%253d%253d=P6rUIyzYbTJF1Bz5XFSi4A%253d%253d" xr:uid="{E66AB335-5C75-4439-9933-7214AFF2958D}"/>
    <hyperlink ref="F1839" r:id="rId1838" display="http://teknoag.sanayi.gov.tr/Home/TgbFirmaDetay?WCacra%252fJNEEIY%252fJ3LQRIuQ%253d%253d=vDosKa47Sg939q51sju5%252fw%253d%253d" xr:uid="{F63E100F-D252-43DA-871A-72396DF3C24D}"/>
    <hyperlink ref="F1840" r:id="rId1839" display="http://teknoag.sanayi.gov.tr/Home/TgbFirmaDetay?WCacra%252fJNEEIY%252fJ3LQRIuQ%253d%253d=8O3f5oIndlVHaEYzRsy5MQ%253d%253d" xr:uid="{151DDCAD-255A-4F33-A10C-997BFAC1A6F8}"/>
    <hyperlink ref="F1841" r:id="rId1840" display="http://teknoag.sanayi.gov.tr/Home/TgbFirmaDetay?WCacra%252fJNEEIY%252fJ3LQRIuQ%253d%253d=52I9TRTyb2Wr6lShaptBqw%253d%253d" xr:uid="{33DF0806-C05B-4682-A9C6-49D09864A8CB}"/>
    <hyperlink ref="F1842" r:id="rId1841" display="http://teknoag.sanayi.gov.tr/Home/TgbFirmaDetay?WCacra%252fJNEEIY%252fJ3LQRIuQ%253d%253d=3ndPaybHqZ7g%252fqw2qISCZw%253d%253d" xr:uid="{6CEE3482-6CA0-48A8-B3F4-554B82FE0A8C}"/>
    <hyperlink ref="F1843" r:id="rId1842" display="http://teknoag.sanayi.gov.tr/Home/TgbFirmaDetay?WCacra%252fJNEEIY%252fJ3LQRIuQ%253d%253d=P34zjvqwDjzy7asYEAlEfw%253d%253d" xr:uid="{DE179C3A-0925-4BBC-8ADD-C65CD56B92E3}"/>
    <hyperlink ref="F1844" r:id="rId1843" display="http://teknoag.sanayi.gov.tr/Home/TgbFirmaDetay?WCacra%252fJNEEIY%252fJ3LQRIuQ%253d%253d=mnoe455moWvJPbgbeDOwRw%253d%253d" xr:uid="{C91CBB98-FF0E-4F9B-BF90-67521469B307}"/>
    <hyperlink ref="F1845" r:id="rId1844" display="http://teknoag.sanayi.gov.tr/Home/TgbFirmaDetay?WCacra%252fJNEEIY%252fJ3LQRIuQ%253d%253d=0J%252bcw9DymWmtXOOqDiFc7A%253d%253d" xr:uid="{CF78A708-2653-4F92-AA70-82971D4981AC}"/>
    <hyperlink ref="F1846" r:id="rId1845" display="http://teknoag.sanayi.gov.tr/Home/TgbFirmaDetay?WCacra%252fJNEEIY%252fJ3LQRIuQ%253d%253d=QDdElS%252b82MqmokInZ2wC8w%253d%253d" xr:uid="{EC77A006-5A29-428A-B2B2-C976A7AC5195}"/>
    <hyperlink ref="F1847" r:id="rId1846" display="http://teknoag.sanayi.gov.tr/Home/TgbFirmaDetay?WCacra%252fJNEEIY%252fJ3LQRIuQ%253d%253d=Pq9YEitruvPuWCCNBmC5EA%253d%253d" xr:uid="{1976BD67-8CEC-428A-AA74-573449D85FE6}"/>
    <hyperlink ref="F1848" r:id="rId1847" display="http://teknoag.sanayi.gov.tr/Home/TgbFirmaDetay?WCacra%252fJNEEIY%252fJ3LQRIuQ%253d%253d=NV0AywchLBAgDWIhSSMdpg%253d%253d" xr:uid="{DD345BD8-8312-4B66-999D-C986EDF32D6A}"/>
    <hyperlink ref="F1849" r:id="rId1848" display="http://teknoag.sanayi.gov.tr/Home/TgbFirmaDetay?WCacra%252fJNEEIY%252fJ3LQRIuQ%253d%253d=hULLVG310COvIWxMPi2XgA%253d%253d" xr:uid="{5B49BFC3-AA1B-42DA-AD34-19CCBF773AB7}"/>
    <hyperlink ref="F1850" r:id="rId1849" display="http://teknoag.sanayi.gov.tr/Home/TgbFirmaDetay?WCacra%252fJNEEIY%252fJ3LQRIuQ%253d%253d=F7UBUP2jSwVuQzin3ePahw%253d%253d" xr:uid="{09B91D89-5660-43A1-9476-BCFA03E6CE74}"/>
    <hyperlink ref="F1851" r:id="rId1850" display="http://teknoag.sanayi.gov.tr/Home/TgbFirmaDetay?WCacra%252fJNEEIY%252fJ3LQRIuQ%253d%253d=Rc5xyFN1bdnFu7B69oqShw%253d%253d" xr:uid="{A46C0160-D4B3-4A06-9D62-F886853E4F25}"/>
    <hyperlink ref="F1852" r:id="rId1851" display="http://teknoag.sanayi.gov.tr/Home/TgbFirmaDetay?WCacra%252fJNEEIY%252fJ3LQRIuQ%253d%253d=%252fPZrLjn0EEEhu9ylJOAa2g%253d%253d" xr:uid="{12C88621-7DD4-4057-91CA-E2BA9F271855}"/>
    <hyperlink ref="F1853" r:id="rId1852" display="http://teknoag.sanayi.gov.tr/Home/TgbFirmaDetay?WCacra%252fJNEEIY%252fJ3LQRIuQ%253d%253d=mWLXNvQfy7yjcFigh4PWSQ%253d%253d" xr:uid="{0AFBF9C9-97A8-4F3D-A567-AB5AB9BE4DAF}"/>
    <hyperlink ref="F1854" r:id="rId1853" display="http://teknoag.sanayi.gov.tr/Home/TgbFirmaDetay?WCacra%252fJNEEIY%252fJ3LQRIuQ%253d%253d=HsGI6JkFPjC3RkPN4vYhXQ%253d%253d" xr:uid="{D65614FA-BADB-4596-A0FD-5AC5B3C22FAF}"/>
    <hyperlink ref="F1855" r:id="rId1854" display="http://teknoag.sanayi.gov.tr/Home/TgbFirmaDetay?WCacra%252fJNEEIY%252fJ3LQRIuQ%253d%253d=wyF46S7lqIch%252bUNOyU7YNA%253d%253d" xr:uid="{AD6E8910-F16D-4D3D-BE7B-7C26246971DD}"/>
    <hyperlink ref="F1856" r:id="rId1855" display="http://teknoag.sanayi.gov.tr/Home/TgbFirmaDetay?WCacra%252fJNEEIY%252fJ3LQRIuQ%253d%253d=DJPom1brVDDA17UkssATLA%253d%253d" xr:uid="{606E72EF-DC1B-4B20-80B6-2B31210C37C7}"/>
    <hyperlink ref="F1857" r:id="rId1856" display="http://teknoag.sanayi.gov.tr/Home/TgbFirmaDetay?WCacra%252fJNEEIY%252fJ3LQRIuQ%253d%253d=TDWOOHGquAtmH8cz8kIk%252fw%253d%253d" xr:uid="{5BA3EE4F-76E0-442D-996E-F67049681280}"/>
    <hyperlink ref="F1858" r:id="rId1857" display="http://teknoag.sanayi.gov.tr/Home/TgbFirmaDetay?WCacra%252fJNEEIY%252fJ3LQRIuQ%253d%253d=F%252fqkGPdVY%252b4RA%252fPRBiPLtw%253d%253d" xr:uid="{8C462DD0-3575-4415-B567-3FBED8D06CA0}"/>
    <hyperlink ref="F1859" r:id="rId1858" display="http://teknoag.sanayi.gov.tr/Home/TgbFirmaDetay?WCacra%252fJNEEIY%252fJ3LQRIuQ%253d%253d=aVm1Y1EwjQ0%252b0jPW15qepg%253d%253d" xr:uid="{54CD64B5-B4FB-4713-A2DE-DAF90579E7C3}"/>
    <hyperlink ref="F1860" r:id="rId1859" display="http://teknoag.sanayi.gov.tr/Home/TgbFirmaDetay?WCacra%252fJNEEIY%252fJ3LQRIuQ%253d%253d=tZ8KuMshXp1hTdbF64h8ww%253d%253d" xr:uid="{5CAA850B-2072-457A-B30A-85C2FEA36186}"/>
    <hyperlink ref="F1861" r:id="rId1860" display="http://teknoag.sanayi.gov.tr/Home/TgbFirmaDetay?WCacra%252fJNEEIY%252fJ3LQRIuQ%253d%253d=iLD6NjmP43GE%252bSH698mIig%253d%253d" xr:uid="{E05B2893-BF6A-41BB-AC87-A8AC26D01058}"/>
    <hyperlink ref="F1862" r:id="rId1861" display="http://teknoag.sanayi.gov.tr/Home/TgbFirmaDetay?WCacra%252fJNEEIY%252fJ3LQRIuQ%253d%253d=inwG4Dm0O9rb1lhF0zye9g%253d%253d" xr:uid="{6B417B80-566B-494A-9694-950C11D1BED1}"/>
    <hyperlink ref="F1863" r:id="rId1862" display="http://teknoag.sanayi.gov.tr/Home/TgbFirmaDetay?WCacra%252fJNEEIY%252fJ3LQRIuQ%253d%253d=N8UiC%252f8mVLj0b4pSGY76YA%253d%253d" xr:uid="{01F97E0F-2A0C-49AF-B1F6-CC691837E3DB}"/>
    <hyperlink ref="F1864" r:id="rId1863" display="http://teknoag.sanayi.gov.tr/Home/TgbFirmaDetay?WCacra%252fJNEEIY%252fJ3LQRIuQ%253d%253d=5mfpeeU3F5N1wfcv9wtfdA%253d%253d" xr:uid="{BAD43D09-9E6F-4B59-AD10-1D5561D2AB11}"/>
    <hyperlink ref="F1865" r:id="rId1864" display="http://teknoag.sanayi.gov.tr/Home/TgbFirmaDetay?WCacra%252fJNEEIY%252fJ3LQRIuQ%253d%253d=kknOBIZHoAG%252f3eClmTeMmQ%253d%253d" xr:uid="{DD00DBF9-E79E-48AC-B7DA-80FEDD097A69}"/>
    <hyperlink ref="F1866" r:id="rId1865" display="http://teknoag.sanayi.gov.tr/Home/TgbFirmaDetay?WCacra%252fJNEEIY%252fJ3LQRIuQ%253d%253d=y0dzYCbiRSsyn28i7RPmfw%253d%253d" xr:uid="{CC016B08-AFD5-4248-B79E-411325B70EF2}"/>
    <hyperlink ref="F1867" r:id="rId1866" display="http://teknoag.sanayi.gov.tr/Home/TgbFirmaDetay?WCacra%252fJNEEIY%252fJ3LQRIuQ%253d%253d=JgDyAiMEjo29vuYl36M1xg%253d%253d" xr:uid="{67784E50-8DC7-43FC-9844-6966DEA29BC7}"/>
    <hyperlink ref="F1868" r:id="rId1867" display="http://teknoag.sanayi.gov.tr/Home/TgbFirmaDetay?WCacra%252fJNEEIY%252fJ3LQRIuQ%253d%253d=IK9UvR9drYiDnmNRe0RK7g%253d%253d" xr:uid="{729C7A59-5BB4-42D5-BC8D-8419E6EC6377}"/>
    <hyperlink ref="F1869" r:id="rId1868" display="http://teknoag.sanayi.gov.tr/Home/TgbFirmaDetay?WCacra%252fJNEEIY%252fJ3LQRIuQ%253d%253d=4bJPZbcWmvuXz1nmn%252f4gXg%253d%253d" xr:uid="{BFDF7315-C3D6-4633-A075-3DBDF0D700B0}"/>
    <hyperlink ref="F1870" r:id="rId1869" display="http://teknoag.sanayi.gov.tr/Home/TgbFirmaDetay?WCacra%252fJNEEIY%252fJ3LQRIuQ%253d%253d=EX1Jx8ui3H2MOrLbrOLvuA%253d%253d" xr:uid="{E308DFEE-82D6-474A-9341-AE6D48542554}"/>
    <hyperlink ref="F1871" r:id="rId1870" display="http://teknoag.sanayi.gov.tr/Home/TgbFirmaDetay?WCacra%252fJNEEIY%252fJ3LQRIuQ%253d%253d=TLYhtaLEQM%252bBDWRMoD%252fahg%253d%253d" xr:uid="{A25DB343-3658-48DF-BE05-138840DCA210}"/>
    <hyperlink ref="F1872" r:id="rId1871" display="http://teknoag.sanayi.gov.tr/Home/TgbFirmaDetay?WCacra%252fJNEEIY%252fJ3LQRIuQ%253d%253d=xSS9ThaKotdSIAoiaVo21Q%253d%253d" xr:uid="{342A4769-559A-4D4F-BE47-D0DC05FBB5AA}"/>
    <hyperlink ref="F1873" r:id="rId1872" display="http://teknoag.sanayi.gov.tr/Home/TgbFirmaDetay?WCacra%252fJNEEIY%252fJ3LQRIuQ%253d%253d=jsrrgsY25e2L4j7Wild7cQ%253d%253d" xr:uid="{7530B8C9-D6A9-4140-8288-63A937DC1311}"/>
    <hyperlink ref="F1874" r:id="rId1873" display="http://teknoag.sanayi.gov.tr/Home/TgbFirmaDetay?WCacra%252fJNEEIY%252fJ3LQRIuQ%253d%253d=UgvvBJmFvYsFbjcYVicX3Q%253d%253d" xr:uid="{8C6CB784-F4DA-4CFA-858C-D0F16F2D5729}"/>
    <hyperlink ref="F1875" r:id="rId1874" display="http://teknoag.sanayi.gov.tr/Home/TgbFirmaDetay?WCacra%252fJNEEIY%252fJ3LQRIuQ%253d%253d=lO3cUzz8ODKkTLEM0uC5cQ%253d%253d" xr:uid="{D8488F9F-C92D-4916-9D5F-A4BE1A42B73A}"/>
    <hyperlink ref="F1876" r:id="rId1875" display="http://teknoag.sanayi.gov.tr/Home/TgbFirmaDetay?WCacra%252fJNEEIY%252fJ3LQRIuQ%253d%253d=zTnyNKSc4Yg4TmCa02DNPA%253d%253d" xr:uid="{384CA682-41B2-4FDF-94A3-6EC2D7AF7BD0}"/>
    <hyperlink ref="F1877" r:id="rId1876" display="http://teknoag.sanayi.gov.tr/Home/TgbFirmaDetay?WCacra%252fJNEEIY%252fJ3LQRIuQ%253d%253d=9%252fkPqu6IjdEv2jVxesyTOg%253d%253d" xr:uid="{22943D4D-7BAC-408B-BC4F-AB38651D542A}"/>
    <hyperlink ref="F1878" r:id="rId1877" display="http://teknoag.sanayi.gov.tr/Home/TgbFirmaDetay?WCacra%252fJNEEIY%252fJ3LQRIuQ%253d%253d=Mn%252bPrSOoZY4VLmu3T98Ycw%253d%253d" xr:uid="{C901D192-C9F9-469A-9178-57318DF646EB}"/>
    <hyperlink ref="F1879" r:id="rId1878" display="http://teknoag.sanayi.gov.tr/Home/TgbFirmaDetay?WCacra%252fJNEEIY%252fJ3LQRIuQ%253d%253d=YjFs3LfZuJ5gZJ4d9OEhMA%253d%253d" xr:uid="{3152DB08-88AC-4177-99A3-E48FC08B6E9B}"/>
    <hyperlink ref="F1880" r:id="rId1879" display="http://teknoag.sanayi.gov.tr/Home/TgbFirmaDetay?WCacra%252fJNEEIY%252fJ3LQRIuQ%253d%253d=zI2D9Un4Y6tczGAnIxuZZA%253d%253d" xr:uid="{8B14786F-63FF-4F70-8B29-FBA876ED7C36}"/>
    <hyperlink ref="F1881" r:id="rId1880" display="http://teknoag.sanayi.gov.tr/Home/TgbFirmaDetay?WCacra%252fJNEEIY%252fJ3LQRIuQ%253d%253d=sKl7ddBOkM%252f7y%252bozNkXVUg%253d%253d" xr:uid="{9CCE78EC-9F84-4B19-BE9B-23302F74A085}"/>
    <hyperlink ref="F1882" r:id="rId1881" display="http://teknoag.sanayi.gov.tr/Home/TgbFirmaDetay?WCacra%252fJNEEIY%252fJ3LQRIuQ%253d%253d=2RvJqL4rn64iLHa8D4dUKA%253d%253d" xr:uid="{BEBDBEFD-38AD-4018-BA04-30FE7C7E5E62}"/>
    <hyperlink ref="F1883" r:id="rId1882" display="http://teknoag.sanayi.gov.tr/Home/TgbFirmaDetay?WCacra%252fJNEEIY%252fJ3LQRIuQ%253d%253d=JUwuXVHHQ7a3TsVhPFZKXg%253d%253d" xr:uid="{C3A70F40-65FC-455B-A40A-7CAA05FF608D}"/>
    <hyperlink ref="F1884" r:id="rId1883" display="http://teknoag.sanayi.gov.tr/Home/TgbFirmaDetay?WCacra%252fJNEEIY%252fJ3LQRIuQ%253d%253d=96cFTNn59B7n7doLuMLFyg%253d%253d" xr:uid="{2718E8FC-9B6D-4FB5-BB8F-C127C1C42C76}"/>
    <hyperlink ref="F1885" r:id="rId1884" display="http://teknoag.sanayi.gov.tr/Home/TgbFirmaDetay?WCacra%252fJNEEIY%252fJ3LQRIuQ%253d%253d=%252b%252fAcVFcyg8u4kBPIKTLffQ%253d%253d" xr:uid="{870AC8EE-7362-4604-BC2D-C0DC09250094}"/>
    <hyperlink ref="F1886" r:id="rId1885" display="http://teknoag.sanayi.gov.tr/Home/TgbFirmaDetay?WCacra%252fJNEEIY%252fJ3LQRIuQ%253d%253d=121Vcy2VQWXjWiiZtpNcUw%253d%253d" xr:uid="{7C84B350-E313-4731-A599-2D91419A3036}"/>
    <hyperlink ref="F1887" r:id="rId1886" display="http://teknoag.sanayi.gov.tr/Home/TgbFirmaDetay?WCacra%252fJNEEIY%252fJ3LQRIuQ%253d%253d=GTh8uUJkn4kBMhEoHtH9Kw%253d%253d" xr:uid="{7D187D0F-C0A4-46E5-A191-29329D3DBE29}"/>
    <hyperlink ref="F1888" r:id="rId1887" display="http://teknoag.sanayi.gov.tr/Home/TgbFirmaDetay?WCacra%252fJNEEIY%252fJ3LQRIuQ%253d%253d=CiFcUehqeR9WA4lDn3KaaA%253d%253d" xr:uid="{123B1098-BDB0-4B4C-8B6C-6969022F85EB}"/>
    <hyperlink ref="F1889" r:id="rId1888" display="http://teknoag.sanayi.gov.tr/Home/TgbFirmaDetay?WCacra%252fJNEEIY%252fJ3LQRIuQ%253d%253d=mzODGUmzNElEJWFFbYUfSg%253d%253d" xr:uid="{1B79C6D5-CA73-4A2F-A594-2A58FD80F52C}"/>
    <hyperlink ref="F1890" r:id="rId1889" display="http://teknoag.sanayi.gov.tr/Home/TgbFirmaDetay?WCacra%252fJNEEIY%252fJ3LQRIuQ%253d%253d=HVTSZy9InY1sie1nXmEBlQ%253d%253d" xr:uid="{D7E685E9-E8BA-4A9D-A462-1565F44DEE7B}"/>
    <hyperlink ref="F1891" r:id="rId1890" display="http://teknoag.sanayi.gov.tr/Home/TgbFirmaDetay?WCacra%252fJNEEIY%252fJ3LQRIuQ%253d%253d=sPTTPq%252f1PQeSQF91F0s1Pw%253d%253d" xr:uid="{100A3E57-452C-442D-B992-1FE829B6756B}"/>
    <hyperlink ref="F1892" r:id="rId1891" display="http://teknoag.sanayi.gov.tr/Home/TgbFirmaDetay?WCacra%252fJNEEIY%252fJ3LQRIuQ%253d%253d=LHERHqLD3RL6YRg30jB7XA%253d%253d" xr:uid="{98C41615-22F7-4152-806B-DEE372804FC8}"/>
    <hyperlink ref="F1893" r:id="rId1892" display="http://teknoag.sanayi.gov.tr/Home/TgbFirmaDetay?WCacra%252fJNEEIY%252fJ3LQRIuQ%253d%253d=%252bylzvWZXu2dKH%252b6wyCsWVg%253d%253d" xr:uid="{86E80629-98D9-41C5-BDB5-F6116A78F459}"/>
    <hyperlink ref="F1894" r:id="rId1893" display="http://teknoag.sanayi.gov.tr/Home/TgbFirmaDetay?WCacra%252fJNEEIY%252fJ3LQRIuQ%253d%253d=dq9TQ7io%252bX7%252fMGgz%252bQPgaA%253d%253d" xr:uid="{BFA18262-77AD-4991-960F-F11D99ACA230}"/>
    <hyperlink ref="F1895" r:id="rId1894" display="http://teknoag.sanayi.gov.tr/Home/TgbFirmaDetay?WCacra%252fJNEEIY%252fJ3LQRIuQ%253d%253d=CKjv%252bH0Nkfsq9c5E6VbgVg%253d%253d" xr:uid="{AAFA75E2-96A2-4FB4-ACDA-22D86E75A205}"/>
    <hyperlink ref="F1896" r:id="rId1895" display="http://teknoag.sanayi.gov.tr/Home/TgbFirmaDetay?WCacra%252fJNEEIY%252fJ3LQRIuQ%253d%253d=WJBCAAzo9BfHUsOfxefRUw%253d%253d" xr:uid="{DF28973F-1514-4A3C-B45A-9146681FF455}"/>
    <hyperlink ref="F1897" r:id="rId1896" display="http://teknoag.sanayi.gov.tr/Home/TgbFirmaDetay?WCacra%252fJNEEIY%252fJ3LQRIuQ%253d%253d=Ow6fjX1QhLWRHnUodbFqvA%253d%253d" xr:uid="{EC80F6E9-9537-4E6A-A7C0-B2D7D21681F6}"/>
    <hyperlink ref="F1898" r:id="rId1897" display="http://teknoag.sanayi.gov.tr/Home/TgbFirmaDetay?WCacra%252fJNEEIY%252fJ3LQRIuQ%253d%253d=%252bUqps044o7rQ4itJr7ks4w%253d%253d" xr:uid="{643E4226-F8BF-43D8-9161-508A3B7E27C2}"/>
    <hyperlink ref="F1899" r:id="rId1898" display="http://teknoag.sanayi.gov.tr/Home/TgbFirmaDetay?WCacra%252fJNEEIY%252fJ3LQRIuQ%253d%253d=2nzLWoJpmZIOJGU4Fp%252bwlw%253d%253d" xr:uid="{2D2F6793-02CE-4407-A8D2-B5A6C2257765}"/>
    <hyperlink ref="F1900" r:id="rId1899" display="http://teknoag.sanayi.gov.tr/Home/TgbFirmaDetay?WCacra%252fJNEEIY%252fJ3LQRIuQ%253d%253d=PusLvBii%252b1tFUlPHM%252fG2DQ%253d%253d" xr:uid="{A8113F18-D84E-4779-A859-86ADD53A3362}"/>
    <hyperlink ref="F1901" r:id="rId1900" display="http://teknoag.sanayi.gov.tr/Home/TgbFirmaDetay?WCacra%252fJNEEIY%252fJ3LQRIuQ%253d%253d=QFBAEAeptX%252f6yo9buhohdQ%253d%253d" xr:uid="{2F10F037-BEA9-491D-AC85-0E1464786536}"/>
    <hyperlink ref="F1902" r:id="rId1901" display="http://teknoag.sanayi.gov.tr/Home/TgbFirmaDetay?WCacra%252fJNEEIY%252fJ3LQRIuQ%253d%253d=yJTQ1%252fjWjNSvrHlW4%252fsoJg%253d%253d" xr:uid="{888F56C4-12FA-44C0-B674-CDB478CE0DDF}"/>
    <hyperlink ref="F1903" r:id="rId1902" display="http://teknoag.sanayi.gov.tr/Home/TgbFirmaDetay?WCacra%252fJNEEIY%252fJ3LQRIuQ%253d%253d=jHpRljmlKaNnOcJsCJ0sIw%253d%253d" xr:uid="{3C1F1B9A-D48C-426C-958D-C609001A688F}"/>
    <hyperlink ref="F1904" r:id="rId1903" display="http://teknoag.sanayi.gov.tr/Home/TgbFirmaDetay?WCacra%252fJNEEIY%252fJ3LQRIuQ%253d%253d=LG%252bSo2q%252fTMVSs7uJrde9WQ%253d%253d" xr:uid="{96C4133D-56AC-429B-A9BE-E1E5332F6119}"/>
    <hyperlink ref="F1905" r:id="rId1904" display="http://teknoag.sanayi.gov.tr/Home/TgbFirmaDetay?WCacra%252fJNEEIY%252fJ3LQRIuQ%253d%253d=VR254Mf2jkkhaZoRdAWrHA%253d%253d" xr:uid="{CC1E124F-5EF6-4016-BCC6-BE7460511FDA}"/>
    <hyperlink ref="F1906" r:id="rId1905" display="http://teknoag.sanayi.gov.tr/Home/TgbFirmaDetay?WCacra%252fJNEEIY%252fJ3LQRIuQ%253d%253d=PYRZV7vrDMeGvPUYrE6HIA%253d%253d" xr:uid="{A1E613DB-FDAE-4768-A07A-6F0D67D765F7}"/>
    <hyperlink ref="F1907" r:id="rId1906" display="http://teknoag.sanayi.gov.tr/Home/TgbFirmaDetay?WCacra%252fJNEEIY%252fJ3LQRIuQ%253d%253d=ShJbtlNvQBvo1sZL6CGm3w%253d%253d" xr:uid="{76265519-142C-416A-8F57-8F83054ABBC5}"/>
    <hyperlink ref="F1908" r:id="rId1907" display="http://teknoag.sanayi.gov.tr/Home/TgbFirmaDetay?WCacra%252fJNEEIY%252fJ3LQRIuQ%253d%253d=7DeJHeUw3mk%252bFo1yvhnUGQ%253d%253d" xr:uid="{D530FE56-5235-410B-AB8F-AE914D882521}"/>
    <hyperlink ref="F1909" r:id="rId1908" display="http://teknoag.sanayi.gov.tr/Home/TgbFirmaDetay?WCacra%252fJNEEIY%252fJ3LQRIuQ%253d%253d=vgEt%252bF6rZq1cBYhmw7jVQQ%253d%253d" xr:uid="{2DE8DE95-3462-47A8-8370-879DC49E6FD8}"/>
    <hyperlink ref="F1910" r:id="rId1909" display="http://teknoag.sanayi.gov.tr/Home/TgbFirmaDetay?WCacra%252fJNEEIY%252fJ3LQRIuQ%253d%253d=SNrA%252b%252fWF6zhZnnIG67MwVw%253d%253d" xr:uid="{A3F30B81-BD5A-4174-B527-B8F1FFFAECD3}"/>
    <hyperlink ref="F1911" r:id="rId1910" display="http://teknoag.sanayi.gov.tr/Home/TgbFirmaDetay?WCacra%252fJNEEIY%252fJ3LQRIuQ%253d%253d=8Kn6lYa1F1F8Q3y9v6rhLQ%253d%253d" xr:uid="{C5B2255D-20E4-4116-8C6C-25CE76F724F9}"/>
    <hyperlink ref="F1912" r:id="rId1911" display="http://teknoag.sanayi.gov.tr/Home/TgbFirmaDetay?WCacra%252fJNEEIY%252fJ3LQRIuQ%253d%253d=tok3SbtcDldjxeicdoaH3w%253d%253d" xr:uid="{38321988-3CBA-448F-9AB9-694168D2A18B}"/>
    <hyperlink ref="F1913" r:id="rId1912" display="http://teknoag.sanayi.gov.tr/Home/TgbFirmaDetay?WCacra%252fJNEEIY%252fJ3LQRIuQ%253d%253d=w%252f3CR7H%252fdiiiCDidDW7VTw%253d%253d" xr:uid="{90DC7BE9-80BF-491D-93AF-C448382F80BD}"/>
    <hyperlink ref="F1914" r:id="rId1913" display="http://teknoag.sanayi.gov.tr/Home/TgbFirmaDetay?WCacra%252fJNEEIY%252fJ3LQRIuQ%253d%253d=e1%252fCUphkZ27LUNaYmKWY0g%253d%253d" xr:uid="{F23F80C2-707B-43F2-8B4F-00AB050D610F}"/>
    <hyperlink ref="F1915" r:id="rId1914" display="http://teknoag.sanayi.gov.tr/Home/TgbFirmaDetay?WCacra%252fJNEEIY%252fJ3LQRIuQ%253d%253d=7F4dmu3D6H72sKdm0g21hQ%253d%253d" xr:uid="{DE42ACC5-0FC0-4002-8103-A3D64237809D}"/>
    <hyperlink ref="F1916" r:id="rId1915" display="http://teknoag.sanayi.gov.tr/Home/TgbFirmaDetay?WCacra%252fJNEEIY%252fJ3LQRIuQ%253d%253d=h5qdDvto5HNAMo8wTKlOxw%253d%253d" xr:uid="{50D14BD7-3390-4B6D-BE89-0634497EFD80}"/>
    <hyperlink ref="F1917" r:id="rId1916" display="http://teknoag.sanayi.gov.tr/Home/TgbFirmaDetay?WCacra%252fJNEEIY%252fJ3LQRIuQ%253d%253d=z45u%252fpj%252fZb%252f%252bHeZ5wnhIDw%253d%253d" xr:uid="{26926C66-BD86-4EB3-BE45-FE9A1EC757B3}"/>
    <hyperlink ref="F1918" r:id="rId1917" display="http://teknoag.sanayi.gov.tr/Home/TgbFirmaDetay?WCacra%252fJNEEIY%252fJ3LQRIuQ%253d%253d=Vv39tcq46A21QkCREKfxtQ%253d%253d" xr:uid="{05F094A8-B708-428C-B8A5-12BDBE4F37FC}"/>
    <hyperlink ref="F1919" r:id="rId1918" display="http://teknoag.sanayi.gov.tr/Home/TgbFirmaDetay?WCacra%252fJNEEIY%252fJ3LQRIuQ%253d%253d=yOkvc4%252fdL9QfmWn5oDsMBg%253d%253d" xr:uid="{A3AD6751-6E47-48FA-8C76-EB6D132CA6E3}"/>
    <hyperlink ref="F1920" r:id="rId1919" display="http://teknoag.sanayi.gov.tr/Home/TgbFirmaDetay?WCacra%252fJNEEIY%252fJ3LQRIuQ%253d%253d=N4%252bHY1%252bLedoI6p02bqbwGQ%253d%253d" xr:uid="{61103FCC-C516-4790-B6FB-C70A9A815A4C}"/>
    <hyperlink ref="F1921" r:id="rId1920" display="http://teknoag.sanayi.gov.tr/Home/TgbFirmaDetay?WCacra%252fJNEEIY%252fJ3LQRIuQ%253d%253d=2R3TNnkhvOdtAkkDUvCPmw%253d%253d" xr:uid="{8E40D26D-3477-4C05-874C-56D0D074DCBA}"/>
    <hyperlink ref="F1922" r:id="rId1921" display="http://teknoag.sanayi.gov.tr/Home/TgbFirmaDetay?WCacra%252fJNEEIY%252fJ3LQRIuQ%253d%253d=nC%252bl0eDXc7ALGOkL1OG55A%253d%253d" xr:uid="{59B8AD0E-8001-4CB9-8101-D5E359EBE003}"/>
    <hyperlink ref="F1923" r:id="rId1922" display="http://teknoag.sanayi.gov.tr/Home/TgbFirmaDetay?WCacra%252fJNEEIY%252fJ3LQRIuQ%253d%253d=5pCEPOj8uSL0MSL4Oqm6Cg%253d%253d" xr:uid="{88AF90C8-8FE5-4178-A06F-955740607309}"/>
    <hyperlink ref="F1924" r:id="rId1923" display="http://teknoag.sanayi.gov.tr/Home/TgbFirmaDetay?WCacra%252fJNEEIY%252fJ3LQRIuQ%253d%253d=sxkl14hnmnrfAuAp0fwemA%253d%253d" xr:uid="{DED7A825-E835-407C-9D1A-CD1C34B3040C}"/>
    <hyperlink ref="F1925" r:id="rId1924" display="http://teknoag.sanayi.gov.tr/Home/TgbFirmaDetay?WCacra%252fJNEEIY%252fJ3LQRIuQ%253d%253d=ld489D7FkbeYVQKwxhSMow%253d%253d" xr:uid="{EA271C31-23AE-4CF5-91B8-7BB316C08601}"/>
    <hyperlink ref="F1926" r:id="rId1925" display="http://teknoag.sanayi.gov.tr/Home/TgbFirmaDetay?WCacra%252fJNEEIY%252fJ3LQRIuQ%253d%253d=u41wBC8O7ohz4Uk5M8OPAg%253d%253d" xr:uid="{B910E653-2A39-4E31-83E5-877759FC51FA}"/>
    <hyperlink ref="F1927" r:id="rId1926" display="http://teknoag.sanayi.gov.tr/Home/TgbFirmaDetay?WCacra%252fJNEEIY%252fJ3LQRIuQ%253d%253d=Wfgb7gFOS2rzsHW7eTDgow%253d%253d" xr:uid="{6AFE2A3F-5653-4ADE-AF75-7138240D37C4}"/>
    <hyperlink ref="F1928" r:id="rId1927" display="http://teknoag.sanayi.gov.tr/Home/TgbFirmaDetay?WCacra%252fJNEEIY%252fJ3LQRIuQ%253d%253d=S6wW8DQ2RrAhlWm6xKOKZQ%253d%253d" xr:uid="{BE487AEE-4026-496F-BD11-805A128786EA}"/>
    <hyperlink ref="F1929" r:id="rId1928" display="http://teknoag.sanayi.gov.tr/Home/TgbFirmaDetay?WCacra%252fJNEEIY%252fJ3LQRIuQ%253d%253d=%252fshZOyxzGF7L33dNrhAQqg%253d%253d" xr:uid="{12D689BA-6053-4DA6-8229-722904DFE606}"/>
    <hyperlink ref="F1930" r:id="rId1929" display="http://teknoag.sanayi.gov.tr/Home/TgbFirmaDetay?WCacra%252fJNEEIY%252fJ3LQRIuQ%253d%253d=9rmPz1u7dteLd4%252b%252bAQBWMw%253d%253d" xr:uid="{544F03F9-26DE-4A3C-9A66-24E5CB96D0E7}"/>
    <hyperlink ref="F1931" r:id="rId1930" display="http://teknoag.sanayi.gov.tr/Home/TgbFirmaDetay?WCacra%252fJNEEIY%252fJ3LQRIuQ%253d%253d=CR95JAKOjrqoAV4eWw6djg%253d%253d" xr:uid="{81D51A04-6F63-4DCB-893E-6D8F29912E80}"/>
    <hyperlink ref="F1932" r:id="rId1931" display="http://teknoag.sanayi.gov.tr/Home/TgbFirmaDetay?WCacra%252fJNEEIY%252fJ3LQRIuQ%253d%253d=3Aw%252fMAg2wFqfOsnSkKZo8Q%253d%253d" xr:uid="{DBD1D264-2FF1-427E-B781-A01FD054429D}"/>
    <hyperlink ref="F1933" r:id="rId1932" display="http://teknoag.sanayi.gov.tr/Home/TgbFirmaDetay?WCacra%252fJNEEIY%252fJ3LQRIuQ%253d%253d=ejkMT5KUKTc6U7%252bymG4Apg%253d%253d" xr:uid="{278A84CB-648D-4B2C-84D8-D7546C40F28C}"/>
    <hyperlink ref="F1934" r:id="rId1933" display="http://teknoag.sanayi.gov.tr/Home/TgbFirmaDetay?WCacra%252fJNEEIY%252fJ3LQRIuQ%253d%253d=RfV%252bhQH8oQGHnUQW%252fRYavA%253d%253d" xr:uid="{242737DC-17CF-411D-AD34-E4C81835254C}"/>
    <hyperlink ref="F1935" r:id="rId1934" display="http://teknoag.sanayi.gov.tr/Home/TgbFirmaDetay?WCacra%252fJNEEIY%252fJ3LQRIuQ%253d%253d=1%252b8%252bnrz1Il4DwIaE4IGBAg%253d%253d" xr:uid="{7CD446AE-35CD-4B5E-8ED3-D47026E0385F}"/>
    <hyperlink ref="F1936" r:id="rId1935" display="http://teknoag.sanayi.gov.tr/Home/TgbFirmaDetay?WCacra%252fJNEEIY%252fJ3LQRIuQ%253d%253d=T1Q%252fN%252bUrt6Wc%252fwI1mgj%252bXQ%253d%253d" xr:uid="{88AA5B09-743B-4F11-8BA9-95A478113168}"/>
    <hyperlink ref="F1937" r:id="rId1936" display="http://teknoag.sanayi.gov.tr/Home/TgbFirmaDetay?WCacra%252fJNEEIY%252fJ3LQRIuQ%253d%253d=Cs0Z3Gv1WOQUK1MN9SaZOQ%253d%253d" xr:uid="{E46CF9A4-6DE5-4E7C-8C55-A7A1879D8BC2}"/>
    <hyperlink ref="F1938" r:id="rId1937" display="http://teknoag.sanayi.gov.tr/Home/TgbFirmaDetay?WCacra%252fJNEEIY%252fJ3LQRIuQ%253d%253d=trFmFynTACB9sfYWWyG%252biQ%253d%253d" xr:uid="{2B6FC097-08C1-43DF-AA1E-4D4C11CCEDC9}"/>
    <hyperlink ref="F1939" r:id="rId1938" display="http://teknoag.sanayi.gov.tr/Home/TgbFirmaDetay?WCacra%252fJNEEIY%252fJ3LQRIuQ%253d%253d=1KDlvNzD6C4vNXs6MgN87Q%253d%253d" xr:uid="{AEA2C83D-B3A0-4BC4-89C6-97B4E80224DC}"/>
    <hyperlink ref="F1940" r:id="rId1939" display="http://teknoag.sanayi.gov.tr/Home/TgbFirmaDetay?WCacra%252fJNEEIY%252fJ3LQRIuQ%253d%253d=NWSOnNivdjmB0%252bQTZSKSBw%253d%253d" xr:uid="{E2897614-B234-46A5-8FB2-0BD524356190}"/>
    <hyperlink ref="F1941" r:id="rId1940" display="http://teknoag.sanayi.gov.tr/Home/TgbFirmaDetay?WCacra%252fJNEEIY%252fJ3LQRIuQ%253d%253d=6bL4WGZGjWU5KnbrApHaXw%253d%253d" xr:uid="{9B5CB575-05B3-441E-A328-B57B6C37BD8F}"/>
    <hyperlink ref="F1942" r:id="rId1941" display="http://teknoag.sanayi.gov.tr/Home/TgbFirmaDetay?WCacra%252fJNEEIY%252fJ3LQRIuQ%253d%253d=t8zKpQQN3A64%252f4RDXkRDIw%253d%253d" xr:uid="{5D67BF8E-42C4-4676-8751-8ECE620A4A62}"/>
    <hyperlink ref="F1943" r:id="rId1942" display="http://teknoag.sanayi.gov.tr/Home/TgbFirmaDetay?WCacra%252fJNEEIY%252fJ3LQRIuQ%253d%253d=hsOh%252f8mdkv560ZO8xyjsig%253d%253d" xr:uid="{BE178B92-CE7D-40EA-92CE-D249F4EDC9BF}"/>
    <hyperlink ref="F1944" r:id="rId1943" display="http://teknoag.sanayi.gov.tr/Home/TgbFirmaDetay?WCacra%252fJNEEIY%252fJ3LQRIuQ%253d%253d=KHBpqDF7nhrNsODLgDFAaQ%253d%253d" xr:uid="{D73994CB-C3D7-4C0D-AEC8-3F6E81341DE9}"/>
    <hyperlink ref="F1945" r:id="rId1944" display="http://teknoag.sanayi.gov.tr/Home/TgbFirmaDetay?WCacra%252fJNEEIY%252fJ3LQRIuQ%253d%253d=v20kSo3e2EKaqE6RDSpIgg%253d%253d" xr:uid="{4A4746B7-CF2C-4270-905B-4D58350E0C11}"/>
    <hyperlink ref="F1946" r:id="rId1945" display="http://teknoag.sanayi.gov.tr/Home/TgbFirmaDetay?WCacra%252fJNEEIY%252fJ3LQRIuQ%253d%253d=xW3Ui5SNXUi%252fYH5Jm2MLXQ%253d%253d" xr:uid="{4FCD8623-5487-4A4D-8CAA-D5E3E60EA345}"/>
    <hyperlink ref="F1947" r:id="rId1946" display="http://teknoag.sanayi.gov.tr/Home/TgbFirmaDetay?WCacra%252fJNEEIY%252fJ3LQRIuQ%253d%253d=tHvPq6VePu4WvycgsqmxFQ%253d%253d" xr:uid="{5612D4C4-47F1-4D14-BF12-4ADDD67AF791}"/>
    <hyperlink ref="F1948" r:id="rId1947" display="http://teknoag.sanayi.gov.tr/Home/TgbFirmaDetay?WCacra%252fJNEEIY%252fJ3LQRIuQ%253d%253d=8CazuDSaxD2R6%252fp82p6l9w%253d%253d" xr:uid="{382EA4B4-340D-40AB-BDA4-60A47A8E3703}"/>
    <hyperlink ref="F1949" r:id="rId1948" display="http://teknoag.sanayi.gov.tr/Home/TgbFirmaDetay?WCacra%252fJNEEIY%252fJ3LQRIuQ%253d%253d=PWxen9LMV90CKr7pFuAWXw%253d%253d" xr:uid="{F9700971-DC2C-4798-BA57-809E8DE61666}"/>
    <hyperlink ref="F1950" r:id="rId1949" display="http://teknoag.sanayi.gov.tr/Home/TgbFirmaDetay?WCacra%252fJNEEIY%252fJ3LQRIuQ%253d%253d=p6nJiq4GrlATbijOCS6YLg%253d%253d" xr:uid="{1C939FA4-E644-4D4B-8F92-E71CD316EEB8}"/>
    <hyperlink ref="F1951" r:id="rId1950" display="http://teknoag.sanayi.gov.tr/Home/TgbFirmaDetay?WCacra%252fJNEEIY%252fJ3LQRIuQ%253d%253d=7ZAli5AJc50%252f0ZpZXb7tag%253d%253d" xr:uid="{3C7B1F67-BFAE-4AD5-80DE-680169484876}"/>
    <hyperlink ref="F1952" r:id="rId1951" display="http://teknoag.sanayi.gov.tr/Home/TgbFirmaDetay?WCacra%252fJNEEIY%252fJ3LQRIuQ%253d%253d=kcZRPqM4biPsa3yrME3C8g%253d%253d" xr:uid="{B7341126-858B-429A-9A01-3C96A59069C1}"/>
    <hyperlink ref="F1953" r:id="rId1952" display="http://teknoag.sanayi.gov.tr/Home/TgbFirmaDetay?WCacra%252fJNEEIY%252fJ3LQRIuQ%253d%253d=pwfJgqVC6MX2t%252byR%252fStEJQ%253d%253d" xr:uid="{CE8A19E7-EF89-4849-8022-B9003500D3B2}"/>
    <hyperlink ref="F1954" r:id="rId1953" display="http://teknoag.sanayi.gov.tr/Home/TgbFirmaDetay?WCacra%252fJNEEIY%252fJ3LQRIuQ%253d%253d=pDP2Ck%252bPzzkYHJwPfX5z4Q%253d%253d" xr:uid="{361DEE8A-5E7E-4BDF-9BF2-3DE55F4AEFE2}"/>
    <hyperlink ref="F1955" r:id="rId1954" display="http://teknoag.sanayi.gov.tr/Home/TgbFirmaDetay?WCacra%252fJNEEIY%252fJ3LQRIuQ%253d%253d=bmS0GZ5pJMfdcClzEQIjJQ%253d%253d" xr:uid="{EDE7EE6F-B732-4CC1-922D-A442F3877978}"/>
    <hyperlink ref="F1956" r:id="rId1955" display="http://teknoag.sanayi.gov.tr/Home/TgbFirmaDetay?WCacra%252fJNEEIY%252fJ3LQRIuQ%253d%253d=4%252bNFouZ0ffsmxL4GiQpEZA%253d%253d" xr:uid="{0544EF55-49D1-470A-872E-8AECD36F92BE}"/>
    <hyperlink ref="F1957" r:id="rId1956" display="http://teknoag.sanayi.gov.tr/Home/TgbFirmaDetay?WCacra%252fJNEEIY%252fJ3LQRIuQ%253d%253d=QLra5byqpqb0WMQ6a25MvQ%253d%253d" xr:uid="{1CF1C559-3038-4FBF-AA14-E1AF7D137897}"/>
    <hyperlink ref="F1958" r:id="rId1957" display="http://teknoag.sanayi.gov.tr/Home/TgbFirmaDetay?WCacra%252fJNEEIY%252fJ3LQRIuQ%253d%253d=M3JV%252bKMYOjn3uGb0YwqNmw%253d%253d" xr:uid="{93FAEC97-BB5F-41D5-8856-773E2FB8CC3D}"/>
    <hyperlink ref="F1959" r:id="rId1958" display="http://teknoag.sanayi.gov.tr/Home/TgbFirmaDetay?WCacra%252fJNEEIY%252fJ3LQRIuQ%253d%253d=Q3wMvLuuGJucN6HjdO7v3A%253d%253d" xr:uid="{C1AE121C-370C-4FAD-93E9-0F828F53D125}"/>
    <hyperlink ref="F1960" r:id="rId1959" display="http://teknoag.sanayi.gov.tr/Home/TgbFirmaDetay?WCacra%252fJNEEIY%252fJ3LQRIuQ%253d%253d=VUMbqYhkkKLKbFetn6hqYQ%253d%253d" xr:uid="{74E5A9C0-7798-4DA1-A353-BE4530F9D802}"/>
    <hyperlink ref="F1961" r:id="rId1960" display="http://teknoag.sanayi.gov.tr/Home/TgbFirmaDetay?WCacra%252fJNEEIY%252fJ3LQRIuQ%253d%253d=hIC%252bX3cz1KzXtyxamxcfFg%253d%253d" xr:uid="{D0115BFF-0681-4A4E-B50B-EB65F06FB120}"/>
    <hyperlink ref="F1962" r:id="rId1961" display="http://teknoag.sanayi.gov.tr/Home/TgbFirmaDetay?WCacra%252fJNEEIY%252fJ3LQRIuQ%253d%253d=%252bSAATOQFnLOlHqcfVRBXmQ%253d%253d" xr:uid="{3C2441D9-46D5-49C6-B36F-59F16E2C1E80}"/>
    <hyperlink ref="F1963" r:id="rId1962" display="http://teknoag.sanayi.gov.tr/Home/TgbFirmaDetay?WCacra%252fJNEEIY%252fJ3LQRIuQ%253d%253d=dvAzmHq6GlVrToBQu0sf6w%253d%253d" xr:uid="{872CE0FB-2167-4290-B287-09C0A4CF1141}"/>
    <hyperlink ref="F1964" r:id="rId1963" display="http://teknoag.sanayi.gov.tr/Home/TgbFirmaDetay?WCacra%252fJNEEIY%252fJ3LQRIuQ%253d%253d=RheMI7Q3JyPfu2ZviqdeDw%253d%253d" xr:uid="{A4903BA7-E73F-4DB9-98B5-0D12CB4F0367}"/>
    <hyperlink ref="F1965" r:id="rId1964" display="http://teknoag.sanayi.gov.tr/Home/TgbFirmaDetay?WCacra%252fJNEEIY%252fJ3LQRIuQ%253d%253d=LjIzCak3AoeTFaqutxjG1w%253d%253d" xr:uid="{5EDBE366-6983-45B7-83FB-995B062CAFEA}"/>
  </hyperlinks>
  <pageMargins left="0.7" right="0.7" top="0.75" bottom="0.75" header="0.3" footer="0.3"/>
  <pageSetup orientation="portrait" r:id="rId196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55D9-FE71-49FA-9821-67A50BDEDA73}">
  <dimension ref="A1:B90"/>
  <sheetViews>
    <sheetView topLeftCell="A61" workbookViewId="0">
      <selection sqref="A1:B90"/>
    </sheetView>
  </sheetViews>
  <sheetFormatPr defaultRowHeight="14.25"/>
  <sheetData>
    <row r="1" spans="1:2">
      <c r="A1" t="s">
        <v>10614</v>
      </c>
      <c r="B1" t="s">
        <v>10524</v>
      </c>
    </row>
    <row r="2" spans="1:2">
      <c r="A2">
        <v>1016</v>
      </c>
      <c r="B2" t="s">
        <v>10525</v>
      </c>
    </row>
    <row r="3" spans="1:2">
      <c r="A3">
        <v>1239</v>
      </c>
      <c r="B3" t="s">
        <v>10526</v>
      </c>
    </row>
    <row r="4" spans="1:2">
      <c r="A4">
        <v>1606</v>
      </c>
      <c r="B4" t="s">
        <v>10527</v>
      </c>
    </row>
    <row r="5" spans="1:2">
      <c r="A5">
        <v>666</v>
      </c>
      <c r="B5" t="s">
        <v>10528</v>
      </c>
    </row>
    <row r="6" spans="1:2">
      <c r="A6">
        <v>2973</v>
      </c>
      <c r="B6" t="s">
        <v>10529</v>
      </c>
    </row>
    <row r="7" spans="1:2">
      <c r="A7">
        <v>301</v>
      </c>
      <c r="B7" t="s">
        <v>10530</v>
      </c>
    </row>
    <row r="8" spans="1:2">
      <c r="A8">
        <v>140</v>
      </c>
      <c r="B8" t="s">
        <v>10531</v>
      </c>
    </row>
    <row r="9" spans="1:2">
      <c r="A9">
        <v>129</v>
      </c>
      <c r="B9" t="s">
        <v>10532</v>
      </c>
    </row>
    <row r="10" spans="1:2">
      <c r="A10">
        <v>11</v>
      </c>
      <c r="B10" t="s">
        <v>10533</v>
      </c>
    </row>
    <row r="11" spans="1:2">
      <c r="A11">
        <v>3098</v>
      </c>
      <c r="B11" t="s">
        <v>10534</v>
      </c>
    </row>
    <row r="12" spans="1:2">
      <c r="A12">
        <v>151</v>
      </c>
      <c r="B12" t="s">
        <v>10535</v>
      </c>
    </row>
    <row r="13" spans="1:2">
      <c r="A13">
        <v>1644</v>
      </c>
      <c r="B13" t="s">
        <v>10536</v>
      </c>
    </row>
    <row r="14" spans="1:2">
      <c r="A14">
        <v>1631</v>
      </c>
      <c r="B14" t="s">
        <v>10537</v>
      </c>
    </row>
    <row r="15" spans="1:2">
      <c r="A15">
        <v>2777</v>
      </c>
      <c r="B15" t="s">
        <v>10538</v>
      </c>
    </row>
    <row r="16" spans="1:2">
      <c r="A16">
        <v>540</v>
      </c>
      <c r="B16" t="s">
        <v>10539</v>
      </c>
    </row>
    <row r="17" spans="1:2">
      <c r="A17">
        <v>2796</v>
      </c>
      <c r="B17" t="s">
        <v>10540</v>
      </c>
    </row>
    <row r="18" spans="1:2">
      <c r="A18">
        <v>997</v>
      </c>
      <c r="B18" t="s">
        <v>10541</v>
      </c>
    </row>
    <row r="19" spans="1:2">
      <c r="A19">
        <v>3126</v>
      </c>
      <c r="B19" t="s">
        <v>10542</v>
      </c>
    </row>
    <row r="20" spans="1:2">
      <c r="A20">
        <v>497</v>
      </c>
      <c r="B20" t="s">
        <v>10543</v>
      </c>
    </row>
    <row r="21" spans="1:2">
      <c r="A21">
        <v>713</v>
      </c>
      <c r="B21" t="s">
        <v>10544</v>
      </c>
    </row>
    <row r="22" spans="1:2">
      <c r="A22">
        <v>2666</v>
      </c>
      <c r="B22" t="s">
        <v>10545</v>
      </c>
    </row>
    <row r="23" spans="1:2">
      <c r="A23">
        <v>1151</v>
      </c>
      <c r="B23" t="s">
        <v>10546</v>
      </c>
    </row>
    <row r="24" spans="1:2">
      <c r="A24">
        <v>77</v>
      </c>
      <c r="B24" t="s">
        <v>10547</v>
      </c>
    </row>
    <row r="25" spans="1:2">
      <c r="A25">
        <v>2868</v>
      </c>
      <c r="B25" t="s">
        <v>10548</v>
      </c>
    </row>
    <row r="26" spans="1:2">
      <c r="A26">
        <v>1570</v>
      </c>
      <c r="B26" t="s">
        <v>10549</v>
      </c>
    </row>
    <row r="27" spans="1:2">
      <c r="A27">
        <v>245</v>
      </c>
      <c r="B27" t="s">
        <v>10550</v>
      </c>
    </row>
    <row r="28" spans="1:2">
      <c r="A28">
        <v>3162</v>
      </c>
      <c r="B28" t="s">
        <v>10551</v>
      </c>
    </row>
    <row r="29" spans="1:2">
      <c r="A29">
        <v>239</v>
      </c>
      <c r="B29" t="s">
        <v>10552</v>
      </c>
    </row>
    <row r="30" spans="1:2">
      <c r="A30">
        <v>2518</v>
      </c>
      <c r="B30" t="s">
        <v>10553</v>
      </c>
    </row>
    <row r="31" spans="1:2">
      <c r="A31">
        <v>2557</v>
      </c>
      <c r="B31" t="s">
        <v>10554</v>
      </c>
    </row>
    <row r="32" spans="1:2">
      <c r="A32">
        <v>2585</v>
      </c>
      <c r="B32" t="s">
        <v>10555</v>
      </c>
    </row>
    <row r="33" spans="1:2">
      <c r="A33">
        <v>532</v>
      </c>
      <c r="B33" t="s">
        <v>10556</v>
      </c>
    </row>
    <row r="34" spans="1:2">
      <c r="A34">
        <v>964</v>
      </c>
      <c r="B34" t="s">
        <v>10557</v>
      </c>
    </row>
    <row r="35" spans="1:2">
      <c r="A35">
        <v>2766</v>
      </c>
      <c r="B35" t="s">
        <v>10558</v>
      </c>
    </row>
    <row r="36" spans="1:2">
      <c r="A36">
        <v>687</v>
      </c>
      <c r="B36" t="s">
        <v>10559</v>
      </c>
    </row>
    <row r="37" spans="1:2">
      <c r="A37">
        <v>3166</v>
      </c>
      <c r="B37" t="s">
        <v>10560</v>
      </c>
    </row>
    <row r="38" spans="1:2">
      <c r="A38">
        <v>2370</v>
      </c>
      <c r="B38" t="s">
        <v>10561</v>
      </c>
    </row>
    <row r="39" spans="1:2">
      <c r="A39">
        <v>2599</v>
      </c>
      <c r="B39" t="s">
        <v>10562</v>
      </c>
    </row>
    <row r="40" spans="1:2">
      <c r="A40">
        <v>877</v>
      </c>
      <c r="B40" t="s">
        <v>10563</v>
      </c>
    </row>
    <row r="41" spans="1:2">
      <c r="A41">
        <v>2616</v>
      </c>
      <c r="B41" t="s">
        <v>10564</v>
      </c>
    </row>
    <row r="42" spans="1:2">
      <c r="A42">
        <v>2922</v>
      </c>
      <c r="B42" t="s">
        <v>10565</v>
      </c>
    </row>
    <row r="43" spans="1:2">
      <c r="A43">
        <v>2921</v>
      </c>
      <c r="B43" t="s">
        <v>10566</v>
      </c>
    </row>
    <row r="44" spans="1:2">
      <c r="A44">
        <v>2744</v>
      </c>
      <c r="B44" t="s">
        <v>10567</v>
      </c>
    </row>
    <row r="45" spans="1:2">
      <c r="A45">
        <v>1627</v>
      </c>
      <c r="B45" t="s">
        <v>10568</v>
      </c>
    </row>
    <row r="46" spans="1:2">
      <c r="A46">
        <v>1046</v>
      </c>
      <c r="B46" t="s">
        <v>10569</v>
      </c>
    </row>
    <row r="47" spans="1:2">
      <c r="A47">
        <v>2823</v>
      </c>
      <c r="B47" t="s">
        <v>10570</v>
      </c>
    </row>
    <row r="48" spans="1:2">
      <c r="A48">
        <v>1602</v>
      </c>
      <c r="B48" t="s">
        <v>10571</v>
      </c>
    </row>
    <row r="49" spans="1:2">
      <c r="A49">
        <v>2289</v>
      </c>
      <c r="B49" t="s">
        <v>10572</v>
      </c>
    </row>
    <row r="50" spans="1:2">
      <c r="A50">
        <v>1109</v>
      </c>
      <c r="B50" t="s">
        <v>10573</v>
      </c>
    </row>
    <row r="51" spans="1:2">
      <c r="A51">
        <v>1076</v>
      </c>
      <c r="B51" t="s">
        <v>10574</v>
      </c>
    </row>
    <row r="52" spans="1:2">
      <c r="A52">
        <v>157</v>
      </c>
      <c r="B52" t="s">
        <v>10575</v>
      </c>
    </row>
    <row r="53" spans="1:2">
      <c r="A53">
        <v>2697</v>
      </c>
      <c r="B53" t="s">
        <v>10576</v>
      </c>
    </row>
    <row r="54" spans="1:2">
      <c r="A54">
        <v>1097</v>
      </c>
      <c r="B54" t="s">
        <v>10577</v>
      </c>
    </row>
    <row r="55" spans="1:2">
      <c r="A55">
        <v>2444</v>
      </c>
      <c r="B55" t="s">
        <v>10578</v>
      </c>
    </row>
    <row r="56" spans="1:2">
      <c r="A56">
        <v>680</v>
      </c>
      <c r="B56" t="s">
        <v>10579</v>
      </c>
    </row>
    <row r="57" spans="1:2">
      <c r="A57">
        <v>3013</v>
      </c>
      <c r="B57" t="s">
        <v>10580</v>
      </c>
    </row>
    <row r="58" spans="1:2">
      <c r="A58">
        <v>3003</v>
      </c>
      <c r="B58" t="s">
        <v>10581</v>
      </c>
    </row>
    <row r="59" spans="1:2">
      <c r="A59">
        <v>745</v>
      </c>
      <c r="B59" t="s">
        <v>10582</v>
      </c>
    </row>
    <row r="60" spans="1:2">
      <c r="A60">
        <v>1490</v>
      </c>
      <c r="B60" t="s">
        <v>10583</v>
      </c>
    </row>
    <row r="61" spans="1:2">
      <c r="A61">
        <v>694</v>
      </c>
      <c r="B61" t="s">
        <v>10584</v>
      </c>
    </row>
    <row r="62" spans="1:2">
      <c r="A62">
        <v>536</v>
      </c>
      <c r="B62" t="s">
        <v>10585</v>
      </c>
    </row>
    <row r="63" spans="1:2">
      <c r="A63">
        <v>1401</v>
      </c>
      <c r="B63" t="s">
        <v>10586</v>
      </c>
    </row>
    <row r="64" spans="1:2">
      <c r="A64">
        <v>443</v>
      </c>
      <c r="B64" t="s">
        <v>10587</v>
      </c>
    </row>
    <row r="65" spans="1:2">
      <c r="A65">
        <v>1734</v>
      </c>
      <c r="B65" t="s">
        <v>10588</v>
      </c>
    </row>
    <row r="66" spans="1:2">
      <c r="A66">
        <v>645</v>
      </c>
      <c r="B66" t="s">
        <v>10589</v>
      </c>
    </row>
    <row r="67" spans="1:2">
      <c r="A67">
        <v>1677</v>
      </c>
      <c r="B67" t="s">
        <v>10590</v>
      </c>
    </row>
    <row r="68" spans="1:2">
      <c r="A68">
        <v>2063</v>
      </c>
      <c r="B68" t="s">
        <v>10591</v>
      </c>
    </row>
    <row r="69" spans="1:2">
      <c r="A69">
        <v>2435</v>
      </c>
      <c r="B69" t="s">
        <v>10592</v>
      </c>
    </row>
    <row r="70" spans="1:2">
      <c r="A70">
        <v>104</v>
      </c>
      <c r="B70" t="s">
        <v>10593</v>
      </c>
    </row>
    <row r="71" spans="1:2">
      <c r="A71">
        <v>2656</v>
      </c>
      <c r="B71" t="s">
        <v>10594</v>
      </c>
    </row>
    <row r="72" spans="1:2">
      <c r="A72">
        <v>2755</v>
      </c>
      <c r="B72" t="s">
        <v>10595</v>
      </c>
    </row>
    <row r="73" spans="1:2">
      <c r="A73">
        <v>2545</v>
      </c>
      <c r="B73" t="s">
        <v>10596</v>
      </c>
    </row>
    <row r="74" spans="1:2">
      <c r="A74">
        <v>88</v>
      </c>
      <c r="B74" t="s">
        <v>10597</v>
      </c>
    </row>
    <row r="75" spans="1:2">
      <c r="A75">
        <v>3019</v>
      </c>
      <c r="B75" t="s">
        <v>10598</v>
      </c>
    </row>
    <row r="76" spans="1:2">
      <c r="A76">
        <v>2334</v>
      </c>
      <c r="B76" t="s">
        <v>10599</v>
      </c>
    </row>
    <row r="77" spans="1:2">
      <c r="A77">
        <v>1597</v>
      </c>
      <c r="B77" t="s">
        <v>10600</v>
      </c>
    </row>
    <row r="78" spans="1:2">
      <c r="A78">
        <v>2381</v>
      </c>
      <c r="B78" t="s">
        <v>10601</v>
      </c>
    </row>
    <row r="79" spans="1:2">
      <c r="A79">
        <v>528</v>
      </c>
      <c r="B79" t="s">
        <v>10602</v>
      </c>
    </row>
    <row r="80" spans="1:2">
      <c r="A80">
        <v>111</v>
      </c>
      <c r="B80" t="s">
        <v>10603</v>
      </c>
    </row>
    <row r="81" spans="1:2">
      <c r="A81">
        <v>1</v>
      </c>
      <c r="B81" t="s">
        <v>10604</v>
      </c>
    </row>
    <row r="82" spans="1:2">
      <c r="A82">
        <v>1777</v>
      </c>
      <c r="B82" t="s">
        <v>10605</v>
      </c>
    </row>
    <row r="83" spans="1:2">
      <c r="A83">
        <v>899</v>
      </c>
      <c r="B83" t="s">
        <v>10606</v>
      </c>
    </row>
    <row r="84" spans="1:2">
      <c r="A84">
        <v>3173</v>
      </c>
      <c r="B84" t="s">
        <v>10607</v>
      </c>
    </row>
    <row r="85" spans="1:2">
      <c r="A85">
        <v>3056</v>
      </c>
      <c r="B85" t="s">
        <v>10608</v>
      </c>
    </row>
    <row r="86" spans="1:2">
      <c r="A86">
        <v>2692</v>
      </c>
      <c r="B86" t="s">
        <v>10609</v>
      </c>
    </row>
    <row r="87" spans="1:2">
      <c r="A87">
        <v>2984</v>
      </c>
      <c r="B87" t="s">
        <v>10610</v>
      </c>
    </row>
    <row r="88" spans="1:2">
      <c r="A88">
        <v>2958</v>
      </c>
      <c r="B88" t="s">
        <v>10611</v>
      </c>
    </row>
    <row r="89" spans="1:2">
      <c r="A89">
        <v>2496</v>
      </c>
      <c r="B89" t="s">
        <v>10612</v>
      </c>
    </row>
    <row r="90" spans="1:2">
      <c r="A90">
        <v>2463</v>
      </c>
      <c r="B90" t="s">
        <v>10613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FCE1-0061-49D4-BB11-4138DE3A9351}">
  <dimension ref="A1:I1001"/>
  <sheetViews>
    <sheetView workbookViewId="0"/>
  </sheetViews>
  <sheetFormatPr defaultRowHeight="14.25"/>
  <cols>
    <col min="1" max="1" width="4.9296875" bestFit="1" customWidth="1"/>
    <col min="2" max="2" width="19.46484375" bestFit="1" customWidth="1"/>
    <col min="3" max="3" width="13.9296875" bestFit="1" customWidth="1"/>
    <col min="4" max="4" width="14.265625" bestFit="1" customWidth="1"/>
    <col min="5" max="5" width="6.796875" customWidth="1"/>
    <col min="6" max="6" width="17.796875" bestFit="1" customWidth="1"/>
    <col min="7" max="7" width="14.59765625" bestFit="1" customWidth="1"/>
    <col min="8" max="8" width="13.53125" bestFit="1" customWidth="1"/>
    <col min="9" max="9" width="11.59765625" customWidth="1"/>
  </cols>
  <sheetData>
    <row r="1" spans="1:9">
      <c r="A1" t="s">
        <v>2103</v>
      </c>
      <c r="B1" t="s">
        <v>2104</v>
      </c>
      <c r="C1" t="s">
        <v>2105</v>
      </c>
      <c r="D1" t="s">
        <v>2108</v>
      </c>
      <c r="E1" t="s">
        <v>2106</v>
      </c>
      <c r="F1" t="s">
        <v>2110</v>
      </c>
      <c r="G1" t="s">
        <v>2109</v>
      </c>
      <c r="H1" t="s">
        <v>2111</v>
      </c>
      <c r="I1" t="s">
        <v>2107</v>
      </c>
    </row>
    <row r="2" spans="1:9">
      <c r="A2" s="9">
        <v>1</v>
      </c>
      <c r="B2" s="9" t="s">
        <v>135</v>
      </c>
      <c r="C2" t="s">
        <v>136</v>
      </c>
      <c r="D2" s="10">
        <f ca="1">TODAY()-Basvuranlar[[#This Row],[Yaş]]*365</f>
        <v>20738</v>
      </c>
      <c r="E2" s="9">
        <f t="shared" ref="E2:E65" ca="1" si="0">RANDBETWEEN(18,82)</f>
        <v>63</v>
      </c>
      <c r="F2" s="9">
        <f t="shared" ref="F2:F65" ca="1" si="1">RANDBETWEEN(1,81)</f>
        <v>18</v>
      </c>
      <c r="G2" s="9" t="str">
        <f ca="1">VLOOKUP(RANDBETWEEN(1,81),Sehirler[],2,0)</f>
        <v>Ordu</v>
      </c>
      <c r="H2" s="9">
        <f t="shared" ref="H2:H65" ca="1" si="2">RANDBETWEEN(14954316070,92354316070)</f>
        <v>32334181190</v>
      </c>
      <c r="I2" s="9" t="str">
        <f t="shared" ref="I2:I65" ca="1" si="3">_xlfn.SWITCH(RANDBETWEEN(1,2),1,"Erkek",2,"Kadın")</f>
        <v>Erkek</v>
      </c>
    </row>
    <row r="3" spans="1:9">
      <c r="A3" s="9">
        <v>2</v>
      </c>
      <c r="B3" s="9" t="s">
        <v>137</v>
      </c>
      <c r="C3" s="9" t="s">
        <v>138</v>
      </c>
      <c r="D3" s="11">
        <f ca="1">TODAY()-Basvuranlar[[#This Row],[Yaş]]*365</f>
        <v>35338</v>
      </c>
      <c r="E3" s="9">
        <f t="shared" ca="1" si="0"/>
        <v>23</v>
      </c>
      <c r="F3" s="9">
        <f t="shared" ca="1" si="1"/>
        <v>72</v>
      </c>
      <c r="G3" s="9" t="str">
        <f ca="1">VLOOKUP(RANDBETWEEN(1,81),Sehirler[],2,0)</f>
        <v>Burdur</v>
      </c>
      <c r="H3" s="9">
        <f t="shared" ca="1" si="2"/>
        <v>75048583706</v>
      </c>
      <c r="I3" s="9" t="str">
        <f t="shared" ca="1" si="3"/>
        <v>Erkek</v>
      </c>
    </row>
    <row r="4" spans="1:9">
      <c r="A4" s="9">
        <v>3</v>
      </c>
      <c r="B4" s="9" t="s">
        <v>139</v>
      </c>
      <c r="C4" s="9" t="s">
        <v>140</v>
      </c>
      <c r="D4" s="11">
        <f ca="1">TODAY()-Basvuranlar[[#This Row],[Yaş]]*365</f>
        <v>25848</v>
      </c>
      <c r="E4" s="9">
        <f t="shared" ca="1" si="0"/>
        <v>49</v>
      </c>
      <c r="F4" s="9">
        <f t="shared" ca="1" si="1"/>
        <v>16</v>
      </c>
      <c r="G4" s="9" t="str">
        <f ca="1">VLOOKUP(RANDBETWEEN(1,81),Sehirler[],2,0)</f>
        <v>Muğla</v>
      </c>
      <c r="H4" s="9">
        <f t="shared" ca="1" si="2"/>
        <v>46928018992</v>
      </c>
      <c r="I4" s="9" t="str">
        <f t="shared" ca="1" si="3"/>
        <v>Kadın</v>
      </c>
    </row>
    <row r="5" spans="1:9">
      <c r="A5" s="9">
        <v>4</v>
      </c>
      <c r="B5" s="9" t="s">
        <v>141</v>
      </c>
      <c r="C5" s="9" t="s">
        <v>142</v>
      </c>
      <c r="D5" s="11">
        <f ca="1">TODAY()-Basvuranlar[[#This Row],[Yaş]]*365</f>
        <v>24388</v>
      </c>
      <c r="E5" s="9">
        <f t="shared" ca="1" si="0"/>
        <v>53</v>
      </c>
      <c r="F5" s="9">
        <f t="shared" ca="1" si="1"/>
        <v>60</v>
      </c>
      <c r="G5" s="9" t="str">
        <f ca="1">VLOOKUP(RANDBETWEEN(1,81),Sehirler[],2,0)</f>
        <v>Çanakkale</v>
      </c>
      <c r="H5" s="9">
        <f t="shared" ca="1" si="2"/>
        <v>28504236528</v>
      </c>
      <c r="I5" s="9" t="str">
        <f t="shared" ca="1" si="3"/>
        <v>Kadın</v>
      </c>
    </row>
    <row r="6" spans="1:9">
      <c r="A6" s="9">
        <v>5</v>
      </c>
      <c r="B6" s="9" t="s">
        <v>143</v>
      </c>
      <c r="C6" s="9" t="s">
        <v>144</v>
      </c>
      <c r="D6" s="11">
        <f ca="1">TODAY()-Basvuranlar[[#This Row],[Yaş]]*365</f>
        <v>37163</v>
      </c>
      <c r="E6" s="9">
        <f t="shared" ca="1" si="0"/>
        <v>18</v>
      </c>
      <c r="F6" s="9">
        <f t="shared" ca="1" si="1"/>
        <v>29</v>
      </c>
      <c r="G6" s="9" t="str">
        <f ca="1">VLOOKUP(RANDBETWEEN(1,81),Sehirler[],2,0)</f>
        <v>Tokat</v>
      </c>
      <c r="H6" s="9">
        <f t="shared" ca="1" si="2"/>
        <v>62865637167</v>
      </c>
      <c r="I6" s="9" t="str">
        <f t="shared" ca="1" si="3"/>
        <v>Erkek</v>
      </c>
    </row>
    <row r="7" spans="1:9">
      <c r="A7" s="9">
        <v>6</v>
      </c>
      <c r="B7" s="9" t="s">
        <v>145</v>
      </c>
      <c r="C7" s="9" t="s">
        <v>146</v>
      </c>
      <c r="D7" s="11">
        <f ca="1">TODAY()-Basvuranlar[[#This Row],[Yaş]]*365</f>
        <v>16723</v>
      </c>
      <c r="E7" s="9">
        <f t="shared" ca="1" si="0"/>
        <v>74</v>
      </c>
      <c r="F7" s="9">
        <f t="shared" ca="1" si="1"/>
        <v>81</v>
      </c>
      <c r="G7" s="9" t="str">
        <f ca="1">VLOOKUP(RANDBETWEEN(1,81),Sehirler[],2,0)</f>
        <v>Şanlıurfa</v>
      </c>
      <c r="H7" s="9">
        <f t="shared" ca="1" si="2"/>
        <v>43952527842</v>
      </c>
      <c r="I7" s="9" t="str">
        <f t="shared" ca="1" si="3"/>
        <v>Erkek</v>
      </c>
    </row>
    <row r="8" spans="1:9">
      <c r="A8" s="9">
        <v>7</v>
      </c>
      <c r="B8" s="9" t="s">
        <v>147</v>
      </c>
      <c r="C8" s="9" t="s">
        <v>148</v>
      </c>
      <c r="D8" s="11">
        <f ca="1">TODAY()-Basvuranlar[[#This Row],[Yaş]]*365</f>
        <v>17453</v>
      </c>
      <c r="E8" s="9">
        <f t="shared" ca="1" si="0"/>
        <v>72</v>
      </c>
      <c r="F8" s="9">
        <f t="shared" ca="1" si="1"/>
        <v>80</v>
      </c>
      <c r="G8" s="9" t="str">
        <f ca="1">VLOOKUP(RANDBETWEEN(1,81),Sehirler[],2,0)</f>
        <v>İstanbul</v>
      </c>
      <c r="H8" s="9">
        <f t="shared" ca="1" si="2"/>
        <v>64122449192</v>
      </c>
      <c r="I8" s="9" t="str">
        <f t="shared" ca="1" si="3"/>
        <v>Kadın</v>
      </c>
    </row>
    <row r="9" spans="1:9">
      <c r="A9" s="9">
        <v>8</v>
      </c>
      <c r="B9" s="9" t="s">
        <v>149</v>
      </c>
      <c r="C9" s="9" t="s">
        <v>150</v>
      </c>
      <c r="D9" s="11">
        <f ca="1">TODAY()-Basvuranlar[[#This Row],[Yaş]]*365</f>
        <v>35703</v>
      </c>
      <c r="E9" s="9">
        <f t="shared" ca="1" si="0"/>
        <v>22</v>
      </c>
      <c r="F9" s="9">
        <f t="shared" ca="1" si="1"/>
        <v>3</v>
      </c>
      <c r="G9" s="9" t="str">
        <f ca="1">VLOOKUP(RANDBETWEEN(1,81),Sehirler[],2,0)</f>
        <v>Şırnak</v>
      </c>
      <c r="H9" s="9">
        <f t="shared" ca="1" si="2"/>
        <v>91699792621</v>
      </c>
      <c r="I9" s="9" t="str">
        <f t="shared" ca="1" si="3"/>
        <v>Erkek</v>
      </c>
    </row>
    <row r="10" spans="1:9">
      <c r="A10" s="9">
        <v>9</v>
      </c>
      <c r="B10" s="9" t="s">
        <v>151</v>
      </c>
      <c r="C10" s="9" t="s">
        <v>152</v>
      </c>
      <c r="D10" s="11">
        <f ca="1">TODAY()-Basvuranlar[[#This Row],[Yaş]]*365</f>
        <v>29863</v>
      </c>
      <c r="E10" s="9">
        <f t="shared" ca="1" si="0"/>
        <v>38</v>
      </c>
      <c r="F10" s="9">
        <f t="shared" ca="1" si="1"/>
        <v>47</v>
      </c>
      <c r="G10" s="9" t="str">
        <f ca="1">VLOOKUP(RANDBETWEEN(1,81),Sehirler[],2,0)</f>
        <v>Edirne</v>
      </c>
      <c r="H10" s="9">
        <f t="shared" ca="1" si="2"/>
        <v>49094646800</v>
      </c>
      <c r="I10" s="9" t="str">
        <f t="shared" ca="1" si="3"/>
        <v>Kadın</v>
      </c>
    </row>
    <row r="11" spans="1:9">
      <c r="A11" s="9">
        <v>10</v>
      </c>
      <c r="B11" s="9" t="s">
        <v>153</v>
      </c>
      <c r="C11" s="9" t="s">
        <v>2089</v>
      </c>
      <c r="D11" s="11">
        <f ca="1">TODAY()-Basvuranlar[[#This Row],[Yaş]]*365</f>
        <v>18913</v>
      </c>
      <c r="E11" s="9">
        <f t="shared" ca="1" si="0"/>
        <v>68</v>
      </c>
      <c r="F11" s="9">
        <f t="shared" ca="1" si="1"/>
        <v>8</v>
      </c>
      <c r="G11" s="9" t="str">
        <f ca="1">VLOOKUP(RANDBETWEEN(1,81),Sehirler[],2,0)</f>
        <v>Mardin</v>
      </c>
      <c r="H11" s="9">
        <f t="shared" ca="1" si="2"/>
        <v>80463647910</v>
      </c>
      <c r="I11" s="9" t="str">
        <f t="shared" ca="1" si="3"/>
        <v>Kadın</v>
      </c>
    </row>
    <row r="12" spans="1:9">
      <c r="A12" s="9">
        <v>11</v>
      </c>
      <c r="B12" s="9" t="s">
        <v>154</v>
      </c>
      <c r="C12" s="9" t="s">
        <v>155</v>
      </c>
      <c r="D12" s="11">
        <f ca="1">TODAY()-Basvuranlar[[#This Row],[Yaş]]*365</f>
        <v>20373</v>
      </c>
      <c r="E12" s="9">
        <f t="shared" ca="1" si="0"/>
        <v>64</v>
      </c>
      <c r="F12" s="9">
        <f t="shared" ca="1" si="1"/>
        <v>33</v>
      </c>
      <c r="G12" s="9" t="str">
        <f ca="1">VLOOKUP(RANDBETWEEN(1,81),Sehirler[],2,0)</f>
        <v>Niğde</v>
      </c>
      <c r="H12" s="9">
        <f t="shared" ca="1" si="2"/>
        <v>55735899510</v>
      </c>
      <c r="I12" s="9" t="str">
        <f t="shared" ca="1" si="3"/>
        <v>Kadın</v>
      </c>
    </row>
    <row r="13" spans="1:9">
      <c r="A13" s="9">
        <v>12</v>
      </c>
      <c r="B13" s="9" t="s">
        <v>156</v>
      </c>
      <c r="C13" s="9" t="s">
        <v>157</v>
      </c>
      <c r="D13" s="11">
        <f ca="1">TODAY()-Basvuranlar[[#This Row],[Yaş]]*365</f>
        <v>17453</v>
      </c>
      <c r="E13" s="9">
        <f t="shared" ca="1" si="0"/>
        <v>72</v>
      </c>
      <c r="F13" s="9">
        <f t="shared" ca="1" si="1"/>
        <v>17</v>
      </c>
      <c r="G13" s="9" t="str">
        <f ca="1">VLOOKUP(RANDBETWEEN(1,81),Sehirler[],2,0)</f>
        <v>Karaman</v>
      </c>
      <c r="H13" s="9">
        <f t="shared" ca="1" si="2"/>
        <v>58785803342</v>
      </c>
      <c r="I13" s="9" t="str">
        <f t="shared" ca="1" si="3"/>
        <v>Kadın</v>
      </c>
    </row>
    <row r="14" spans="1:9">
      <c r="A14" s="9">
        <v>13</v>
      </c>
      <c r="B14" s="9" t="s">
        <v>158</v>
      </c>
      <c r="C14" s="9" t="s">
        <v>159</v>
      </c>
      <c r="D14" s="11">
        <f ca="1">TODAY()-Basvuranlar[[#This Row],[Yaş]]*365</f>
        <v>30958</v>
      </c>
      <c r="E14" s="9">
        <f t="shared" ca="1" si="0"/>
        <v>35</v>
      </c>
      <c r="F14" s="9">
        <f t="shared" ca="1" si="1"/>
        <v>49</v>
      </c>
      <c r="G14" s="9" t="str">
        <f ca="1">VLOOKUP(RANDBETWEEN(1,81),Sehirler[],2,0)</f>
        <v>Trabzon</v>
      </c>
      <c r="H14" s="9">
        <f t="shared" ca="1" si="2"/>
        <v>60098471124</v>
      </c>
      <c r="I14" s="9" t="str">
        <f t="shared" ca="1" si="3"/>
        <v>Erkek</v>
      </c>
    </row>
    <row r="15" spans="1:9">
      <c r="A15" s="9">
        <v>14</v>
      </c>
      <c r="B15" s="9" t="s">
        <v>160</v>
      </c>
      <c r="C15" s="9" t="s">
        <v>161</v>
      </c>
      <c r="D15" s="11">
        <f ca="1">TODAY()-Basvuranlar[[#This Row],[Yaş]]*365</f>
        <v>14533</v>
      </c>
      <c r="E15" s="9">
        <f t="shared" ca="1" si="0"/>
        <v>80</v>
      </c>
      <c r="F15" s="9">
        <f t="shared" ca="1" si="1"/>
        <v>30</v>
      </c>
      <c r="G15" s="9" t="str">
        <f ca="1">VLOOKUP(RANDBETWEEN(1,81),Sehirler[],2,0)</f>
        <v>Samsun</v>
      </c>
      <c r="H15" s="9">
        <f t="shared" ca="1" si="2"/>
        <v>76249515503</v>
      </c>
      <c r="I15" s="9" t="str">
        <f t="shared" ca="1" si="3"/>
        <v>Kadın</v>
      </c>
    </row>
    <row r="16" spans="1:9">
      <c r="A16" s="9">
        <v>15</v>
      </c>
      <c r="B16" s="9" t="s">
        <v>162</v>
      </c>
      <c r="C16" s="9" t="s">
        <v>163</v>
      </c>
      <c r="D16" s="11">
        <f ca="1">TODAY()-Basvuranlar[[#This Row],[Yaş]]*365</f>
        <v>33148</v>
      </c>
      <c r="E16" s="9">
        <f t="shared" ca="1" si="0"/>
        <v>29</v>
      </c>
      <c r="F16" s="9">
        <f t="shared" ca="1" si="1"/>
        <v>35</v>
      </c>
      <c r="G16" s="9" t="str">
        <f ca="1">VLOOKUP(RANDBETWEEN(1,81),Sehirler[],2,0)</f>
        <v>Düzce</v>
      </c>
      <c r="H16" s="9">
        <f t="shared" ca="1" si="2"/>
        <v>62153248078</v>
      </c>
      <c r="I16" s="9" t="str">
        <f t="shared" ca="1" si="3"/>
        <v>Erkek</v>
      </c>
    </row>
    <row r="17" spans="1:9">
      <c r="A17" s="9">
        <v>16</v>
      </c>
      <c r="B17" s="9" t="s">
        <v>164</v>
      </c>
      <c r="C17" s="9" t="s">
        <v>165</v>
      </c>
      <c r="D17" s="11">
        <f ca="1">TODAY()-Basvuranlar[[#This Row],[Yaş]]*365</f>
        <v>20373</v>
      </c>
      <c r="E17" s="9">
        <f t="shared" ca="1" si="0"/>
        <v>64</v>
      </c>
      <c r="F17" s="9">
        <f t="shared" ca="1" si="1"/>
        <v>56</v>
      </c>
      <c r="G17" s="9" t="str">
        <f ca="1">VLOOKUP(RANDBETWEEN(1,81),Sehirler[],2,0)</f>
        <v>Elazığ</v>
      </c>
      <c r="H17" s="9">
        <f t="shared" ca="1" si="2"/>
        <v>74105630072</v>
      </c>
      <c r="I17" s="9" t="str">
        <f t="shared" ca="1" si="3"/>
        <v>Kadın</v>
      </c>
    </row>
    <row r="18" spans="1:9">
      <c r="A18" s="9">
        <v>17</v>
      </c>
      <c r="B18" s="9" t="s">
        <v>166</v>
      </c>
      <c r="C18" s="9" t="s">
        <v>167</v>
      </c>
      <c r="D18" s="11">
        <f ca="1">TODAY()-Basvuranlar[[#This Row],[Yaş]]*365</f>
        <v>34243</v>
      </c>
      <c r="E18" s="9">
        <f t="shared" ca="1" si="0"/>
        <v>26</v>
      </c>
      <c r="F18" s="9">
        <f t="shared" ca="1" si="1"/>
        <v>42</v>
      </c>
      <c r="G18" s="9" t="str">
        <f ca="1">VLOOKUP(RANDBETWEEN(1,81),Sehirler[],2,0)</f>
        <v>Giresun</v>
      </c>
      <c r="H18" s="9">
        <f t="shared" ca="1" si="2"/>
        <v>36142105946</v>
      </c>
      <c r="I18" s="9" t="str">
        <f t="shared" ca="1" si="3"/>
        <v>Kadın</v>
      </c>
    </row>
    <row r="19" spans="1:9">
      <c r="A19" s="9">
        <v>18</v>
      </c>
      <c r="B19" s="9" t="s">
        <v>168</v>
      </c>
      <c r="C19" s="9" t="s">
        <v>169</v>
      </c>
      <c r="D19" s="11">
        <f ca="1">TODAY()-Basvuranlar[[#This Row],[Yaş]]*365</f>
        <v>32053</v>
      </c>
      <c r="E19" s="9">
        <f t="shared" ca="1" si="0"/>
        <v>32</v>
      </c>
      <c r="F19" s="9">
        <f t="shared" ca="1" si="1"/>
        <v>56</v>
      </c>
      <c r="G19" s="9" t="str">
        <f ca="1">VLOOKUP(RANDBETWEEN(1,81),Sehirler[],2,0)</f>
        <v>Samsun</v>
      </c>
      <c r="H19" s="9">
        <f t="shared" ca="1" si="2"/>
        <v>38822812988</v>
      </c>
      <c r="I19" s="9" t="str">
        <f t="shared" ca="1" si="3"/>
        <v>Erkek</v>
      </c>
    </row>
    <row r="20" spans="1:9">
      <c r="A20" s="9">
        <v>19</v>
      </c>
      <c r="B20" s="9" t="s">
        <v>170</v>
      </c>
      <c r="C20" s="9" t="s">
        <v>171</v>
      </c>
      <c r="D20" s="11">
        <f ca="1">TODAY()-Basvuranlar[[#This Row],[Yaş]]*365</f>
        <v>29133</v>
      </c>
      <c r="E20" s="9">
        <f t="shared" ca="1" si="0"/>
        <v>40</v>
      </c>
      <c r="F20" s="9">
        <f t="shared" ca="1" si="1"/>
        <v>5</v>
      </c>
      <c r="G20" s="9" t="str">
        <f ca="1">VLOOKUP(RANDBETWEEN(1,81),Sehirler[],2,0)</f>
        <v>Mardin</v>
      </c>
      <c r="H20" s="9">
        <f t="shared" ca="1" si="2"/>
        <v>43404472542</v>
      </c>
      <c r="I20" s="9" t="str">
        <f t="shared" ca="1" si="3"/>
        <v>Kadın</v>
      </c>
    </row>
    <row r="21" spans="1:9">
      <c r="A21" s="9">
        <v>20</v>
      </c>
      <c r="B21" s="9" t="s">
        <v>172</v>
      </c>
      <c r="C21" s="9" t="s">
        <v>173</v>
      </c>
      <c r="D21" s="11">
        <f ca="1">TODAY()-Basvuranlar[[#This Row],[Yaş]]*365</f>
        <v>20738</v>
      </c>
      <c r="E21" s="9">
        <f t="shared" ca="1" si="0"/>
        <v>63</v>
      </c>
      <c r="F21" s="9">
        <f t="shared" ca="1" si="1"/>
        <v>78</v>
      </c>
      <c r="G21" s="9" t="str">
        <f ca="1">VLOOKUP(RANDBETWEEN(1,81),Sehirler[],2,0)</f>
        <v>Isparta</v>
      </c>
      <c r="H21" s="9">
        <f t="shared" ca="1" si="2"/>
        <v>16112767490</v>
      </c>
      <c r="I21" s="9" t="str">
        <f t="shared" ca="1" si="3"/>
        <v>Erkek</v>
      </c>
    </row>
    <row r="22" spans="1:9">
      <c r="A22" s="9">
        <v>21</v>
      </c>
      <c r="B22" s="9" t="s">
        <v>174</v>
      </c>
      <c r="C22" s="9" t="s">
        <v>175</v>
      </c>
      <c r="D22" s="11">
        <f ca="1">TODAY()-Basvuranlar[[#This Row],[Yaş]]*365</f>
        <v>16358</v>
      </c>
      <c r="E22" s="9">
        <f t="shared" ca="1" si="0"/>
        <v>75</v>
      </c>
      <c r="F22" s="9">
        <f t="shared" ca="1" si="1"/>
        <v>22</v>
      </c>
      <c r="G22" s="9" t="str">
        <f ca="1">VLOOKUP(RANDBETWEEN(1,81),Sehirler[],2,0)</f>
        <v>Van</v>
      </c>
      <c r="H22" s="9">
        <f t="shared" ca="1" si="2"/>
        <v>75832942225</v>
      </c>
      <c r="I22" s="9" t="str">
        <f t="shared" ca="1" si="3"/>
        <v>Kadın</v>
      </c>
    </row>
    <row r="23" spans="1:9">
      <c r="A23" s="9">
        <v>22</v>
      </c>
      <c r="B23" s="9" t="s">
        <v>176</v>
      </c>
      <c r="C23" s="9" t="s">
        <v>177</v>
      </c>
      <c r="D23" s="11">
        <f ca="1">TODAY()-Basvuranlar[[#This Row],[Yaş]]*365</f>
        <v>22928</v>
      </c>
      <c r="E23" s="9">
        <f t="shared" ca="1" si="0"/>
        <v>57</v>
      </c>
      <c r="F23" s="9">
        <f t="shared" ca="1" si="1"/>
        <v>18</v>
      </c>
      <c r="G23" s="9" t="str">
        <f ca="1">VLOOKUP(RANDBETWEEN(1,81),Sehirler[],2,0)</f>
        <v>Muş</v>
      </c>
      <c r="H23" s="9">
        <f t="shared" ca="1" si="2"/>
        <v>52278171342</v>
      </c>
      <c r="I23" s="9" t="str">
        <f t="shared" ca="1" si="3"/>
        <v>Erkek</v>
      </c>
    </row>
    <row r="24" spans="1:9">
      <c r="A24" s="9">
        <v>23</v>
      </c>
      <c r="B24" s="9" t="s">
        <v>178</v>
      </c>
      <c r="C24" s="9" t="s">
        <v>179</v>
      </c>
      <c r="D24" s="11">
        <f ca="1">TODAY()-Basvuranlar[[#This Row],[Yaş]]*365</f>
        <v>31688</v>
      </c>
      <c r="E24" s="9">
        <f t="shared" ca="1" si="0"/>
        <v>33</v>
      </c>
      <c r="F24" s="9">
        <f t="shared" ca="1" si="1"/>
        <v>17</v>
      </c>
      <c r="G24" s="9" t="str">
        <f ca="1">VLOOKUP(RANDBETWEEN(1,81),Sehirler[],2,0)</f>
        <v>Erzurum</v>
      </c>
      <c r="H24" s="9">
        <f t="shared" ca="1" si="2"/>
        <v>56302130860</v>
      </c>
      <c r="I24" s="9" t="str">
        <f t="shared" ca="1" si="3"/>
        <v>Kadın</v>
      </c>
    </row>
    <row r="25" spans="1:9">
      <c r="A25" s="9">
        <v>24</v>
      </c>
      <c r="B25" s="9" t="s">
        <v>180</v>
      </c>
      <c r="C25" s="9" t="s">
        <v>181</v>
      </c>
      <c r="D25" s="11">
        <f ca="1">TODAY()-Basvuranlar[[#This Row],[Yaş]]*365</f>
        <v>17818</v>
      </c>
      <c r="E25" s="9">
        <f t="shared" ca="1" si="0"/>
        <v>71</v>
      </c>
      <c r="F25" s="9">
        <f t="shared" ca="1" si="1"/>
        <v>30</v>
      </c>
      <c r="G25" s="9" t="str">
        <f ca="1">VLOOKUP(RANDBETWEEN(1,81),Sehirler[],2,0)</f>
        <v>Adana</v>
      </c>
      <c r="H25" s="9">
        <f t="shared" ca="1" si="2"/>
        <v>29550643641</v>
      </c>
      <c r="I25" s="9" t="str">
        <f t="shared" ca="1" si="3"/>
        <v>Erkek</v>
      </c>
    </row>
    <row r="26" spans="1:9">
      <c r="A26" s="9">
        <v>25</v>
      </c>
      <c r="B26" s="9" t="s">
        <v>182</v>
      </c>
      <c r="C26" s="9" t="s">
        <v>183</v>
      </c>
      <c r="D26" s="11">
        <f ca="1">TODAY()-Basvuranlar[[#This Row],[Yaş]]*365</f>
        <v>34973</v>
      </c>
      <c r="E26" s="9">
        <f t="shared" ca="1" si="0"/>
        <v>24</v>
      </c>
      <c r="F26" s="9">
        <f t="shared" ca="1" si="1"/>
        <v>24</v>
      </c>
      <c r="G26" s="9" t="str">
        <f ca="1">VLOOKUP(RANDBETWEEN(1,81),Sehirler[],2,0)</f>
        <v>Nevşehir</v>
      </c>
      <c r="H26" s="9">
        <f t="shared" ca="1" si="2"/>
        <v>86519766351</v>
      </c>
      <c r="I26" s="9" t="str">
        <f t="shared" ca="1" si="3"/>
        <v>Erkek</v>
      </c>
    </row>
    <row r="27" spans="1:9">
      <c r="A27" s="9">
        <v>26</v>
      </c>
      <c r="B27" s="9" t="s">
        <v>184</v>
      </c>
      <c r="C27" s="9" t="s">
        <v>185</v>
      </c>
      <c r="D27" s="11">
        <f ca="1">TODAY()-Basvuranlar[[#This Row],[Yaş]]*365</f>
        <v>14168</v>
      </c>
      <c r="E27" s="9">
        <f t="shared" ca="1" si="0"/>
        <v>81</v>
      </c>
      <c r="F27" s="9">
        <f t="shared" ca="1" si="1"/>
        <v>62</v>
      </c>
      <c r="G27" s="9" t="str">
        <f ca="1">VLOOKUP(RANDBETWEEN(1,81),Sehirler[],2,0)</f>
        <v>İstanbul</v>
      </c>
      <c r="H27" s="9">
        <f t="shared" ca="1" si="2"/>
        <v>67981690736</v>
      </c>
      <c r="I27" s="9" t="str">
        <f t="shared" ca="1" si="3"/>
        <v>Erkek</v>
      </c>
    </row>
    <row r="28" spans="1:9">
      <c r="A28" s="9">
        <v>27</v>
      </c>
      <c r="B28" s="9" t="s">
        <v>186</v>
      </c>
      <c r="C28" s="9" t="s">
        <v>187</v>
      </c>
      <c r="D28" s="11">
        <f ca="1">TODAY()-Basvuranlar[[#This Row],[Yaş]]*365</f>
        <v>21103</v>
      </c>
      <c r="E28" s="9">
        <f t="shared" ca="1" si="0"/>
        <v>62</v>
      </c>
      <c r="F28" s="9">
        <f t="shared" ca="1" si="1"/>
        <v>68</v>
      </c>
      <c r="G28" s="9" t="str">
        <f ca="1">VLOOKUP(RANDBETWEEN(1,81),Sehirler[],2,0)</f>
        <v>Tokat</v>
      </c>
      <c r="H28" s="9">
        <f t="shared" ca="1" si="2"/>
        <v>46159402116</v>
      </c>
      <c r="I28" s="9" t="str">
        <f t="shared" ca="1" si="3"/>
        <v>Kadın</v>
      </c>
    </row>
    <row r="29" spans="1:9">
      <c r="A29" s="9">
        <v>28</v>
      </c>
      <c r="B29" s="9" t="s">
        <v>188</v>
      </c>
      <c r="C29" s="9" t="s">
        <v>189</v>
      </c>
      <c r="D29" s="11">
        <f ca="1">TODAY()-Basvuranlar[[#This Row],[Yaş]]*365</f>
        <v>24023</v>
      </c>
      <c r="E29" s="9">
        <f t="shared" ca="1" si="0"/>
        <v>54</v>
      </c>
      <c r="F29" s="9">
        <f t="shared" ca="1" si="1"/>
        <v>49</v>
      </c>
      <c r="G29" s="9" t="str">
        <f ca="1">VLOOKUP(RANDBETWEEN(1,81),Sehirler[],2,0)</f>
        <v>Ardahan</v>
      </c>
      <c r="H29" s="9">
        <f t="shared" ca="1" si="2"/>
        <v>56047709383</v>
      </c>
      <c r="I29" s="9" t="str">
        <f t="shared" ca="1" si="3"/>
        <v>Erkek</v>
      </c>
    </row>
    <row r="30" spans="1:9">
      <c r="A30" s="9">
        <v>29</v>
      </c>
      <c r="B30" s="9" t="s">
        <v>190</v>
      </c>
      <c r="C30" s="9" t="s">
        <v>191</v>
      </c>
      <c r="D30" s="11">
        <f ca="1">TODAY()-Basvuranlar[[#This Row],[Yaş]]*365</f>
        <v>14898</v>
      </c>
      <c r="E30" s="9">
        <f t="shared" ca="1" si="0"/>
        <v>79</v>
      </c>
      <c r="F30" s="9">
        <f t="shared" ca="1" si="1"/>
        <v>53</v>
      </c>
      <c r="G30" s="9" t="str">
        <f ca="1">VLOOKUP(RANDBETWEEN(1,81),Sehirler[],2,0)</f>
        <v>Şırnak</v>
      </c>
      <c r="H30" s="9">
        <f t="shared" ca="1" si="2"/>
        <v>74584911031</v>
      </c>
      <c r="I30" s="9" t="str">
        <f t="shared" ca="1" si="3"/>
        <v>Erkek</v>
      </c>
    </row>
    <row r="31" spans="1:9">
      <c r="A31" s="9">
        <v>30</v>
      </c>
      <c r="B31" s="9" t="s">
        <v>192</v>
      </c>
      <c r="C31" s="9" t="s">
        <v>2090</v>
      </c>
      <c r="D31" s="11">
        <f ca="1">TODAY()-Basvuranlar[[#This Row],[Yaş]]*365</f>
        <v>32783</v>
      </c>
      <c r="E31" s="9">
        <f t="shared" ca="1" si="0"/>
        <v>30</v>
      </c>
      <c r="F31" s="9">
        <f t="shared" ca="1" si="1"/>
        <v>27</v>
      </c>
      <c r="G31" s="9" t="str">
        <f ca="1">VLOOKUP(RANDBETWEEN(1,81),Sehirler[],2,0)</f>
        <v>Iğdır</v>
      </c>
      <c r="H31" s="9">
        <f t="shared" ca="1" si="2"/>
        <v>34104405914</v>
      </c>
      <c r="I31" s="9" t="str">
        <f t="shared" ca="1" si="3"/>
        <v>Kadın</v>
      </c>
    </row>
    <row r="32" spans="1:9">
      <c r="A32" s="9">
        <v>31</v>
      </c>
      <c r="B32" s="9" t="s">
        <v>193</v>
      </c>
      <c r="C32" s="9" t="s">
        <v>194</v>
      </c>
      <c r="D32" s="11">
        <f ca="1">TODAY()-Basvuranlar[[#This Row],[Yaş]]*365</f>
        <v>22928</v>
      </c>
      <c r="E32" s="9">
        <f t="shared" ca="1" si="0"/>
        <v>57</v>
      </c>
      <c r="F32" s="9">
        <f t="shared" ca="1" si="1"/>
        <v>31</v>
      </c>
      <c r="G32" s="9" t="str">
        <f ca="1">VLOOKUP(RANDBETWEEN(1,81),Sehirler[],2,0)</f>
        <v>Elazığ</v>
      </c>
      <c r="H32" s="9">
        <f t="shared" ca="1" si="2"/>
        <v>32467893267</v>
      </c>
      <c r="I32" s="9" t="str">
        <f t="shared" ca="1" si="3"/>
        <v>Kadın</v>
      </c>
    </row>
    <row r="33" spans="1:9">
      <c r="A33" s="9">
        <v>32</v>
      </c>
      <c r="B33" s="9" t="s">
        <v>195</v>
      </c>
      <c r="C33" s="9" t="s">
        <v>196</v>
      </c>
      <c r="D33" s="11">
        <f ca="1">TODAY()-Basvuranlar[[#This Row],[Yaş]]*365</f>
        <v>33148</v>
      </c>
      <c r="E33" s="9">
        <f t="shared" ca="1" si="0"/>
        <v>29</v>
      </c>
      <c r="F33" s="9">
        <f t="shared" ca="1" si="1"/>
        <v>36</v>
      </c>
      <c r="G33" s="9" t="str">
        <f ca="1">VLOOKUP(RANDBETWEEN(1,81),Sehirler[],2,0)</f>
        <v>Hakkari</v>
      </c>
      <c r="H33" s="9">
        <f t="shared" ca="1" si="2"/>
        <v>56785300128</v>
      </c>
      <c r="I33" s="9" t="str">
        <f t="shared" ca="1" si="3"/>
        <v>Erkek</v>
      </c>
    </row>
    <row r="34" spans="1:9">
      <c r="A34" s="9">
        <v>33</v>
      </c>
      <c r="B34" s="9" t="s">
        <v>197</v>
      </c>
      <c r="C34" s="9" t="s">
        <v>198</v>
      </c>
      <c r="D34" s="11">
        <f ca="1">TODAY()-Basvuranlar[[#This Row],[Yaş]]*365</f>
        <v>22563</v>
      </c>
      <c r="E34" s="9">
        <f t="shared" ca="1" si="0"/>
        <v>58</v>
      </c>
      <c r="F34" s="9">
        <f t="shared" ca="1" si="1"/>
        <v>43</v>
      </c>
      <c r="G34" s="9" t="str">
        <f ca="1">VLOOKUP(RANDBETWEEN(1,81),Sehirler[],2,0)</f>
        <v>Uşak</v>
      </c>
      <c r="H34" s="9">
        <f t="shared" ca="1" si="2"/>
        <v>89391415285</v>
      </c>
      <c r="I34" s="9" t="str">
        <f t="shared" ca="1" si="3"/>
        <v>Erkek</v>
      </c>
    </row>
    <row r="35" spans="1:9">
      <c r="A35" s="9">
        <v>34</v>
      </c>
      <c r="B35" s="9" t="s">
        <v>199</v>
      </c>
      <c r="C35" s="9" t="s">
        <v>200</v>
      </c>
      <c r="D35" s="11">
        <f ca="1">TODAY()-Basvuranlar[[#This Row],[Yaş]]*365</f>
        <v>23658</v>
      </c>
      <c r="E35" s="9">
        <f t="shared" ca="1" si="0"/>
        <v>55</v>
      </c>
      <c r="F35" s="9">
        <f t="shared" ca="1" si="1"/>
        <v>52</v>
      </c>
      <c r="G35" s="9" t="str">
        <f ca="1">VLOOKUP(RANDBETWEEN(1,81),Sehirler[],2,0)</f>
        <v>Ordu</v>
      </c>
      <c r="H35" s="9">
        <f t="shared" ca="1" si="2"/>
        <v>21348286035</v>
      </c>
      <c r="I35" s="9" t="str">
        <f t="shared" ca="1" si="3"/>
        <v>Kadın</v>
      </c>
    </row>
    <row r="36" spans="1:9">
      <c r="A36" s="9">
        <v>35</v>
      </c>
      <c r="B36" s="9" t="s">
        <v>201</v>
      </c>
      <c r="C36" s="9" t="s">
        <v>202</v>
      </c>
      <c r="D36" s="11">
        <f ca="1">TODAY()-Basvuranlar[[#This Row],[Yaş]]*365</f>
        <v>32053</v>
      </c>
      <c r="E36" s="9">
        <f t="shared" ca="1" si="0"/>
        <v>32</v>
      </c>
      <c r="F36" s="9">
        <f t="shared" ca="1" si="1"/>
        <v>66</v>
      </c>
      <c r="G36" s="9" t="str">
        <f ca="1">VLOOKUP(RANDBETWEEN(1,81),Sehirler[],2,0)</f>
        <v>Mardin</v>
      </c>
      <c r="H36" s="9">
        <f t="shared" ca="1" si="2"/>
        <v>47189342080</v>
      </c>
      <c r="I36" s="9" t="str">
        <f t="shared" ca="1" si="3"/>
        <v>Kadın</v>
      </c>
    </row>
    <row r="37" spans="1:9">
      <c r="A37" s="9">
        <v>36</v>
      </c>
      <c r="B37" s="9" t="s">
        <v>203</v>
      </c>
      <c r="C37" s="9" t="s">
        <v>204</v>
      </c>
      <c r="D37" s="11">
        <f ca="1">TODAY()-Basvuranlar[[#This Row],[Yaş]]*365</f>
        <v>33513</v>
      </c>
      <c r="E37" s="9">
        <f t="shared" ca="1" si="0"/>
        <v>28</v>
      </c>
      <c r="F37" s="9">
        <f t="shared" ca="1" si="1"/>
        <v>41</v>
      </c>
      <c r="G37" s="9" t="str">
        <f ca="1">VLOOKUP(RANDBETWEEN(1,81),Sehirler[],2,0)</f>
        <v>Ağrı</v>
      </c>
      <c r="H37" s="9">
        <f t="shared" ca="1" si="2"/>
        <v>91947096028</v>
      </c>
      <c r="I37" s="9" t="str">
        <f t="shared" ca="1" si="3"/>
        <v>Kadın</v>
      </c>
    </row>
    <row r="38" spans="1:9">
      <c r="A38" s="9">
        <v>37</v>
      </c>
      <c r="B38" s="9" t="s">
        <v>205</v>
      </c>
      <c r="C38" s="9" t="s">
        <v>206</v>
      </c>
      <c r="D38" s="11">
        <f ca="1">TODAY()-Basvuranlar[[#This Row],[Yaş]]*365</f>
        <v>31323</v>
      </c>
      <c r="E38" s="9">
        <f t="shared" ca="1" si="0"/>
        <v>34</v>
      </c>
      <c r="F38" s="9">
        <f t="shared" ca="1" si="1"/>
        <v>57</v>
      </c>
      <c r="G38" s="9" t="str">
        <f ca="1">VLOOKUP(RANDBETWEEN(1,81),Sehirler[],2,0)</f>
        <v>Karabük</v>
      </c>
      <c r="H38" s="9">
        <f t="shared" ca="1" si="2"/>
        <v>87538858074</v>
      </c>
      <c r="I38" s="9" t="str">
        <f t="shared" ca="1" si="3"/>
        <v>Kadın</v>
      </c>
    </row>
    <row r="39" spans="1:9">
      <c r="A39" s="9">
        <v>38</v>
      </c>
      <c r="B39" s="9" t="s">
        <v>207</v>
      </c>
      <c r="C39" s="9" t="s">
        <v>208</v>
      </c>
      <c r="D39" s="11">
        <f ca="1">TODAY()-Basvuranlar[[#This Row],[Yaş]]*365</f>
        <v>28038</v>
      </c>
      <c r="E39" s="9">
        <f t="shared" ca="1" si="0"/>
        <v>43</v>
      </c>
      <c r="F39" s="9">
        <f t="shared" ca="1" si="1"/>
        <v>15</v>
      </c>
      <c r="G39" s="9" t="str">
        <f ca="1">VLOOKUP(RANDBETWEEN(1,81),Sehirler[],2,0)</f>
        <v>Çanakkale</v>
      </c>
      <c r="H39" s="9">
        <f t="shared" ca="1" si="2"/>
        <v>33365353357</v>
      </c>
      <c r="I39" s="9" t="str">
        <f t="shared" ca="1" si="3"/>
        <v>Kadın</v>
      </c>
    </row>
    <row r="40" spans="1:9">
      <c r="A40" s="9">
        <v>39</v>
      </c>
      <c r="B40" s="9" t="s">
        <v>209</v>
      </c>
      <c r="C40" s="9" t="s">
        <v>210</v>
      </c>
      <c r="D40" s="11">
        <f ca="1">TODAY()-Basvuranlar[[#This Row],[Yaş]]*365</f>
        <v>32053</v>
      </c>
      <c r="E40" s="9">
        <f t="shared" ca="1" si="0"/>
        <v>32</v>
      </c>
      <c r="F40" s="9">
        <f t="shared" ca="1" si="1"/>
        <v>23</v>
      </c>
      <c r="G40" s="9" t="str">
        <f ca="1">VLOOKUP(RANDBETWEEN(1,81),Sehirler[],2,0)</f>
        <v>Rize</v>
      </c>
      <c r="H40" s="9">
        <f t="shared" ca="1" si="2"/>
        <v>72003220700</v>
      </c>
      <c r="I40" s="9" t="str">
        <f t="shared" ca="1" si="3"/>
        <v>Erkek</v>
      </c>
    </row>
    <row r="41" spans="1:9">
      <c r="A41" s="9">
        <v>40</v>
      </c>
      <c r="B41" s="9" t="s">
        <v>211</v>
      </c>
      <c r="C41" s="9" t="s">
        <v>212</v>
      </c>
      <c r="D41" s="11">
        <f ca="1">TODAY()-Basvuranlar[[#This Row],[Yaş]]*365</f>
        <v>15993</v>
      </c>
      <c r="E41" s="9">
        <f t="shared" ca="1" si="0"/>
        <v>76</v>
      </c>
      <c r="F41" s="9">
        <f t="shared" ca="1" si="1"/>
        <v>25</v>
      </c>
      <c r="G41" s="9" t="str">
        <f ca="1">VLOOKUP(RANDBETWEEN(1,81),Sehirler[],2,0)</f>
        <v>Gümüşhane</v>
      </c>
      <c r="H41" s="9">
        <f t="shared" ca="1" si="2"/>
        <v>34496643870</v>
      </c>
      <c r="I41" s="9" t="str">
        <f t="shared" ca="1" si="3"/>
        <v>Erkek</v>
      </c>
    </row>
    <row r="42" spans="1:9">
      <c r="A42" s="9">
        <v>41</v>
      </c>
      <c r="B42" s="9" t="s">
        <v>213</v>
      </c>
      <c r="C42" s="9" t="s">
        <v>214</v>
      </c>
      <c r="D42" s="11">
        <f ca="1">TODAY()-Basvuranlar[[#This Row],[Yaş]]*365</f>
        <v>19278</v>
      </c>
      <c r="E42" s="9">
        <f t="shared" ca="1" si="0"/>
        <v>67</v>
      </c>
      <c r="F42" s="9">
        <f t="shared" ca="1" si="1"/>
        <v>17</v>
      </c>
      <c r="G42" s="9" t="str">
        <f ca="1">VLOOKUP(RANDBETWEEN(1,81),Sehirler[],2,0)</f>
        <v>Rize</v>
      </c>
      <c r="H42" s="9">
        <f t="shared" ca="1" si="2"/>
        <v>78221369828</v>
      </c>
      <c r="I42" s="9" t="str">
        <f t="shared" ca="1" si="3"/>
        <v>Kadın</v>
      </c>
    </row>
    <row r="43" spans="1:9">
      <c r="A43" s="9">
        <v>42</v>
      </c>
      <c r="B43" s="9" t="s">
        <v>215</v>
      </c>
      <c r="C43" s="9" t="s">
        <v>216</v>
      </c>
      <c r="D43" s="11">
        <f ca="1">TODAY()-Basvuranlar[[#This Row],[Yaş]]*365</f>
        <v>36068</v>
      </c>
      <c r="E43" s="9">
        <f t="shared" ca="1" si="0"/>
        <v>21</v>
      </c>
      <c r="F43" s="9">
        <f t="shared" ca="1" si="1"/>
        <v>63</v>
      </c>
      <c r="G43" s="9" t="str">
        <f ca="1">VLOOKUP(RANDBETWEEN(1,81),Sehirler[],2,0)</f>
        <v>Ağrı</v>
      </c>
      <c r="H43" s="9">
        <f t="shared" ca="1" si="2"/>
        <v>70279915847</v>
      </c>
      <c r="I43" s="9" t="str">
        <f t="shared" ca="1" si="3"/>
        <v>Kadın</v>
      </c>
    </row>
    <row r="44" spans="1:9">
      <c r="A44" s="9">
        <v>43</v>
      </c>
      <c r="B44" s="9" t="s">
        <v>217</v>
      </c>
      <c r="C44" s="9" t="s">
        <v>218</v>
      </c>
      <c r="D44" s="11">
        <f ca="1">TODAY()-Basvuranlar[[#This Row],[Yaş]]*365</f>
        <v>16723</v>
      </c>
      <c r="E44" s="9">
        <f t="shared" ca="1" si="0"/>
        <v>74</v>
      </c>
      <c r="F44" s="9">
        <f t="shared" ca="1" si="1"/>
        <v>73</v>
      </c>
      <c r="G44" s="9" t="str">
        <f ca="1">VLOOKUP(RANDBETWEEN(1,81),Sehirler[],2,0)</f>
        <v>Aydın</v>
      </c>
      <c r="H44" s="9">
        <f t="shared" ca="1" si="2"/>
        <v>80823626212</v>
      </c>
      <c r="I44" s="9" t="str">
        <f t="shared" ca="1" si="3"/>
        <v>Kadın</v>
      </c>
    </row>
    <row r="45" spans="1:9">
      <c r="A45" s="9">
        <v>44</v>
      </c>
      <c r="B45" s="9" t="s">
        <v>219</v>
      </c>
      <c r="C45" s="9" t="s">
        <v>220</v>
      </c>
      <c r="D45" s="11">
        <f ca="1">TODAY()-Basvuranlar[[#This Row],[Yaş]]*365</f>
        <v>24023</v>
      </c>
      <c r="E45" s="9">
        <f t="shared" ca="1" si="0"/>
        <v>54</v>
      </c>
      <c r="F45" s="9">
        <f t="shared" ca="1" si="1"/>
        <v>27</v>
      </c>
      <c r="G45" s="9" t="str">
        <f ca="1">VLOOKUP(RANDBETWEEN(1,81),Sehirler[],2,0)</f>
        <v>Sivas</v>
      </c>
      <c r="H45" s="9">
        <f t="shared" ca="1" si="2"/>
        <v>20709086502</v>
      </c>
      <c r="I45" s="9" t="str">
        <f t="shared" ca="1" si="3"/>
        <v>Kadın</v>
      </c>
    </row>
    <row r="46" spans="1:9">
      <c r="A46" s="9">
        <v>45</v>
      </c>
      <c r="B46" s="9" t="s">
        <v>221</v>
      </c>
      <c r="C46" s="9" t="s">
        <v>222</v>
      </c>
      <c r="D46" s="11">
        <f ca="1">TODAY()-Basvuranlar[[#This Row],[Yaş]]*365</f>
        <v>22563</v>
      </c>
      <c r="E46" s="9">
        <f t="shared" ca="1" si="0"/>
        <v>58</v>
      </c>
      <c r="F46" s="9">
        <f t="shared" ca="1" si="1"/>
        <v>30</v>
      </c>
      <c r="G46" s="9" t="str">
        <f ca="1">VLOOKUP(RANDBETWEEN(1,81),Sehirler[],2,0)</f>
        <v>Çorum</v>
      </c>
      <c r="H46" s="9">
        <f t="shared" ca="1" si="2"/>
        <v>50388550635</v>
      </c>
      <c r="I46" s="9" t="str">
        <f t="shared" ca="1" si="3"/>
        <v>Erkek</v>
      </c>
    </row>
    <row r="47" spans="1:9">
      <c r="A47" s="9">
        <v>46</v>
      </c>
      <c r="B47" s="9" t="s">
        <v>223</v>
      </c>
      <c r="C47" s="9" t="s">
        <v>224</v>
      </c>
      <c r="D47" s="11">
        <f ca="1">TODAY()-Basvuranlar[[#This Row],[Yaş]]*365</f>
        <v>28403</v>
      </c>
      <c r="E47" s="9">
        <f t="shared" ca="1" si="0"/>
        <v>42</v>
      </c>
      <c r="F47" s="9">
        <f t="shared" ca="1" si="1"/>
        <v>69</v>
      </c>
      <c r="G47" s="9" t="str">
        <f ca="1">VLOOKUP(RANDBETWEEN(1,81),Sehirler[],2,0)</f>
        <v>Gümüşhane</v>
      </c>
      <c r="H47" s="9">
        <f t="shared" ca="1" si="2"/>
        <v>26788453607</v>
      </c>
      <c r="I47" s="9" t="str">
        <f t="shared" ca="1" si="3"/>
        <v>Erkek</v>
      </c>
    </row>
    <row r="48" spans="1:9">
      <c r="A48" s="9">
        <v>47</v>
      </c>
      <c r="B48" s="9" t="s">
        <v>225</v>
      </c>
      <c r="C48" s="9" t="s">
        <v>226</v>
      </c>
      <c r="D48" s="11">
        <f ca="1">TODAY()-Basvuranlar[[#This Row],[Yaş]]*365</f>
        <v>30958</v>
      </c>
      <c r="E48" s="9">
        <f t="shared" ca="1" si="0"/>
        <v>35</v>
      </c>
      <c r="F48" s="9">
        <f t="shared" ca="1" si="1"/>
        <v>78</v>
      </c>
      <c r="G48" s="9" t="str">
        <f ca="1">VLOOKUP(RANDBETWEEN(1,81),Sehirler[],2,0)</f>
        <v>Bolu</v>
      </c>
      <c r="H48" s="9">
        <f t="shared" ca="1" si="2"/>
        <v>84674272240</v>
      </c>
      <c r="I48" s="9" t="str">
        <f t="shared" ca="1" si="3"/>
        <v>Kadın</v>
      </c>
    </row>
    <row r="49" spans="1:9">
      <c r="A49" s="9">
        <v>48</v>
      </c>
      <c r="B49" s="9" t="s">
        <v>227</v>
      </c>
      <c r="C49" s="9" t="s">
        <v>228</v>
      </c>
      <c r="D49" s="11">
        <f ca="1">TODAY()-Basvuranlar[[#This Row],[Yaş]]*365</f>
        <v>16358</v>
      </c>
      <c r="E49" s="9">
        <f t="shared" ca="1" si="0"/>
        <v>75</v>
      </c>
      <c r="F49" s="9">
        <f t="shared" ca="1" si="1"/>
        <v>63</v>
      </c>
      <c r="G49" s="9" t="str">
        <f ca="1">VLOOKUP(RANDBETWEEN(1,81),Sehirler[],2,0)</f>
        <v>Muş</v>
      </c>
      <c r="H49" s="9">
        <f t="shared" ca="1" si="2"/>
        <v>67511743506</v>
      </c>
      <c r="I49" s="9" t="str">
        <f t="shared" ca="1" si="3"/>
        <v>Kadın</v>
      </c>
    </row>
    <row r="50" spans="1:9">
      <c r="A50" s="9">
        <v>49</v>
      </c>
      <c r="B50" s="9" t="s">
        <v>229</v>
      </c>
      <c r="C50" s="9" t="s">
        <v>230</v>
      </c>
      <c r="D50" s="11">
        <f ca="1">TODAY()-Basvuranlar[[#This Row],[Yaş]]*365</f>
        <v>22198</v>
      </c>
      <c r="E50" s="9">
        <f t="shared" ca="1" si="0"/>
        <v>59</v>
      </c>
      <c r="F50" s="9">
        <f t="shared" ca="1" si="1"/>
        <v>21</v>
      </c>
      <c r="G50" s="9" t="str">
        <f ca="1">VLOOKUP(RANDBETWEEN(1,81),Sehirler[],2,0)</f>
        <v>Manisa</v>
      </c>
      <c r="H50" s="9">
        <f t="shared" ca="1" si="2"/>
        <v>60396429715</v>
      </c>
      <c r="I50" s="9" t="str">
        <f t="shared" ca="1" si="3"/>
        <v>Kadın</v>
      </c>
    </row>
    <row r="51" spans="1:9">
      <c r="A51" s="9">
        <v>50</v>
      </c>
      <c r="B51" s="9" t="s">
        <v>231</v>
      </c>
      <c r="C51" s="9" t="s">
        <v>232</v>
      </c>
      <c r="D51" s="11">
        <f ca="1">TODAY()-Basvuranlar[[#This Row],[Yaş]]*365</f>
        <v>18183</v>
      </c>
      <c r="E51" s="9">
        <f t="shared" ca="1" si="0"/>
        <v>70</v>
      </c>
      <c r="F51" s="9">
        <f t="shared" ca="1" si="1"/>
        <v>5</v>
      </c>
      <c r="G51" s="9" t="str">
        <f ca="1">VLOOKUP(RANDBETWEEN(1,81),Sehirler[],2,0)</f>
        <v>Ordu</v>
      </c>
      <c r="H51" s="9">
        <f t="shared" ca="1" si="2"/>
        <v>35589916778</v>
      </c>
      <c r="I51" s="9" t="str">
        <f t="shared" ca="1" si="3"/>
        <v>Kadın</v>
      </c>
    </row>
    <row r="52" spans="1:9">
      <c r="A52" s="9">
        <v>51</v>
      </c>
      <c r="B52" s="9" t="s">
        <v>233</v>
      </c>
      <c r="C52" s="9" t="s">
        <v>234</v>
      </c>
      <c r="D52" s="11">
        <f ca="1">TODAY()-Basvuranlar[[#This Row],[Yaş]]*365</f>
        <v>17088</v>
      </c>
      <c r="E52" s="9">
        <f t="shared" ca="1" si="0"/>
        <v>73</v>
      </c>
      <c r="F52" s="9">
        <f t="shared" ca="1" si="1"/>
        <v>32</v>
      </c>
      <c r="G52" s="9" t="str">
        <f ca="1">VLOOKUP(RANDBETWEEN(1,81),Sehirler[],2,0)</f>
        <v>Ardahan</v>
      </c>
      <c r="H52" s="9">
        <f t="shared" ca="1" si="2"/>
        <v>83258143901</v>
      </c>
      <c r="I52" s="9" t="str">
        <f t="shared" ca="1" si="3"/>
        <v>Erkek</v>
      </c>
    </row>
    <row r="53" spans="1:9">
      <c r="A53" s="9">
        <v>52</v>
      </c>
      <c r="B53" s="9" t="s">
        <v>235</v>
      </c>
      <c r="C53" s="9" t="s">
        <v>236</v>
      </c>
      <c r="D53" s="11">
        <f ca="1">TODAY()-Basvuranlar[[#This Row],[Yaş]]*365</f>
        <v>13803</v>
      </c>
      <c r="E53" s="9">
        <f t="shared" ca="1" si="0"/>
        <v>82</v>
      </c>
      <c r="F53" s="9">
        <f t="shared" ca="1" si="1"/>
        <v>73</v>
      </c>
      <c r="G53" s="9" t="str">
        <f ca="1">VLOOKUP(RANDBETWEEN(1,81),Sehirler[],2,0)</f>
        <v>Bolu</v>
      </c>
      <c r="H53" s="9">
        <f t="shared" ca="1" si="2"/>
        <v>21674105720</v>
      </c>
      <c r="I53" s="9" t="str">
        <f t="shared" ca="1" si="3"/>
        <v>Kadın</v>
      </c>
    </row>
    <row r="54" spans="1:9">
      <c r="A54" s="9">
        <v>53</v>
      </c>
      <c r="B54" s="9" t="s">
        <v>237</v>
      </c>
      <c r="C54" s="9" t="s">
        <v>238</v>
      </c>
      <c r="D54" s="11">
        <f ca="1">TODAY()-Basvuranlar[[#This Row],[Yaş]]*365</f>
        <v>28403</v>
      </c>
      <c r="E54" s="9">
        <f t="shared" ca="1" si="0"/>
        <v>42</v>
      </c>
      <c r="F54" s="9">
        <f t="shared" ca="1" si="1"/>
        <v>48</v>
      </c>
      <c r="G54" s="9" t="str">
        <f ca="1">VLOOKUP(RANDBETWEEN(1,81),Sehirler[],2,0)</f>
        <v>Bayburt</v>
      </c>
      <c r="H54" s="9">
        <f t="shared" ca="1" si="2"/>
        <v>55211165850</v>
      </c>
      <c r="I54" s="9" t="str">
        <f t="shared" ca="1" si="3"/>
        <v>Kadın</v>
      </c>
    </row>
    <row r="55" spans="1:9">
      <c r="A55" s="9">
        <v>54</v>
      </c>
      <c r="B55" s="9" t="s">
        <v>239</v>
      </c>
      <c r="C55" s="9" t="s">
        <v>240</v>
      </c>
      <c r="D55" s="11">
        <f ca="1">TODAY()-Basvuranlar[[#This Row],[Yaş]]*365</f>
        <v>29863</v>
      </c>
      <c r="E55" s="9">
        <f t="shared" ca="1" si="0"/>
        <v>38</v>
      </c>
      <c r="F55" s="9">
        <f t="shared" ca="1" si="1"/>
        <v>80</v>
      </c>
      <c r="G55" s="9" t="str">
        <f ca="1">VLOOKUP(RANDBETWEEN(1,81),Sehirler[],2,0)</f>
        <v>Bursa</v>
      </c>
      <c r="H55" s="9">
        <f t="shared" ca="1" si="2"/>
        <v>39567707827</v>
      </c>
      <c r="I55" s="9" t="str">
        <f t="shared" ca="1" si="3"/>
        <v>Kadın</v>
      </c>
    </row>
    <row r="56" spans="1:9">
      <c r="A56" s="9">
        <v>55</v>
      </c>
      <c r="B56" s="9" t="s">
        <v>241</v>
      </c>
      <c r="C56" s="9" t="s">
        <v>242</v>
      </c>
      <c r="D56" s="11">
        <f ca="1">TODAY()-Basvuranlar[[#This Row],[Yaş]]*365</f>
        <v>14898</v>
      </c>
      <c r="E56" s="9">
        <f t="shared" ca="1" si="0"/>
        <v>79</v>
      </c>
      <c r="F56" s="9">
        <f t="shared" ca="1" si="1"/>
        <v>6</v>
      </c>
      <c r="G56" s="9" t="str">
        <f ca="1">VLOOKUP(RANDBETWEEN(1,81),Sehirler[],2,0)</f>
        <v>Edirne</v>
      </c>
      <c r="H56" s="9">
        <f t="shared" ca="1" si="2"/>
        <v>42406562224</v>
      </c>
      <c r="I56" s="9" t="str">
        <f t="shared" ca="1" si="3"/>
        <v>Erkek</v>
      </c>
    </row>
    <row r="57" spans="1:9">
      <c r="A57" s="9">
        <v>56</v>
      </c>
      <c r="B57" s="9" t="s">
        <v>243</v>
      </c>
      <c r="C57" s="9" t="s">
        <v>244</v>
      </c>
      <c r="D57" s="11">
        <f ca="1">TODAY()-Basvuranlar[[#This Row],[Yaş]]*365</f>
        <v>32053</v>
      </c>
      <c r="E57" s="9">
        <f t="shared" ca="1" si="0"/>
        <v>32</v>
      </c>
      <c r="F57" s="9">
        <f t="shared" ca="1" si="1"/>
        <v>68</v>
      </c>
      <c r="G57" s="9" t="str">
        <f ca="1">VLOOKUP(RANDBETWEEN(1,81),Sehirler[],2,0)</f>
        <v>Diyarbakır</v>
      </c>
      <c r="H57" s="9">
        <f t="shared" ca="1" si="2"/>
        <v>87051792206</v>
      </c>
      <c r="I57" s="9" t="str">
        <f t="shared" ca="1" si="3"/>
        <v>Erkek</v>
      </c>
    </row>
    <row r="58" spans="1:9">
      <c r="A58" s="9">
        <v>57</v>
      </c>
      <c r="B58" s="9" t="s">
        <v>245</v>
      </c>
      <c r="C58" s="9" t="s">
        <v>246</v>
      </c>
      <c r="D58" s="11">
        <f ca="1">TODAY()-Basvuranlar[[#This Row],[Yaş]]*365</f>
        <v>36433</v>
      </c>
      <c r="E58" s="9">
        <f t="shared" ca="1" si="0"/>
        <v>20</v>
      </c>
      <c r="F58" s="9">
        <f t="shared" ca="1" si="1"/>
        <v>49</v>
      </c>
      <c r="G58" s="9" t="str">
        <f ca="1">VLOOKUP(RANDBETWEEN(1,81),Sehirler[],2,0)</f>
        <v>Niğde</v>
      </c>
      <c r="H58" s="9">
        <f t="shared" ca="1" si="2"/>
        <v>44115481268</v>
      </c>
      <c r="I58" s="9" t="str">
        <f t="shared" ca="1" si="3"/>
        <v>Kadın</v>
      </c>
    </row>
    <row r="59" spans="1:9">
      <c r="A59" s="9">
        <v>58</v>
      </c>
      <c r="B59" s="9" t="s">
        <v>247</v>
      </c>
      <c r="C59" s="9" t="s">
        <v>248</v>
      </c>
      <c r="D59" s="11">
        <f ca="1">TODAY()-Basvuranlar[[#This Row],[Yaş]]*365</f>
        <v>36433</v>
      </c>
      <c r="E59" s="9">
        <f t="shared" ca="1" si="0"/>
        <v>20</v>
      </c>
      <c r="F59" s="9">
        <f t="shared" ca="1" si="1"/>
        <v>60</v>
      </c>
      <c r="G59" s="9" t="str">
        <f ca="1">VLOOKUP(RANDBETWEEN(1,81),Sehirler[],2,0)</f>
        <v>Kırklareli</v>
      </c>
      <c r="H59" s="9">
        <f t="shared" ca="1" si="2"/>
        <v>25574861922</v>
      </c>
      <c r="I59" s="9" t="str">
        <f t="shared" ca="1" si="3"/>
        <v>Erkek</v>
      </c>
    </row>
    <row r="60" spans="1:9">
      <c r="A60" s="9">
        <v>59</v>
      </c>
      <c r="B60" s="9" t="s">
        <v>249</v>
      </c>
      <c r="C60" s="9" t="s">
        <v>250</v>
      </c>
      <c r="D60" s="11">
        <f ca="1">TODAY()-Basvuranlar[[#This Row],[Yaş]]*365</f>
        <v>36798</v>
      </c>
      <c r="E60" s="9">
        <f t="shared" ca="1" si="0"/>
        <v>19</v>
      </c>
      <c r="F60" s="9">
        <f t="shared" ca="1" si="1"/>
        <v>42</v>
      </c>
      <c r="G60" s="9" t="str">
        <f ca="1">VLOOKUP(RANDBETWEEN(1,81),Sehirler[],2,0)</f>
        <v>Niğde</v>
      </c>
      <c r="H60" s="9">
        <f t="shared" ca="1" si="2"/>
        <v>18527693880</v>
      </c>
      <c r="I60" s="9" t="str">
        <f t="shared" ca="1" si="3"/>
        <v>Kadın</v>
      </c>
    </row>
    <row r="61" spans="1:9">
      <c r="A61" s="9">
        <v>60</v>
      </c>
      <c r="B61" s="9" t="s">
        <v>251</v>
      </c>
      <c r="C61" s="9" t="s">
        <v>252</v>
      </c>
      <c r="D61" s="11">
        <f ca="1">TODAY()-Basvuranlar[[#This Row],[Yaş]]*365</f>
        <v>23293</v>
      </c>
      <c r="E61" s="9">
        <f t="shared" ca="1" si="0"/>
        <v>56</v>
      </c>
      <c r="F61" s="9">
        <f t="shared" ca="1" si="1"/>
        <v>81</v>
      </c>
      <c r="G61" s="9" t="str">
        <f ca="1">VLOOKUP(RANDBETWEEN(1,81),Sehirler[],2,0)</f>
        <v>Sivas</v>
      </c>
      <c r="H61" s="9">
        <f t="shared" ca="1" si="2"/>
        <v>77290918738</v>
      </c>
      <c r="I61" s="9" t="str">
        <f t="shared" ca="1" si="3"/>
        <v>Kadın</v>
      </c>
    </row>
    <row r="62" spans="1:9">
      <c r="A62" s="9">
        <v>61</v>
      </c>
      <c r="B62" s="9" t="s">
        <v>253</v>
      </c>
      <c r="C62" s="9" t="s">
        <v>254</v>
      </c>
      <c r="D62" s="11">
        <f ca="1">TODAY()-Basvuranlar[[#This Row],[Yaş]]*365</f>
        <v>14533</v>
      </c>
      <c r="E62" s="9">
        <f t="shared" ca="1" si="0"/>
        <v>80</v>
      </c>
      <c r="F62" s="9">
        <f t="shared" ca="1" si="1"/>
        <v>30</v>
      </c>
      <c r="G62" s="9" t="str">
        <f ca="1">VLOOKUP(RANDBETWEEN(1,81),Sehirler[],2,0)</f>
        <v>Eskisehir</v>
      </c>
      <c r="H62" s="9">
        <f t="shared" ca="1" si="2"/>
        <v>47381213442</v>
      </c>
      <c r="I62" s="9" t="str">
        <f t="shared" ca="1" si="3"/>
        <v>Erkek</v>
      </c>
    </row>
    <row r="63" spans="1:9">
      <c r="A63" s="9">
        <v>62</v>
      </c>
      <c r="B63" s="9" t="s">
        <v>255</v>
      </c>
      <c r="C63" s="9" t="s">
        <v>256</v>
      </c>
      <c r="D63" s="11">
        <f ca="1">TODAY()-Basvuranlar[[#This Row],[Yaş]]*365</f>
        <v>23293</v>
      </c>
      <c r="E63" s="9">
        <f t="shared" ca="1" si="0"/>
        <v>56</v>
      </c>
      <c r="F63" s="9">
        <f t="shared" ca="1" si="1"/>
        <v>12</v>
      </c>
      <c r="G63" s="9" t="str">
        <f ca="1">VLOOKUP(RANDBETWEEN(1,81),Sehirler[],2,0)</f>
        <v>Tekirdağ</v>
      </c>
      <c r="H63" s="9">
        <f t="shared" ca="1" si="2"/>
        <v>79539002552</v>
      </c>
      <c r="I63" s="9" t="str">
        <f t="shared" ca="1" si="3"/>
        <v>Erkek</v>
      </c>
    </row>
    <row r="64" spans="1:9">
      <c r="A64" s="9">
        <v>63</v>
      </c>
      <c r="B64" s="9" t="s">
        <v>257</v>
      </c>
      <c r="C64" s="9" t="s">
        <v>258</v>
      </c>
      <c r="D64" s="11">
        <f ca="1">TODAY()-Basvuranlar[[#This Row],[Yaş]]*365</f>
        <v>25848</v>
      </c>
      <c r="E64" s="9">
        <f t="shared" ca="1" si="0"/>
        <v>49</v>
      </c>
      <c r="F64" s="9">
        <f t="shared" ca="1" si="1"/>
        <v>11</v>
      </c>
      <c r="G64" s="9" t="str">
        <f ca="1">VLOOKUP(RANDBETWEEN(1,81),Sehirler[],2,0)</f>
        <v>Diyarbakır</v>
      </c>
      <c r="H64" s="9">
        <f t="shared" ca="1" si="2"/>
        <v>24456349893</v>
      </c>
      <c r="I64" s="9" t="str">
        <f t="shared" ca="1" si="3"/>
        <v>Kadın</v>
      </c>
    </row>
    <row r="65" spans="1:9">
      <c r="A65" s="9">
        <v>64</v>
      </c>
      <c r="B65" s="9" t="s">
        <v>259</v>
      </c>
      <c r="C65" s="9" t="s">
        <v>260</v>
      </c>
      <c r="D65" s="11">
        <f ca="1">TODAY()-Basvuranlar[[#This Row],[Yaş]]*365</f>
        <v>15628</v>
      </c>
      <c r="E65" s="9">
        <f t="shared" ca="1" si="0"/>
        <v>77</v>
      </c>
      <c r="F65" s="9">
        <f t="shared" ca="1" si="1"/>
        <v>31</v>
      </c>
      <c r="G65" s="9" t="str">
        <f ca="1">VLOOKUP(RANDBETWEEN(1,81),Sehirler[],2,0)</f>
        <v>Erzurum</v>
      </c>
      <c r="H65" s="9">
        <f t="shared" ca="1" si="2"/>
        <v>24603621662</v>
      </c>
      <c r="I65" s="9" t="str">
        <f t="shared" ca="1" si="3"/>
        <v>Erkek</v>
      </c>
    </row>
    <row r="66" spans="1:9">
      <c r="A66" s="9">
        <v>65</v>
      </c>
      <c r="B66" s="9" t="s">
        <v>261</v>
      </c>
      <c r="C66" s="9" t="s">
        <v>13</v>
      </c>
      <c r="D66" s="11">
        <f ca="1">TODAY()-Basvuranlar[[#This Row],[Yaş]]*365</f>
        <v>23658</v>
      </c>
      <c r="E66" s="9">
        <f t="shared" ref="E66:E129" ca="1" si="4">RANDBETWEEN(18,82)</f>
        <v>55</v>
      </c>
      <c r="F66" s="9">
        <f t="shared" ref="F66:F129" ca="1" si="5">RANDBETWEEN(1,81)</f>
        <v>20</v>
      </c>
      <c r="G66" s="9" t="str">
        <f ca="1">VLOOKUP(RANDBETWEEN(1,81),Sehirler[],2,0)</f>
        <v>Karaman</v>
      </c>
      <c r="H66" s="9">
        <f t="shared" ref="H66:H129" ca="1" si="6">RANDBETWEEN(14954316070,92354316070)</f>
        <v>36438503170</v>
      </c>
      <c r="I66" s="9" t="str">
        <f t="shared" ref="I66:I129" ca="1" si="7">_xlfn.SWITCH(RANDBETWEEN(1,2),1,"Erkek",2,"Kadın")</f>
        <v>Erkek</v>
      </c>
    </row>
    <row r="67" spans="1:9">
      <c r="A67" s="9">
        <v>66</v>
      </c>
      <c r="B67" s="9" t="s">
        <v>262</v>
      </c>
      <c r="C67" s="9" t="s">
        <v>263</v>
      </c>
      <c r="D67" s="11">
        <f ca="1">TODAY()-Basvuranlar[[#This Row],[Yaş]]*365</f>
        <v>17818</v>
      </c>
      <c r="E67" s="9">
        <f t="shared" ca="1" si="4"/>
        <v>71</v>
      </c>
      <c r="F67" s="9">
        <f t="shared" ca="1" si="5"/>
        <v>76</v>
      </c>
      <c r="G67" s="9" t="str">
        <f ca="1">VLOOKUP(RANDBETWEEN(1,81),Sehirler[],2,0)</f>
        <v>Kırşehir</v>
      </c>
      <c r="H67" s="9">
        <f t="shared" ca="1" si="6"/>
        <v>50315033470</v>
      </c>
      <c r="I67" s="9" t="str">
        <f t="shared" ca="1" si="7"/>
        <v>Kadın</v>
      </c>
    </row>
    <row r="68" spans="1:9">
      <c r="A68" s="9">
        <v>67</v>
      </c>
      <c r="B68" s="9" t="s">
        <v>264</v>
      </c>
      <c r="C68" s="9" t="s">
        <v>265</v>
      </c>
      <c r="D68" s="11">
        <f ca="1">TODAY()-Basvuranlar[[#This Row],[Yaş]]*365</f>
        <v>30228</v>
      </c>
      <c r="E68" s="9">
        <f t="shared" ca="1" si="4"/>
        <v>37</v>
      </c>
      <c r="F68" s="9">
        <f t="shared" ca="1" si="5"/>
        <v>48</v>
      </c>
      <c r="G68" s="9" t="str">
        <f ca="1">VLOOKUP(RANDBETWEEN(1,81),Sehirler[],2,0)</f>
        <v>Trabzon</v>
      </c>
      <c r="H68" s="9">
        <f t="shared" ca="1" si="6"/>
        <v>37516639311</v>
      </c>
      <c r="I68" s="9" t="str">
        <f t="shared" ca="1" si="7"/>
        <v>Erkek</v>
      </c>
    </row>
    <row r="69" spans="1:9">
      <c r="A69" s="9">
        <v>68</v>
      </c>
      <c r="B69" s="9" t="s">
        <v>266</v>
      </c>
      <c r="C69" s="9" t="s">
        <v>267</v>
      </c>
      <c r="D69" s="11">
        <f ca="1">TODAY()-Basvuranlar[[#This Row],[Yaş]]*365</f>
        <v>30228</v>
      </c>
      <c r="E69" s="9">
        <f t="shared" ca="1" si="4"/>
        <v>37</v>
      </c>
      <c r="F69" s="9">
        <f t="shared" ca="1" si="5"/>
        <v>43</v>
      </c>
      <c r="G69" s="9" t="str">
        <f ca="1">VLOOKUP(RANDBETWEEN(1,81),Sehirler[],2,0)</f>
        <v>İstanbul</v>
      </c>
      <c r="H69" s="9">
        <f t="shared" ca="1" si="6"/>
        <v>36894310445</v>
      </c>
      <c r="I69" s="9" t="str">
        <f t="shared" ca="1" si="7"/>
        <v>Erkek</v>
      </c>
    </row>
    <row r="70" spans="1:9">
      <c r="A70" s="9">
        <v>69</v>
      </c>
      <c r="B70" s="9" t="s">
        <v>268</v>
      </c>
      <c r="C70" s="9" t="s">
        <v>269</v>
      </c>
      <c r="D70" s="11">
        <f ca="1">TODAY()-Basvuranlar[[#This Row],[Yaş]]*365</f>
        <v>34973</v>
      </c>
      <c r="E70" s="9">
        <f t="shared" ca="1" si="4"/>
        <v>24</v>
      </c>
      <c r="F70" s="9">
        <f t="shared" ca="1" si="5"/>
        <v>1</v>
      </c>
      <c r="G70" s="9" t="str">
        <f ca="1">VLOOKUP(RANDBETWEEN(1,81),Sehirler[],2,0)</f>
        <v>Karaman</v>
      </c>
      <c r="H70" s="9">
        <f t="shared" ca="1" si="6"/>
        <v>78424279602</v>
      </c>
      <c r="I70" s="9" t="str">
        <f t="shared" ca="1" si="7"/>
        <v>Erkek</v>
      </c>
    </row>
    <row r="71" spans="1:9">
      <c r="A71" s="9">
        <v>70</v>
      </c>
      <c r="B71" s="9" t="s">
        <v>270</v>
      </c>
      <c r="C71" s="9" t="s">
        <v>271</v>
      </c>
      <c r="D71" s="11">
        <f ca="1">TODAY()-Basvuranlar[[#This Row],[Yaş]]*365</f>
        <v>22198</v>
      </c>
      <c r="E71" s="9">
        <f t="shared" ca="1" si="4"/>
        <v>59</v>
      </c>
      <c r="F71" s="9">
        <f t="shared" ca="1" si="5"/>
        <v>63</v>
      </c>
      <c r="G71" s="9" t="str">
        <f ca="1">VLOOKUP(RANDBETWEEN(1,81),Sehirler[],2,0)</f>
        <v>Tokat</v>
      </c>
      <c r="H71" s="9">
        <f t="shared" ca="1" si="6"/>
        <v>55361099954</v>
      </c>
      <c r="I71" s="9" t="str">
        <f t="shared" ca="1" si="7"/>
        <v>Kadın</v>
      </c>
    </row>
    <row r="72" spans="1:9">
      <c r="A72" s="9">
        <v>71</v>
      </c>
      <c r="B72" s="9" t="s">
        <v>272</v>
      </c>
      <c r="C72" s="9" t="s">
        <v>273</v>
      </c>
      <c r="D72" s="11">
        <f ca="1">TODAY()-Basvuranlar[[#This Row],[Yaş]]*365</f>
        <v>22563</v>
      </c>
      <c r="E72" s="9">
        <f t="shared" ca="1" si="4"/>
        <v>58</v>
      </c>
      <c r="F72" s="9">
        <f t="shared" ca="1" si="5"/>
        <v>14</v>
      </c>
      <c r="G72" s="9" t="str">
        <f ca="1">VLOOKUP(RANDBETWEEN(1,81),Sehirler[],2,0)</f>
        <v>Eskisehir</v>
      </c>
      <c r="H72" s="9">
        <f t="shared" ca="1" si="6"/>
        <v>17489771024</v>
      </c>
      <c r="I72" s="9" t="str">
        <f t="shared" ca="1" si="7"/>
        <v>Kadın</v>
      </c>
    </row>
    <row r="73" spans="1:9">
      <c r="A73" s="9">
        <v>72</v>
      </c>
      <c r="B73" s="9" t="s">
        <v>274</v>
      </c>
      <c r="C73" s="9" t="s">
        <v>275</v>
      </c>
      <c r="D73" s="11">
        <f ca="1">TODAY()-Basvuranlar[[#This Row],[Yaş]]*365</f>
        <v>22563</v>
      </c>
      <c r="E73" s="9">
        <f t="shared" ca="1" si="4"/>
        <v>58</v>
      </c>
      <c r="F73" s="9">
        <f t="shared" ca="1" si="5"/>
        <v>64</v>
      </c>
      <c r="G73" s="9" t="str">
        <f ca="1">VLOOKUP(RANDBETWEEN(1,81),Sehirler[],2,0)</f>
        <v>Iğdır</v>
      </c>
      <c r="H73" s="9">
        <f t="shared" ca="1" si="6"/>
        <v>87846429294</v>
      </c>
      <c r="I73" s="9" t="str">
        <f t="shared" ca="1" si="7"/>
        <v>Kadın</v>
      </c>
    </row>
    <row r="74" spans="1:9">
      <c r="A74" s="9">
        <v>73</v>
      </c>
      <c r="B74" s="9" t="s">
        <v>276</v>
      </c>
      <c r="C74" s="9" t="s">
        <v>277</v>
      </c>
      <c r="D74" s="11">
        <f ca="1">TODAY()-Basvuranlar[[#This Row],[Yaş]]*365</f>
        <v>29498</v>
      </c>
      <c r="E74" s="9">
        <f t="shared" ca="1" si="4"/>
        <v>39</v>
      </c>
      <c r="F74" s="9">
        <f t="shared" ca="1" si="5"/>
        <v>56</v>
      </c>
      <c r="G74" s="9" t="str">
        <f ca="1">VLOOKUP(RANDBETWEEN(1,81),Sehirler[],2,0)</f>
        <v>Aydın</v>
      </c>
      <c r="H74" s="9">
        <f t="shared" ca="1" si="6"/>
        <v>87405420238</v>
      </c>
      <c r="I74" s="9" t="str">
        <f t="shared" ca="1" si="7"/>
        <v>Erkek</v>
      </c>
    </row>
    <row r="75" spans="1:9">
      <c r="A75" s="9">
        <v>74</v>
      </c>
      <c r="B75" s="9" t="s">
        <v>278</v>
      </c>
      <c r="C75" s="9" t="s">
        <v>279</v>
      </c>
      <c r="D75" s="11">
        <f ca="1">TODAY()-Basvuranlar[[#This Row],[Yaş]]*365</f>
        <v>27308</v>
      </c>
      <c r="E75" s="9">
        <f t="shared" ca="1" si="4"/>
        <v>45</v>
      </c>
      <c r="F75" s="9">
        <f t="shared" ca="1" si="5"/>
        <v>31</v>
      </c>
      <c r="G75" s="9" t="str">
        <f ca="1">VLOOKUP(RANDBETWEEN(1,81),Sehirler[],2,0)</f>
        <v>Bingöl</v>
      </c>
      <c r="H75" s="9">
        <f t="shared" ca="1" si="6"/>
        <v>54185604013</v>
      </c>
      <c r="I75" s="9" t="str">
        <f t="shared" ca="1" si="7"/>
        <v>Kadın</v>
      </c>
    </row>
    <row r="76" spans="1:9">
      <c r="A76" s="9">
        <v>75</v>
      </c>
      <c r="B76" s="9" t="s">
        <v>280</v>
      </c>
      <c r="C76" s="9" t="s">
        <v>281</v>
      </c>
      <c r="D76" s="11">
        <f ca="1">TODAY()-Basvuranlar[[#This Row],[Yaş]]*365</f>
        <v>16358</v>
      </c>
      <c r="E76" s="9">
        <f t="shared" ca="1" si="4"/>
        <v>75</v>
      </c>
      <c r="F76" s="9">
        <f t="shared" ca="1" si="5"/>
        <v>60</v>
      </c>
      <c r="G76" s="9" t="str">
        <f ca="1">VLOOKUP(RANDBETWEEN(1,81),Sehirler[],2,0)</f>
        <v>Karaman</v>
      </c>
      <c r="H76" s="9">
        <f t="shared" ca="1" si="6"/>
        <v>65607917240</v>
      </c>
      <c r="I76" s="9" t="str">
        <f t="shared" ca="1" si="7"/>
        <v>Erkek</v>
      </c>
    </row>
    <row r="77" spans="1:9">
      <c r="A77" s="9">
        <v>76</v>
      </c>
      <c r="B77" s="9" t="s">
        <v>282</v>
      </c>
      <c r="C77" s="9" t="s">
        <v>283</v>
      </c>
      <c r="D77" s="11">
        <f ca="1">TODAY()-Basvuranlar[[#This Row],[Yaş]]*365</f>
        <v>29863</v>
      </c>
      <c r="E77" s="9">
        <f t="shared" ca="1" si="4"/>
        <v>38</v>
      </c>
      <c r="F77" s="9">
        <f t="shared" ca="1" si="5"/>
        <v>65</v>
      </c>
      <c r="G77" s="9" t="str">
        <f ca="1">VLOOKUP(RANDBETWEEN(1,81),Sehirler[],2,0)</f>
        <v>Antalya</v>
      </c>
      <c r="H77" s="9">
        <f t="shared" ca="1" si="6"/>
        <v>80059826160</v>
      </c>
      <c r="I77" s="9" t="str">
        <f t="shared" ca="1" si="7"/>
        <v>Erkek</v>
      </c>
    </row>
    <row r="78" spans="1:9">
      <c r="A78" s="9">
        <v>77</v>
      </c>
      <c r="B78" s="9" t="s">
        <v>284</v>
      </c>
      <c r="C78" s="9" t="s">
        <v>285</v>
      </c>
      <c r="D78" s="11">
        <f ca="1">TODAY()-Basvuranlar[[#This Row],[Yaş]]*365</f>
        <v>25848</v>
      </c>
      <c r="E78" s="9">
        <f t="shared" ca="1" si="4"/>
        <v>49</v>
      </c>
      <c r="F78" s="9">
        <f t="shared" ca="1" si="5"/>
        <v>34</v>
      </c>
      <c r="G78" s="9" t="str">
        <f ca="1">VLOOKUP(RANDBETWEEN(1,81),Sehirler[],2,0)</f>
        <v>Ağrı</v>
      </c>
      <c r="H78" s="9">
        <f t="shared" ca="1" si="6"/>
        <v>67127841378</v>
      </c>
      <c r="I78" s="9" t="str">
        <f t="shared" ca="1" si="7"/>
        <v>Kadın</v>
      </c>
    </row>
    <row r="79" spans="1:9">
      <c r="A79" s="9">
        <v>78</v>
      </c>
      <c r="B79" s="9" t="s">
        <v>286</v>
      </c>
      <c r="C79" s="9" t="s">
        <v>287</v>
      </c>
      <c r="D79" s="11">
        <f ca="1">TODAY()-Basvuranlar[[#This Row],[Yaş]]*365</f>
        <v>28403</v>
      </c>
      <c r="E79" s="9">
        <f t="shared" ca="1" si="4"/>
        <v>42</v>
      </c>
      <c r="F79" s="9">
        <f t="shared" ca="1" si="5"/>
        <v>37</v>
      </c>
      <c r="G79" s="9" t="str">
        <f ca="1">VLOOKUP(RANDBETWEEN(1,81),Sehirler[],2,0)</f>
        <v>Osmaniye</v>
      </c>
      <c r="H79" s="9">
        <f t="shared" ca="1" si="6"/>
        <v>44096624461</v>
      </c>
      <c r="I79" s="9" t="str">
        <f t="shared" ca="1" si="7"/>
        <v>Erkek</v>
      </c>
    </row>
    <row r="80" spans="1:9">
      <c r="A80" s="9">
        <v>79</v>
      </c>
      <c r="B80" s="9" t="s">
        <v>288</v>
      </c>
      <c r="C80" s="9" t="s">
        <v>289</v>
      </c>
      <c r="D80" s="11">
        <f ca="1">TODAY()-Basvuranlar[[#This Row],[Yaş]]*365</f>
        <v>29133</v>
      </c>
      <c r="E80" s="9">
        <f t="shared" ca="1" si="4"/>
        <v>40</v>
      </c>
      <c r="F80" s="9">
        <f t="shared" ca="1" si="5"/>
        <v>27</v>
      </c>
      <c r="G80" s="9" t="str">
        <f ca="1">VLOOKUP(RANDBETWEEN(1,81),Sehirler[],2,0)</f>
        <v>Yalova</v>
      </c>
      <c r="H80" s="9">
        <f t="shared" ca="1" si="6"/>
        <v>57344684749</v>
      </c>
      <c r="I80" s="9" t="str">
        <f t="shared" ca="1" si="7"/>
        <v>Erkek</v>
      </c>
    </row>
    <row r="81" spans="1:9">
      <c r="A81" s="9">
        <v>80</v>
      </c>
      <c r="B81" s="9" t="s">
        <v>290</v>
      </c>
      <c r="C81" s="9" t="s">
        <v>291</v>
      </c>
      <c r="D81" s="11">
        <f ca="1">TODAY()-Basvuranlar[[#This Row],[Yaş]]*365</f>
        <v>30593</v>
      </c>
      <c r="E81" s="9">
        <f t="shared" ca="1" si="4"/>
        <v>36</v>
      </c>
      <c r="F81" s="9">
        <f t="shared" ca="1" si="5"/>
        <v>33</v>
      </c>
      <c r="G81" s="9" t="str">
        <f ca="1">VLOOKUP(RANDBETWEEN(1,81),Sehirler[],2,0)</f>
        <v>Mardin</v>
      </c>
      <c r="H81" s="9">
        <f t="shared" ca="1" si="6"/>
        <v>76726926230</v>
      </c>
      <c r="I81" s="9" t="str">
        <f t="shared" ca="1" si="7"/>
        <v>Erkek</v>
      </c>
    </row>
    <row r="82" spans="1:9">
      <c r="A82" s="9">
        <v>81</v>
      </c>
      <c r="B82" s="9" t="s">
        <v>292</v>
      </c>
      <c r="C82" s="9" t="s">
        <v>293</v>
      </c>
      <c r="D82" s="11">
        <f ca="1">TODAY()-Basvuranlar[[#This Row],[Yaş]]*365</f>
        <v>21468</v>
      </c>
      <c r="E82" s="9">
        <f t="shared" ca="1" si="4"/>
        <v>61</v>
      </c>
      <c r="F82" s="9">
        <f t="shared" ca="1" si="5"/>
        <v>12</v>
      </c>
      <c r="G82" s="9" t="str">
        <f ca="1">VLOOKUP(RANDBETWEEN(1,81),Sehirler[],2,0)</f>
        <v>Ordu</v>
      </c>
      <c r="H82" s="9">
        <f t="shared" ca="1" si="6"/>
        <v>20177420879</v>
      </c>
      <c r="I82" s="9" t="str">
        <f t="shared" ca="1" si="7"/>
        <v>Erkek</v>
      </c>
    </row>
    <row r="83" spans="1:9">
      <c r="A83" s="9">
        <v>82</v>
      </c>
      <c r="B83" s="9" t="s">
        <v>294</v>
      </c>
      <c r="C83" s="9" t="s">
        <v>295</v>
      </c>
      <c r="D83" s="11">
        <f ca="1">TODAY()-Basvuranlar[[#This Row],[Yaş]]*365</f>
        <v>24388</v>
      </c>
      <c r="E83" s="9">
        <f t="shared" ca="1" si="4"/>
        <v>53</v>
      </c>
      <c r="F83" s="9">
        <f t="shared" ca="1" si="5"/>
        <v>3</v>
      </c>
      <c r="G83" s="9" t="str">
        <f ca="1">VLOOKUP(RANDBETWEEN(1,81),Sehirler[],2,0)</f>
        <v>Mersin</v>
      </c>
      <c r="H83" s="9">
        <f t="shared" ca="1" si="6"/>
        <v>23289598558</v>
      </c>
      <c r="I83" s="9" t="str">
        <f t="shared" ca="1" si="7"/>
        <v>Erkek</v>
      </c>
    </row>
    <row r="84" spans="1:9">
      <c r="A84" s="9">
        <v>83</v>
      </c>
      <c r="B84" s="9" t="s">
        <v>296</v>
      </c>
      <c r="C84" s="9" t="s">
        <v>297</v>
      </c>
      <c r="D84" s="11">
        <f ca="1">TODAY()-Basvuranlar[[#This Row],[Yaş]]*365</f>
        <v>14168</v>
      </c>
      <c r="E84" s="9">
        <f t="shared" ca="1" si="4"/>
        <v>81</v>
      </c>
      <c r="F84" s="9">
        <f t="shared" ca="1" si="5"/>
        <v>8</v>
      </c>
      <c r="G84" s="9" t="str">
        <f ca="1">VLOOKUP(RANDBETWEEN(1,81),Sehirler[],2,0)</f>
        <v>Gaziantep</v>
      </c>
      <c r="H84" s="9">
        <f t="shared" ca="1" si="6"/>
        <v>44390681200</v>
      </c>
      <c r="I84" s="9" t="str">
        <f t="shared" ca="1" si="7"/>
        <v>Kadın</v>
      </c>
    </row>
    <row r="85" spans="1:9">
      <c r="A85" s="9">
        <v>84</v>
      </c>
      <c r="B85" s="9" t="s">
        <v>298</v>
      </c>
      <c r="C85" s="9" t="s">
        <v>299</v>
      </c>
      <c r="D85" s="11">
        <f ca="1">TODAY()-Basvuranlar[[#This Row],[Yaş]]*365</f>
        <v>28768</v>
      </c>
      <c r="E85" s="9">
        <f t="shared" ca="1" si="4"/>
        <v>41</v>
      </c>
      <c r="F85" s="9">
        <f t="shared" ca="1" si="5"/>
        <v>38</v>
      </c>
      <c r="G85" s="9" t="str">
        <f ca="1">VLOOKUP(RANDBETWEEN(1,81),Sehirler[],2,0)</f>
        <v>Gümüşhane</v>
      </c>
      <c r="H85" s="9">
        <f t="shared" ca="1" si="6"/>
        <v>34667278672</v>
      </c>
      <c r="I85" s="9" t="str">
        <f t="shared" ca="1" si="7"/>
        <v>Kadın</v>
      </c>
    </row>
    <row r="86" spans="1:9">
      <c r="A86" s="9">
        <v>85</v>
      </c>
      <c r="B86" s="9" t="s">
        <v>300</v>
      </c>
      <c r="C86" s="9" t="s">
        <v>301</v>
      </c>
      <c r="D86" s="11">
        <f ca="1">TODAY()-Basvuranlar[[#This Row],[Yaş]]*365</f>
        <v>13803</v>
      </c>
      <c r="E86" s="9">
        <f t="shared" ca="1" si="4"/>
        <v>82</v>
      </c>
      <c r="F86" s="9">
        <f t="shared" ca="1" si="5"/>
        <v>15</v>
      </c>
      <c r="G86" s="9" t="str">
        <f ca="1">VLOOKUP(RANDBETWEEN(1,81),Sehirler[],2,0)</f>
        <v>Düzce</v>
      </c>
      <c r="H86" s="9">
        <f t="shared" ca="1" si="6"/>
        <v>74390186401</v>
      </c>
      <c r="I86" s="9" t="str">
        <f t="shared" ca="1" si="7"/>
        <v>Erkek</v>
      </c>
    </row>
    <row r="87" spans="1:9">
      <c r="A87" s="9">
        <v>86</v>
      </c>
      <c r="B87" s="9" t="s">
        <v>302</v>
      </c>
      <c r="C87" s="9" t="s">
        <v>303</v>
      </c>
      <c r="D87" s="11">
        <f ca="1">TODAY()-Basvuranlar[[#This Row],[Yaş]]*365</f>
        <v>28768</v>
      </c>
      <c r="E87" s="9">
        <f t="shared" ca="1" si="4"/>
        <v>41</v>
      </c>
      <c r="F87" s="9">
        <f t="shared" ca="1" si="5"/>
        <v>69</v>
      </c>
      <c r="G87" s="9" t="str">
        <f ca="1">VLOOKUP(RANDBETWEEN(1,81),Sehirler[],2,0)</f>
        <v>Kastamonu</v>
      </c>
      <c r="H87" s="9">
        <f t="shared" ca="1" si="6"/>
        <v>56764155751</v>
      </c>
      <c r="I87" s="9" t="str">
        <f t="shared" ca="1" si="7"/>
        <v>Erkek</v>
      </c>
    </row>
    <row r="88" spans="1:9">
      <c r="A88" s="9">
        <v>87</v>
      </c>
      <c r="B88" s="9" t="s">
        <v>304</v>
      </c>
      <c r="C88" s="9" t="s">
        <v>305</v>
      </c>
      <c r="D88" s="11">
        <f ca="1">TODAY()-Basvuranlar[[#This Row],[Yaş]]*365</f>
        <v>20008</v>
      </c>
      <c r="E88" s="9">
        <f t="shared" ca="1" si="4"/>
        <v>65</v>
      </c>
      <c r="F88" s="9">
        <f t="shared" ca="1" si="5"/>
        <v>59</v>
      </c>
      <c r="G88" s="9" t="str">
        <f ca="1">VLOOKUP(RANDBETWEEN(1,81),Sehirler[],2,0)</f>
        <v>Düzce</v>
      </c>
      <c r="H88" s="9">
        <f t="shared" ca="1" si="6"/>
        <v>76437408509</v>
      </c>
      <c r="I88" s="9" t="str">
        <f t="shared" ca="1" si="7"/>
        <v>Erkek</v>
      </c>
    </row>
    <row r="89" spans="1:9">
      <c r="A89" s="9">
        <v>88</v>
      </c>
      <c r="B89" s="9" t="s">
        <v>306</v>
      </c>
      <c r="C89" s="9" t="s">
        <v>307</v>
      </c>
      <c r="D89" s="11">
        <f ca="1">TODAY()-Basvuranlar[[#This Row],[Yaş]]*365</f>
        <v>24388</v>
      </c>
      <c r="E89" s="9">
        <f t="shared" ca="1" si="4"/>
        <v>53</v>
      </c>
      <c r="F89" s="9">
        <f t="shared" ca="1" si="5"/>
        <v>25</v>
      </c>
      <c r="G89" s="9" t="str">
        <f ca="1">VLOOKUP(RANDBETWEEN(1,81),Sehirler[],2,0)</f>
        <v>Konya</v>
      </c>
      <c r="H89" s="9">
        <f t="shared" ca="1" si="6"/>
        <v>57611132444</v>
      </c>
      <c r="I89" s="9" t="str">
        <f t="shared" ca="1" si="7"/>
        <v>Kadın</v>
      </c>
    </row>
    <row r="90" spans="1:9">
      <c r="A90" s="9">
        <v>89</v>
      </c>
      <c r="B90" s="9" t="s">
        <v>308</v>
      </c>
      <c r="C90" s="9" t="s">
        <v>309</v>
      </c>
      <c r="D90" s="11">
        <f ca="1">TODAY()-Basvuranlar[[#This Row],[Yaş]]*365</f>
        <v>26943</v>
      </c>
      <c r="E90" s="9">
        <f t="shared" ca="1" si="4"/>
        <v>46</v>
      </c>
      <c r="F90" s="9">
        <f t="shared" ca="1" si="5"/>
        <v>55</v>
      </c>
      <c r="G90" s="9" t="str">
        <f ca="1">VLOOKUP(RANDBETWEEN(1,81),Sehirler[],2,0)</f>
        <v>Kocaeli</v>
      </c>
      <c r="H90" s="9">
        <f t="shared" ca="1" si="6"/>
        <v>86354283655</v>
      </c>
      <c r="I90" s="9" t="str">
        <f t="shared" ca="1" si="7"/>
        <v>Kadın</v>
      </c>
    </row>
    <row r="91" spans="1:9">
      <c r="A91" s="9">
        <v>90</v>
      </c>
      <c r="B91" s="9" t="s">
        <v>310</v>
      </c>
      <c r="C91" s="9" t="s">
        <v>311</v>
      </c>
      <c r="D91" s="11">
        <f ca="1">TODAY()-Basvuranlar[[#This Row],[Yaş]]*365</f>
        <v>14898</v>
      </c>
      <c r="E91" s="9">
        <f t="shared" ca="1" si="4"/>
        <v>79</v>
      </c>
      <c r="F91" s="9">
        <f t="shared" ca="1" si="5"/>
        <v>64</v>
      </c>
      <c r="G91" s="9" t="str">
        <f ca="1">VLOOKUP(RANDBETWEEN(1,81),Sehirler[],2,0)</f>
        <v>Sinop</v>
      </c>
      <c r="H91" s="9">
        <f t="shared" ca="1" si="6"/>
        <v>52093302669</v>
      </c>
      <c r="I91" s="9" t="str">
        <f t="shared" ca="1" si="7"/>
        <v>Kadın</v>
      </c>
    </row>
    <row r="92" spans="1:9">
      <c r="A92" s="9">
        <v>91</v>
      </c>
      <c r="B92" s="9" t="s">
        <v>312</v>
      </c>
      <c r="C92" s="9" t="s">
        <v>313</v>
      </c>
      <c r="D92" s="11">
        <f ca="1">TODAY()-Basvuranlar[[#This Row],[Yaş]]*365</f>
        <v>25848</v>
      </c>
      <c r="E92" s="9">
        <f t="shared" ca="1" si="4"/>
        <v>49</v>
      </c>
      <c r="F92" s="9">
        <f t="shared" ca="1" si="5"/>
        <v>41</v>
      </c>
      <c r="G92" s="9" t="str">
        <f ca="1">VLOOKUP(RANDBETWEEN(1,81),Sehirler[],2,0)</f>
        <v>Adıyaman</v>
      </c>
      <c r="H92" s="9">
        <f t="shared" ca="1" si="6"/>
        <v>75572024987</v>
      </c>
      <c r="I92" s="9" t="str">
        <f t="shared" ca="1" si="7"/>
        <v>Erkek</v>
      </c>
    </row>
    <row r="93" spans="1:9">
      <c r="A93" s="9">
        <v>92</v>
      </c>
      <c r="B93" s="9" t="s">
        <v>314</v>
      </c>
      <c r="C93" s="9" t="s">
        <v>315</v>
      </c>
      <c r="D93" s="11">
        <f ca="1">TODAY()-Basvuranlar[[#This Row],[Yaş]]*365</f>
        <v>28768</v>
      </c>
      <c r="E93" s="9">
        <f t="shared" ca="1" si="4"/>
        <v>41</v>
      </c>
      <c r="F93" s="9">
        <f t="shared" ca="1" si="5"/>
        <v>49</v>
      </c>
      <c r="G93" s="9" t="str">
        <f ca="1">VLOOKUP(RANDBETWEEN(1,81),Sehirler[],2,0)</f>
        <v>Bayburt</v>
      </c>
      <c r="H93" s="9">
        <f t="shared" ca="1" si="6"/>
        <v>35453219764</v>
      </c>
      <c r="I93" s="9" t="str">
        <f t="shared" ca="1" si="7"/>
        <v>Erkek</v>
      </c>
    </row>
    <row r="94" spans="1:9">
      <c r="A94" s="9">
        <v>93</v>
      </c>
      <c r="B94" s="9" t="s">
        <v>316</v>
      </c>
      <c r="C94" s="9" t="s">
        <v>2091</v>
      </c>
      <c r="D94" s="11">
        <f ca="1">TODAY()-Basvuranlar[[#This Row],[Yaş]]*365</f>
        <v>22928</v>
      </c>
      <c r="E94" s="9">
        <f t="shared" ca="1" si="4"/>
        <v>57</v>
      </c>
      <c r="F94" s="9">
        <f t="shared" ca="1" si="5"/>
        <v>51</v>
      </c>
      <c r="G94" s="9" t="str">
        <f ca="1">VLOOKUP(RANDBETWEEN(1,81),Sehirler[],2,0)</f>
        <v>Çorum</v>
      </c>
      <c r="H94" s="9">
        <f t="shared" ca="1" si="6"/>
        <v>32106270285</v>
      </c>
      <c r="I94" s="9" t="str">
        <f t="shared" ca="1" si="7"/>
        <v>Kadın</v>
      </c>
    </row>
    <row r="95" spans="1:9">
      <c r="A95" s="9">
        <v>94</v>
      </c>
      <c r="B95" s="9" t="s">
        <v>317</v>
      </c>
      <c r="C95" s="9" t="s">
        <v>318</v>
      </c>
      <c r="D95" s="11">
        <f ca="1">TODAY()-Basvuranlar[[#This Row],[Yaş]]*365</f>
        <v>29498</v>
      </c>
      <c r="E95" s="9">
        <f t="shared" ca="1" si="4"/>
        <v>39</v>
      </c>
      <c r="F95" s="9">
        <f t="shared" ca="1" si="5"/>
        <v>17</v>
      </c>
      <c r="G95" s="9" t="str">
        <f ca="1">VLOOKUP(RANDBETWEEN(1,81),Sehirler[],2,0)</f>
        <v>Antalya</v>
      </c>
      <c r="H95" s="9">
        <f t="shared" ca="1" si="6"/>
        <v>29777697838</v>
      </c>
      <c r="I95" s="9" t="str">
        <f t="shared" ca="1" si="7"/>
        <v>Kadın</v>
      </c>
    </row>
    <row r="96" spans="1:9">
      <c r="A96" s="9">
        <v>95</v>
      </c>
      <c r="B96" s="9" t="s">
        <v>319</v>
      </c>
      <c r="C96" s="9" t="s">
        <v>320</v>
      </c>
      <c r="D96" s="11">
        <f ca="1">TODAY()-Basvuranlar[[#This Row],[Yaş]]*365</f>
        <v>33148</v>
      </c>
      <c r="E96" s="9">
        <f t="shared" ca="1" si="4"/>
        <v>29</v>
      </c>
      <c r="F96" s="9">
        <f t="shared" ca="1" si="5"/>
        <v>16</v>
      </c>
      <c r="G96" s="9" t="str">
        <f ca="1">VLOOKUP(RANDBETWEEN(1,81),Sehirler[],2,0)</f>
        <v>Tokat</v>
      </c>
      <c r="H96" s="9">
        <f t="shared" ca="1" si="6"/>
        <v>43368027443</v>
      </c>
      <c r="I96" s="9" t="str">
        <f t="shared" ca="1" si="7"/>
        <v>Erkek</v>
      </c>
    </row>
    <row r="97" spans="1:9">
      <c r="A97" s="9">
        <v>96</v>
      </c>
      <c r="B97" s="9" t="s">
        <v>321</v>
      </c>
      <c r="C97" s="9" t="s">
        <v>322</v>
      </c>
      <c r="D97" s="11">
        <f ca="1">TODAY()-Basvuranlar[[#This Row],[Yaş]]*365</f>
        <v>23293</v>
      </c>
      <c r="E97" s="9">
        <f t="shared" ca="1" si="4"/>
        <v>56</v>
      </c>
      <c r="F97" s="9">
        <f t="shared" ca="1" si="5"/>
        <v>19</v>
      </c>
      <c r="G97" s="9" t="str">
        <f ca="1">VLOOKUP(RANDBETWEEN(1,81),Sehirler[],2,0)</f>
        <v>Giresun</v>
      </c>
      <c r="H97" s="9">
        <f t="shared" ca="1" si="6"/>
        <v>78675084641</v>
      </c>
      <c r="I97" s="9" t="str">
        <f t="shared" ca="1" si="7"/>
        <v>Kadın</v>
      </c>
    </row>
    <row r="98" spans="1:9">
      <c r="A98" s="9">
        <v>97</v>
      </c>
      <c r="B98" s="9" t="s">
        <v>323</v>
      </c>
      <c r="C98" s="9" t="s">
        <v>324</v>
      </c>
      <c r="D98" s="11">
        <f ca="1">TODAY()-Basvuranlar[[#This Row],[Yaş]]*365</f>
        <v>17088</v>
      </c>
      <c r="E98" s="9">
        <f t="shared" ca="1" si="4"/>
        <v>73</v>
      </c>
      <c r="F98" s="9">
        <f t="shared" ca="1" si="5"/>
        <v>47</v>
      </c>
      <c r="G98" s="9" t="str">
        <f ca="1">VLOOKUP(RANDBETWEEN(1,81),Sehirler[],2,0)</f>
        <v>Denizli</v>
      </c>
      <c r="H98" s="9">
        <f t="shared" ca="1" si="6"/>
        <v>85699304005</v>
      </c>
      <c r="I98" s="9" t="str">
        <f t="shared" ca="1" si="7"/>
        <v>Kadın</v>
      </c>
    </row>
    <row r="99" spans="1:9">
      <c r="A99" s="9">
        <v>98</v>
      </c>
      <c r="B99" s="9" t="s">
        <v>325</v>
      </c>
      <c r="C99" s="9" t="s">
        <v>326</v>
      </c>
      <c r="D99" s="11">
        <f ca="1">TODAY()-Basvuranlar[[#This Row],[Yaş]]*365</f>
        <v>34243</v>
      </c>
      <c r="E99" s="9">
        <f t="shared" ca="1" si="4"/>
        <v>26</v>
      </c>
      <c r="F99" s="9">
        <f t="shared" ca="1" si="5"/>
        <v>29</v>
      </c>
      <c r="G99" s="9" t="str">
        <f ca="1">VLOOKUP(RANDBETWEEN(1,81),Sehirler[],2,0)</f>
        <v>Kilis</v>
      </c>
      <c r="H99" s="9">
        <f t="shared" ca="1" si="6"/>
        <v>62499562468</v>
      </c>
      <c r="I99" s="9" t="str">
        <f t="shared" ca="1" si="7"/>
        <v>Erkek</v>
      </c>
    </row>
    <row r="100" spans="1:9">
      <c r="A100" s="9">
        <v>99</v>
      </c>
      <c r="B100" s="9" t="s">
        <v>303</v>
      </c>
      <c r="C100" s="9" t="s">
        <v>327</v>
      </c>
      <c r="D100" s="11">
        <f ca="1">TODAY()-Basvuranlar[[#This Row],[Yaş]]*365</f>
        <v>22563</v>
      </c>
      <c r="E100" s="9">
        <f t="shared" ca="1" si="4"/>
        <v>58</v>
      </c>
      <c r="F100" s="9">
        <f t="shared" ca="1" si="5"/>
        <v>53</v>
      </c>
      <c r="G100" s="9" t="str">
        <f ca="1">VLOOKUP(RANDBETWEEN(1,81),Sehirler[],2,0)</f>
        <v>İzmir</v>
      </c>
      <c r="H100" s="9">
        <f t="shared" ca="1" si="6"/>
        <v>48974312624</v>
      </c>
      <c r="I100" s="9" t="str">
        <f t="shared" ca="1" si="7"/>
        <v>Erkek</v>
      </c>
    </row>
    <row r="101" spans="1:9">
      <c r="A101" s="9">
        <v>100</v>
      </c>
      <c r="B101" s="9" t="s">
        <v>328</v>
      </c>
      <c r="C101" s="9" t="s">
        <v>329</v>
      </c>
      <c r="D101" s="11">
        <f ca="1">TODAY()-Basvuranlar[[#This Row],[Yaş]]*365</f>
        <v>20738</v>
      </c>
      <c r="E101" s="9">
        <f t="shared" ca="1" si="4"/>
        <v>63</v>
      </c>
      <c r="F101" s="9">
        <f t="shared" ca="1" si="5"/>
        <v>72</v>
      </c>
      <c r="G101" s="9" t="str">
        <f ca="1">VLOOKUP(RANDBETWEEN(1,81),Sehirler[],2,0)</f>
        <v>Balıkesir</v>
      </c>
      <c r="H101" s="9">
        <f t="shared" ca="1" si="6"/>
        <v>63523392094</v>
      </c>
      <c r="I101" s="9" t="str">
        <f t="shared" ca="1" si="7"/>
        <v>Kadın</v>
      </c>
    </row>
    <row r="102" spans="1:9">
      <c r="A102" s="9">
        <v>101</v>
      </c>
      <c r="B102" s="9" t="s">
        <v>330</v>
      </c>
      <c r="C102" s="9" t="s">
        <v>2092</v>
      </c>
      <c r="D102" s="11">
        <f ca="1">TODAY()-Basvuranlar[[#This Row],[Yaş]]*365</f>
        <v>20008</v>
      </c>
      <c r="E102" s="9">
        <f t="shared" ca="1" si="4"/>
        <v>65</v>
      </c>
      <c r="F102" s="9">
        <f t="shared" ca="1" si="5"/>
        <v>73</v>
      </c>
      <c r="G102" s="9" t="str">
        <f ca="1">VLOOKUP(RANDBETWEEN(1,81),Sehirler[],2,0)</f>
        <v>İstanbul</v>
      </c>
      <c r="H102" s="9">
        <f t="shared" ca="1" si="6"/>
        <v>76811275473</v>
      </c>
      <c r="I102" s="9" t="str">
        <f t="shared" ca="1" si="7"/>
        <v>Kadın</v>
      </c>
    </row>
    <row r="103" spans="1:9">
      <c r="A103" s="9">
        <v>102</v>
      </c>
      <c r="B103" s="9" t="s">
        <v>331</v>
      </c>
      <c r="C103" s="9" t="s">
        <v>332</v>
      </c>
      <c r="D103" s="11">
        <f ca="1">TODAY()-Basvuranlar[[#This Row],[Yaş]]*365</f>
        <v>21468</v>
      </c>
      <c r="E103" s="9">
        <f t="shared" ca="1" si="4"/>
        <v>61</v>
      </c>
      <c r="F103" s="9">
        <f t="shared" ca="1" si="5"/>
        <v>32</v>
      </c>
      <c r="G103" s="9" t="str">
        <f ca="1">VLOOKUP(RANDBETWEEN(1,81),Sehirler[],2,0)</f>
        <v>Bilecik</v>
      </c>
      <c r="H103" s="9">
        <f t="shared" ca="1" si="6"/>
        <v>59729027418</v>
      </c>
      <c r="I103" s="9" t="str">
        <f t="shared" ca="1" si="7"/>
        <v>Kadın</v>
      </c>
    </row>
    <row r="104" spans="1:9">
      <c r="A104" s="9">
        <v>103</v>
      </c>
      <c r="B104" s="9" t="s">
        <v>333</v>
      </c>
      <c r="C104" s="9" t="s">
        <v>334</v>
      </c>
      <c r="D104" s="11">
        <f ca="1">TODAY()-Basvuranlar[[#This Row],[Yaş]]*365</f>
        <v>13803</v>
      </c>
      <c r="E104" s="9">
        <f t="shared" ca="1" si="4"/>
        <v>82</v>
      </c>
      <c r="F104" s="9">
        <f t="shared" ca="1" si="5"/>
        <v>36</v>
      </c>
      <c r="G104" s="9" t="str">
        <f ca="1">VLOOKUP(RANDBETWEEN(1,81),Sehirler[],2,0)</f>
        <v>Uşak</v>
      </c>
      <c r="H104" s="9">
        <f t="shared" ca="1" si="6"/>
        <v>78041323387</v>
      </c>
      <c r="I104" s="9" t="str">
        <f t="shared" ca="1" si="7"/>
        <v>Kadın</v>
      </c>
    </row>
    <row r="105" spans="1:9">
      <c r="A105" s="9">
        <v>104</v>
      </c>
      <c r="B105" s="9" t="s">
        <v>335</v>
      </c>
      <c r="C105" s="9" t="s">
        <v>336</v>
      </c>
      <c r="D105" s="11">
        <f ca="1">TODAY()-Basvuranlar[[#This Row],[Yaş]]*365</f>
        <v>29498</v>
      </c>
      <c r="E105" s="9">
        <f t="shared" ca="1" si="4"/>
        <v>39</v>
      </c>
      <c r="F105" s="9">
        <f t="shared" ca="1" si="5"/>
        <v>43</v>
      </c>
      <c r="G105" s="9" t="str">
        <f ca="1">VLOOKUP(RANDBETWEEN(1,81),Sehirler[],2,0)</f>
        <v>Samsun</v>
      </c>
      <c r="H105" s="9">
        <f t="shared" ca="1" si="6"/>
        <v>62864843397</v>
      </c>
      <c r="I105" s="9" t="str">
        <f t="shared" ca="1" si="7"/>
        <v>Kadın</v>
      </c>
    </row>
    <row r="106" spans="1:9">
      <c r="A106" s="9">
        <v>105</v>
      </c>
      <c r="B106" s="9" t="s">
        <v>337</v>
      </c>
      <c r="C106" s="9" t="s">
        <v>338</v>
      </c>
      <c r="D106" s="11">
        <f ca="1">TODAY()-Basvuranlar[[#This Row],[Yaş]]*365</f>
        <v>22928</v>
      </c>
      <c r="E106" s="9">
        <f t="shared" ca="1" si="4"/>
        <v>57</v>
      </c>
      <c r="F106" s="9">
        <f t="shared" ca="1" si="5"/>
        <v>18</v>
      </c>
      <c r="G106" s="9" t="str">
        <f ca="1">VLOOKUP(RANDBETWEEN(1,81),Sehirler[],2,0)</f>
        <v>Ardahan</v>
      </c>
      <c r="H106" s="9">
        <f t="shared" ca="1" si="6"/>
        <v>17414455026</v>
      </c>
      <c r="I106" s="9" t="str">
        <f t="shared" ca="1" si="7"/>
        <v>Kadın</v>
      </c>
    </row>
    <row r="107" spans="1:9">
      <c r="A107" s="9">
        <v>106</v>
      </c>
      <c r="B107" s="9" t="s">
        <v>339</v>
      </c>
      <c r="C107" s="9" t="s">
        <v>340</v>
      </c>
      <c r="D107" s="11">
        <f ca="1">TODAY()-Basvuranlar[[#This Row],[Yaş]]*365</f>
        <v>24388</v>
      </c>
      <c r="E107" s="9">
        <f t="shared" ca="1" si="4"/>
        <v>53</v>
      </c>
      <c r="F107" s="9">
        <f t="shared" ca="1" si="5"/>
        <v>45</v>
      </c>
      <c r="G107" s="9" t="str">
        <f ca="1">VLOOKUP(RANDBETWEEN(1,81),Sehirler[],2,0)</f>
        <v>Kayseri</v>
      </c>
      <c r="H107" s="9">
        <f t="shared" ca="1" si="6"/>
        <v>54405011478</v>
      </c>
      <c r="I107" s="9" t="str">
        <f t="shared" ca="1" si="7"/>
        <v>Erkek</v>
      </c>
    </row>
    <row r="108" spans="1:9">
      <c r="A108" s="9">
        <v>107</v>
      </c>
      <c r="B108" s="9" t="s">
        <v>341</v>
      </c>
      <c r="C108" s="9" t="s">
        <v>342</v>
      </c>
      <c r="D108" s="11">
        <f ca="1">TODAY()-Basvuranlar[[#This Row],[Yaş]]*365</f>
        <v>17088</v>
      </c>
      <c r="E108" s="9">
        <f t="shared" ca="1" si="4"/>
        <v>73</v>
      </c>
      <c r="F108" s="9">
        <f t="shared" ca="1" si="5"/>
        <v>31</v>
      </c>
      <c r="G108" s="9" t="str">
        <f ca="1">VLOOKUP(RANDBETWEEN(1,81),Sehirler[],2,0)</f>
        <v>Tekirdağ</v>
      </c>
      <c r="H108" s="9">
        <f t="shared" ca="1" si="6"/>
        <v>87569925887</v>
      </c>
      <c r="I108" s="9" t="str">
        <f t="shared" ca="1" si="7"/>
        <v>Erkek</v>
      </c>
    </row>
    <row r="109" spans="1:9">
      <c r="A109" s="9">
        <v>108</v>
      </c>
      <c r="B109" s="9" t="s">
        <v>343</v>
      </c>
      <c r="C109" s="9" t="s">
        <v>344</v>
      </c>
      <c r="D109" s="11">
        <f ca="1">TODAY()-Basvuranlar[[#This Row],[Yaş]]*365</f>
        <v>35703</v>
      </c>
      <c r="E109" s="9">
        <f t="shared" ca="1" si="4"/>
        <v>22</v>
      </c>
      <c r="F109" s="9">
        <f t="shared" ca="1" si="5"/>
        <v>42</v>
      </c>
      <c r="G109" s="9" t="str">
        <f ca="1">VLOOKUP(RANDBETWEEN(1,81),Sehirler[],2,0)</f>
        <v>Amasya</v>
      </c>
      <c r="H109" s="9">
        <f t="shared" ca="1" si="6"/>
        <v>29090236363</v>
      </c>
      <c r="I109" s="9" t="str">
        <f t="shared" ca="1" si="7"/>
        <v>Erkek</v>
      </c>
    </row>
    <row r="110" spans="1:9">
      <c r="A110" s="9">
        <v>109</v>
      </c>
      <c r="B110" s="9" t="s">
        <v>345</v>
      </c>
      <c r="C110" s="9" t="s">
        <v>346</v>
      </c>
      <c r="D110" s="11">
        <f ca="1">TODAY()-Basvuranlar[[#This Row],[Yaş]]*365</f>
        <v>29863</v>
      </c>
      <c r="E110" s="9">
        <f t="shared" ca="1" si="4"/>
        <v>38</v>
      </c>
      <c r="F110" s="9">
        <f t="shared" ca="1" si="5"/>
        <v>65</v>
      </c>
      <c r="G110" s="9" t="str">
        <f ca="1">VLOOKUP(RANDBETWEEN(1,81),Sehirler[],2,0)</f>
        <v>Edirne</v>
      </c>
      <c r="H110" s="9">
        <f t="shared" ca="1" si="6"/>
        <v>89503418385</v>
      </c>
      <c r="I110" s="9" t="str">
        <f t="shared" ca="1" si="7"/>
        <v>Kadın</v>
      </c>
    </row>
    <row r="111" spans="1:9">
      <c r="A111" s="9">
        <v>110</v>
      </c>
      <c r="B111" s="9" t="s">
        <v>347</v>
      </c>
      <c r="C111" s="9" t="s">
        <v>348</v>
      </c>
      <c r="D111" s="11">
        <f ca="1">TODAY()-Basvuranlar[[#This Row],[Yaş]]*365</f>
        <v>30228</v>
      </c>
      <c r="E111" s="9">
        <f t="shared" ca="1" si="4"/>
        <v>37</v>
      </c>
      <c r="F111" s="9">
        <f t="shared" ca="1" si="5"/>
        <v>66</v>
      </c>
      <c r="G111" s="9" t="str">
        <f ca="1">VLOOKUP(RANDBETWEEN(1,81),Sehirler[],2,0)</f>
        <v>Gümüşhane</v>
      </c>
      <c r="H111" s="9">
        <f t="shared" ca="1" si="6"/>
        <v>16126220733</v>
      </c>
      <c r="I111" s="9" t="str">
        <f t="shared" ca="1" si="7"/>
        <v>Kadın</v>
      </c>
    </row>
    <row r="112" spans="1:9">
      <c r="A112" s="9">
        <v>111</v>
      </c>
      <c r="B112" s="9" t="s">
        <v>349</v>
      </c>
      <c r="C112" s="9" t="s">
        <v>350</v>
      </c>
      <c r="D112" s="11">
        <f ca="1">TODAY()-Basvuranlar[[#This Row],[Yaş]]*365</f>
        <v>21103</v>
      </c>
      <c r="E112" s="9">
        <f t="shared" ca="1" si="4"/>
        <v>62</v>
      </c>
      <c r="F112" s="9">
        <f t="shared" ca="1" si="5"/>
        <v>81</v>
      </c>
      <c r="G112" s="9" t="str">
        <f ca="1">VLOOKUP(RANDBETWEEN(1,81),Sehirler[],2,0)</f>
        <v>Uşak</v>
      </c>
      <c r="H112" s="9">
        <f t="shared" ca="1" si="6"/>
        <v>80573789796</v>
      </c>
      <c r="I112" s="9" t="str">
        <f t="shared" ca="1" si="7"/>
        <v>Erkek</v>
      </c>
    </row>
    <row r="113" spans="1:9">
      <c r="A113" s="9">
        <v>112</v>
      </c>
      <c r="B113" s="9" t="s">
        <v>351</v>
      </c>
      <c r="C113" s="9" t="s">
        <v>352</v>
      </c>
      <c r="D113" s="11">
        <f ca="1">TODAY()-Basvuranlar[[#This Row],[Yaş]]*365</f>
        <v>29133</v>
      </c>
      <c r="E113" s="9">
        <f t="shared" ca="1" si="4"/>
        <v>40</v>
      </c>
      <c r="F113" s="9">
        <f t="shared" ca="1" si="5"/>
        <v>80</v>
      </c>
      <c r="G113" s="9" t="str">
        <f ca="1">VLOOKUP(RANDBETWEEN(1,81),Sehirler[],2,0)</f>
        <v>Çankırı</v>
      </c>
      <c r="H113" s="9">
        <f t="shared" ca="1" si="6"/>
        <v>21684147490</v>
      </c>
      <c r="I113" s="9" t="str">
        <f t="shared" ca="1" si="7"/>
        <v>Erkek</v>
      </c>
    </row>
    <row r="114" spans="1:9">
      <c r="A114" s="9">
        <v>113</v>
      </c>
      <c r="B114" s="9" t="s">
        <v>353</v>
      </c>
      <c r="C114" s="9" t="s">
        <v>354</v>
      </c>
      <c r="D114" s="11">
        <f ca="1">TODAY()-Basvuranlar[[#This Row],[Yaş]]*365</f>
        <v>22928</v>
      </c>
      <c r="E114" s="9">
        <f t="shared" ca="1" si="4"/>
        <v>57</v>
      </c>
      <c r="F114" s="9">
        <f t="shared" ca="1" si="5"/>
        <v>45</v>
      </c>
      <c r="G114" s="9" t="str">
        <f ca="1">VLOOKUP(RANDBETWEEN(1,81),Sehirler[],2,0)</f>
        <v>Ağrı</v>
      </c>
      <c r="H114" s="9">
        <f t="shared" ca="1" si="6"/>
        <v>20270818186</v>
      </c>
      <c r="I114" s="9" t="str">
        <f t="shared" ca="1" si="7"/>
        <v>Erkek</v>
      </c>
    </row>
    <row r="115" spans="1:9">
      <c r="A115" s="9">
        <v>114</v>
      </c>
      <c r="B115" s="9" t="s">
        <v>355</v>
      </c>
      <c r="C115" s="9" t="s">
        <v>356</v>
      </c>
      <c r="D115" s="11">
        <f ca="1">TODAY()-Basvuranlar[[#This Row],[Yaş]]*365</f>
        <v>30958</v>
      </c>
      <c r="E115" s="9">
        <f t="shared" ca="1" si="4"/>
        <v>35</v>
      </c>
      <c r="F115" s="9">
        <f t="shared" ca="1" si="5"/>
        <v>68</v>
      </c>
      <c r="G115" s="9" t="str">
        <f ca="1">VLOOKUP(RANDBETWEEN(1,81),Sehirler[],2,0)</f>
        <v>Afyonkarahisar</v>
      </c>
      <c r="H115" s="9">
        <f t="shared" ca="1" si="6"/>
        <v>28209078445</v>
      </c>
      <c r="I115" s="9" t="str">
        <f t="shared" ca="1" si="7"/>
        <v>Erkek</v>
      </c>
    </row>
    <row r="116" spans="1:9">
      <c r="A116" s="9">
        <v>115</v>
      </c>
      <c r="B116" s="9" t="s">
        <v>357</v>
      </c>
      <c r="C116" s="9" t="s">
        <v>358</v>
      </c>
      <c r="D116" s="11">
        <f ca="1">TODAY()-Basvuranlar[[#This Row],[Yaş]]*365</f>
        <v>33878</v>
      </c>
      <c r="E116" s="9">
        <f t="shared" ca="1" si="4"/>
        <v>27</v>
      </c>
      <c r="F116" s="9">
        <f t="shared" ca="1" si="5"/>
        <v>55</v>
      </c>
      <c r="G116" s="9" t="str">
        <f ca="1">VLOOKUP(RANDBETWEEN(1,81),Sehirler[],2,0)</f>
        <v>Bayburt</v>
      </c>
      <c r="H116" s="9">
        <f t="shared" ca="1" si="6"/>
        <v>20060855099</v>
      </c>
      <c r="I116" s="9" t="str">
        <f t="shared" ca="1" si="7"/>
        <v>Kadın</v>
      </c>
    </row>
    <row r="117" spans="1:9">
      <c r="A117" s="9">
        <v>116</v>
      </c>
      <c r="B117" s="9" t="s">
        <v>359</v>
      </c>
      <c r="C117" s="9" t="s">
        <v>360</v>
      </c>
      <c r="D117" s="11">
        <f ca="1">TODAY()-Basvuranlar[[#This Row],[Yaş]]*365</f>
        <v>25483</v>
      </c>
      <c r="E117" s="9">
        <f t="shared" ca="1" si="4"/>
        <v>50</v>
      </c>
      <c r="F117" s="9">
        <f t="shared" ca="1" si="5"/>
        <v>43</v>
      </c>
      <c r="G117" s="9" t="str">
        <f ca="1">VLOOKUP(RANDBETWEEN(1,81),Sehirler[],2,0)</f>
        <v>Şanlıurfa</v>
      </c>
      <c r="H117" s="9">
        <f t="shared" ca="1" si="6"/>
        <v>15975269414</v>
      </c>
      <c r="I117" s="9" t="str">
        <f t="shared" ca="1" si="7"/>
        <v>Erkek</v>
      </c>
    </row>
    <row r="118" spans="1:9">
      <c r="A118" s="9">
        <v>117</v>
      </c>
      <c r="B118" s="9" t="s">
        <v>361</v>
      </c>
      <c r="C118" s="9" t="s">
        <v>362</v>
      </c>
      <c r="D118" s="11">
        <f ca="1">TODAY()-Basvuranlar[[#This Row],[Yaş]]*365</f>
        <v>20738</v>
      </c>
      <c r="E118" s="9">
        <f t="shared" ca="1" si="4"/>
        <v>63</v>
      </c>
      <c r="F118" s="9">
        <f t="shared" ca="1" si="5"/>
        <v>30</v>
      </c>
      <c r="G118" s="9" t="str">
        <f ca="1">VLOOKUP(RANDBETWEEN(1,81),Sehirler[],2,0)</f>
        <v>Mersin</v>
      </c>
      <c r="H118" s="9">
        <f t="shared" ca="1" si="6"/>
        <v>45502431302</v>
      </c>
      <c r="I118" s="9" t="str">
        <f t="shared" ca="1" si="7"/>
        <v>Erkek</v>
      </c>
    </row>
    <row r="119" spans="1:9">
      <c r="A119" s="9">
        <v>118</v>
      </c>
      <c r="B119" s="9" t="s">
        <v>363</v>
      </c>
      <c r="C119" s="9" t="s">
        <v>364</v>
      </c>
      <c r="D119" s="11">
        <f ca="1">TODAY()-Basvuranlar[[#This Row],[Yaş]]*365</f>
        <v>27308</v>
      </c>
      <c r="E119" s="9">
        <f t="shared" ca="1" si="4"/>
        <v>45</v>
      </c>
      <c r="F119" s="9">
        <f t="shared" ca="1" si="5"/>
        <v>27</v>
      </c>
      <c r="G119" s="9" t="str">
        <f ca="1">VLOOKUP(RANDBETWEEN(1,81),Sehirler[],2,0)</f>
        <v>Gaziantep</v>
      </c>
      <c r="H119" s="9">
        <f t="shared" ca="1" si="6"/>
        <v>15023424228</v>
      </c>
      <c r="I119" s="9" t="str">
        <f t="shared" ca="1" si="7"/>
        <v>Erkek</v>
      </c>
    </row>
    <row r="120" spans="1:9">
      <c r="A120" s="9">
        <v>119</v>
      </c>
      <c r="B120" s="9" t="s">
        <v>365</v>
      </c>
      <c r="C120" s="9" t="s">
        <v>366</v>
      </c>
      <c r="D120" s="11">
        <f ca="1">TODAY()-Basvuranlar[[#This Row],[Yaş]]*365</f>
        <v>34608</v>
      </c>
      <c r="E120" s="9">
        <f t="shared" ca="1" si="4"/>
        <v>25</v>
      </c>
      <c r="F120" s="9">
        <f t="shared" ca="1" si="5"/>
        <v>3</v>
      </c>
      <c r="G120" s="9" t="str">
        <f ca="1">VLOOKUP(RANDBETWEEN(1,81),Sehirler[],2,0)</f>
        <v>Çanakkale</v>
      </c>
      <c r="H120" s="9">
        <f t="shared" ca="1" si="6"/>
        <v>57398018068</v>
      </c>
      <c r="I120" s="9" t="str">
        <f t="shared" ca="1" si="7"/>
        <v>Erkek</v>
      </c>
    </row>
    <row r="121" spans="1:9">
      <c r="A121" s="9">
        <v>120</v>
      </c>
      <c r="B121" s="9" t="s">
        <v>367</v>
      </c>
      <c r="C121" s="9" t="s">
        <v>368</v>
      </c>
      <c r="D121" s="11">
        <f ca="1">TODAY()-Basvuranlar[[#This Row],[Yaş]]*365</f>
        <v>15263</v>
      </c>
      <c r="E121" s="9">
        <f t="shared" ca="1" si="4"/>
        <v>78</v>
      </c>
      <c r="F121" s="9">
        <f t="shared" ca="1" si="5"/>
        <v>10</v>
      </c>
      <c r="G121" s="9" t="str">
        <f ca="1">VLOOKUP(RANDBETWEEN(1,81),Sehirler[],2,0)</f>
        <v>Balıkesir</v>
      </c>
      <c r="H121" s="9">
        <f t="shared" ca="1" si="6"/>
        <v>42189467429</v>
      </c>
      <c r="I121" s="9" t="str">
        <f t="shared" ca="1" si="7"/>
        <v>Erkek</v>
      </c>
    </row>
    <row r="122" spans="1:9">
      <c r="A122" s="9">
        <v>121</v>
      </c>
      <c r="B122" s="9" t="s">
        <v>369</v>
      </c>
      <c r="C122" s="9" t="s">
        <v>370</v>
      </c>
      <c r="D122" s="11">
        <f ca="1">TODAY()-Basvuranlar[[#This Row],[Yaş]]*365</f>
        <v>15263</v>
      </c>
      <c r="E122" s="9">
        <f t="shared" ca="1" si="4"/>
        <v>78</v>
      </c>
      <c r="F122" s="9">
        <f t="shared" ca="1" si="5"/>
        <v>69</v>
      </c>
      <c r="G122" s="9" t="str">
        <f ca="1">VLOOKUP(RANDBETWEEN(1,81),Sehirler[],2,0)</f>
        <v>Kilis</v>
      </c>
      <c r="H122" s="9">
        <f t="shared" ca="1" si="6"/>
        <v>56325168082</v>
      </c>
      <c r="I122" s="9" t="str">
        <f t="shared" ca="1" si="7"/>
        <v>Erkek</v>
      </c>
    </row>
    <row r="123" spans="1:9">
      <c r="A123" s="9">
        <v>122</v>
      </c>
      <c r="B123" s="9" t="s">
        <v>371</v>
      </c>
      <c r="C123" s="9" t="s">
        <v>372</v>
      </c>
      <c r="D123" s="11">
        <f ca="1">TODAY()-Basvuranlar[[#This Row],[Yaş]]*365</f>
        <v>18548</v>
      </c>
      <c r="E123" s="9">
        <f t="shared" ca="1" si="4"/>
        <v>69</v>
      </c>
      <c r="F123" s="9">
        <f t="shared" ca="1" si="5"/>
        <v>24</v>
      </c>
      <c r="G123" s="9" t="str">
        <f ca="1">VLOOKUP(RANDBETWEEN(1,81),Sehirler[],2,0)</f>
        <v>Kilis</v>
      </c>
      <c r="H123" s="9">
        <f t="shared" ca="1" si="6"/>
        <v>24767778592</v>
      </c>
      <c r="I123" s="9" t="str">
        <f t="shared" ca="1" si="7"/>
        <v>Kadın</v>
      </c>
    </row>
    <row r="124" spans="1:9">
      <c r="A124" s="9">
        <v>123</v>
      </c>
      <c r="B124" s="9" t="s">
        <v>373</v>
      </c>
      <c r="C124" s="9" t="s">
        <v>374</v>
      </c>
      <c r="D124" s="11">
        <f ca="1">TODAY()-Basvuranlar[[#This Row],[Yaş]]*365</f>
        <v>26578</v>
      </c>
      <c r="E124" s="9">
        <f t="shared" ca="1" si="4"/>
        <v>47</v>
      </c>
      <c r="F124" s="9">
        <f t="shared" ca="1" si="5"/>
        <v>12</v>
      </c>
      <c r="G124" s="9" t="str">
        <f ca="1">VLOOKUP(RANDBETWEEN(1,81),Sehirler[],2,0)</f>
        <v>Van</v>
      </c>
      <c r="H124" s="9">
        <f t="shared" ca="1" si="6"/>
        <v>39276970849</v>
      </c>
      <c r="I124" s="9" t="str">
        <f t="shared" ca="1" si="7"/>
        <v>Erkek</v>
      </c>
    </row>
    <row r="125" spans="1:9">
      <c r="A125" s="9">
        <v>124</v>
      </c>
      <c r="B125" s="9" t="s">
        <v>375</v>
      </c>
      <c r="C125" s="9" t="s">
        <v>376</v>
      </c>
      <c r="D125" s="11">
        <f ca="1">TODAY()-Basvuranlar[[#This Row],[Yaş]]*365</f>
        <v>16723</v>
      </c>
      <c r="E125" s="9">
        <f t="shared" ca="1" si="4"/>
        <v>74</v>
      </c>
      <c r="F125" s="9">
        <f t="shared" ca="1" si="5"/>
        <v>59</v>
      </c>
      <c r="G125" s="9" t="str">
        <f ca="1">VLOOKUP(RANDBETWEEN(1,81),Sehirler[],2,0)</f>
        <v>Tekirdağ</v>
      </c>
      <c r="H125" s="9">
        <f t="shared" ca="1" si="6"/>
        <v>85293341022</v>
      </c>
      <c r="I125" s="9" t="str">
        <f t="shared" ca="1" si="7"/>
        <v>Erkek</v>
      </c>
    </row>
    <row r="126" spans="1:9">
      <c r="A126" s="9">
        <v>125</v>
      </c>
      <c r="B126" s="9" t="s">
        <v>377</v>
      </c>
      <c r="C126" s="9" t="s">
        <v>378</v>
      </c>
      <c r="D126" s="11">
        <f ca="1">TODAY()-Basvuranlar[[#This Row],[Yaş]]*365</f>
        <v>17818</v>
      </c>
      <c r="E126" s="9">
        <f t="shared" ca="1" si="4"/>
        <v>71</v>
      </c>
      <c r="F126" s="9">
        <f t="shared" ca="1" si="5"/>
        <v>77</v>
      </c>
      <c r="G126" s="9" t="str">
        <f ca="1">VLOOKUP(RANDBETWEEN(1,81),Sehirler[],2,0)</f>
        <v>Balıkesir</v>
      </c>
      <c r="H126" s="9">
        <f t="shared" ca="1" si="6"/>
        <v>76491308074</v>
      </c>
      <c r="I126" s="9" t="str">
        <f t="shared" ca="1" si="7"/>
        <v>Kadın</v>
      </c>
    </row>
    <row r="127" spans="1:9">
      <c r="A127" s="9">
        <v>126</v>
      </c>
      <c r="B127" s="9" t="s">
        <v>379</v>
      </c>
      <c r="C127" s="9" t="s">
        <v>380</v>
      </c>
      <c r="D127" s="11">
        <f ca="1">TODAY()-Basvuranlar[[#This Row],[Yaş]]*365</f>
        <v>22928</v>
      </c>
      <c r="E127" s="9">
        <f t="shared" ca="1" si="4"/>
        <v>57</v>
      </c>
      <c r="F127" s="9">
        <f t="shared" ca="1" si="5"/>
        <v>32</v>
      </c>
      <c r="G127" s="9" t="str">
        <f ca="1">VLOOKUP(RANDBETWEEN(1,81),Sehirler[],2,0)</f>
        <v>Van</v>
      </c>
      <c r="H127" s="9">
        <f t="shared" ca="1" si="6"/>
        <v>53507798013</v>
      </c>
      <c r="I127" s="9" t="str">
        <f t="shared" ca="1" si="7"/>
        <v>Erkek</v>
      </c>
    </row>
    <row r="128" spans="1:9">
      <c r="A128" s="9">
        <v>127</v>
      </c>
      <c r="B128" s="9" t="s">
        <v>381</v>
      </c>
      <c r="C128" s="9" t="s">
        <v>382</v>
      </c>
      <c r="D128" s="11">
        <f ca="1">TODAY()-Basvuranlar[[#This Row],[Yaş]]*365</f>
        <v>34973</v>
      </c>
      <c r="E128" s="9">
        <f t="shared" ca="1" si="4"/>
        <v>24</v>
      </c>
      <c r="F128" s="9">
        <f t="shared" ca="1" si="5"/>
        <v>42</v>
      </c>
      <c r="G128" s="9" t="str">
        <f ca="1">VLOOKUP(RANDBETWEEN(1,81),Sehirler[],2,0)</f>
        <v>Eskisehir</v>
      </c>
      <c r="H128" s="9">
        <f t="shared" ca="1" si="6"/>
        <v>22241847486</v>
      </c>
      <c r="I128" s="9" t="str">
        <f t="shared" ca="1" si="7"/>
        <v>Kadın</v>
      </c>
    </row>
    <row r="129" spans="1:9">
      <c r="A129" s="9">
        <v>128</v>
      </c>
      <c r="B129" s="9" t="s">
        <v>383</v>
      </c>
      <c r="C129" s="9" t="s">
        <v>384</v>
      </c>
      <c r="D129" s="11">
        <f ca="1">TODAY()-Basvuranlar[[#This Row],[Yaş]]*365</f>
        <v>29863</v>
      </c>
      <c r="E129" s="9">
        <f t="shared" ca="1" si="4"/>
        <v>38</v>
      </c>
      <c r="F129" s="9">
        <f t="shared" ca="1" si="5"/>
        <v>52</v>
      </c>
      <c r="G129" s="9" t="str">
        <f ca="1">VLOOKUP(RANDBETWEEN(1,81),Sehirler[],2,0)</f>
        <v>Mersin</v>
      </c>
      <c r="H129" s="9">
        <f t="shared" ca="1" si="6"/>
        <v>29401076839</v>
      </c>
      <c r="I129" s="9" t="str">
        <f t="shared" ca="1" si="7"/>
        <v>Erkek</v>
      </c>
    </row>
    <row r="130" spans="1:9">
      <c r="A130" s="9">
        <v>129</v>
      </c>
      <c r="B130" s="9" t="s">
        <v>385</v>
      </c>
      <c r="C130" s="9" t="s">
        <v>386</v>
      </c>
      <c r="D130" s="11">
        <f ca="1">TODAY()-Basvuranlar[[#This Row],[Yaş]]*365</f>
        <v>15993</v>
      </c>
      <c r="E130" s="9">
        <f t="shared" ref="E130:E193" ca="1" si="8">RANDBETWEEN(18,82)</f>
        <v>76</v>
      </c>
      <c r="F130" s="9">
        <f t="shared" ref="F130:F193" ca="1" si="9">RANDBETWEEN(1,81)</f>
        <v>9</v>
      </c>
      <c r="G130" s="9" t="str">
        <f ca="1">VLOOKUP(RANDBETWEEN(1,81),Sehirler[],2,0)</f>
        <v>Konya</v>
      </c>
      <c r="H130" s="9">
        <f t="shared" ref="H130:H193" ca="1" si="10">RANDBETWEEN(14954316070,92354316070)</f>
        <v>50635175999</v>
      </c>
      <c r="I130" s="9" t="str">
        <f t="shared" ref="I130:I193" ca="1" si="11">_xlfn.SWITCH(RANDBETWEEN(1,2),1,"Erkek",2,"Kadın")</f>
        <v>Erkek</v>
      </c>
    </row>
    <row r="131" spans="1:9">
      <c r="A131" s="9">
        <v>130</v>
      </c>
      <c r="B131" s="9" t="s">
        <v>387</v>
      </c>
      <c r="C131" s="9" t="s">
        <v>388</v>
      </c>
      <c r="D131" s="11">
        <f ca="1">TODAY()-Basvuranlar[[#This Row],[Yaş]]*365</f>
        <v>28768</v>
      </c>
      <c r="E131" s="9">
        <f t="shared" ca="1" si="8"/>
        <v>41</v>
      </c>
      <c r="F131" s="9">
        <f t="shared" ca="1" si="9"/>
        <v>42</v>
      </c>
      <c r="G131" s="9" t="str">
        <f ca="1">VLOOKUP(RANDBETWEEN(1,81),Sehirler[],2,0)</f>
        <v>Sinop</v>
      </c>
      <c r="H131" s="9">
        <f t="shared" ca="1" si="10"/>
        <v>41987662573</v>
      </c>
      <c r="I131" s="9" t="str">
        <f t="shared" ca="1" si="11"/>
        <v>Kadın</v>
      </c>
    </row>
    <row r="132" spans="1:9">
      <c r="A132" s="9">
        <v>131</v>
      </c>
      <c r="B132" s="9" t="s">
        <v>389</v>
      </c>
      <c r="C132" s="9" t="s">
        <v>390</v>
      </c>
      <c r="D132" s="11">
        <f ca="1">TODAY()-Basvuranlar[[#This Row],[Yaş]]*365</f>
        <v>26578</v>
      </c>
      <c r="E132" s="9">
        <f t="shared" ca="1" si="8"/>
        <v>47</v>
      </c>
      <c r="F132" s="9">
        <f t="shared" ca="1" si="9"/>
        <v>43</v>
      </c>
      <c r="G132" s="9" t="str">
        <f ca="1">VLOOKUP(RANDBETWEEN(1,81),Sehirler[],2,0)</f>
        <v>Bolu</v>
      </c>
      <c r="H132" s="9">
        <f t="shared" ca="1" si="10"/>
        <v>19403926445</v>
      </c>
      <c r="I132" s="9" t="str">
        <f t="shared" ca="1" si="11"/>
        <v>Kadın</v>
      </c>
    </row>
    <row r="133" spans="1:9">
      <c r="A133" s="9">
        <v>132</v>
      </c>
      <c r="B133" s="9" t="s">
        <v>391</v>
      </c>
      <c r="C133" s="9" t="s">
        <v>392</v>
      </c>
      <c r="D133" s="11">
        <f ca="1">TODAY()-Basvuranlar[[#This Row],[Yaş]]*365</f>
        <v>36068</v>
      </c>
      <c r="E133" s="9">
        <f t="shared" ca="1" si="8"/>
        <v>21</v>
      </c>
      <c r="F133" s="9">
        <f t="shared" ca="1" si="9"/>
        <v>22</v>
      </c>
      <c r="G133" s="9" t="str">
        <f ca="1">VLOOKUP(RANDBETWEEN(1,81),Sehirler[],2,0)</f>
        <v>Tekirdağ</v>
      </c>
      <c r="H133" s="9">
        <f t="shared" ca="1" si="10"/>
        <v>62875554383</v>
      </c>
      <c r="I133" s="9" t="str">
        <f t="shared" ca="1" si="11"/>
        <v>Erkek</v>
      </c>
    </row>
    <row r="134" spans="1:9">
      <c r="A134" s="9">
        <v>133</v>
      </c>
      <c r="B134" s="9" t="s">
        <v>393</v>
      </c>
      <c r="C134" s="9" t="s">
        <v>394</v>
      </c>
      <c r="D134" s="11">
        <f ca="1">TODAY()-Basvuranlar[[#This Row],[Yaş]]*365</f>
        <v>18548</v>
      </c>
      <c r="E134" s="9">
        <f t="shared" ca="1" si="8"/>
        <v>69</v>
      </c>
      <c r="F134" s="9">
        <f t="shared" ca="1" si="9"/>
        <v>30</v>
      </c>
      <c r="G134" s="9" t="str">
        <f ca="1">VLOOKUP(RANDBETWEEN(1,81),Sehirler[],2,0)</f>
        <v>Burdur</v>
      </c>
      <c r="H134" s="9">
        <f t="shared" ca="1" si="10"/>
        <v>80975933821</v>
      </c>
      <c r="I134" s="9" t="str">
        <f t="shared" ca="1" si="11"/>
        <v>Erkek</v>
      </c>
    </row>
    <row r="135" spans="1:9">
      <c r="A135" s="9">
        <v>134</v>
      </c>
      <c r="B135" s="9" t="s">
        <v>395</v>
      </c>
      <c r="C135" s="9" t="s">
        <v>396</v>
      </c>
      <c r="D135" s="11">
        <f ca="1">TODAY()-Basvuranlar[[#This Row],[Yaş]]*365</f>
        <v>26578</v>
      </c>
      <c r="E135" s="9">
        <f t="shared" ca="1" si="8"/>
        <v>47</v>
      </c>
      <c r="F135" s="9">
        <f t="shared" ca="1" si="9"/>
        <v>66</v>
      </c>
      <c r="G135" s="9" t="str">
        <f ca="1">VLOOKUP(RANDBETWEEN(1,81),Sehirler[],2,0)</f>
        <v>Şanlıurfa</v>
      </c>
      <c r="H135" s="9">
        <f t="shared" ca="1" si="10"/>
        <v>77787708065</v>
      </c>
      <c r="I135" s="9" t="str">
        <f t="shared" ca="1" si="11"/>
        <v>Kadın</v>
      </c>
    </row>
    <row r="136" spans="1:9">
      <c r="A136" s="9">
        <v>135</v>
      </c>
      <c r="B136" s="9" t="s">
        <v>397</v>
      </c>
      <c r="C136" s="9" t="s">
        <v>398</v>
      </c>
      <c r="D136" s="11">
        <f ca="1">TODAY()-Basvuranlar[[#This Row],[Yaş]]*365</f>
        <v>28038</v>
      </c>
      <c r="E136" s="9">
        <f t="shared" ca="1" si="8"/>
        <v>43</v>
      </c>
      <c r="F136" s="9">
        <f t="shared" ca="1" si="9"/>
        <v>57</v>
      </c>
      <c r="G136" s="9" t="str">
        <f ca="1">VLOOKUP(RANDBETWEEN(1,81),Sehirler[],2,0)</f>
        <v>Malatya</v>
      </c>
      <c r="H136" s="9">
        <f t="shared" ca="1" si="10"/>
        <v>37678969538</v>
      </c>
      <c r="I136" s="9" t="str">
        <f t="shared" ca="1" si="11"/>
        <v>Kadın</v>
      </c>
    </row>
    <row r="137" spans="1:9">
      <c r="A137" s="9">
        <v>136</v>
      </c>
      <c r="B137" s="9" t="s">
        <v>399</v>
      </c>
      <c r="C137" s="9" t="s">
        <v>400</v>
      </c>
      <c r="D137" s="11">
        <f ca="1">TODAY()-Basvuranlar[[#This Row],[Yaş]]*365</f>
        <v>25118</v>
      </c>
      <c r="E137" s="9">
        <f t="shared" ca="1" si="8"/>
        <v>51</v>
      </c>
      <c r="F137" s="9">
        <f t="shared" ca="1" si="9"/>
        <v>73</v>
      </c>
      <c r="G137" s="9" t="str">
        <f ca="1">VLOOKUP(RANDBETWEEN(1,81),Sehirler[],2,0)</f>
        <v>Sivas</v>
      </c>
      <c r="H137" s="9">
        <f t="shared" ca="1" si="10"/>
        <v>42269013280</v>
      </c>
      <c r="I137" s="9" t="str">
        <f t="shared" ca="1" si="11"/>
        <v>Erkek</v>
      </c>
    </row>
    <row r="138" spans="1:9">
      <c r="A138" s="9">
        <v>137</v>
      </c>
      <c r="B138" s="9" t="s">
        <v>401</v>
      </c>
      <c r="C138" s="9" t="s">
        <v>402</v>
      </c>
      <c r="D138" s="11">
        <f ca="1">TODAY()-Basvuranlar[[#This Row],[Yaş]]*365</f>
        <v>26943</v>
      </c>
      <c r="E138" s="9">
        <f t="shared" ca="1" si="8"/>
        <v>46</v>
      </c>
      <c r="F138" s="9">
        <f t="shared" ca="1" si="9"/>
        <v>7</v>
      </c>
      <c r="G138" s="9" t="str">
        <f ca="1">VLOOKUP(RANDBETWEEN(1,81),Sehirler[],2,0)</f>
        <v>Artvin</v>
      </c>
      <c r="H138" s="9">
        <f t="shared" ca="1" si="10"/>
        <v>67536957527</v>
      </c>
      <c r="I138" s="9" t="str">
        <f t="shared" ca="1" si="11"/>
        <v>Erkek</v>
      </c>
    </row>
    <row r="139" spans="1:9">
      <c r="A139" s="9">
        <v>138</v>
      </c>
      <c r="B139" s="9" t="s">
        <v>403</v>
      </c>
      <c r="C139" s="9" t="s">
        <v>404</v>
      </c>
      <c r="D139" s="11">
        <f ca="1">TODAY()-Basvuranlar[[#This Row],[Yaş]]*365</f>
        <v>30228</v>
      </c>
      <c r="E139" s="9">
        <f t="shared" ca="1" si="8"/>
        <v>37</v>
      </c>
      <c r="F139" s="9">
        <f t="shared" ca="1" si="9"/>
        <v>38</v>
      </c>
      <c r="G139" s="9" t="str">
        <f ca="1">VLOOKUP(RANDBETWEEN(1,81),Sehirler[],2,0)</f>
        <v>Nevşehir</v>
      </c>
      <c r="H139" s="9">
        <f t="shared" ca="1" si="10"/>
        <v>89319576977</v>
      </c>
      <c r="I139" s="9" t="str">
        <f t="shared" ca="1" si="11"/>
        <v>Kadın</v>
      </c>
    </row>
    <row r="140" spans="1:9">
      <c r="A140" s="9">
        <v>139</v>
      </c>
      <c r="B140" s="9" t="s">
        <v>405</v>
      </c>
      <c r="C140" s="9" t="s">
        <v>406</v>
      </c>
      <c r="D140" s="11">
        <f ca="1">TODAY()-Basvuranlar[[#This Row],[Yaş]]*365</f>
        <v>36433</v>
      </c>
      <c r="E140" s="9">
        <f t="shared" ca="1" si="8"/>
        <v>20</v>
      </c>
      <c r="F140" s="9">
        <f t="shared" ca="1" si="9"/>
        <v>77</v>
      </c>
      <c r="G140" s="9" t="str">
        <f ca="1">VLOOKUP(RANDBETWEEN(1,81),Sehirler[],2,0)</f>
        <v>Kırıkkale</v>
      </c>
      <c r="H140" s="9">
        <f t="shared" ca="1" si="10"/>
        <v>48832005175</v>
      </c>
      <c r="I140" s="9" t="str">
        <f t="shared" ca="1" si="11"/>
        <v>Erkek</v>
      </c>
    </row>
    <row r="141" spans="1:9">
      <c r="A141" s="9">
        <v>140</v>
      </c>
      <c r="B141" s="9" t="s">
        <v>407</v>
      </c>
      <c r="C141" s="9" t="s">
        <v>408</v>
      </c>
      <c r="D141" s="11">
        <f ca="1">TODAY()-Basvuranlar[[#This Row],[Yaş]]*365</f>
        <v>36068</v>
      </c>
      <c r="E141" s="9">
        <f t="shared" ca="1" si="8"/>
        <v>21</v>
      </c>
      <c r="F141" s="9">
        <f t="shared" ca="1" si="9"/>
        <v>68</v>
      </c>
      <c r="G141" s="9" t="str">
        <f ca="1">VLOOKUP(RANDBETWEEN(1,81),Sehirler[],2,0)</f>
        <v>Edirne</v>
      </c>
      <c r="H141" s="9">
        <f t="shared" ca="1" si="10"/>
        <v>47345819606</v>
      </c>
      <c r="I141" s="9" t="str">
        <f t="shared" ca="1" si="11"/>
        <v>Kadın</v>
      </c>
    </row>
    <row r="142" spans="1:9">
      <c r="A142" s="9">
        <v>141</v>
      </c>
      <c r="B142" s="9" t="s">
        <v>409</v>
      </c>
      <c r="C142" s="9" t="s">
        <v>410</v>
      </c>
      <c r="D142" s="11">
        <f ca="1">TODAY()-Basvuranlar[[#This Row],[Yaş]]*365</f>
        <v>23293</v>
      </c>
      <c r="E142" s="9">
        <f t="shared" ca="1" si="8"/>
        <v>56</v>
      </c>
      <c r="F142" s="9">
        <f t="shared" ca="1" si="9"/>
        <v>78</v>
      </c>
      <c r="G142" s="9" t="str">
        <f ca="1">VLOOKUP(RANDBETWEEN(1,81),Sehirler[],2,0)</f>
        <v>Ordu</v>
      </c>
      <c r="H142" s="9">
        <f t="shared" ca="1" si="10"/>
        <v>41769957520</v>
      </c>
      <c r="I142" s="9" t="str">
        <f t="shared" ca="1" si="11"/>
        <v>Erkek</v>
      </c>
    </row>
    <row r="143" spans="1:9">
      <c r="A143" s="9">
        <v>142</v>
      </c>
      <c r="B143" s="9" t="s">
        <v>411</v>
      </c>
      <c r="C143" s="9" t="s">
        <v>412</v>
      </c>
      <c r="D143" s="11">
        <f ca="1">TODAY()-Basvuranlar[[#This Row],[Yaş]]*365</f>
        <v>27673</v>
      </c>
      <c r="E143" s="9">
        <f t="shared" ca="1" si="8"/>
        <v>44</v>
      </c>
      <c r="F143" s="9">
        <f t="shared" ca="1" si="9"/>
        <v>56</v>
      </c>
      <c r="G143" s="9" t="str">
        <f ca="1">VLOOKUP(RANDBETWEEN(1,81),Sehirler[],2,0)</f>
        <v>Kayseri</v>
      </c>
      <c r="H143" s="9">
        <f t="shared" ca="1" si="10"/>
        <v>32348162337</v>
      </c>
      <c r="I143" s="9" t="str">
        <f t="shared" ca="1" si="11"/>
        <v>Kadın</v>
      </c>
    </row>
    <row r="144" spans="1:9">
      <c r="A144" s="9">
        <v>143</v>
      </c>
      <c r="B144" s="9" t="s">
        <v>413</v>
      </c>
      <c r="C144" s="9" t="s">
        <v>414</v>
      </c>
      <c r="D144" s="11">
        <f ca="1">TODAY()-Basvuranlar[[#This Row],[Yaş]]*365</f>
        <v>30593</v>
      </c>
      <c r="E144" s="9">
        <f t="shared" ca="1" si="8"/>
        <v>36</v>
      </c>
      <c r="F144" s="9">
        <f t="shared" ca="1" si="9"/>
        <v>63</v>
      </c>
      <c r="G144" s="9" t="str">
        <f ca="1">VLOOKUP(RANDBETWEEN(1,81),Sehirler[],2,0)</f>
        <v>Burdur</v>
      </c>
      <c r="H144" s="9">
        <f t="shared" ca="1" si="10"/>
        <v>62646898055</v>
      </c>
      <c r="I144" s="9" t="str">
        <f t="shared" ca="1" si="11"/>
        <v>Kadın</v>
      </c>
    </row>
    <row r="145" spans="1:9">
      <c r="A145" s="9">
        <v>144</v>
      </c>
      <c r="B145" s="9" t="s">
        <v>415</v>
      </c>
      <c r="C145" s="9" t="s">
        <v>416</v>
      </c>
      <c r="D145" s="11">
        <f ca="1">TODAY()-Basvuranlar[[#This Row],[Yaş]]*365</f>
        <v>25483</v>
      </c>
      <c r="E145" s="9">
        <f t="shared" ca="1" si="8"/>
        <v>50</v>
      </c>
      <c r="F145" s="9">
        <f t="shared" ca="1" si="9"/>
        <v>19</v>
      </c>
      <c r="G145" s="9" t="str">
        <f ca="1">VLOOKUP(RANDBETWEEN(1,81),Sehirler[],2,0)</f>
        <v>Samsun</v>
      </c>
      <c r="H145" s="9">
        <f t="shared" ca="1" si="10"/>
        <v>71591258243</v>
      </c>
      <c r="I145" s="9" t="str">
        <f t="shared" ca="1" si="11"/>
        <v>Kadın</v>
      </c>
    </row>
    <row r="146" spans="1:9">
      <c r="A146" s="9">
        <v>145</v>
      </c>
      <c r="B146" s="9" t="s">
        <v>417</v>
      </c>
      <c r="C146" s="9" t="s">
        <v>418</v>
      </c>
      <c r="D146" s="11">
        <f ca="1">TODAY()-Basvuranlar[[#This Row],[Yaş]]*365</f>
        <v>25483</v>
      </c>
      <c r="E146" s="9">
        <f t="shared" ca="1" si="8"/>
        <v>50</v>
      </c>
      <c r="F146" s="9">
        <f t="shared" ca="1" si="9"/>
        <v>48</v>
      </c>
      <c r="G146" s="9" t="str">
        <f ca="1">VLOOKUP(RANDBETWEEN(1,81),Sehirler[],2,0)</f>
        <v>Ordu</v>
      </c>
      <c r="H146" s="9">
        <f t="shared" ca="1" si="10"/>
        <v>52490188236</v>
      </c>
      <c r="I146" s="9" t="str">
        <f t="shared" ca="1" si="11"/>
        <v>Erkek</v>
      </c>
    </row>
    <row r="147" spans="1:9">
      <c r="A147" s="9">
        <v>146</v>
      </c>
      <c r="B147" s="9" t="s">
        <v>419</v>
      </c>
      <c r="C147" s="9" t="s">
        <v>420</v>
      </c>
      <c r="D147" s="11">
        <f ca="1">TODAY()-Basvuranlar[[#This Row],[Yaş]]*365</f>
        <v>14898</v>
      </c>
      <c r="E147" s="9">
        <f t="shared" ca="1" si="8"/>
        <v>79</v>
      </c>
      <c r="F147" s="9">
        <f t="shared" ca="1" si="9"/>
        <v>54</v>
      </c>
      <c r="G147" s="9" t="str">
        <f ca="1">VLOOKUP(RANDBETWEEN(1,81),Sehirler[],2,0)</f>
        <v>Bursa</v>
      </c>
      <c r="H147" s="9">
        <f t="shared" ca="1" si="10"/>
        <v>56365220461</v>
      </c>
      <c r="I147" s="9" t="str">
        <f t="shared" ca="1" si="11"/>
        <v>Erkek</v>
      </c>
    </row>
    <row r="148" spans="1:9">
      <c r="A148" s="9">
        <v>147</v>
      </c>
      <c r="B148" s="9" t="s">
        <v>421</v>
      </c>
      <c r="C148" s="9" t="s">
        <v>422</v>
      </c>
      <c r="D148" s="11">
        <f ca="1">TODAY()-Basvuranlar[[#This Row],[Yaş]]*365</f>
        <v>14168</v>
      </c>
      <c r="E148" s="9">
        <f t="shared" ca="1" si="8"/>
        <v>81</v>
      </c>
      <c r="F148" s="9">
        <f t="shared" ca="1" si="9"/>
        <v>70</v>
      </c>
      <c r="G148" s="9" t="str">
        <f ca="1">VLOOKUP(RANDBETWEEN(1,81),Sehirler[],2,0)</f>
        <v>Diyarbakır</v>
      </c>
      <c r="H148" s="9">
        <f t="shared" ca="1" si="10"/>
        <v>18879707760</v>
      </c>
      <c r="I148" s="9" t="str">
        <f t="shared" ca="1" si="11"/>
        <v>Erkek</v>
      </c>
    </row>
    <row r="149" spans="1:9">
      <c r="A149" s="9">
        <v>148</v>
      </c>
      <c r="B149" s="9" t="s">
        <v>423</v>
      </c>
      <c r="C149" s="9" t="s">
        <v>424</v>
      </c>
      <c r="D149" s="11">
        <f ca="1">TODAY()-Basvuranlar[[#This Row],[Yaş]]*365</f>
        <v>34973</v>
      </c>
      <c r="E149" s="9">
        <f t="shared" ca="1" si="8"/>
        <v>24</v>
      </c>
      <c r="F149" s="9">
        <f t="shared" ca="1" si="9"/>
        <v>39</v>
      </c>
      <c r="G149" s="9" t="str">
        <f ca="1">VLOOKUP(RANDBETWEEN(1,81),Sehirler[],2,0)</f>
        <v>Kocaeli</v>
      </c>
      <c r="H149" s="9">
        <f t="shared" ca="1" si="10"/>
        <v>85169918173</v>
      </c>
      <c r="I149" s="9" t="str">
        <f t="shared" ca="1" si="11"/>
        <v>Kadın</v>
      </c>
    </row>
    <row r="150" spans="1:9">
      <c r="A150" s="9">
        <v>149</v>
      </c>
      <c r="B150" s="9" t="s">
        <v>425</v>
      </c>
      <c r="C150" s="9" t="s">
        <v>426</v>
      </c>
      <c r="D150" s="11">
        <f ca="1">TODAY()-Basvuranlar[[#This Row],[Yaş]]*365</f>
        <v>16358</v>
      </c>
      <c r="E150" s="9">
        <f t="shared" ca="1" si="8"/>
        <v>75</v>
      </c>
      <c r="F150" s="9">
        <f t="shared" ca="1" si="9"/>
        <v>66</v>
      </c>
      <c r="G150" s="9" t="str">
        <f ca="1">VLOOKUP(RANDBETWEEN(1,81),Sehirler[],2,0)</f>
        <v>Iğdır</v>
      </c>
      <c r="H150" s="9">
        <f t="shared" ca="1" si="10"/>
        <v>72043773815</v>
      </c>
      <c r="I150" s="9" t="str">
        <f t="shared" ca="1" si="11"/>
        <v>Kadın</v>
      </c>
    </row>
    <row r="151" spans="1:9">
      <c r="A151" s="9">
        <v>150</v>
      </c>
      <c r="B151" s="9" t="s">
        <v>427</v>
      </c>
      <c r="C151" s="9" t="s">
        <v>428</v>
      </c>
      <c r="D151" s="11">
        <f ca="1">TODAY()-Basvuranlar[[#This Row],[Yaş]]*365</f>
        <v>36798</v>
      </c>
      <c r="E151" s="9">
        <f t="shared" ca="1" si="8"/>
        <v>19</v>
      </c>
      <c r="F151" s="9">
        <f t="shared" ca="1" si="9"/>
        <v>40</v>
      </c>
      <c r="G151" s="9" t="str">
        <f ca="1">VLOOKUP(RANDBETWEEN(1,81),Sehirler[],2,0)</f>
        <v>Erzincan</v>
      </c>
      <c r="H151" s="9">
        <f t="shared" ca="1" si="10"/>
        <v>51191768882</v>
      </c>
      <c r="I151" s="9" t="str">
        <f t="shared" ca="1" si="11"/>
        <v>Erkek</v>
      </c>
    </row>
    <row r="152" spans="1:9">
      <c r="A152" s="9">
        <v>151</v>
      </c>
      <c r="B152" s="9" t="s">
        <v>429</v>
      </c>
      <c r="C152" s="9" t="s">
        <v>430</v>
      </c>
      <c r="D152" s="11">
        <f ca="1">TODAY()-Basvuranlar[[#This Row],[Yaş]]*365</f>
        <v>32053</v>
      </c>
      <c r="E152" s="9">
        <f t="shared" ca="1" si="8"/>
        <v>32</v>
      </c>
      <c r="F152" s="9">
        <f t="shared" ca="1" si="9"/>
        <v>13</v>
      </c>
      <c r="G152" s="9" t="str">
        <f ca="1">VLOOKUP(RANDBETWEEN(1,81),Sehirler[],2,0)</f>
        <v>Mersin</v>
      </c>
      <c r="H152" s="9">
        <f t="shared" ca="1" si="10"/>
        <v>80278205867</v>
      </c>
      <c r="I152" s="9" t="str">
        <f t="shared" ca="1" si="11"/>
        <v>Kadın</v>
      </c>
    </row>
    <row r="153" spans="1:9">
      <c r="A153" s="9">
        <v>152</v>
      </c>
      <c r="B153" s="9" t="s">
        <v>431</v>
      </c>
      <c r="C153" s="9" t="s">
        <v>432</v>
      </c>
      <c r="D153" s="11">
        <f ca="1">TODAY()-Basvuranlar[[#This Row],[Yaş]]*365</f>
        <v>32783</v>
      </c>
      <c r="E153" s="9">
        <f t="shared" ca="1" si="8"/>
        <v>30</v>
      </c>
      <c r="F153" s="9">
        <f t="shared" ca="1" si="9"/>
        <v>32</v>
      </c>
      <c r="G153" s="9" t="str">
        <f ca="1">VLOOKUP(RANDBETWEEN(1,81),Sehirler[],2,0)</f>
        <v>Van</v>
      </c>
      <c r="H153" s="9">
        <f t="shared" ca="1" si="10"/>
        <v>64609448209</v>
      </c>
      <c r="I153" s="9" t="str">
        <f t="shared" ca="1" si="11"/>
        <v>Kadın</v>
      </c>
    </row>
    <row r="154" spans="1:9">
      <c r="A154" s="9">
        <v>153</v>
      </c>
      <c r="B154" s="9" t="s">
        <v>433</v>
      </c>
      <c r="C154" s="9" t="s">
        <v>434</v>
      </c>
      <c r="D154" s="11">
        <f ca="1">TODAY()-Basvuranlar[[#This Row],[Yaş]]*365</f>
        <v>25118</v>
      </c>
      <c r="E154" s="9">
        <f t="shared" ca="1" si="8"/>
        <v>51</v>
      </c>
      <c r="F154" s="9">
        <f t="shared" ca="1" si="9"/>
        <v>8</v>
      </c>
      <c r="G154" s="9" t="str">
        <f ca="1">VLOOKUP(RANDBETWEEN(1,81),Sehirler[],2,0)</f>
        <v>Çorum</v>
      </c>
      <c r="H154" s="9">
        <f t="shared" ca="1" si="10"/>
        <v>37406423748</v>
      </c>
      <c r="I154" s="9" t="str">
        <f t="shared" ca="1" si="11"/>
        <v>Erkek</v>
      </c>
    </row>
    <row r="155" spans="1:9">
      <c r="A155" s="9">
        <v>154</v>
      </c>
      <c r="B155" s="9" t="s">
        <v>435</v>
      </c>
      <c r="C155" s="9" t="s">
        <v>436</v>
      </c>
      <c r="D155" s="11">
        <f ca="1">TODAY()-Basvuranlar[[#This Row],[Yaş]]*365</f>
        <v>25848</v>
      </c>
      <c r="E155" s="9">
        <f t="shared" ca="1" si="8"/>
        <v>49</v>
      </c>
      <c r="F155" s="9">
        <f t="shared" ca="1" si="9"/>
        <v>59</v>
      </c>
      <c r="G155" s="9" t="str">
        <f ca="1">VLOOKUP(RANDBETWEEN(1,81),Sehirler[],2,0)</f>
        <v>Antalya</v>
      </c>
      <c r="H155" s="9">
        <f t="shared" ca="1" si="10"/>
        <v>87637524946</v>
      </c>
      <c r="I155" s="9" t="str">
        <f t="shared" ca="1" si="11"/>
        <v>Kadın</v>
      </c>
    </row>
    <row r="156" spans="1:9">
      <c r="A156" s="9">
        <v>155</v>
      </c>
      <c r="B156" s="9" t="s">
        <v>437</v>
      </c>
      <c r="C156" s="9" t="s">
        <v>438</v>
      </c>
      <c r="D156" s="11">
        <f ca="1">TODAY()-Basvuranlar[[#This Row],[Yaş]]*365</f>
        <v>25483</v>
      </c>
      <c r="E156" s="9">
        <f t="shared" ca="1" si="8"/>
        <v>50</v>
      </c>
      <c r="F156" s="9">
        <f t="shared" ca="1" si="9"/>
        <v>12</v>
      </c>
      <c r="G156" s="9" t="str">
        <f ca="1">VLOOKUP(RANDBETWEEN(1,81),Sehirler[],2,0)</f>
        <v>Kilis</v>
      </c>
      <c r="H156" s="9">
        <f t="shared" ca="1" si="10"/>
        <v>87049035170</v>
      </c>
      <c r="I156" s="9" t="str">
        <f t="shared" ca="1" si="11"/>
        <v>Erkek</v>
      </c>
    </row>
    <row r="157" spans="1:9">
      <c r="A157" s="9">
        <v>156</v>
      </c>
      <c r="B157" s="9" t="s">
        <v>439</v>
      </c>
      <c r="C157" s="9" t="s">
        <v>440</v>
      </c>
      <c r="D157" s="11">
        <f ca="1">TODAY()-Basvuranlar[[#This Row],[Yaş]]*365</f>
        <v>35338</v>
      </c>
      <c r="E157" s="9">
        <f t="shared" ca="1" si="8"/>
        <v>23</v>
      </c>
      <c r="F157" s="9">
        <f t="shared" ca="1" si="9"/>
        <v>63</v>
      </c>
      <c r="G157" s="9" t="str">
        <f ca="1">VLOOKUP(RANDBETWEEN(1,81),Sehirler[],2,0)</f>
        <v>Zonguldak</v>
      </c>
      <c r="H157" s="9">
        <f t="shared" ca="1" si="10"/>
        <v>15856600445</v>
      </c>
      <c r="I157" s="9" t="str">
        <f t="shared" ca="1" si="11"/>
        <v>Kadın</v>
      </c>
    </row>
    <row r="158" spans="1:9">
      <c r="A158" s="9">
        <v>157</v>
      </c>
      <c r="B158" s="9" t="s">
        <v>441</v>
      </c>
      <c r="C158" s="9" t="s">
        <v>442</v>
      </c>
      <c r="D158" s="11">
        <f ca="1">TODAY()-Basvuranlar[[#This Row],[Yaş]]*365</f>
        <v>29498</v>
      </c>
      <c r="E158" s="9">
        <f t="shared" ca="1" si="8"/>
        <v>39</v>
      </c>
      <c r="F158" s="9">
        <f t="shared" ca="1" si="9"/>
        <v>19</v>
      </c>
      <c r="G158" s="9" t="str">
        <f ca="1">VLOOKUP(RANDBETWEEN(1,81),Sehirler[],2,0)</f>
        <v>Kastamonu</v>
      </c>
      <c r="H158" s="9">
        <f t="shared" ca="1" si="10"/>
        <v>69303061925</v>
      </c>
      <c r="I158" s="9" t="str">
        <f t="shared" ca="1" si="11"/>
        <v>Erkek</v>
      </c>
    </row>
    <row r="159" spans="1:9">
      <c r="A159" s="9">
        <v>158</v>
      </c>
      <c r="B159" s="9" t="s">
        <v>443</v>
      </c>
      <c r="C159" s="9" t="s">
        <v>186</v>
      </c>
      <c r="D159" s="11">
        <f ca="1">TODAY()-Basvuranlar[[#This Row],[Yaş]]*365</f>
        <v>19278</v>
      </c>
      <c r="E159" s="9">
        <f t="shared" ca="1" si="8"/>
        <v>67</v>
      </c>
      <c r="F159" s="9">
        <f t="shared" ca="1" si="9"/>
        <v>74</v>
      </c>
      <c r="G159" s="9" t="str">
        <f ca="1">VLOOKUP(RANDBETWEEN(1,81),Sehirler[],2,0)</f>
        <v>Siirt</v>
      </c>
      <c r="H159" s="9">
        <f t="shared" ca="1" si="10"/>
        <v>88821856165</v>
      </c>
      <c r="I159" s="9" t="str">
        <f t="shared" ca="1" si="11"/>
        <v>Kadın</v>
      </c>
    </row>
    <row r="160" spans="1:9">
      <c r="A160" s="9">
        <v>159</v>
      </c>
      <c r="B160" s="9" t="s">
        <v>444</v>
      </c>
      <c r="C160" s="9" t="s">
        <v>445</v>
      </c>
      <c r="D160" s="11">
        <f ca="1">TODAY()-Basvuranlar[[#This Row],[Yaş]]*365</f>
        <v>31323</v>
      </c>
      <c r="E160" s="9">
        <f t="shared" ca="1" si="8"/>
        <v>34</v>
      </c>
      <c r="F160" s="9">
        <f t="shared" ca="1" si="9"/>
        <v>42</v>
      </c>
      <c r="G160" s="9" t="str">
        <f ca="1">VLOOKUP(RANDBETWEEN(1,81),Sehirler[],2,0)</f>
        <v>Bayburt</v>
      </c>
      <c r="H160" s="9">
        <f t="shared" ca="1" si="10"/>
        <v>17223738283</v>
      </c>
      <c r="I160" s="9" t="str">
        <f t="shared" ca="1" si="11"/>
        <v>Erkek</v>
      </c>
    </row>
    <row r="161" spans="1:9">
      <c r="A161" s="9">
        <v>160</v>
      </c>
      <c r="B161" s="9" t="s">
        <v>446</v>
      </c>
      <c r="C161" s="9" t="s">
        <v>447</v>
      </c>
      <c r="D161" s="11">
        <f ca="1">TODAY()-Basvuranlar[[#This Row],[Yaş]]*365</f>
        <v>27308</v>
      </c>
      <c r="E161" s="9">
        <f t="shared" ca="1" si="8"/>
        <v>45</v>
      </c>
      <c r="F161" s="9">
        <f t="shared" ca="1" si="9"/>
        <v>10</v>
      </c>
      <c r="G161" s="9" t="str">
        <f ca="1">VLOOKUP(RANDBETWEEN(1,81),Sehirler[],2,0)</f>
        <v>Elazığ</v>
      </c>
      <c r="H161" s="9">
        <f t="shared" ca="1" si="10"/>
        <v>60305376663</v>
      </c>
      <c r="I161" s="9" t="str">
        <f t="shared" ca="1" si="11"/>
        <v>Erkek</v>
      </c>
    </row>
    <row r="162" spans="1:9">
      <c r="A162" s="9">
        <v>161</v>
      </c>
      <c r="B162" s="9" t="s">
        <v>448</v>
      </c>
      <c r="C162" s="9" t="s">
        <v>449</v>
      </c>
      <c r="D162" s="11">
        <f ca="1">TODAY()-Basvuranlar[[#This Row],[Yaş]]*365</f>
        <v>17453</v>
      </c>
      <c r="E162" s="9">
        <f t="shared" ca="1" si="8"/>
        <v>72</v>
      </c>
      <c r="F162" s="9">
        <f t="shared" ca="1" si="9"/>
        <v>56</v>
      </c>
      <c r="G162" s="9" t="str">
        <f ca="1">VLOOKUP(RANDBETWEEN(1,81),Sehirler[],2,0)</f>
        <v>Bingöl</v>
      </c>
      <c r="H162" s="9">
        <f t="shared" ca="1" si="10"/>
        <v>21886266789</v>
      </c>
      <c r="I162" s="9" t="str">
        <f t="shared" ca="1" si="11"/>
        <v>Kadın</v>
      </c>
    </row>
    <row r="163" spans="1:9">
      <c r="A163" s="9">
        <v>162</v>
      </c>
      <c r="B163" s="9" t="s">
        <v>450</v>
      </c>
      <c r="C163" s="9" t="s">
        <v>451</v>
      </c>
      <c r="D163" s="11">
        <f ca="1">TODAY()-Basvuranlar[[#This Row],[Yaş]]*365</f>
        <v>16358</v>
      </c>
      <c r="E163" s="9">
        <f t="shared" ca="1" si="8"/>
        <v>75</v>
      </c>
      <c r="F163" s="9">
        <f t="shared" ca="1" si="9"/>
        <v>24</v>
      </c>
      <c r="G163" s="9" t="str">
        <f ca="1">VLOOKUP(RANDBETWEEN(1,81),Sehirler[],2,0)</f>
        <v>Denizli</v>
      </c>
      <c r="H163" s="9">
        <f t="shared" ca="1" si="10"/>
        <v>27606495231</v>
      </c>
      <c r="I163" s="9" t="str">
        <f t="shared" ca="1" si="11"/>
        <v>Kadın</v>
      </c>
    </row>
    <row r="164" spans="1:9">
      <c r="A164" s="9">
        <v>163</v>
      </c>
      <c r="B164" s="9" t="s">
        <v>452</v>
      </c>
      <c r="C164" s="9" t="s">
        <v>453</v>
      </c>
      <c r="D164" s="11">
        <f ca="1">TODAY()-Basvuranlar[[#This Row],[Yaş]]*365</f>
        <v>18548</v>
      </c>
      <c r="E164" s="9">
        <f t="shared" ca="1" si="8"/>
        <v>69</v>
      </c>
      <c r="F164" s="9">
        <f t="shared" ca="1" si="9"/>
        <v>81</v>
      </c>
      <c r="G164" s="9" t="str">
        <f ca="1">VLOOKUP(RANDBETWEEN(1,81),Sehirler[],2,0)</f>
        <v>Kocaeli</v>
      </c>
      <c r="H164" s="9">
        <f t="shared" ca="1" si="10"/>
        <v>64808826125</v>
      </c>
      <c r="I164" s="9" t="str">
        <f t="shared" ca="1" si="11"/>
        <v>Kadın</v>
      </c>
    </row>
    <row r="165" spans="1:9">
      <c r="A165" s="9">
        <v>164</v>
      </c>
      <c r="B165" s="9" t="s">
        <v>454</v>
      </c>
      <c r="C165" s="9" t="s">
        <v>455</v>
      </c>
      <c r="D165" s="11">
        <f ca="1">TODAY()-Basvuranlar[[#This Row],[Yaş]]*365</f>
        <v>32053</v>
      </c>
      <c r="E165" s="9">
        <f t="shared" ca="1" si="8"/>
        <v>32</v>
      </c>
      <c r="F165" s="9">
        <f t="shared" ca="1" si="9"/>
        <v>72</v>
      </c>
      <c r="G165" s="9" t="str">
        <f ca="1">VLOOKUP(RANDBETWEEN(1,81),Sehirler[],2,0)</f>
        <v>Eskisehir</v>
      </c>
      <c r="H165" s="9">
        <f t="shared" ca="1" si="10"/>
        <v>70121261766</v>
      </c>
      <c r="I165" s="9" t="str">
        <f t="shared" ca="1" si="11"/>
        <v>Erkek</v>
      </c>
    </row>
    <row r="166" spans="1:9">
      <c r="A166" s="9">
        <v>165</v>
      </c>
      <c r="B166" s="9" t="s">
        <v>456</v>
      </c>
      <c r="C166" s="9" t="s">
        <v>457</v>
      </c>
      <c r="D166" s="11">
        <f ca="1">TODAY()-Basvuranlar[[#This Row],[Yaş]]*365</f>
        <v>25118</v>
      </c>
      <c r="E166" s="9">
        <f t="shared" ca="1" si="8"/>
        <v>51</v>
      </c>
      <c r="F166" s="9">
        <f t="shared" ca="1" si="9"/>
        <v>25</v>
      </c>
      <c r="G166" s="9" t="str">
        <f ca="1">VLOOKUP(RANDBETWEEN(1,81),Sehirler[],2,0)</f>
        <v>Burdur</v>
      </c>
      <c r="H166" s="9">
        <f t="shared" ca="1" si="10"/>
        <v>75541550924</v>
      </c>
      <c r="I166" s="9" t="str">
        <f t="shared" ca="1" si="11"/>
        <v>Kadın</v>
      </c>
    </row>
    <row r="167" spans="1:9">
      <c r="A167" s="9">
        <v>166</v>
      </c>
      <c r="B167" s="9" t="s">
        <v>458</v>
      </c>
      <c r="C167" s="9" t="s">
        <v>459</v>
      </c>
      <c r="D167" s="11">
        <f ca="1">TODAY()-Basvuranlar[[#This Row],[Yaş]]*365</f>
        <v>20738</v>
      </c>
      <c r="E167" s="9">
        <f t="shared" ca="1" si="8"/>
        <v>63</v>
      </c>
      <c r="F167" s="9">
        <f t="shared" ca="1" si="9"/>
        <v>57</v>
      </c>
      <c r="G167" s="9" t="str">
        <f ca="1">VLOOKUP(RANDBETWEEN(1,81),Sehirler[],2,0)</f>
        <v>Kırıkkale</v>
      </c>
      <c r="H167" s="9">
        <f t="shared" ca="1" si="10"/>
        <v>17473753481</v>
      </c>
      <c r="I167" s="9" t="str">
        <f t="shared" ca="1" si="11"/>
        <v>Erkek</v>
      </c>
    </row>
    <row r="168" spans="1:9">
      <c r="A168" s="9">
        <v>167</v>
      </c>
      <c r="B168" s="9" t="s">
        <v>460</v>
      </c>
      <c r="C168" s="9" t="s">
        <v>461</v>
      </c>
      <c r="D168" s="11">
        <f ca="1">TODAY()-Basvuranlar[[#This Row],[Yaş]]*365</f>
        <v>29133</v>
      </c>
      <c r="E168" s="9">
        <f t="shared" ca="1" si="8"/>
        <v>40</v>
      </c>
      <c r="F168" s="9">
        <f t="shared" ca="1" si="9"/>
        <v>57</v>
      </c>
      <c r="G168" s="9" t="str">
        <f ca="1">VLOOKUP(RANDBETWEEN(1,81),Sehirler[],2,0)</f>
        <v>Muş</v>
      </c>
      <c r="H168" s="9">
        <f t="shared" ca="1" si="10"/>
        <v>44124056179</v>
      </c>
      <c r="I168" s="9" t="str">
        <f t="shared" ca="1" si="11"/>
        <v>Erkek</v>
      </c>
    </row>
    <row r="169" spans="1:9">
      <c r="A169" s="9">
        <v>168</v>
      </c>
      <c r="B169" s="9" t="s">
        <v>462</v>
      </c>
      <c r="C169" s="9" t="s">
        <v>463</v>
      </c>
      <c r="D169" s="11">
        <f ca="1">TODAY()-Basvuranlar[[#This Row],[Yaş]]*365</f>
        <v>24023</v>
      </c>
      <c r="E169" s="9">
        <f t="shared" ca="1" si="8"/>
        <v>54</v>
      </c>
      <c r="F169" s="9">
        <f t="shared" ca="1" si="9"/>
        <v>13</v>
      </c>
      <c r="G169" s="9" t="str">
        <f ca="1">VLOOKUP(RANDBETWEEN(1,81),Sehirler[],2,0)</f>
        <v>Mardin</v>
      </c>
      <c r="H169" s="9">
        <f t="shared" ca="1" si="10"/>
        <v>74519897451</v>
      </c>
      <c r="I169" s="9" t="str">
        <f t="shared" ca="1" si="11"/>
        <v>Kadın</v>
      </c>
    </row>
    <row r="170" spans="1:9">
      <c r="A170" s="9">
        <v>169</v>
      </c>
      <c r="B170" s="9" t="s">
        <v>464</v>
      </c>
      <c r="C170" s="9" t="s">
        <v>465</v>
      </c>
      <c r="D170" s="11">
        <f ca="1">TODAY()-Basvuranlar[[#This Row],[Yaş]]*365</f>
        <v>15993</v>
      </c>
      <c r="E170" s="9">
        <f t="shared" ca="1" si="8"/>
        <v>76</v>
      </c>
      <c r="F170" s="9">
        <f t="shared" ca="1" si="9"/>
        <v>8</v>
      </c>
      <c r="G170" s="9" t="str">
        <f ca="1">VLOOKUP(RANDBETWEEN(1,81),Sehirler[],2,0)</f>
        <v>Aydın</v>
      </c>
      <c r="H170" s="9">
        <f t="shared" ca="1" si="10"/>
        <v>27756308207</v>
      </c>
      <c r="I170" s="9" t="str">
        <f t="shared" ca="1" si="11"/>
        <v>Erkek</v>
      </c>
    </row>
    <row r="171" spans="1:9">
      <c r="A171" s="9">
        <v>170</v>
      </c>
      <c r="B171" s="9" t="s">
        <v>466</v>
      </c>
      <c r="C171" s="9" t="s">
        <v>467</v>
      </c>
      <c r="D171" s="11">
        <f ca="1">TODAY()-Basvuranlar[[#This Row],[Yaş]]*365</f>
        <v>22928</v>
      </c>
      <c r="E171" s="9">
        <f t="shared" ca="1" si="8"/>
        <v>57</v>
      </c>
      <c r="F171" s="9">
        <f t="shared" ca="1" si="9"/>
        <v>33</v>
      </c>
      <c r="G171" s="9" t="str">
        <f ca="1">VLOOKUP(RANDBETWEEN(1,81),Sehirler[],2,0)</f>
        <v>Kırıkkale</v>
      </c>
      <c r="H171" s="9">
        <f t="shared" ca="1" si="10"/>
        <v>73835625759</v>
      </c>
      <c r="I171" s="9" t="str">
        <f t="shared" ca="1" si="11"/>
        <v>Kadın</v>
      </c>
    </row>
    <row r="172" spans="1:9">
      <c r="A172" s="9">
        <v>171</v>
      </c>
      <c r="B172" s="9" t="s">
        <v>230</v>
      </c>
      <c r="C172" s="9" t="s">
        <v>468</v>
      </c>
      <c r="D172" s="11">
        <f ca="1">TODAY()-Basvuranlar[[#This Row],[Yaş]]*365</f>
        <v>19643</v>
      </c>
      <c r="E172" s="9">
        <f t="shared" ca="1" si="8"/>
        <v>66</v>
      </c>
      <c r="F172" s="9">
        <f t="shared" ca="1" si="9"/>
        <v>8</v>
      </c>
      <c r="G172" s="9" t="str">
        <f ca="1">VLOOKUP(RANDBETWEEN(1,81),Sehirler[],2,0)</f>
        <v>Kilis</v>
      </c>
      <c r="H172" s="9">
        <f t="shared" ca="1" si="10"/>
        <v>73583661775</v>
      </c>
      <c r="I172" s="9" t="str">
        <f t="shared" ca="1" si="11"/>
        <v>Erkek</v>
      </c>
    </row>
    <row r="173" spans="1:9">
      <c r="A173" s="9">
        <v>172</v>
      </c>
      <c r="B173" s="9" t="s">
        <v>469</v>
      </c>
      <c r="C173" s="9" t="s">
        <v>470</v>
      </c>
      <c r="D173" s="11">
        <f ca="1">TODAY()-Basvuranlar[[#This Row],[Yaş]]*365</f>
        <v>17453</v>
      </c>
      <c r="E173" s="9">
        <f t="shared" ca="1" si="8"/>
        <v>72</v>
      </c>
      <c r="F173" s="9">
        <f t="shared" ca="1" si="9"/>
        <v>56</v>
      </c>
      <c r="G173" s="9" t="str">
        <f ca="1">VLOOKUP(RANDBETWEEN(1,81),Sehirler[],2,0)</f>
        <v>Niğde</v>
      </c>
      <c r="H173" s="9">
        <f t="shared" ca="1" si="10"/>
        <v>30670301736</v>
      </c>
      <c r="I173" s="9" t="str">
        <f t="shared" ca="1" si="11"/>
        <v>Kadın</v>
      </c>
    </row>
    <row r="174" spans="1:9">
      <c r="A174" s="9">
        <v>173</v>
      </c>
      <c r="B174" s="9" t="s">
        <v>471</v>
      </c>
      <c r="C174" s="9" t="s">
        <v>472</v>
      </c>
      <c r="D174" s="11">
        <f ca="1">TODAY()-Basvuranlar[[#This Row],[Yaş]]*365</f>
        <v>35703</v>
      </c>
      <c r="E174" s="9">
        <f t="shared" ca="1" si="8"/>
        <v>22</v>
      </c>
      <c r="F174" s="9">
        <f t="shared" ca="1" si="9"/>
        <v>18</v>
      </c>
      <c r="G174" s="9" t="str">
        <f ca="1">VLOOKUP(RANDBETWEEN(1,81),Sehirler[],2,0)</f>
        <v>Gümüşhane</v>
      </c>
      <c r="H174" s="9">
        <f t="shared" ca="1" si="10"/>
        <v>17937197768</v>
      </c>
      <c r="I174" s="9" t="str">
        <f t="shared" ca="1" si="11"/>
        <v>Kadın</v>
      </c>
    </row>
    <row r="175" spans="1:9">
      <c r="A175" s="9">
        <v>174</v>
      </c>
      <c r="B175" s="9" t="s">
        <v>473</v>
      </c>
      <c r="C175" s="9" t="s">
        <v>474</v>
      </c>
      <c r="D175" s="11">
        <f ca="1">TODAY()-Basvuranlar[[#This Row],[Yaş]]*365</f>
        <v>24023</v>
      </c>
      <c r="E175" s="9">
        <f t="shared" ca="1" si="8"/>
        <v>54</v>
      </c>
      <c r="F175" s="9">
        <f t="shared" ca="1" si="9"/>
        <v>7</v>
      </c>
      <c r="G175" s="9" t="str">
        <f ca="1">VLOOKUP(RANDBETWEEN(1,81),Sehirler[],2,0)</f>
        <v>Tekirdağ</v>
      </c>
      <c r="H175" s="9">
        <f t="shared" ca="1" si="10"/>
        <v>48072594048</v>
      </c>
      <c r="I175" s="9" t="str">
        <f t="shared" ca="1" si="11"/>
        <v>Erkek</v>
      </c>
    </row>
    <row r="176" spans="1:9">
      <c r="A176" s="9">
        <v>175</v>
      </c>
      <c r="B176" s="9" t="s">
        <v>475</v>
      </c>
      <c r="C176" s="9" t="s">
        <v>476</v>
      </c>
      <c r="D176" s="11">
        <f ca="1">TODAY()-Basvuranlar[[#This Row],[Yaş]]*365</f>
        <v>13803</v>
      </c>
      <c r="E176" s="9">
        <f t="shared" ca="1" si="8"/>
        <v>82</v>
      </c>
      <c r="F176" s="9">
        <f t="shared" ca="1" si="9"/>
        <v>17</v>
      </c>
      <c r="G176" s="9" t="str">
        <f ca="1">VLOOKUP(RANDBETWEEN(1,81),Sehirler[],2,0)</f>
        <v>Yalova</v>
      </c>
      <c r="H176" s="9">
        <f t="shared" ca="1" si="10"/>
        <v>60884772860</v>
      </c>
      <c r="I176" s="9" t="str">
        <f t="shared" ca="1" si="11"/>
        <v>Erkek</v>
      </c>
    </row>
    <row r="177" spans="1:9">
      <c r="A177" s="9">
        <v>176</v>
      </c>
      <c r="B177" s="9" t="s">
        <v>477</v>
      </c>
      <c r="C177" s="9" t="s">
        <v>478</v>
      </c>
      <c r="D177" s="11">
        <f ca="1">TODAY()-Basvuranlar[[#This Row],[Yaş]]*365</f>
        <v>16723</v>
      </c>
      <c r="E177" s="9">
        <f t="shared" ca="1" si="8"/>
        <v>74</v>
      </c>
      <c r="F177" s="9">
        <f t="shared" ca="1" si="9"/>
        <v>37</v>
      </c>
      <c r="G177" s="9" t="str">
        <f ca="1">VLOOKUP(RANDBETWEEN(1,81),Sehirler[],2,0)</f>
        <v>Trabzon</v>
      </c>
      <c r="H177" s="9">
        <f t="shared" ca="1" si="10"/>
        <v>17544187789</v>
      </c>
      <c r="I177" s="9" t="str">
        <f t="shared" ca="1" si="11"/>
        <v>Erkek</v>
      </c>
    </row>
    <row r="178" spans="1:9">
      <c r="A178" s="9">
        <v>177</v>
      </c>
      <c r="B178" s="9" t="s">
        <v>479</v>
      </c>
      <c r="C178" s="9" t="s">
        <v>480</v>
      </c>
      <c r="D178" s="11">
        <f ca="1">TODAY()-Basvuranlar[[#This Row],[Yaş]]*365</f>
        <v>17818</v>
      </c>
      <c r="E178" s="9">
        <f t="shared" ca="1" si="8"/>
        <v>71</v>
      </c>
      <c r="F178" s="9">
        <f t="shared" ca="1" si="9"/>
        <v>67</v>
      </c>
      <c r="G178" s="9" t="str">
        <f ca="1">VLOOKUP(RANDBETWEEN(1,81),Sehirler[],2,0)</f>
        <v>Tekirdağ</v>
      </c>
      <c r="H178" s="9">
        <f t="shared" ca="1" si="10"/>
        <v>66452237202</v>
      </c>
      <c r="I178" s="9" t="str">
        <f t="shared" ca="1" si="11"/>
        <v>Kadın</v>
      </c>
    </row>
    <row r="179" spans="1:9">
      <c r="A179" s="9">
        <v>178</v>
      </c>
      <c r="B179" s="9" t="s">
        <v>481</v>
      </c>
      <c r="C179" s="9" t="s">
        <v>482</v>
      </c>
      <c r="D179" s="11">
        <f ca="1">TODAY()-Basvuranlar[[#This Row],[Yaş]]*365</f>
        <v>37163</v>
      </c>
      <c r="E179" s="9">
        <f t="shared" ca="1" si="8"/>
        <v>18</v>
      </c>
      <c r="F179" s="9">
        <f t="shared" ca="1" si="9"/>
        <v>15</v>
      </c>
      <c r="G179" s="9" t="str">
        <f ca="1">VLOOKUP(RANDBETWEEN(1,81),Sehirler[],2,0)</f>
        <v>Osmaniye</v>
      </c>
      <c r="H179" s="9">
        <f t="shared" ca="1" si="10"/>
        <v>43822451840</v>
      </c>
      <c r="I179" s="9" t="str">
        <f t="shared" ca="1" si="11"/>
        <v>Erkek</v>
      </c>
    </row>
    <row r="180" spans="1:9">
      <c r="A180" s="9">
        <v>179</v>
      </c>
      <c r="B180" s="9" t="s">
        <v>483</v>
      </c>
      <c r="C180" s="9" t="s">
        <v>484</v>
      </c>
      <c r="D180" s="11">
        <f ca="1">TODAY()-Basvuranlar[[#This Row],[Yaş]]*365</f>
        <v>26213</v>
      </c>
      <c r="E180" s="9">
        <f t="shared" ca="1" si="8"/>
        <v>48</v>
      </c>
      <c r="F180" s="9">
        <f t="shared" ca="1" si="9"/>
        <v>78</v>
      </c>
      <c r="G180" s="9" t="str">
        <f ca="1">VLOOKUP(RANDBETWEEN(1,81),Sehirler[],2,0)</f>
        <v>Sinop</v>
      </c>
      <c r="H180" s="9">
        <f t="shared" ca="1" si="10"/>
        <v>89821868922</v>
      </c>
      <c r="I180" s="9" t="str">
        <f t="shared" ca="1" si="11"/>
        <v>Erkek</v>
      </c>
    </row>
    <row r="181" spans="1:9">
      <c r="A181" s="9">
        <v>180</v>
      </c>
      <c r="B181" s="9" t="s">
        <v>485</v>
      </c>
      <c r="C181" s="9" t="s">
        <v>486</v>
      </c>
      <c r="D181" s="11">
        <f ca="1">TODAY()-Basvuranlar[[#This Row],[Yaş]]*365</f>
        <v>15263</v>
      </c>
      <c r="E181" s="9">
        <f t="shared" ca="1" si="8"/>
        <v>78</v>
      </c>
      <c r="F181" s="9">
        <f t="shared" ca="1" si="9"/>
        <v>16</v>
      </c>
      <c r="G181" s="9" t="str">
        <f ca="1">VLOOKUP(RANDBETWEEN(1,81),Sehirler[],2,0)</f>
        <v>Denizli</v>
      </c>
      <c r="H181" s="9">
        <f t="shared" ca="1" si="10"/>
        <v>56913982552</v>
      </c>
      <c r="I181" s="9" t="str">
        <f t="shared" ca="1" si="11"/>
        <v>Kadın</v>
      </c>
    </row>
    <row r="182" spans="1:9">
      <c r="A182" s="9">
        <v>181</v>
      </c>
      <c r="B182" s="9" t="s">
        <v>487</v>
      </c>
      <c r="C182" s="9" t="s">
        <v>488</v>
      </c>
      <c r="D182" s="11">
        <f ca="1">TODAY()-Basvuranlar[[#This Row],[Yaş]]*365</f>
        <v>21103</v>
      </c>
      <c r="E182" s="9">
        <f t="shared" ca="1" si="8"/>
        <v>62</v>
      </c>
      <c r="F182" s="9">
        <f t="shared" ca="1" si="9"/>
        <v>78</v>
      </c>
      <c r="G182" s="9" t="str">
        <f ca="1">VLOOKUP(RANDBETWEEN(1,81),Sehirler[],2,0)</f>
        <v>Bilecik</v>
      </c>
      <c r="H182" s="9">
        <f t="shared" ca="1" si="10"/>
        <v>45337050365</v>
      </c>
      <c r="I182" s="9" t="str">
        <f t="shared" ca="1" si="11"/>
        <v>Kadın</v>
      </c>
    </row>
    <row r="183" spans="1:9">
      <c r="A183" s="9">
        <v>182</v>
      </c>
      <c r="B183" s="9" t="s">
        <v>489</v>
      </c>
      <c r="C183" s="9" t="s">
        <v>490</v>
      </c>
      <c r="D183" s="11">
        <f ca="1">TODAY()-Basvuranlar[[#This Row],[Yaş]]*365</f>
        <v>28768</v>
      </c>
      <c r="E183" s="9">
        <f t="shared" ca="1" si="8"/>
        <v>41</v>
      </c>
      <c r="F183" s="9">
        <f t="shared" ca="1" si="9"/>
        <v>8</v>
      </c>
      <c r="G183" s="9" t="str">
        <f ca="1">VLOOKUP(RANDBETWEEN(1,81),Sehirler[],2,0)</f>
        <v>Kars</v>
      </c>
      <c r="H183" s="9">
        <f t="shared" ca="1" si="10"/>
        <v>73068392689</v>
      </c>
      <c r="I183" s="9" t="str">
        <f t="shared" ca="1" si="11"/>
        <v>Erkek</v>
      </c>
    </row>
    <row r="184" spans="1:9">
      <c r="A184" s="9">
        <v>183</v>
      </c>
      <c r="B184" s="9" t="s">
        <v>491</v>
      </c>
      <c r="C184" s="9" t="s">
        <v>492</v>
      </c>
      <c r="D184" s="11">
        <f ca="1">TODAY()-Basvuranlar[[#This Row],[Yaş]]*365</f>
        <v>24388</v>
      </c>
      <c r="E184" s="9">
        <f t="shared" ca="1" si="8"/>
        <v>53</v>
      </c>
      <c r="F184" s="9">
        <f t="shared" ca="1" si="9"/>
        <v>61</v>
      </c>
      <c r="G184" s="9" t="str">
        <f ca="1">VLOOKUP(RANDBETWEEN(1,81),Sehirler[],2,0)</f>
        <v>Kastamonu</v>
      </c>
      <c r="H184" s="9">
        <f t="shared" ca="1" si="10"/>
        <v>51423449047</v>
      </c>
      <c r="I184" s="9" t="str">
        <f t="shared" ca="1" si="11"/>
        <v>Erkek</v>
      </c>
    </row>
    <row r="185" spans="1:9">
      <c r="A185" s="9">
        <v>184</v>
      </c>
      <c r="B185" s="9" t="s">
        <v>493</v>
      </c>
      <c r="C185" s="9" t="s">
        <v>494</v>
      </c>
      <c r="D185" s="11">
        <f ca="1">TODAY()-Basvuranlar[[#This Row],[Yaş]]*365</f>
        <v>30228</v>
      </c>
      <c r="E185" s="9">
        <f t="shared" ca="1" si="8"/>
        <v>37</v>
      </c>
      <c r="F185" s="9">
        <f t="shared" ca="1" si="9"/>
        <v>60</v>
      </c>
      <c r="G185" s="9" t="str">
        <f ca="1">VLOOKUP(RANDBETWEEN(1,81),Sehirler[],2,0)</f>
        <v>Bartın</v>
      </c>
      <c r="H185" s="9">
        <f t="shared" ca="1" si="10"/>
        <v>63926968251</v>
      </c>
      <c r="I185" s="9" t="str">
        <f t="shared" ca="1" si="11"/>
        <v>Kadın</v>
      </c>
    </row>
    <row r="186" spans="1:9">
      <c r="A186" s="9">
        <v>185</v>
      </c>
      <c r="B186" s="9" t="s">
        <v>495</v>
      </c>
      <c r="C186" s="9" t="s">
        <v>496</v>
      </c>
      <c r="D186" s="11">
        <f ca="1">TODAY()-Basvuranlar[[#This Row],[Yaş]]*365</f>
        <v>16723</v>
      </c>
      <c r="E186" s="9">
        <f t="shared" ca="1" si="8"/>
        <v>74</v>
      </c>
      <c r="F186" s="9">
        <f t="shared" ca="1" si="9"/>
        <v>9</v>
      </c>
      <c r="G186" s="9" t="str">
        <f ca="1">VLOOKUP(RANDBETWEEN(1,81),Sehirler[],2,0)</f>
        <v>Kayseri</v>
      </c>
      <c r="H186" s="9">
        <f t="shared" ca="1" si="10"/>
        <v>85439643546</v>
      </c>
      <c r="I186" s="9" t="str">
        <f t="shared" ca="1" si="11"/>
        <v>Kadın</v>
      </c>
    </row>
    <row r="187" spans="1:9">
      <c r="A187" s="9">
        <v>186</v>
      </c>
      <c r="B187" s="9" t="s">
        <v>497</v>
      </c>
      <c r="C187" s="9" t="s">
        <v>498</v>
      </c>
      <c r="D187" s="11">
        <f ca="1">TODAY()-Basvuranlar[[#This Row],[Yaş]]*365</f>
        <v>26578</v>
      </c>
      <c r="E187" s="9">
        <f t="shared" ca="1" si="8"/>
        <v>47</v>
      </c>
      <c r="F187" s="9">
        <f t="shared" ca="1" si="9"/>
        <v>45</v>
      </c>
      <c r="G187" s="9" t="str">
        <f ca="1">VLOOKUP(RANDBETWEEN(1,81),Sehirler[],2,0)</f>
        <v>Osmaniye</v>
      </c>
      <c r="H187" s="9">
        <f t="shared" ca="1" si="10"/>
        <v>70586969727</v>
      </c>
      <c r="I187" s="9" t="str">
        <f t="shared" ca="1" si="11"/>
        <v>Kadın</v>
      </c>
    </row>
    <row r="188" spans="1:9">
      <c r="A188" s="9">
        <v>187</v>
      </c>
      <c r="B188" s="9" t="s">
        <v>499</v>
      </c>
      <c r="C188" s="9" t="s">
        <v>500</v>
      </c>
      <c r="D188" s="11">
        <f ca="1">TODAY()-Basvuranlar[[#This Row],[Yaş]]*365</f>
        <v>18913</v>
      </c>
      <c r="E188" s="9">
        <f t="shared" ca="1" si="8"/>
        <v>68</v>
      </c>
      <c r="F188" s="9">
        <f t="shared" ca="1" si="9"/>
        <v>68</v>
      </c>
      <c r="G188" s="9" t="str">
        <f ca="1">VLOOKUP(RANDBETWEEN(1,81),Sehirler[],2,0)</f>
        <v>Erzincan</v>
      </c>
      <c r="H188" s="9">
        <f t="shared" ca="1" si="10"/>
        <v>25003553723</v>
      </c>
      <c r="I188" s="9" t="str">
        <f t="shared" ca="1" si="11"/>
        <v>Erkek</v>
      </c>
    </row>
    <row r="189" spans="1:9">
      <c r="A189" s="9">
        <v>188</v>
      </c>
      <c r="B189" s="9" t="s">
        <v>501</v>
      </c>
      <c r="C189" s="9" t="s">
        <v>502</v>
      </c>
      <c r="D189" s="11">
        <f ca="1">TODAY()-Basvuranlar[[#This Row],[Yaş]]*365</f>
        <v>16723</v>
      </c>
      <c r="E189" s="9">
        <f t="shared" ca="1" si="8"/>
        <v>74</v>
      </c>
      <c r="F189" s="9">
        <f t="shared" ca="1" si="9"/>
        <v>25</v>
      </c>
      <c r="G189" s="9" t="str">
        <f ca="1">VLOOKUP(RANDBETWEEN(1,81),Sehirler[],2,0)</f>
        <v>Giresun</v>
      </c>
      <c r="H189" s="9">
        <f t="shared" ca="1" si="10"/>
        <v>27248742477</v>
      </c>
      <c r="I189" s="9" t="str">
        <f t="shared" ca="1" si="11"/>
        <v>Erkek</v>
      </c>
    </row>
    <row r="190" spans="1:9">
      <c r="A190" s="9">
        <v>189</v>
      </c>
      <c r="B190" s="9" t="s">
        <v>503</v>
      </c>
      <c r="C190" s="9" t="s">
        <v>504</v>
      </c>
      <c r="D190" s="11">
        <f ca="1">TODAY()-Basvuranlar[[#This Row],[Yaş]]*365</f>
        <v>15263</v>
      </c>
      <c r="E190" s="9">
        <f t="shared" ca="1" si="8"/>
        <v>78</v>
      </c>
      <c r="F190" s="9">
        <f t="shared" ca="1" si="9"/>
        <v>21</v>
      </c>
      <c r="G190" s="9" t="str">
        <f ca="1">VLOOKUP(RANDBETWEEN(1,81),Sehirler[],2,0)</f>
        <v>Aksaray</v>
      </c>
      <c r="H190" s="9">
        <f t="shared" ca="1" si="10"/>
        <v>53204845182</v>
      </c>
      <c r="I190" s="9" t="str">
        <f t="shared" ca="1" si="11"/>
        <v>Kadın</v>
      </c>
    </row>
    <row r="191" spans="1:9">
      <c r="A191" s="9">
        <v>190</v>
      </c>
      <c r="B191" s="9" t="s">
        <v>505</v>
      </c>
      <c r="C191" s="9" t="s">
        <v>506</v>
      </c>
      <c r="D191" s="11">
        <f ca="1">TODAY()-Basvuranlar[[#This Row],[Yaş]]*365</f>
        <v>21833</v>
      </c>
      <c r="E191" s="9">
        <f t="shared" ca="1" si="8"/>
        <v>60</v>
      </c>
      <c r="F191" s="9">
        <f t="shared" ca="1" si="9"/>
        <v>47</v>
      </c>
      <c r="G191" s="9" t="str">
        <f ca="1">VLOOKUP(RANDBETWEEN(1,81),Sehirler[],2,0)</f>
        <v>Aksaray</v>
      </c>
      <c r="H191" s="9">
        <f t="shared" ca="1" si="10"/>
        <v>39213262589</v>
      </c>
      <c r="I191" s="9" t="str">
        <f t="shared" ca="1" si="11"/>
        <v>Erkek</v>
      </c>
    </row>
    <row r="192" spans="1:9">
      <c r="A192" s="9">
        <v>191</v>
      </c>
      <c r="B192" s="9" t="s">
        <v>507</v>
      </c>
      <c r="C192" s="9" t="s">
        <v>508</v>
      </c>
      <c r="D192" s="11">
        <f ca="1">TODAY()-Basvuranlar[[#This Row],[Yaş]]*365</f>
        <v>21833</v>
      </c>
      <c r="E192" s="9">
        <f t="shared" ca="1" si="8"/>
        <v>60</v>
      </c>
      <c r="F192" s="9">
        <f t="shared" ca="1" si="9"/>
        <v>25</v>
      </c>
      <c r="G192" s="9" t="str">
        <f ca="1">VLOOKUP(RANDBETWEEN(1,81),Sehirler[],2,0)</f>
        <v>Isparta</v>
      </c>
      <c r="H192" s="9">
        <f t="shared" ca="1" si="10"/>
        <v>63102932018</v>
      </c>
      <c r="I192" s="9" t="str">
        <f t="shared" ca="1" si="11"/>
        <v>Kadın</v>
      </c>
    </row>
    <row r="193" spans="1:9">
      <c r="A193" s="9">
        <v>192</v>
      </c>
      <c r="B193" s="9" t="s">
        <v>509</v>
      </c>
      <c r="C193" s="9" t="s">
        <v>510</v>
      </c>
      <c r="D193" s="11">
        <f ca="1">TODAY()-Basvuranlar[[#This Row],[Yaş]]*365</f>
        <v>30958</v>
      </c>
      <c r="E193" s="9">
        <f t="shared" ca="1" si="8"/>
        <v>35</v>
      </c>
      <c r="F193" s="9">
        <f t="shared" ca="1" si="9"/>
        <v>22</v>
      </c>
      <c r="G193" s="9" t="str">
        <f ca="1">VLOOKUP(RANDBETWEEN(1,81),Sehirler[],2,0)</f>
        <v>Çankırı</v>
      </c>
      <c r="H193" s="9">
        <f t="shared" ca="1" si="10"/>
        <v>79859076199</v>
      </c>
      <c r="I193" s="9" t="str">
        <f t="shared" ca="1" si="11"/>
        <v>Erkek</v>
      </c>
    </row>
    <row r="194" spans="1:9">
      <c r="A194" s="9">
        <v>193</v>
      </c>
      <c r="B194" s="9" t="s">
        <v>511</v>
      </c>
      <c r="C194" s="9" t="s">
        <v>512</v>
      </c>
      <c r="D194" s="11">
        <f ca="1">TODAY()-Basvuranlar[[#This Row],[Yaş]]*365</f>
        <v>28038</v>
      </c>
      <c r="E194" s="9">
        <f t="shared" ref="E194:E257" ca="1" si="12">RANDBETWEEN(18,82)</f>
        <v>43</v>
      </c>
      <c r="F194" s="9">
        <f t="shared" ref="F194:F257" ca="1" si="13">RANDBETWEEN(1,81)</f>
        <v>7</v>
      </c>
      <c r="G194" s="9" t="str">
        <f ca="1">VLOOKUP(RANDBETWEEN(1,81),Sehirler[],2,0)</f>
        <v>Bingöl</v>
      </c>
      <c r="H194" s="9">
        <f t="shared" ref="H194:H257" ca="1" si="14">RANDBETWEEN(14954316070,92354316070)</f>
        <v>15915556523</v>
      </c>
      <c r="I194" s="9" t="str">
        <f t="shared" ref="I194:I257" ca="1" si="15">_xlfn.SWITCH(RANDBETWEEN(1,2),1,"Erkek",2,"Kadın")</f>
        <v>Erkek</v>
      </c>
    </row>
    <row r="195" spans="1:9">
      <c r="A195" s="9">
        <v>194</v>
      </c>
      <c r="B195" s="9" t="s">
        <v>513</v>
      </c>
      <c r="C195" s="9" t="s">
        <v>514</v>
      </c>
      <c r="D195" s="11">
        <f ca="1">TODAY()-Basvuranlar[[#This Row],[Yaş]]*365</f>
        <v>25118</v>
      </c>
      <c r="E195" s="9">
        <f t="shared" ca="1" si="12"/>
        <v>51</v>
      </c>
      <c r="F195" s="9">
        <f t="shared" ca="1" si="13"/>
        <v>53</v>
      </c>
      <c r="G195" s="9" t="str">
        <f ca="1">VLOOKUP(RANDBETWEEN(1,81),Sehirler[],2,0)</f>
        <v>Kırşehir</v>
      </c>
      <c r="H195" s="9">
        <f t="shared" ca="1" si="14"/>
        <v>41278548588</v>
      </c>
      <c r="I195" s="9" t="str">
        <f t="shared" ca="1" si="15"/>
        <v>Erkek</v>
      </c>
    </row>
    <row r="196" spans="1:9">
      <c r="A196" s="9">
        <v>195</v>
      </c>
      <c r="B196" s="9" t="s">
        <v>515</v>
      </c>
      <c r="C196" s="9" t="s">
        <v>2093</v>
      </c>
      <c r="D196" s="11">
        <f ca="1">TODAY()-Basvuranlar[[#This Row],[Yaş]]*365</f>
        <v>21468</v>
      </c>
      <c r="E196" s="9">
        <f t="shared" ca="1" si="12"/>
        <v>61</v>
      </c>
      <c r="F196" s="9">
        <f t="shared" ca="1" si="13"/>
        <v>60</v>
      </c>
      <c r="G196" s="9" t="str">
        <f ca="1">VLOOKUP(RANDBETWEEN(1,81),Sehirler[],2,0)</f>
        <v>Sinop</v>
      </c>
      <c r="H196" s="9">
        <f t="shared" ca="1" si="14"/>
        <v>49992074503</v>
      </c>
      <c r="I196" s="9" t="str">
        <f t="shared" ca="1" si="15"/>
        <v>Kadın</v>
      </c>
    </row>
    <row r="197" spans="1:9">
      <c r="A197" s="9">
        <v>196</v>
      </c>
      <c r="B197" s="9" t="s">
        <v>516</v>
      </c>
      <c r="C197" s="9" t="s">
        <v>517</v>
      </c>
      <c r="D197" s="11">
        <f ca="1">TODAY()-Basvuranlar[[#This Row],[Yaş]]*365</f>
        <v>36798</v>
      </c>
      <c r="E197" s="9">
        <f t="shared" ca="1" si="12"/>
        <v>19</v>
      </c>
      <c r="F197" s="9">
        <f t="shared" ca="1" si="13"/>
        <v>55</v>
      </c>
      <c r="G197" s="9" t="str">
        <f ca="1">VLOOKUP(RANDBETWEEN(1,81),Sehirler[],2,0)</f>
        <v>Tokat</v>
      </c>
      <c r="H197" s="9">
        <f t="shared" ca="1" si="14"/>
        <v>81671440810</v>
      </c>
      <c r="I197" s="9" t="str">
        <f t="shared" ca="1" si="15"/>
        <v>Erkek</v>
      </c>
    </row>
    <row r="198" spans="1:9">
      <c r="A198" s="9">
        <v>197</v>
      </c>
      <c r="B198" s="9" t="s">
        <v>518</v>
      </c>
      <c r="C198" s="9" t="s">
        <v>519</v>
      </c>
      <c r="D198" s="11">
        <f ca="1">TODAY()-Basvuranlar[[#This Row],[Yaş]]*365</f>
        <v>22563</v>
      </c>
      <c r="E198" s="9">
        <f t="shared" ca="1" si="12"/>
        <v>58</v>
      </c>
      <c r="F198" s="9">
        <f t="shared" ca="1" si="13"/>
        <v>71</v>
      </c>
      <c r="G198" s="9" t="str">
        <f ca="1">VLOOKUP(RANDBETWEEN(1,81),Sehirler[],2,0)</f>
        <v>Bilecik</v>
      </c>
      <c r="H198" s="9">
        <f t="shared" ca="1" si="14"/>
        <v>52308479821</v>
      </c>
      <c r="I198" s="9" t="str">
        <f t="shared" ca="1" si="15"/>
        <v>Kadın</v>
      </c>
    </row>
    <row r="199" spans="1:9">
      <c r="A199" s="9">
        <v>198</v>
      </c>
      <c r="B199" s="9" t="s">
        <v>520</v>
      </c>
      <c r="C199" s="9" t="s">
        <v>521</v>
      </c>
      <c r="D199" s="11">
        <f ca="1">TODAY()-Basvuranlar[[#This Row],[Yaş]]*365</f>
        <v>14168</v>
      </c>
      <c r="E199" s="9">
        <f t="shared" ca="1" si="12"/>
        <v>81</v>
      </c>
      <c r="F199" s="9">
        <f t="shared" ca="1" si="13"/>
        <v>19</v>
      </c>
      <c r="G199" s="9" t="str">
        <f ca="1">VLOOKUP(RANDBETWEEN(1,81),Sehirler[],2,0)</f>
        <v>Muş</v>
      </c>
      <c r="H199" s="9">
        <f t="shared" ca="1" si="14"/>
        <v>25418332581</v>
      </c>
      <c r="I199" s="9" t="str">
        <f t="shared" ca="1" si="15"/>
        <v>Erkek</v>
      </c>
    </row>
    <row r="200" spans="1:9">
      <c r="A200" s="9">
        <v>199</v>
      </c>
      <c r="B200" s="9" t="s">
        <v>522</v>
      </c>
      <c r="C200" s="9" t="s">
        <v>523</v>
      </c>
      <c r="D200" s="11">
        <f ca="1">TODAY()-Basvuranlar[[#This Row],[Yaş]]*365</f>
        <v>14533</v>
      </c>
      <c r="E200" s="9">
        <f t="shared" ca="1" si="12"/>
        <v>80</v>
      </c>
      <c r="F200" s="9">
        <f t="shared" ca="1" si="13"/>
        <v>54</v>
      </c>
      <c r="G200" s="9" t="str">
        <f ca="1">VLOOKUP(RANDBETWEEN(1,81),Sehirler[],2,0)</f>
        <v>Kilis</v>
      </c>
      <c r="H200" s="9">
        <f t="shared" ca="1" si="14"/>
        <v>77410403927</v>
      </c>
      <c r="I200" s="9" t="str">
        <f t="shared" ca="1" si="15"/>
        <v>Kadın</v>
      </c>
    </row>
    <row r="201" spans="1:9">
      <c r="A201" s="9">
        <v>200</v>
      </c>
      <c r="B201" s="9" t="s">
        <v>524</v>
      </c>
      <c r="C201" s="9" t="s">
        <v>525</v>
      </c>
      <c r="D201" s="11">
        <f ca="1">TODAY()-Basvuranlar[[#This Row],[Yaş]]*365</f>
        <v>19643</v>
      </c>
      <c r="E201" s="9">
        <f t="shared" ca="1" si="12"/>
        <v>66</v>
      </c>
      <c r="F201" s="9">
        <f t="shared" ca="1" si="13"/>
        <v>16</v>
      </c>
      <c r="G201" s="9" t="str">
        <f ca="1">VLOOKUP(RANDBETWEEN(1,81),Sehirler[],2,0)</f>
        <v>Adıyaman</v>
      </c>
      <c r="H201" s="9">
        <f t="shared" ca="1" si="14"/>
        <v>59289729409</v>
      </c>
      <c r="I201" s="9" t="str">
        <f t="shared" ca="1" si="15"/>
        <v>Kadın</v>
      </c>
    </row>
    <row r="202" spans="1:9">
      <c r="A202" s="9">
        <v>201</v>
      </c>
      <c r="B202" s="9" t="s">
        <v>526</v>
      </c>
      <c r="C202" s="9" t="s">
        <v>527</v>
      </c>
      <c r="D202" s="11">
        <f ca="1">TODAY()-Basvuranlar[[#This Row],[Yaş]]*365</f>
        <v>33878</v>
      </c>
      <c r="E202" s="9">
        <f t="shared" ca="1" si="12"/>
        <v>27</v>
      </c>
      <c r="F202" s="9">
        <f t="shared" ca="1" si="13"/>
        <v>70</v>
      </c>
      <c r="G202" s="9" t="str">
        <f ca="1">VLOOKUP(RANDBETWEEN(1,81),Sehirler[],2,0)</f>
        <v>Erzincan</v>
      </c>
      <c r="H202" s="9">
        <f t="shared" ca="1" si="14"/>
        <v>61787570571</v>
      </c>
      <c r="I202" s="9" t="str">
        <f t="shared" ca="1" si="15"/>
        <v>Kadın</v>
      </c>
    </row>
    <row r="203" spans="1:9">
      <c r="A203" s="9">
        <v>202</v>
      </c>
      <c r="B203" s="9" t="s">
        <v>528</v>
      </c>
      <c r="C203" s="9" t="s">
        <v>529</v>
      </c>
      <c r="D203" s="11">
        <f ca="1">TODAY()-Basvuranlar[[#This Row],[Yaş]]*365</f>
        <v>18548</v>
      </c>
      <c r="E203" s="9">
        <f t="shared" ca="1" si="12"/>
        <v>69</v>
      </c>
      <c r="F203" s="9">
        <f t="shared" ca="1" si="13"/>
        <v>6</v>
      </c>
      <c r="G203" s="9" t="str">
        <f ca="1">VLOOKUP(RANDBETWEEN(1,81),Sehirler[],2,0)</f>
        <v>Ankara</v>
      </c>
      <c r="H203" s="9">
        <f t="shared" ca="1" si="14"/>
        <v>53490670936</v>
      </c>
      <c r="I203" s="9" t="str">
        <f t="shared" ca="1" si="15"/>
        <v>Erkek</v>
      </c>
    </row>
    <row r="204" spans="1:9">
      <c r="A204" s="9">
        <v>203</v>
      </c>
      <c r="B204" s="9" t="s">
        <v>530</v>
      </c>
      <c r="C204" s="9" t="s">
        <v>531</v>
      </c>
      <c r="D204" s="11">
        <f ca="1">TODAY()-Basvuranlar[[#This Row],[Yaş]]*365</f>
        <v>36068</v>
      </c>
      <c r="E204" s="9">
        <f t="shared" ca="1" si="12"/>
        <v>21</v>
      </c>
      <c r="F204" s="9">
        <f t="shared" ca="1" si="13"/>
        <v>57</v>
      </c>
      <c r="G204" s="9" t="str">
        <f ca="1">VLOOKUP(RANDBETWEEN(1,81),Sehirler[],2,0)</f>
        <v>Muğla</v>
      </c>
      <c r="H204" s="9">
        <f t="shared" ca="1" si="14"/>
        <v>34852374821</v>
      </c>
      <c r="I204" s="9" t="str">
        <f t="shared" ca="1" si="15"/>
        <v>Kadın</v>
      </c>
    </row>
    <row r="205" spans="1:9">
      <c r="A205" s="9">
        <v>204</v>
      </c>
      <c r="B205" s="9" t="s">
        <v>532</v>
      </c>
      <c r="C205" s="9" t="s">
        <v>533</v>
      </c>
      <c r="D205" s="11">
        <f ca="1">TODAY()-Basvuranlar[[#This Row],[Yaş]]*365</f>
        <v>18913</v>
      </c>
      <c r="E205" s="9">
        <f t="shared" ca="1" si="12"/>
        <v>68</v>
      </c>
      <c r="F205" s="9">
        <f t="shared" ca="1" si="13"/>
        <v>35</v>
      </c>
      <c r="G205" s="9" t="str">
        <f ca="1">VLOOKUP(RANDBETWEEN(1,81),Sehirler[],2,0)</f>
        <v>Sivas</v>
      </c>
      <c r="H205" s="9">
        <f t="shared" ca="1" si="14"/>
        <v>30415218475</v>
      </c>
      <c r="I205" s="9" t="str">
        <f t="shared" ca="1" si="15"/>
        <v>Erkek</v>
      </c>
    </row>
    <row r="206" spans="1:9">
      <c r="A206" s="9">
        <v>205</v>
      </c>
      <c r="B206" s="9" t="s">
        <v>534</v>
      </c>
      <c r="C206" s="9" t="s">
        <v>535</v>
      </c>
      <c r="D206" s="11">
        <f ca="1">TODAY()-Basvuranlar[[#This Row],[Yaş]]*365</f>
        <v>30593</v>
      </c>
      <c r="E206" s="9">
        <f t="shared" ca="1" si="12"/>
        <v>36</v>
      </c>
      <c r="F206" s="9">
        <f t="shared" ca="1" si="13"/>
        <v>44</v>
      </c>
      <c r="G206" s="9" t="str">
        <f ca="1">VLOOKUP(RANDBETWEEN(1,81),Sehirler[],2,0)</f>
        <v>Ankara</v>
      </c>
      <c r="H206" s="9">
        <f t="shared" ca="1" si="14"/>
        <v>55546912829</v>
      </c>
      <c r="I206" s="9" t="str">
        <f t="shared" ca="1" si="15"/>
        <v>Kadın</v>
      </c>
    </row>
    <row r="207" spans="1:9">
      <c r="A207" s="9">
        <v>206</v>
      </c>
      <c r="B207" s="9" t="s">
        <v>536</v>
      </c>
      <c r="C207" s="9" t="s">
        <v>537</v>
      </c>
      <c r="D207" s="11">
        <f ca="1">TODAY()-Basvuranlar[[#This Row],[Yaş]]*365</f>
        <v>19278</v>
      </c>
      <c r="E207" s="9">
        <f t="shared" ca="1" si="12"/>
        <v>67</v>
      </c>
      <c r="F207" s="9">
        <f t="shared" ca="1" si="13"/>
        <v>79</v>
      </c>
      <c r="G207" s="9" t="str">
        <f ca="1">VLOOKUP(RANDBETWEEN(1,81),Sehirler[],2,0)</f>
        <v>Bitlis</v>
      </c>
      <c r="H207" s="9">
        <f t="shared" ca="1" si="14"/>
        <v>59387831248</v>
      </c>
      <c r="I207" s="9" t="str">
        <f t="shared" ca="1" si="15"/>
        <v>Kadın</v>
      </c>
    </row>
    <row r="208" spans="1:9">
      <c r="A208" s="9">
        <v>207</v>
      </c>
      <c r="B208" s="9" t="s">
        <v>538</v>
      </c>
      <c r="C208" s="9" t="s">
        <v>539</v>
      </c>
      <c r="D208" s="11">
        <f ca="1">TODAY()-Basvuranlar[[#This Row],[Yaş]]*365</f>
        <v>32783</v>
      </c>
      <c r="E208" s="9">
        <f t="shared" ca="1" si="12"/>
        <v>30</v>
      </c>
      <c r="F208" s="9">
        <f t="shared" ca="1" si="13"/>
        <v>57</v>
      </c>
      <c r="G208" s="9" t="str">
        <f ca="1">VLOOKUP(RANDBETWEEN(1,81),Sehirler[],2,0)</f>
        <v>Sinop</v>
      </c>
      <c r="H208" s="9">
        <f t="shared" ca="1" si="14"/>
        <v>90275834223</v>
      </c>
      <c r="I208" s="9" t="str">
        <f t="shared" ca="1" si="15"/>
        <v>Kadın</v>
      </c>
    </row>
    <row r="209" spans="1:9">
      <c r="A209" s="9">
        <v>208</v>
      </c>
      <c r="B209" s="9" t="s">
        <v>540</v>
      </c>
      <c r="C209" s="9" t="s">
        <v>541</v>
      </c>
      <c r="D209" s="11">
        <f ca="1">TODAY()-Basvuranlar[[#This Row],[Yaş]]*365</f>
        <v>22198</v>
      </c>
      <c r="E209" s="9">
        <f t="shared" ca="1" si="12"/>
        <v>59</v>
      </c>
      <c r="F209" s="9">
        <f t="shared" ca="1" si="13"/>
        <v>3</v>
      </c>
      <c r="G209" s="9" t="str">
        <f ca="1">VLOOKUP(RANDBETWEEN(1,81),Sehirler[],2,0)</f>
        <v>Tunceli</v>
      </c>
      <c r="H209" s="9">
        <f t="shared" ca="1" si="14"/>
        <v>28385358974</v>
      </c>
      <c r="I209" s="9" t="str">
        <f t="shared" ca="1" si="15"/>
        <v>Erkek</v>
      </c>
    </row>
    <row r="210" spans="1:9">
      <c r="A210" s="9">
        <v>209</v>
      </c>
      <c r="B210" s="9" t="s">
        <v>542</v>
      </c>
      <c r="C210" s="9" t="s">
        <v>543</v>
      </c>
      <c r="D210" s="11">
        <f ca="1">TODAY()-Basvuranlar[[#This Row],[Yaş]]*365</f>
        <v>30958</v>
      </c>
      <c r="E210" s="9">
        <f t="shared" ca="1" si="12"/>
        <v>35</v>
      </c>
      <c r="F210" s="9">
        <f t="shared" ca="1" si="13"/>
        <v>5</v>
      </c>
      <c r="G210" s="9" t="str">
        <f ca="1">VLOOKUP(RANDBETWEEN(1,81),Sehirler[],2,0)</f>
        <v>Samsun</v>
      </c>
      <c r="H210" s="9">
        <f t="shared" ca="1" si="14"/>
        <v>46914949210</v>
      </c>
      <c r="I210" s="9" t="str">
        <f t="shared" ca="1" si="15"/>
        <v>Kadın</v>
      </c>
    </row>
    <row r="211" spans="1:9">
      <c r="A211" s="9">
        <v>210</v>
      </c>
      <c r="B211" s="9" t="s">
        <v>544</v>
      </c>
      <c r="C211" s="9" t="s">
        <v>545</v>
      </c>
      <c r="D211" s="11">
        <f ca="1">TODAY()-Basvuranlar[[#This Row],[Yaş]]*365</f>
        <v>33513</v>
      </c>
      <c r="E211" s="9">
        <f t="shared" ca="1" si="12"/>
        <v>28</v>
      </c>
      <c r="F211" s="9">
        <f t="shared" ca="1" si="13"/>
        <v>73</v>
      </c>
      <c r="G211" s="9" t="str">
        <f ca="1">VLOOKUP(RANDBETWEEN(1,81),Sehirler[],2,0)</f>
        <v>Bayburt</v>
      </c>
      <c r="H211" s="9">
        <f t="shared" ca="1" si="14"/>
        <v>73803095122</v>
      </c>
      <c r="I211" s="9" t="str">
        <f t="shared" ca="1" si="15"/>
        <v>Kadın</v>
      </c>
    </row>
    <row r="212" spans="1:9">
      <c r="A212" s="9">
        <v>211</v>
      </c>
      <c r="B212" s="9" t="s">
        <v>546</v>
      </c>
      <c r="C212" s="9" t="s">
        <v>547</v>
      </c>
      <c r="D212" s="11">
        <f ca="1">TODAY()-Basvuranlar[[#This Row],[Yaş]]*365</f>
        <v>37163</v>
      </c>
      <c r="E212" s="9">
        <f t="shared" ca="1" si="12"/>
        <v>18</v>
      </c>
      <c r="F212" s="9">
        <f t="shared" ca="1" si="13"/>
        <v>40</v>
      </c>
      <c r="G212" s="9" t="str">
        <f ca="1">VLOOKUP(RANDBETWEEN(1,81),Sehirler[],2,0)</f>
        <v>Siirt</v>
      </c>
      <c r="H212" s="9">
        <f t="shared" ca="1" si="14"/>
        <v>53272661699</v>
      </c>
      <c r="I212" s="9" t="str">
        <f t="shared" ca="1" si="15"/>
        <v>Kadın</v>
      </c>
    </row>
    <row r="213" spans="1:9">
      <c r="A213" s="9">
        <v>212</v>
      </c>
      <c r="B213" s="9" t="s">
        <v>548</v>
      </c>
      <c r="C213" s="9" t="s">
        <v>549</v>
      </c>
      <c r="D213" s="11">
        <f ca="1">TODAY()-Basvuranlar[[#This Row],[Yaş]]*365</f>
        <v>31323</v>
      </c>
      <c r="E213" s="9">
        <f t="shared" ca="1" si="12"/>
        <v>34</v>
      </c>
      <c r="F213" s="9">
        <f t="shared" ca="1" si="13"/>
        <v>42</v>
      </c>
      <c r="G213" s="9" t="str">
        <f ca="1">VLOOKUP(RANDBETWEEN(1,81),Sehirler[],2,0)</f>
        <v>Zonguldak</v>
      </c>
      <c r="H213" s="9">
        <f t="shared" ca="1" si="14"/>
        <v>67665074837</v>
      </c>
      <c r="I213" s="9" t="str">
        <f t="shared" ca="1" si="15"/>
        <v>Erkek</v>
      </c>
    </row>
    <row r="214" spans="1:9">
      <c r="A214" s="9">
        <v>213</v>
      </c>
      <c r="B214" s="9" t="s">
        <v>550</v>
      </c>
      <c r="C214" s="9" t="s">
        <v>551</v>
      </c>
      <c r="D214" s="11">
        <f ca="1">TODAY()-Basvuranlar[[#This Row],[Yaş]]*365</f>
        <v>16358</v>
      </c>
      <c r="E214" s="9">
        <f t="shared" ca="1" si="12"/>
        <v>75</v>
      </c>
      <c r="F214" s="9">
        <f t="shared" ca="1" si="13"/>
        <v>14</v>
      </c>
      <c r="G214" s="9" t="str">
        <f ca="1">VLOOKUP(RANDBETWEEN(1,81),Sehirler[],2,0)</f>
        <v>Manisa</v>
      </c>
      <c r="H214" s="9">
        <f t="shared" ca="1" si="14"/>
        <v>37452319157</v>
      </c>
      <c r="I214" s="9" t="str">
        <f t="shared" ca="1" si="15"/>
        <v>Erkek</v>
      </c>
    </row>
    <row r="215" spans="1:9">
      <c r="A215" s="9">
        <v>214</v>
      </c>
      <c r="B215" s="9" t="s">
        <v>552</v>
      </c>
      <c r="C215" s="9" t="s">
        <v>553</v>
      </c>
      <c r="D215" s="11">
        <f ca="1">TODAY()-Basvuranlar[[#This Row],[Yaş]]*365</f>
        <v>26578</v>
      </c>
      <c r="E215" s="9">
        <f t="shared" ca="1" si="12"/>
        <v>47</v>
      </c>
      <c r="F215" s="9">
        <f t="shared" ca="1" si="13"/>
        <v>39</v>
      </c>
      <c r="G215" s="9" t="str">
        <f ca="1">VLOOKUP(RANDBETWEEN(1,81),Sehirler[],2,0)</f>
        <v>Erzincan</v>
      </c>
      <c r="H215" s="9">
        <f t="shared" ca="1" si="14"/>
        <v>63889510436</v>
      </c>
      <c r="I215" s="9" t="str">
        <f t="shared" ca="1" si="15"/>
        <v>Kadın</v>
      </c>
    </row>
    <row r="216" spans="1:9">
      <c r="A216" s="9">
        <v>215</v>
      </c>
      <c r="B216" s="9" t="s">
        <v>554</v>
      </c>
      <c r="C216" s="9" t="s">
        <v>555</v>
      </c>
      <c r="D216" s="11">
        <f ca="1">TODAY()-Basvuranlar[[#This Row],[Yaş]]*365</f>
        <v>23658</v>
      </c>
      <c r="E216" s="9">
        <f t="shared" ca="1" si="12"/>
        <v>55</v>
      </c>
      <c r="F216" s="9">
        <f t="shared" ca="1" si="13"/>
        <v>42</v>
      </c>
      <c r="G216" s="9" t="str">
        <f ca="1">VLOOKUP(RANDBETWEEN(1,81),Sehirler[],2,0)</f>
        <v>Tunceli</v>
      </c>
      <c r="H216" s="9">
        <f t="shared" ca="1" si="14"/>
        <v>41477791297</v>
      </c>
      <c r="I216" s="9" t="str">
        <f t="shared" ca="1" si="15"/>
        <v>Kadın</v>
      </c>
    </row>
    <row r="217" spans="1:9">
      <c r="A217" s="9">
        <v>216</v>
      </c>
      <c r="B217" s="9" t="s">
        <v>556</v>
      </c>
      <c r="C217" s="9" t="s">
        <v>557</v>
      </c>
      <c r="D217" s="11">
        <f ca="1">TODAY()-Basvuranlar[[#This Row],[Yaş]]*365</f>
        <v>17088</v>
      </c>
      <c r="E217" s="9">
        <f t="shared" ca="1" si="12"/>
        <v>73</v>
      </c>
      <c r="F217" s="9">
        <f t="shared" ca="1" si="13"/>
        <v>43</v>
      </c>
      <c r="G217" s="9" t="str">
        <f ca="1">VLOOKUP(RANDBETWEEN(1,81),Sehirler[],2,0)</f>
        <v>Tekirdağ</v>
      </c>
      <c r="H217" s="9">
        <f t="shared" ca="1" si="14"/>
        <v>68892031252</v>
      </c>
      <c r="I217" s="9" t="str">
        <f t="shared" ca="1" si="15"/>
        <v>Kadın</v>
      </c>
    </row>
    <row r="218" spans="1:9">
      <c r="A218" s="9">
        <v>217</v>
      </c>
      <c r="B218" s="9" t="s">
        <v>558</v>
      </c>
      <c r="C218" s="9" t="s">
        <v>559</v>
      </c>
      <c r="D218" s="11">
        <f ca="1">TODAY()-Basvuranlar[[#This Row],[Yaş]]*365</f>
        <v>23658</v>
      </c>
      <c r="E218" s="9">
        <f t="shared" ca="1" si="12"/>
        <v>55</v>
      </c>
      <c r="F218" s="9">
        <f t="shared" ca="1" si="13"/>
        <v>44</v>
      </c>
      <c r="G218" s="9" t="str">
        <f ca="1">VLOOKUP(RANDBETWEEN(1,81),Sehirler[],2,0)</f>
        <v>Kilis</v>
      </c>
      <c r="H218" s="9">
        <f t="shared" ca="1" si="14"/>
        <v>25834507032</v>
      </c>
      <c r="I218" s="9" t="str">
        <f t="shared" ca="1" si="15"/>
        <v>Erkek</v>
      </c>
    </row>
    <row r="219" spans="1:9">
      <c r="A219" s="9">
        <v>218</v>
      </c>
      <c r="B219" s="9" t="s">
        <v>560</v>
      </c>
      <c r="C219" s="9" t="s">
        <v>561</v>
      </c>
      <c r="D219" s="11">
        <f ca="1">TODAY()-Basvuranlar[[#This Row],[Yaş]]*365</f>
        <v>36798</v>
      </c>
      <c r="E219" s="9">
        <f t="shared" ca="1" si="12"/>
        <v>19</v>
      </c>
      <c r="F219" s="9">
        <f t="shared" ca="1" si="13"/>
        <v>13</v>
      </c>
      <c r="G219" s="9" t="str">
        <f ca="1">VLOOKUP(RANDBETWEEN(1,81),Sehirler[],2,0)</f>
        <v>Bursa</v>
      </c>
      <c r="H219" s="9">
        <f t="shared" ca="1" si="14"/>
        <v>70873471020</v>
      </c>
      <c r="I219" s="9" t="str">
        <f t="shared" ca="1" si="15"/>
        <v>Erkek</v>
      </c>
    </row>
    <row r="220" spans="1:9">
      <c r="A220" s="9">
        <v>219</v>
      </c>
      <c r="B220" s="9" t="s">
        <v>562</v>
      </c>
      <c r="C220" s="9" t="s">
        <v>563</v>
      </c>
      <c r="D220" s="11">
        <f ca="1">TODAY()-Basvuranlar[[#This Row],[Yaş]]*365</f>
        <v>24388</v>
      </c>
      <c r="E220" s="9">
        <f t="shared" ca="1" si="12"/>
        <v>53</v>
      </c>
      <c r="F220" s="9">
        <f t="shared" ca="1" si="13"/>
        <v>56</v>
      </c>
      <c r="G220" s="9" t="str">
        <f ca="1">VLOOKUP(RANDBETWEEN(1,81),Sehirler[],2,0)</f>
        <v>Tunceli</v>
      </c>
      <c r="H220" s="9">
        <f t="shared" ca="1" si="14"/>
        <v>74659779336</v>
      </c>
      <c r="I220" s="9" t="str">
        <f t="shared" ca="1" si="15"/>
        <v>Kadın</v>
      </c>
    </row>
    <row r="221" spans="1:9">
      <c r="A221" s="9">
        <v>220</v>
      </c>
      <c r="B221" s="9" t="s">
        <v>564</v>
      </c>
      <c r="C221" s="9" t="s">
        <v>565</v>
      </c>
      <c r="D221" s="11">
        <f ca="1">TODAY()-Basvuranlar[[#This Row],[Yaş]]*365</f>
        <v>20738</v>
      </c>
      <c r="E221" s="9">
        <f t="shared" ca="1" si="12"/>
        <v>63</v>
      </c>
      <c r="F221" s="9">
        <f t="shared" ca="1" si="13"/>
        <v>28</v>
      </c>
      <c r="G221" s="9" t="str">
        <f ca="1">VLOOKUP(RANDBETWEEN(1,81),Sehirler[],2,0)</f>
        <v>Malatya</v>
      </c>
      <c r="H221" s="9">
        <f t="shared" ca="1" si="14"/>
        <v>54554962638</v>
      </c>
      <c r="I221" s="9" t="str">
        <f t="shared" ca="1" si="15"/>
        <v>Erkek</v>
      </c>
    </row>
    <row r="222" spans="1:9">
      <c r="A222" s="9">
        <v>221</v>
      </c>
      <c r="B222" s="9" t="s">
        <v>566</v>
      </c>
      <c r="C222" s="9" t="s">
        <v>567</v>
      </c>
      <c r="D222" s="11">
        <f ca="1">TODAY()-Basvuranlar[[#This Row],[Yaş]]*365</f>
        <v>36068</v>
      </c>
      <c r="E222" s="9">
        <f t="shared" ca="1" si="12"/>
        <v>21</v>
      </c>
      <c r="F222" s="9">
        <f t="shared" ca="1" si="13"/>
        <v>47</v>
      </c>
      <c r="G222" s="9" t="str">
        <f ca="1">VLOOKUP(RANDBETWEEN(1,81),Sehirler[],2,0)</f>
        <v>Ankara</v>
      </c>
      <c r="H222" s="9">
        <f t="shared" ca="1" si="14"/>
        <v>85473758606</v>
      </c>
      <c r="I222" s="9" t="str">
        <f t="shared" ca="1" si="15"/>
        <v>Kadın</v>
      </c>
    </row>
    <row r="223" spans="1:9">
      <c r="A223" s="9">
        <v>222</v>
      </c>
      <c r="B223" s="9" t="s">
        <v>568</v>
      </c>
      <c r="C223" s="9" t="s">
        <v>569</v>
      </c>
      <c r="D223" s="11">
        <f ca="1">TODAY()-Basvuranlar[[#This Row],[Yaş]]*365</f>
        <v>35338</v>
      </c>
      <c r="E223" s="9">
        <f t="shared" ca="1" si="12"/>
        <v>23</v>
      </c>
      <c r="F223" s="9">
        <f t="shared" ca="1" si="13"/>
        <v>43</v>
      </c>
      <c r="G223" s="9" t="str">
        <f ca="1">VLOOKUP(RANDBETWEEN(1,81),Sehirler[],2,0)</f>
        <v>Ankara</v>
      </c>
      <c r="H223" s="9">
        <f t="shared" ca="1" si="14"/>
        <v>58790559851</v>
      </c>
      <c r="I223" s="9" t="str">
        <f t="shared" ca="1" si="15"/>
        <v>Kadın</v>
      </c>
    </row>
    <row r="224" spans="1:9">
      <c r="A224" s="9">
        <v>223</v>
      </c>
      <c r="B224" s="9" t="s">
        <v>570</v>
      </c>
      <c r="C224" s="9" t="s">
        <v>571</v>
      </c>
      <c r="D224" s="11">
        <f ca="1">TODAY()-Basvuranlar[[#This Row],[Yaş]]*365</f>
        <v>33513</v>
      </c>
      <c r="E224" s="9">
        <f t="shared" ca="1" si="12"/>
        <v>28</v>
      </c>
      <c r="F224" s="9">
        <f t="shared" ca="1" si="13"/>
        <v>56</v>
      </c>
      <c r="G224" s="9" t="str">
        <f ca="1">VLOOKUP(RANDBETWEEN(1,81),Sehirler[],2,0)</f>
        <v>Kilis</v>
      </c>
      <c r="H224" s="9">
        <f t="shared" ca="1" si="14"/>
        <v>77485074433</v>
      </c>
      <c r="I224" s="9" t="str">
        <f t="shared" ca="1" si="15"/>
        <v>Kadın</v>
      </c>
    </row>
    <row r="225" spans="1:9">
      <c r="A225" s="9">
        <v>224</v>
      </c>
      <c r="B225" s="9" t="s">
        <v>572</v>
      </c>
      <c r="C225" s="9" t="s">
        <v>573</v>
      </c>
      <c r="D225" s="11">
        <f ca="1">TODAY()-Basvuranlar[[#This Row],[Yaş]]*365</f>
        <v>19278</v>
      </c>
      <c r="E225" s="9">
        <f t="shared" ca="1" si="12"/>
        <v>67</v>
      </c>
      <c r="F225" s="9">
        <f t="shared" ca="1" si="13"/>
        <v>59</v>
      </c>
      <c r="G225" s="9" t="str">
        <f ca="1">VLOOKUP(RANDBETWEEN(1,81),Sehirler[],2,0)</f>
        <v>Tekirdağ</v>
      </c>
      <c r="H225" s="9">
        <f t="shared" ca="1" si="14"/>
        <v>23902064190</v>
      </c>
      <c r="I225" s="9" t="str">
        <f t="shared" ca="1" si="15"/>
        <v>Erkek</v>
      </c>
    </row>
    <row r="226" spans="1:9">
      <c r="A226" s="9">
        <v>225</v>
      </c>
      <c r="B226" s="9" t="s">
        <v>574</v>
      </c>
      <c r="C226" s="9" t="s">
        <v>575</v>
      </c>
      <c r="D226" s="11">
        <f ca="1">TODAY()-Basvuranlar[[#This Row],[Yaş]]*365</f>
        <v>26213</v>
      </c>
      <c r="E226" s="9">
        <f t="shared" ca="1" si="12"/>
        <v>48</v>
      </c>
      <c r="F226" s="9">
        <f t="shared" ca="1" si="13"/>
        <v>8</v>
      </c>
      <c r="G226" s="9" t="str">
        <f ca="1">VLOOKUP(RANDBETWEEN(1,81),Sehirler[],2,0)</f>
        <v>Kilis</v>
      </c>
      <c r="H226" s="9">
        <f t="shared" ca="1" si="14"/>
        <v>41216371947</v>
      </c>
      <c r="I226" s="9" t="str">
        <f t="shared" ca="1" si="15"/>
        <v>Erkek</v>
      </c>
    </row>
    <row r="227" spans="1:9">
      <c r="A227" s="9">
        <v>226</v>
      </c>
      <c r="B227" s="9" t="s">
        <v>576</v>
      </c>
      <c r="C227" s="9" t="s">
        <v>577</v>
      </c>
      <c r="D227" s="11">
        <f ca="1">TODAY()-Basvuranlar[[#This Row],[Yaş]]*365</f>
        <v>15263</v>
      </c>
      <c r="E227" s="9">
        <f t="shared" ca="1" si="12"/>
        <v>78</v>
      </c>
      <c r="F227" s="9">
        <f t="shared" ca="1" si="13"/>
        <v>57</v>
      </c>
      <c r="G227" s="9" t="str">
        <f ca="1">VLOOKUP(RANDBETWEEN(1,81),Sehirler[],2,0)</f>
        <v>Şanlıurfa</v>
      </c>
      <c r="H227" s="9">
        <f t="shared" ca="1" si="14"/>
        <v>76972572712</v>
      </c>
      <c r="I227" s="9" t="str">
        <f t="shared" ca="1" si="15"/>
        <v>Kadın</v>
      </c>
    </row>
    <row r="228" spans="1:9">
      <c r="A228" s="9">
        <v>227</v>
      </c>
      <c r="B228" s="9" t="s">
        <v>578</v>
      </c>
      <c r="C228" s="9" t="s">
        <v>579</v>
      </c>
      <c r="D228" s="11">
        <f ca="1">TODAY()-Basvuranlar[[#This Row],[Yaş]]*365</f>
        <v>19643</v>
      </c>
      <c r="E228" s="9">
        <f t="shared" ca="1" si="12"/>
        <v>66</v>
      </c>
      <c r="F228" s="9">
        <f t="shared" ca="1" si="13"/>
        <v>51</v>
      </c>
      <c r="G228" s="9" t="str">
        <f ca="1">VLOOKUP(RANDBETWEEN(1,81),Sehirler[],2,0)</f>
        <v>Osmaniye</v>
      </c>
      <c r="H228" s="9">
        <f t="shared" ca="1" si="14"/>
        <v>37752802963</v>
      </c>
      <c r="I228" s="9" t="str">
        <f t="shared" ca="1" si="15"/>
        <v>Erkek</v>
      </c>
    </row>
    <row r="229" spans="1:9">
      <c r="A229" s="9">
        <v>228</v>
      </c>
      <c r="B229" s="9" t="s">
        <v>580</v>
      </c>
      <c r="C229" s="9" t="s">
        <v>581</v>
      </c>
      <c r="D229" s="11">
        <f ca="1">TODAY()-Basvuranlar[[#This Row],[Yaş]]*365</f>
        <v>33878</v>
      </c>
      <c r="E229" s="9">
        <f t="shared" ca="1" si="12"/>
        <v>27</v>
      </c>
      <c r="F229" s="9">
        <f t="shared" ca="1" si="13"/>
        <v>7</v>
      </c>
      <c r="G229" s="9" t="str">
        <f ca="1">VLOOKUP(RANDBETWEEN(1,81),Sehirler[],2,0)</f>
        <v>Bilecik</v>
      </c>
      <c r="H229" s="9">
        <f t="shared" ca="1" si="14"/>
        <v>20085455864</v>
      </c>
      <c r="I229" s="9" t="str">
        <f t="shared" ca="1" si="15"/>
        <v>Erkek</v>
      </c>
    </row>
    <row r="230" spans="1:9">
      <c r="A230" s="9">
        <v>229</v>
      </c>
      <c r="B230" s="9" t="s">
        <v>582</v>
      </c>
      <c r="C230" s="9" t="s">
        <v>583</v>
      </c>
      <c r="D230" s="11">
        <f ca="1">TODAY()-Basvuranlar[[#This Row],[Yaş]]*365</f>
        <v>27673</v>
      </c>
      <c r="E230" s="9">
        <f t="shared" ca="1" si="12"/>
        <v>44</v>
      </c>
      <c r="F230" s="9">
        <f t="shared" ca="1" si="13"/>
        <v>79</v>
      </c>
      <c r="G230" s="9" t="str">
        <f ca="1">VLOOKUP(RANDBETWEEN(1,81),Sehirler[],2,0)</f>
        <v>Gümüşhane</v>
      </c>
      <c r="H230" s="9">
        <f t="shared" ca="1" si="14"/>
        <v>84759095758</v>
      </c>
      <c r="I230" s="9" t="str">
        <f t="shared" ca="1" si="15"/>
        <v>Erkek</v>
      </c>
    </row>
    <row r="231" spans="1:9">
      <c r="A231" s="9">
        <v>230</v>
      </c>
      <c r="B231" s="9" t="s">
        <v>584</v>
      </c>
      <c r="C231" s="9" t="s">
        <v>585</v>
      </c>
      <c r="D231" s="11">
        <f ca="1">TODAY()-Basvuranlar[[#This Row],[Yaş]]*365</f>
        <v>13803</v>
      </c>
      <c r="E231" s="9">
        <f t="shared" ca="1" si="12"/>
        <v>82</v>
      </c>
      <c r="F231" s="9">
        <f t="shared" ca="1" si="13"/>
        <v>41</v>
      </c>
      <c r="G231" s="9" t="str">
        <f ca="1">VLOOKUP(RANDBETWEEN(1,81),Sehirler[],2,0)</f>
        <v>Gaziantep</v>
      </c>
      <c r="H231" s="9">
        <f t="shared" ca="1" si="14"/>
        <v>90850554776</v>
      </c>
      <c r="I231" s="9" t="str">
        <f t="shared" ca="1" si="15"/>
        <v>Erkek</v>
      </c>
    </row>
    <row r="232" spans="1:9">
      <c r="A232" s="9">
        <v>231</v>
      </c>
      <c r="B232" s="9" t="s">
        <v>586</v>
      </c>
      <c r="C232" s="9" t="s">
        <v>587</v>
      </c>
      <c r="D232" s="11">
        <f ca="1">TODAY()-Basvuranlar[[#This Row],[Yaş]]*365</f>
        <v>22198</v>
      </c>
      <c r="E232" s="9">
        <f t="shared" ca="1" si="12"/>
        <v>59</v>
      </c>
      <c r="F232" s="9">
        <f t="shared" ca="1" si="13"/>
        <v>27</v>
      </c>
      <c r="G232" s="9" t="str">
        <f ca="1">VLOOKUP(RANDBETWEEN(1,81),Sehirler[],2,0)</f>
        <v>Zonguldak</v>
      </c>
      <c r="H232" s="9">
        <f t="shared" ca="1" si="14"/>
        <v>87078099995</v>
      </c>
      <c r="I232" s="9" t="str">
        <f t="shared" ca="1" si="15"/>
        <v>Kadın</v>
      </c>
    </row>
    <row r="233" spans="1:9">
      <c r="A233" s="9">
        <v>232</v>
      </c>
      <c r="B233" s="9" t="s">
        <v>588</v>
      </c>
      <c r="C233" s="9" t="s">
        <v>589</v>
      </c>
      <c r="D233" s="11">
        <f ca="1">TODAY()-Basvuranlar[[#This Row],[Yaş]]*365</f>
        <v>17453</v>
      </c>
      <c r="E233" s="9">
        <f t="shared" ca="1" si="12"/>
        <v>72</v>
      </c>
      <c r="F233" s="9">
        <f t="shared" ca="1" si="13"/>
        <v>62</v>
      </c>
      <c r="G233" s="9" t="str">
        <f ca="1">VLOOKUP(RANDBETWEEN(1,81),Sehirler[],2,0)</f>
        <v>Mardin</v>
      </c>
      <c r="H233" s="9">
        <f t="shared" ca="1" si="14"/>
        <v>20154757177</v>
      </c>
      <c r="I233" s="9" t="str">
        <f t="shared" ca="1" si="15"/>
        <v>Erkek</v>
      </c>
    </row>
    <row r="234" spans="1:9">
      <c r="A234" s="9">
        <v>233</v>
      </c>
      <c r="B234" s="9" t="s">
        <v>590</v>
      </c>
      <c r="C234" s="9" t="s">
        <v>591</v>
      </c>
      <c r="D234" s="11">
        <f ca="1">TODAY()-Basvuranlar[[#This Row],[Yaş]]*365</f>
        <v>23293</v>
      </c>
      <c r="E234" s="9">
        <f t="shared" ca="1" si="12"/>
        <v>56</v>
      </c>
      <c r="F234" s="9">
        <f t="shared" ca="1" si="13"/>
        <v>77</v>
      </c>
      <c r="G234" s="9" t="str">
        <f ca="1">VLOOKUP(RANDBETWEEN(1,81),Sehirler[],2,0)</f>
        <v>Konya</v>
      </c>
      <c r="H234" s="9">
        <f t="shared" ca="1" si="14"/>
        <v>15753071721</v>
      </c>
      <c r="I234" s="9" t="str">
        <f t="shared" ca="1" si="15"/>
        <v>Kadın</v>
      </c>
    </row>
    <row r="235" spans="1:9">
      <c r="A235" s="9">
        <v>234</v>
      </c>
      <c r="B235" s="9" t="s">
        <v>592</v>
      </c>
      <c r="C235" s="9" t="s">
        <v>593</v>
      </c>
      <c r="D235" s="11">
        <f ca="1">TODAY()-Basvuranlar[[#This Row],[Yaş]]*365</f>
        <v>21833</v>
      </c>
      <c r="E235" s="9">
        <f t="shared" ca="1" si="12"/>
        <v>60</v>
      </c>
      <c r="F235" s="9">
        <f t="shared" ca="1" si="13"/>
        <v>4</v>
      </c>
      <c r="G235" s="9" t="str">
        <f ca="1">VLOOKUP(RANDBETWEEN(1,81),Sehirler[],2,0)</f>
        <v>Sinop</v>
      </c>
      <c r="H235" s="9">
        <f t="shared" ca="1" si="14"/>
        <v>32001179251</v>
      </c>
      <c r="I235" s="9" t="str">
        <f t="shared" ca="1" si="15"/>
        <v>Kadın</v>
      </c>
    </row>
    <row r="236" spans="1:9">
      <c r="A236" s="9">
        <v>235</v>
      </c>
      <c r="B236" s="9" t="s">
        <v>594</v>
      </c>
      <c r="C236" s="9" t="s">
        <v>595</v>
      </c>
      <c r="D236" s="11">
        <f ca="1">TODAY()-Basvuranlar[[#This Row],[Yaş]]*365</f>
        <v>14533</v>
      </c>
      <c r="E236" s="9">
        <f t="shared" ca="1" si="12"/>
        <v>80</v>
      </c>
      <c r="F236" s="9">
        <f t="shared" ca="1" si="13"/>
        <v>71</v>
      </c>
      <c r="G236" s="9" t="str">
        <f ca="1">VLOOKUP(RANDBETWEEN(1,81),Sehirler[],2,0)</f>
        <v>Karabük</v>
      </c>
      <c r="H236" s="9">
        <f t="shared" ca="1" si="14"/>
        <v>43956110675</v>
      </c>
      <c r="I236" s="9" t="str">
        <f t="shared" ca="1" si="15"/>
        <v>Kadın</v>
      </c>
    </row>
    <row r="237" spans="1:9">
      <c r="A237" s="9">
        <v>236</v>
      </c>
      <c r="B237" s="9" t="s">
        <v>596</v>
      </c>
      <c r="C237" s="9" t="s">
        <v>458</v>
      </c>
      <c r="D237" s="11">
        <f ca="1">TODAY()-Basvuranlar[[#This Row],[Yaş]]*365</f>
        <v>21468</v>
      </c>
      <c r="E237" s="9">
        <f t="shared" ca="1" si="12"/>
        <v>61</v>
      </c>
      <c r="F237" s="9">
        <f t="shared" ca="1" si="13"/>
        <v>6</v>
      </c>
      <c r="G237" s="9" t="str">
        <f ca="1">VLOOKUP(RANDBETWEEN(1,81),Sehirler[],2,0)</f>
        <v>Zonguldak</v>
      </c>
      <c r="H237" s="9">
        <f t="shared" ca="1" si="14"/>
        <v>16950022198</v>
      </c>
      <c r="I237" s="9" t="str">
        <f t="shared" ca="1" si="15"/>
        <v>Erkek</v>
      </c>
    </row>
    <row r="238" spans="1:9">
      <c r="A238" s="9">
        <v>237</v>
      </c>
      <c r="B238" s="9" t="s">
        <v>597</v>
      </c>
      <c r="C238" s="9" t="s">
        <v>598</v>
      </c>
      <c r="D238" s="11">
        <f ca="1">TODAY()-Basvuranlar[[#This Row],[Yaş]]*365</f>
        <v>14533</v>
      </c>
      <c r="E238" s="9">
        <f t="shared" ca="1" si="12"/>
        <v>80</v>
      </c>
      <c r="F238" s="9">
        <f t="shared" ca="1" si="13"/>
        <v>45</v>
      </c>
      <c r="G238" s="9" t="str">
        <f ca="1">VLOOKUP(RANDBETWEEN(1,81),Sehirler[],2,0)</f>
        <v>Bursa</v>
      </c>
      <c r="H238" s="9">
        <f t="shared" ca="1" si="14"/>
        <v>38571940141</v>
      </c>
      <c r="I238" s="9" t="str">
        <f t="shared" ca="1" si="15"/>
        <v>Kadın</v>
      </c>
    </row>
    <row r="239" spans="1:9">
      <c r="A239" s="9">
        <v>238</v>
      </c>
      <c r="B239" s="9" t="s">
        <v>599</v>
      </c>
      <c r="C239" s="9" t="s">
        <v>600</v>
      </c>
      <c r="D239" s="11">
        <f ca="1">TODAY()-Basvuranlar[[#This Row],[Yaş]]*365</f>
        <v>16358</v>
      </c>
      <c r="E239" s="9">
        <f t="shared" ca="1" si="12"/>
        <v>75</v>
      </c>
      <c r="F239" s="9">
        <f t="shared" ca="1" si="13"/>
        <v>9</v>
      </c>
      <c r="G239" s="9" t="str">
        <f ca="1">VLOOKUP(RANDBETWEEN(1,81),Sehirler[],2,0)</f>
        <v>Mardin</v>
      </c>
      <c r="H239" s="9">
        <f t="shared" ca="1" si="14"/>
        <v>60464292046</v>
      </c>
      <c r="I239" s="9" t="str">
        <f t="shared" ca="1" si="15"/>
        <v>Erkek</v>
      </c>
    </row>
    <row r="240" spans="1:9">
      <c r="A240" s="9">
        <v>239</v>
      </c>
      <c r="B240" s="9" t="s">
        <v>601</v>
      </c>
      <c r="C240" s="9" t="s">
        <v>602</v>
      </c>
      <c r="D240" s="11">
        <f ca="1">TODAY()-Basvuranlar[[#This Row],[Yaş]]*365</f>
        <v>20373</v>
      </c>
      <c r="E240" s="9">
        <f t="shared" ca="1" si="12"/>
        <v>64</v>
      </c>
      <c r="F240" s="9">
        <f t="shared" ca="1" si="13"/>
        <v>40</v>
      </c>
      <c r="G240" s="9" t="str">
        <f ca="1">VLOOKUP(RANDBETWEEN(1,81),Sehirler[],2,0)</f>
        <v>Aksaray</v>
      </c>
      <c r="H240" s="9">
        <f t="shared" ca="1" si="14"/>
        <v>51136412863</v>
      </c>
      <c r="I240" s="9" t="str">
        <f t="shared" ca="1" si="15"/>
        <v>Kadın</v>
      </c>
    </row>
    <row r="241" spans="1:9">
      <c r="A241" s="9">
        <v>240</v>
      </c>
      <c r="B241" s="9" t="s">
        <v>603</v>
      </c>
      <c r="C241" s="9" t="s">
        <v>604</v>
      </c>
      <c r="D241" s="11">
        <f ca="1">TODAY()-Basvuranlar[[#This Row],[Yaş]]*365</f>
        <v>19278</v>
      </c>
      <c r="E241" s="9">
        <f t="shared" ca="1" si="12"/>
        <v>67</v>
      </c>
      <c r="F241" s="9">
        <f t="shared" ca="1" si="13"/>
        <v>76</v>
      </c>
      <c r="G241" s="9" t="str">
        <f ca="1">VLOOKUP(RANDBETWEEN(1,81),Sehirler[],2,0)</f>
        <v>Bartın</v>
      </c>
      <c r="H241" s="9">
        <f t="shared" ca="1" si="14"/>
        <v>66007069190</v>
      </c>
      <c r="I241" s="9" t="str">
        <f t="shared" ca="1" si="15"/>
        <v>Kadın</v>
      </c>
    </row>
    <row r="242" spans="1:9">
      <c r="A242" s="9">
        <v>241</v>
      </c>
      <c r="B242" s="9" t="s">
        <v>605</v>
      </c>
      <c r="C242" s="9" t="s">
        <v>606</v>
      </c>
      <c r="D242" s="11">
        <f ca="1">TODAY()-Basvuranlar[[#This Row],[Yaş]]*365</f>
        <v>25848</v>
      </c>
      <c r="E242" s="9">
        <f t="shared" ca="1" si="12"/>
        <v>49</v>
      </c>
      <c r="F242" s="9">
        <f t="shared" ca="1" si="13"/>
        <v>72</v>
      </c>
      <c r="G242" s="9" t="str">
        <f ca="1">VLOOKUP(RANDBETWEEN(1,81),Sehirler[],2,0)</f>
        <v>Diyarbakır</v>
      </c>
      <c r="H242" s="9">
        <f t="shared" ca="1" si="14"/>
        <v>22617444990</v>
      </c>
      <c r="I242" s="9" t="str">
        <f t="shared" ca="1" si="15"/>
        <v>Erkek</v>
      </c>
    </row>
    <row r="243" spans="1:9">
      <c r="A243" s="9">
        <v>242</v>
      </c>
      <c r="B243" s="9" t="s">
        <v>607</v>
      </c>
      <c r="C243" s="9" t="s">
        <v>608</v>
      </c>
      <c r="D243" s="11">
        <f ca="1">TODAY()-Basvuranlar[[#This Row],[Yaş]]*365</f>
        <v>33878</v>
      </c>
      <c r="E243" s="9">
        <f t="shared" ca="1" si="12"/>
        <v>27</v>
      </c>
      <c r="F243" s="9">
        <f t="shared" ca="1" si="13"/>
        <v>29</v>
      </c>
      <c r="G243" s="9" t="str">
        <f ca="1">VLOOKUP(RANDBETWEEN(1,81),Sehirler[],2,0)</f>
        <v>Aksaray</v>
      </c>
      <c r="H243" s="9">
        <f t="shared" ca="1" si="14"/>
        <v>42980489840</v>
      </c>
      <c r="I243" s="9" t="str">
        <f t="shared" ca="1" si="15"/>
        <v>Erkek</v>
      </c>
    </row>
    <row r="244" spans="1:9">
      <c r="A244" s="9">
        <v>243</v>
      </c>
      <c r="B244" s="9" t="s">
        <v>609</v>
      </c>
      <c r="C244" s="9" t="s">
        <v>610</v>
      </c>
      <c r="D244" s="11">
        <f ca="1">TODAY()-Basvuranlar[[#This Row],[Yaş]]*365</f>
        <v>33148</v>
      </c>
      <c r="E244" s="9">
        <f t="shared" ca="1" si="12"/>
        <v>29</v>
      </c>
      <c r="F244" s="9">
        <f t="shared" ca="1" si="13"/>
        <v>22</v>
      </c>
      <c r="G244" s="9" t="str">
        <f ca="1">VLOOKUP(RANDBETWEEN(1,81),Sehirler[],2,0)</f>
        <v>Burdur</v>
      </c>
      <c r="H244" s="9">
        <f t="shared" ca="1" si="14"/>
        <v>27934892488</v>
      </c>
      <c r="I244" s="9" t="str">
        <f t="shared" ca="1" si="15"/>
        <v>Kadın</v>
      </c>
    </row>
    <row r="245" spans="1:9">
      <c r="A245" s="9">
        <v>244</v>
      </c>
      <c r="B245" s="9" t="s">
        <v>611</v>
      </c>
      <c r="C245" s="9" t="s">
        <v>612</v>
      </c>
      <c r="D245" s="11">
        <f ca="1">TODAY()-Basvuranlar[[#This Row],[Yaş]]*365</f>
        <v>31323</v>
      </c>
      <c r="E245" s="9">
        <f t="shared" ca="1" si="12"/>
        <v>34</v>
      </c>
      <c r="F245" s="9">
        <f t="shared" ca="1" si="13"/>
        <v>43</v>
      </c>
      <c r="G245" s="9" t="str">
        <f ca="1">VLOOKUP(RANDBETWEEN(1,81),Sehirler[],2,0)</f>
        <v>Gaziantep</v>
      </c>
      <c r="H245" s="9">
        <f t="shared" ca="1" si="14"/>
        <v>36142116378</v>
      </c>
      <c r="I245" s="9" t="str">
        <f t="shared" ca="1" si="15"/>
        <v>Kadın</v>
      </c>
    </row>
    <row r="246" spans="1:9">
      <c r="A246" s="9">
        <v>245</v>
      </c>
      <c r="B246" s="9" t="s">
        <v>613</v>
      </c>
      <c r="C246" s="9" t="s">
        <v>614</v>
      </c>
      <c r="D246" s="11">
        <f ca="1">TODAY()-Basvuranlar[[#This Row],[Yaş]]*365</f>
        <v>20373</v>
      </c>
      <c r="E246" s="9">
        <f t="shared" ca="1" si="12"/>
        <v>64</v>
      </c>
      <c r="F246" s="9">
        <f t="shared" ca="1" si="13"/>
        <v>28</v>
      </c>
      <c r="G246" s="9" t="str">
        <f ca="1">VLOOKUP(RANDBETWEEN(1,81),Sehirler[],2,0)</f>
        <v>Tekirdağ</v>
      </c>
      <c r="H246" s="9">
        <f t="shared" ca="1" si="14"/>
        <v>70670802416</v>
      </c>
      <c r="I246" s="9" t="str">
        <f t="shared" ca="1" si="15"/>
        <v>Kadın</v>
      </c>
    </row>
    <row r="247" spans="1:9">
      <c r="A247" s="9">
        <v>246</v>
      </c>
      <c r="B247" s="9" t="s">
        <v>615</v>
      </c>
      <c r="C247" s="9" t="s">
        <v>616</v>
      </c>
      <c r="D247" s="11">
        <f ca="1">TODAY()-Basvuranlar[[#This Row],[Yaş]]*365</f>
        <v>18548</v>
      </c>
      <c r="E247" s="9">
        <f t="shared" ca="1" si="12"/>
        <v>69</v>
      </c>
      <c r="F247" s="9">
        <f t="shared" ca="1" si="13"/>
        <v>72</v>
      </c>
      <c r="G247" s="9" t="str">
        <f ca="1">VLOOKUP(RANDBETWEEN(1,81),Sehirler[],2,0)</f>
        <v>Hatay</v>
      </c>
      <c r="H247" s="9">
        <f t="shared" ca="1" si="14"/>
        <v>57115881178</v>
      </c>
      <c r="I247" s="9" t="str">
        <f t="shared" ca="1" si="15"/>
        <v>Erkek</v>
      </c>
    </row>
    <row r="248" spans="1:9">
      <c r="A248" s="9">
        <v>247</v>
      </c>
      <c r="B248" s="9" t="s">
        <v>617</v>
      </c>
      <c r="C248" s="9" t="s">
        <v>618</v>
      </c>
      <c r="D248" s="11">
        <f ca="1">TODAY()-Basvuranlar[[#This Row],[Yaş]]*365</f>
        <v>36068</v>
      </c>
      <c r="E248" s="9">
        <f t="shared" ca="1" si="12"/>
        <v>21</v>
      </c>
      <c r="F248" s="9">
        <f t="shared" ca="1" si="13"/>
        <v>47</v>
      </c>
      <c r="G248" s="9" t="str">
        <f ca="1">VLOOKUP(RANDBETWEEN(1,81),Sehirler[],2,0)</f>
        <v>Bitlis</v>
      </c>
      <c r="H248" s="9">
        <f t="shared" ca="1" si="14"/>
        <v>24646163440</v>
      </c>
      <c r="I248" s="9" t="str">
        <f t="shared" ca="1" si="15"/>
        <v>Erkek</v>
      </c>
    </row>
    <row r="249" spans="1:9">
      <c r="A249" s="9">
        <v>248</v>
      </c>
      <c r="B249" s="9" t="s">
        <v>619</v>
      </c>
      <c r="C249" s="9" t="s">
        <v>620</v>
      </c>
      <c r="D249" s="11">
        <f ca="1">TODAY()-Basvuranlar[[#This Row],[Yaş]]*365</f>
        <v>20373</v>
      </c>
      <c r="E249" s="9">
        <f t="shared" ca="1" si="12"/>
        <v>64</v>
      </c>
      <c r="F249" s="9">
        <f t="shared" ca="1" si="13"/>
        <v>72</v>
      </c>
      <c r="G249" s="9" t="str">
        <f ca="1">VLOOKUP(RANDBETWEEN(1,81),Sehirler[],2,0)</f>
        <v>Mersin</v>
      </c>
      <c r="H249" s="9">
        <f t="shared" ca="1" si="14"/>
        <v>25363732782</v>
      </c>
      <c r="I249" s="9" t="str">
        <f t="shared" ca="1" si="15"/>
        <v>Erkek</v>
      </c>
    </row>
    <row r="250" spans="1:9">
      <c r="A250" s="9">
        <v>249</v>
      </c>
      <c r="B250" s="9" t="s">
        <v>621</v>
      </c>
      <c r="C250" s="9" t="s">
        <v>622</v>
      </c>
      <c r="D250" s="11">
        <f ca="1">TODAY()-Basvuranlar[[#This Row],[Yaş]]*365</f>
        <v>29863</v>
      </c>
      <c r="E250" s="9">
        <f t="shared" ca="1" si="12"/>
        <v>38</v>
      </c>
      <c r="F250" s="9">
        <f t="shared" ca="1" si="13"/>
        <v>34</v>
      </c>
      <c r="G250" s="9" t="str">
        <f ca="1">VLOOKUP(RANDBETWEEN(1,81),Sehirler[],2,0)</f>
        <v>Kırklareli</v>
      </c>
      <c r="H250" s="9">
        <f t="shared" ca="1" si="14"/>
        <v>20798760559</v>
      </c>
      <c r="I250" s="9" t="str">
        <f t="shared" ca="1" si="15"/>
        <v>Erkek</v>
      </c>
    </row>
    <row r="251" spans="1:9">
      <c r="A251" s="9">
        <v>250</v>
      </c>
      <c r="B251" s="9" t="s">
        <v>623</v>
      </c>
      <c r="C251" s="9" t="s">
        <v>624</v>
      </c>
      <c r="D251" s="11">
        <f ca="1">TODAY()-Basvuranlar[[#This Row],[Yaş]]*365</f>
        <v>17088</v>
      </c>
      <c r="E251" s="9">
        <f t="shared" ca="1" si="12"/>
        <v>73</v>
      </c>
      <c r="F251" s="9">
        <f t="shared" ca="1" si="13"/>
        <v>66</v>
      </c>
      <c r="G251" s="9" t="str">
        <f ca="1">VLOOKUP(RANDBETWEEN(1,81),Sehirler[],2,0)</f>
        <v>Tokat</v>
      </c>
      <c r="H251" s="9">
        <f t="shared" ca="1" si="14"/>
        <v>86589795959</v>
      </c>
      <c r="I251" s="9" t="str">
        <f t="shared" ca="1" si="15"/>
        <v>Kadın</v>
      </c>
    </row>
    <row r="252" spans="1:9">
      <c r="A252" s="9">
        <v>251</v>
      </c>
      <c r="B252" s="9" t="s">
        <v>625</v>
      </c>
      <c r="C252" s="9" t="s">
        <v>626</v>
      </c>
      <c r="D252" s="11">
        <f ca="1">TODAY()-Basvuranlar[[#This Row],[Yaş]]*365</f>
        <v>14898</v>
      </c>
      <c r="E252" s="9">
        <f t="shared" ca="1" si="12"/>
        <v>79</v>
      </c>
      <c r="F252" s="9">
        <f t="shared" ca="1" si="13"/>
        <v>48</v>
      </c>
      <c r="G252" s="9" t="str">
        <f ca="1">VLOOKUP(RANDBETWEEN(1,81),Sehirler[],2,0)</f>
        <v>Kilis</v>
      </c>
      <c r="H252" s="9">
        <f t="shared" ca="1" si="14"/>
        <v>40241524021</v>
      </c>
      <c r="I252" s="9" t="str">
        <f t="shared" ca="1" si="15"/>
        <v>Erkek</v>
      </c>
    </row>
    <row r="253" spans="1:9">
      <c r="A253" s="9">
        <v>252</v>
      </c>
      <c r="B253" s="9" t="s">
        <v>627</v>
      </c>
      <c r="C253" s="9" t="s">
        <v>628</v>
      </c>
      <c r="D253" s="11">
        <f ca="1">TODAY()-Basvuranlar[[#This Row],[Yaş]]*365</f>
        <v>22198</v>
      </c>
      <c r="E253" s="9">
        <f t="shared" ca="1" si="12"/>
        <v>59</v>
      </c>
      <c r="F253" s="9">
        <f t="shared" ca="1" si="13"/>
        <v>30</v>
      </c>
      <c r="G253" s="9" t="str">
        <f ca="1">VLOOKUP(RANDBETWEEN(1,81),Sehirler[],2,0)</f>
        <v>Bitlis</v>
      </c>
      <c r="H253" s="9">
        <f t="shared" ca="1" si="14"/>
        <v>91330020322</v>
      </c>
      <c r="I253" s="9" t="str">
        <f t="shared" ca="1" si="15"/>
        <v>Erkek</v>
      </c>
    </row>
    <row r="254" spans="1:9">
      <c r="A254" s="9">
        <v>253</v>
      </c>
      <c r="B254" s="9" t="s">
        <v>629</v>
      </c>
      <c r="C254" s="9" t="s">
        <v>630</v>
      </c>
      <c r="D254" s="11">
        <f ca="1">TODAY()-Basvuranlar[[#This Row],[Yaş]]*365</f>
        <v>22198</v>
      </c>
      <c r="E254" s="9">
        <f t="shared" ca="1" si="12"/>
        <v>59</v>
      </c>
      <c r="F254" s="9">
        <f t="shared" ca="1" si="13"/>
        <v>31</v>
      </c>
      <c r="G254" s="9" t="str">
        <f ca="1">VLOOKUP(RANDBETWEEN(1,81),Sehirler[],2,0)</f>
        <v>Eskisehir</v>
      </c>
      <c r="H254" s="9">
        <f t="shared" ca="1" si="14"/>
        <v>27115706969</v>
      </c>
      <c r="I254" s="9" t="str">
        <f t="shared" ca="1" si="15"/>
        <v>Erkek</v>
      </c>
    </row>
    <row r="255" spans="1:9">
      <c r="A255" s="9">
        <v>254</v>
      </c>
      <c r="B255" s="9" t="s">
        <v>631</v>
      </c>
      <c r="C255" s="9" t="s">
        <v>632</v>
      </c>
      <c r="D255" s="11">
        <f ca="1">TODAY()-Basvuranlar[[#This Row],[Yaş]]*365</f>
        <v>30593</v>
      </c>
      <c r="E255" s="9">
        <f t="shared" ca="1" si="12"/>
        <v>36</v>
      </c>
      <c r="F255" s="9">
        <f t="shared" ca="1" si="13"/>
        <v>35</v>
      </c>
      <c r="G255" s="9" t="str">
        <f ca="1">VLOOKUP(RANDBETWEEN(1,81),Sehirler[],2,0)</f>
        <v>Karabük</v>
      </c>
      <c r="H255" s="9">
        <f t="shared" ca="1" si="14"/>
        <v>67629319769</v>
      </c>
      <c r="I255" s="9" t="str">
        <f t="shared" ca="1" si="15"/>
        <v>Kadın</v>
      </c>
    </row>
    <row r="256" spans="1:9">
      <c r="A256" s="9">
        <v>255</v>
      </c>
      <c r="B256" s="9" t="s">
        <v>633</v>
      </c>
      <c r="C256" s="9" t="s">
        <v>634</v>
      </c>
      <c r="D256" s="11">
        <f ca="1">TODAY()-Basvuranlar[[#This Row],[Yaş]]*365</f>
        <v>32053</v>
      </c>
      <c r="E256" s="9">
        <f t="shared" ca="1" si="12"/>
        <v>32</v>
      </c>
      <c r="F256" s="9">
        <f t="shared" ca="1" si="13"/>
        <v>2</v>
      </c>
      <c r="G256" s="9" t="str">
        <f ca="1">VLOOKUP(RANDBETWEEN(1,81),Sehirler[],2,0)</f>
        <v>Iğdır</v>
      </c>
      <c r="H256" s="9">
        <f t="shared" ca="1" si="14"/>
        <v>27257252174</v>
      </c>
      <c r="I256" s="9" t="str">
        <f t="shared" ca="1" si="15"/>
        <v>Erkek</v>
      </c>
    </row>
    <row r="257" spans="1:9">
      <c r="A257" s="9">
        <v>256</v>
      </c>
      <c r="B257" s="9" t="s">
        <v>635</v>
      </c>
      <c r="C257" s="9" t="s">
        <v>636</v>
      </c>
      <c r="D257" s="11">
        <f ca="1">TODAY()-Basvuranlar[[#This Row],[Yaş]]*365</f>
        <v>30958</v>
      </c>
      <c r="E257" s="9">
        <f t="shared" ca="1" si="12"/>
        <v>35</v>
      </c>
      <c r="F257" s="9">
        <f t="shared" ca="1" si="13"/>
        <v>76</v>
      </c>
      <c r="G257" s="9" t="str">
        <f ca="1">VLOOKUP(RANDBETWEEN(1,81),Sehirler[],2,0)</f>
        <v>Kayseri</v>
      </c>
      <c r="H257" s="9">
        <f t="shared" ca="1" si="14"/>
        <v>85601291552</v>
      </c>
      <c r="I257" s="9" t="str">
        <f t="shared" ca="1" si="15"/>
        <v>Erkek</v>
      </c>
    </row>
    <row r="258" spans="1:9">
      <c r="A258" s="9">
        <v>257</v>
      </c>
      <c r="B258" s="9" t="s">
        <v>637</v>
      </c>
      <c r="C258" s="9" t="s">
        <v>638</v>
      </c>
      <c r="D258" s="11">
        <f ca="1">TODAY()-Basvuranlar[[#This Row],[Yaş]]*365</f>
        <v>16358</v>
      </c>
      <c r="E258" s="9">
        <f t="shared" ref="E258:E321" ca="1" si="16">RANDBETWEEN(18,82)</f>
        <v>75</v>
      </c>
      <c r="F258" s="9">
        <f t="shared" ref="F258:F321" ca="1" si="17">RANDBETWEEN(1,81)</f>
        <v>30</v>
      </c>
      <c r="G258" s="9" t="str">
        <f ca="1">VLOOKUP(RANDBETWEEN(1,81),Sehirler[],2,0)</f>
        <v>Denizli</v>
      </c>
      <c r="H258" s="9">
        <f t="shared" ref="H258:H321" ca="1" si="18">RANDBETWEEN(14954316070,92354316070)</f>
        <v>70047830347</v>
      </c>
      <c r="I258" s="9" t="str">
        <f t="shared" ref="I258:I321" ca="1" si="19">_xlfn.SWITCH(RANDBETWEEN(1,2),1,"Erkek",2,"Kadın")</f>
        <v>Kadın</v>
      </c>
    </row>
    <row r="259" spans="1:9">
      <c r="A259" s="9">
        <v>258</v>
      </c>
      <c r="B259" s="9" t="s">
        <v>639</v>
      </c>
      <c r="C259" s="9" t="s">
        <v>640</v>
      </c>
      <c r="D259" s="11">
        <f ca="1">TODAY()-Basvuranlar[[#This Row],[Yaş]]*365</f>
        <v>36798</v>
      </c>
      <c r="E259" s="9">
        <f t="shared" ca="1" si="16"/>
        <v>19</v>
      </c>
      <c r="F259" s="9">
        <f t="shared" ca="1" si="17"/>
        <v>63</v>
      </c>
      <c r="G259" s="9" t="str">
        <f ca="1">VLOOKUP(RANDBETWEEN(1,81),Sehirler[],2,0)</f>
        <v>Niğde</v>
      </c>
      <c r="H259" s="9">
        <f t="shared" ca="1" si="18"/>
        <v>17627019103</v>
      </c>
      <c r="I259" s="9" t="str">
        <f t="shared" ca="1" si="19"/>
        <v>Kadın</v>
      </c>
    </row>
    <row r="260" spans="1:9">
      <c r="A260" s="9">
        <v>259</v>
      </c>
      <c r="B260" s="9" t="s">
        <v>641</v>
      </c>
      <c r="C260" s="9" t="s">
        <v>642</v>
      </c>
      <c r="D260" s="11">
        <f ca="1">TODAY()-Basvuranlar[[#This Row],[Yaş]]*365</f>
        <v>31688</v>
      </c>
      <c r="E260" s="9">
        <f t="shared" ca="1" si="16"/>
        <v>33</v>
      </c>
      <c r="F260" s="9">
        <f t="shared" ca="1" si="17"/>
        <v>76</v>
      </c>
      <c r="G260" s="9" t="str">
        <f ca="1">VLOOKUP(RANDBETWEEN(1,81),Sehirler[],2,0)</f>
        <v>Kırklareli</v>
      </c>
      <c r="H260" s="9">
        <f t="shared" ca="1" si="18"/>
        <v>91331607585</v>
      </c>
      <c r="I260" s="9" t="str">
        <f t="shared" ca="1" si="19"/>
        <v>Kadın</v>
      </c>
    </row>
    <row r="261" spans="1:9">
      <c r="A261" s="9">
        <v>260</v>
      </c>
      <c r="B261" s="9" t="s">
        <v>643</v>
      </c>
      <c r="C261" s="9" t="s">
        <v>644</v>
      </c>
      <c r="D261" s="11">
        <f ca="1">TODAY()-Basvuranlar[[#This Row],[Yaş]]*365</f>
        <v>20373</v>
      </c>
      <c r="E261" s="9">
        <f t="shared" ca="1" si="16"/>
        <v>64</v>
      </c>
      <c r="F261" s="9">
        <f t="shared" ca="1" si="17"/>
        <v>58</v>
      </c>
      <c r="G261" s="9" t="str">
        <f ca="1">VLOOKUP(RANDBETWEEN(1,81),Sehirler[],2,0)</f>
        <v>Zonguldak</v>
      </c>
      <c r="H261" s="9">
        <f t="shared" ca="1" si="18"/>
        <v>40520573691</v>
      </c>
      <c r="I261" s="9" t="str">
        <f t="shared" ca="1" si="19"/>
        <v>Erkek</v>
      </c>
    </row>
    <row r="262" spans="1:9">
      <c r="A262" s="9">
        <v>261</v>
      </c>
      <c r="B262" s="9" t="s">
        <v>645</v>
      </c>
      <c r="C262" s="9" t="s">
        <v>646</v>
      </c>
      <c r="D262" s="11">
        <f ca="1">TODAY()-Basvuranlar[[#This Row],[Yaş]]*365</f>
        <v>33878</v>
      </c>
      <c r="E262" s="9">
        <f t="shared" ca="1" si="16"/>
        <v>27</v>
      </c>
      <c r="F262" s="9">
        <f t="shared" ca="1" si="17"/>
        <v>63</v>
      </c>
      <c r="G262" s="9" t="str">
        <f ca="1">VLOOKUP(RANDBETWEEN(1,81),Sehirler[],2,0)</f>
        <v>Kırıkkale</v>
      </c>
      <c r="H262" s="9">
        <f t="shared" ca="1" si="18"/>
        <v>81475025025</v>
      </c>
      <c r="I262" s="9" t="str">
        <f t="shared" ca="1" si="19"/>
        <v>Kadın</v>
      </c>
    </row>
    <row r="263" spans="1:9">
      <c r="A263" s="9">
        <v>262</v>
      </c>
      <c r="B263" s="9" t="s">
        <v>647</v>
      </c>
      <c r="C263" s="9" t="s">
        <v>648</v>
      </c>
      <c r="D263" s="11">
        <f ca="1">TODAY()-Basvuranlar[[#This Row],[Yaş]]*365</f>
        <v>21833</v>
      </c>
      <c r="E263" s="9">
        <f t="shared" ca="1" si="16"/>
        <v>60</v>
      </c>
      <c r="F263" s="9">
        <f t="shared" ca="1" si="17"/>
        <v>3</v>
      </c>
      <c r="G263" s="9" t="str">
        <f ca="1">VLOOKUP(RANDBETWEEN(1,81),Sehirler[],2,0)</f>
        <v>Kastamonu</v>
      </c>
      <c r="H263" s="9">
        <f t="shared" ca="1" si="18"/>
        <v>56816601197</v>
      </c>
      <c r="I263" s="9" t="str">
        <f t="shared" ca="1" si="19"/>
        <v>Kadın</v>
      </c>
    </row>
    <row r="264" spans="1:9">
      <c r="A264" s="9">
        <v>263</v>
      </c>
      <c r="B264" s="9" t="s">
        <v>649</v>
      </c>
      <c r="C264" s="9" t="s">
        <v>650</v>
      </c>
      <c r="D264" s="11">
        <f ca="1">TODAY()-Basvuranlar[[#This Row],[Yaş]]*365</f>
        <v>27308</v>
      </c>
      <c r="E264" s="9">
        <f t="shared" ca="1" si="16"/>
        <v>45</v>
      </c>
      <c r="F264" s="9">
        <f t="shared" ca="1" si="17"/>
        <v>58</v>
      </c>
      <c r="G264" s="9" t="str">
        <f ca="1">VLOOKUP(RANDBETWEEN(1,81),Sehirler[],2,0)</f>
        <v>Konya</v>
      </c>
      <c r="H264" s="9">
        <f t="shared" ca="1" si="18"/>
        <v>66846959187</v>
      </c>
      <c r="I264" s="9" t="str">
        <f t="shared" ca="1" si="19"/>
        <v>Kadın</v>
      </c>
    </row>
    <row r="265" spans="1:9">
      <c r="A265" s="9">
        <v>264</v>
      </c>
      <c r="B265" s="9" t="s">
        <v>651</v>
      </c>
      <c r="C265" s="9" t="s">
        <v>652</v>
      </c>
      <c r="D265" s="11">
        <f ca="1">TODAY()-Basvuranlar[[#This Row],[Yaş]]*365</f>
        <v>33878</v>
      </c>
      <c r="E265" s="9">
        <f t="shared" ca="1" si="16"/>
        <v>27</v>
      </c>
      <c r="F265" s="9">
        <f t="shared" ca="1" si="17"/>
        <v>78</v>
      </c>
      <c r="G265" s="9" t="str">
        <f ca="1">VLOOKUP(RANDBETWEEN(1,81),Sehirler[],2,0)</f>
        <v>Bilecik</v>
      </c>
      <c r="H265" s="9">
        <f t="shared" ca="1" si="18"/>
        <v>67018588340</v>
      </c>
      <c r="I265" s="9" t="str">
        <f t="shared" ca="1" si="19"/>
        <v>Erkek</v>
      </c>
    </row>
    <row r="266" spans="1:9">
      <c r="A266" s="9">
        <v>265</v>
      </c>
      <c r="B266" s="9" t="s">
        <v>653</v>
      </c>
      <c r="C266" s="9" t="s">
        <v>654</v>
      </c>
      <c r="D266" s="11">
        <f ca="1">TODAY()-Basvuranlar[[#This Row],[Yaş]]*365</f>
        <v>22563</v>
      </c>
      <c r="E266" s="9">
        <f t="shared" ca="1" si="16"/>
        <v>58</v>
      </c>
      <c r="F266" s="9">
        <f t="shared" ca="1" si="17"/>
        <v>21</v>
      </c>
      <c r="G266" s="9" t="str">
        <f ca="1">VLOOKUP(RANDBETWEEN(1,81),Sehirler[],2,0)</f>
        <v>Karaman</v>
      </c>
      <c r="H266" s="9">
        <f t="shared" ca="1" si="18"/>
        <v>88238068129</v>
      </c>
      <c r="I266" s="9" t="str">
        <f t="shared" ca="1" si="19"/>
        <v>Erkek</v>
      </c>
    </row>
    <row r="267" spans="1:9">
      <c r="A267" s="9">
        <v>266</v>
      </c>
      <c r="B267" s="9" t="s">
        <v>655</v>
      </c>
      <c r="C267" s="9" t="s">
        <v>656</v>
      </c>
      <c r="D267" s="11">
        <f ca="1">TODAY()-Basvuranlar[[#This Row],[Yaş]]*365</f>
        <v>14168</v>
      </c>
      <c r="E267" s="9">
        <f t="shared" ca="1" si="16"/>
        <v>81</v>
      </c>
      <c r="F267" s="9">
        <f t="shared" ca="1" si="17"/>
        <v>15</v>
      </c>
      <c r="G267" s="9" t="str">
        <f ca="1">VLOOKUP(RANDBETWEEN(1,81),Sehirler[],2,0)</f>
        <v>Artvin</v>
      </c>
      <c r="H267" s="9">
        <f t="shared" ca="1" si="18"/>
        <v>65183055019</v>
      </c>
      <c r="I267" s="9" t="str">
        <f t="shared" ca="1" si="19"/>
        <v>Erkek</v>
      </c>
    </row>
    <row r="268" spans="1:9">
      <c r="A268" s="9">
        <v>267</v>
      </c>
      <c r="B268" s="9" t="s">
        <v>657</v>
      </c>
      <c r="C268" s="9" t="s">
        <v>658</v>
      </c>
      <c r="D268" s="11">
        <f ca="1">TODAY()-Basvuranlar[[#This Row],[Yaş]]*365</f>
        <v>14533</v>
      </c>
      <c r="E268" s="9">
        <f t="shared" ca="1" si="16"/>
        <v>80</v>
      </c>
      <c r="F268" s="9">
        <f t="shared" ca="1" si="17"/>
        <v>23</v>
      </c>
      <c r="G268" s="9" t="str">
        <f ca="1">VLOOKUP(RANDBETWEEN(1,81),Sehirler[],2,0)</f>
        <v>Tunceli</v>
      </c>
      <c r="H268" s="9">
        <f t="shared" ca="1" si="18"/>
        <v>69714357459</v>
      </c>
      <c r="I268" s="9" t="str">
        <f t="shared" ca="1" si="19"/>
        <v>Erkek</v>
      </c>
    </row>
    <row r="269" spans="1:9">
      <c r="A269" s="9">
        <v>268</v>
      </c>
      <c r="B269" s="9" t="s">
        <v>659</v>
      </c>
      <c r="C269" s="9" t="s">
        <v>660</v>
      </c>
      <c r="D269" s="11">
        <f ca="1">TODAY()-Basvuranlar[[#This Row],[Yaş]]*365</f>
        <v>26578</v>
      </c>
      <c r="E269" s="9">
        <f t="shared" ca="1" si="16"/>
        <v>47</v>
      </c>
      <c r="F269" s="9">
        <f t="shared" ca="1" si="17"/>
        <v>52</v>
      </c>
      <c r="G269" s="9" t="str">
        <f ca="1">VLOOKUP(RANDBETWEEN(1,81),Sehirler[],2,0)</f>
        <v>İstanbul</v>
      </c>
      <c r="H269" s="9">
        <f t="shared" ca="1" si="18"/>
        <v>29889474534</v>
      </c>
      <c r="I269" s="9" t="str">
        <f t="shared" ca="1" si="19"/>
        <v>Erkek</v>
      </c>
    </row>
    <row r="270" spans="1:9">
      <c r="A270" s="9">
        <v>269</v>
      </c>
      <c r="B270" s="9" t="s">
        <v>661</v>
      </c>
      <c r="C270" s="9" t="s">
        <v>662</v>
      </c>
      <c r="D270" s="11">
        <f ca="1">TODAY()-Basvuranlar[[#This Row],[Yaş]]*365</f>
        <v>22198</v>
      </c>
      <c r="E270" s="9">
        <f t="shared" ca="1" si="16"/>
        <v>59</v>
      </c>
      <c r="F270" s="9">
        <f t="shared" ca="1" si="17"/>
        <v>10</v>
      </c>
      <c r="G270" s="9" t="str">
        <f ca="1">VLOOKUP(RANDBETWEEN(1,81),Sehirler[],2,0)</f>
        <v>Malatya</v>
      </c>
      <c r="H270" s="9">
        <f t="shared" ca="1" si="18"/>
        <v>15961800869</v>
      </c>
      <c r="I270" s="9" t="str">
        <f t="shared" ca="1" si="19"/>
        <v>Erkek</v>
      </c>
    </row>
    <row r="271" spans="1:9">
      <c r="A271" s="9">
        <v>270</v>
      </c>
      <c r="B271" s="9" t="s">
        <v>663</v>
      </c>
      <c r="C271" s="9" t="s">
        <v>664</v>
      </c>
      <c r="D271" s="11">
        <f ca="1">TODAY()-Basvuranlar[[#This Row],[Yaş]]*365</f>
        <v>30228</v>
      </c>
      <c r="E271" s="9">
        <f t="shared" ca="1" si="16"/>
        <v>37</v>
      </c>
      <c r="F271" s="9">
        <f t="shared" ca="1" si="17"/>
        <v>16</v>
      </c>
      <c r="G271" s="9" t="str">
        <f ca="1">VLOOKUP(RANDBETWEEN(1,81),Sehirler[],2,0)</f>
        <v>Bingöl</v>
      </c>
      <c r="H271" s="9">
        <f t="shared" ca="1" si="18"/>
        <v>59763846397</v>
      </c>
      <c r="I271" s="9" t="str">
        <f t="shared" ca="1" si="19"/>
        <v>Erkek</v>
      </c>
    </row>
    <row r="272" spans="1:9">
      <c r="A272" s="9">
        <v>271</v>
      </c>
      <c r="B272" s="9" t="s">
        <v>665</v>
      </c>
      <c r="C272" s="9" t="s">
        <v>2094</v>
      </c>
      <c r="D272" s="11">
        <f ca="1">TODAY()-Basvuranlar[[#This Row],[Yaş]]*365</f>
        <v>19278</v>
      </c>
      <c r="E272" s="9">
        <f t="shared" ca="1" si="16"/>
        <v>67</v>
      </c>
      <c r="F272" s="9">
        <f t="shared" ca="1" si="17"/>
        <v>18</v>
      </c>
      <c r="G272" s="9" t="str">
        <f ca="1">VLOOKUP(RANDBETWEEN(1,81),Sehirler[],2,0)</f>
        <v>Eskisehir</v>
      </c>
      <c r="H272" s="9">
        <f t="shared" ca="1" si="18"/>
        <v>52454888367</v>
      </c>
      <c r="I272" s="9" t="str">
        <f t="shared" ca="1" si="19"/>
        <v>Erkek</v>
      </c>
    </row>
    <row r="273" spans="1:9">
      <c r="A273" s="9">
        <v>272</v>
      </c>
      <c r="B273" s="9" t="s">
        <v>666</v>
      </c>
      <c r="C273" s="9" t="s">
        <v>667</v>
      </c>
      <c r="D273" s="11">
        <f ca="1">TODAY()-Basvuranlar[[#This Row],[Yaş]]*365</f>
        <v>28403</v>
      </c>
      <c r="E273" s="9">
        <f t="shared" ca="1" si="16"/>
        <v>42</v>
      </c>
      <c r="F273" s="9">
        <f t="shared" ca="1" si="17"/>
        <v>6</v>
      </c>
      <c r="G273" s="9" t="str">
        <f ca="1">VLOOKUP(RANDBETWEEN(1,81),Sehirler[],2,0)</f>
        <v>Aksaray</v>
      </c>
      <c r="H273" s="9">
        <f t="shared" ca="1" si="18"/>
        <v>41910705542</v>
      </c>
      <c r="I273" s="9" t="str">
        <f t="shared" ca="1" si="19"/>
        <v>Kadın</v>
      </c>
    </row>
    <row r="274" spans="1:9">
      <c r="A274" s="9">
        <v>273</v>
      </c>
      <c r="B274" s="9" t="s">
        <v>668</v>
      </c>
      <c r="C274" s="9" t="s">
        <v>669</v>
      </c>
      <c r="D274" s="11">
        <f ca="1">TODAY()-Basvuranlar[[#This Row],[Yaş]]*365</f>
        <v>17818</v>
      </c>
      <c r="E274" s="9">
        <f t="shared" ca="1" si="16"/>
        <v>71</v>
      </c>
      <c r="F274" s="9">
        <f t="shared" ca="1" si="17"/>
        <v>48</v>
      </c>
      <c r="G274" s="9" t="str">
        <f ca="1">VLOOKUP(RANDBETWEEN(1,81),Sehirler[],2,0)</f>
        <v>Trabzon</v>
      </c>
      <c r="H274" s="9">
        <f t="shared" ca="1" si="18"/>
        <v>16516743748</v>
      </c>
      <c r="I274" s="9" t="str">
        <f t="shared" ca="1" si="19"/>
        <v>Kadın</v>
      </c>
    </row>
    <row r="275" spans="1:9">
      <c r="A275" s="9">
        <v>274</v>
      </c>
      <c r="B275" s="9" t="s">
        <v>670</v>
      </c>
      <c r="C275" s="9" t="s">
        <v>671</v>
      </c>
      <c r="D275" s="11">
        <f ca="1">TODAY()-Basvuranlar[[#This Row],[Yaş]]*365</f>
        <v>24388</v>
      </c>
      <c r="E275" s="9">
        <f t="shared" ca="1" si="16"/>
        <v>53</v>
      </c>
      <c r="F275" s="9">
        <f t="shared" ca="1" si="17"/>
        <v>43</v>
      </c>
      <c r="G275" s="9" t="str">
        <f ca="1">VLOOKUP(RANDBETWEEN(1,81),Sehirler[],2,0)</f>
        <v>Sakarya</v>
      </c>
      <c r="H275" s="9">
        <f t="shared" ca="1" si="18"/>
        <v>34173069390</v>
      </c>
      <c r="I275" s="9" t="str">
        <f t="shared" ca="1" si="19"/>
        <v>Erkek</v>
      </c>
    </row>
    <row r="276" spans="1:9">
      <c r="A276" s="9">
        <v>275</v>
      </c>
      <c r="B276" s="9" t="s">
        <v>672</v>
      </c>
      <c r="C276" s="9" t="s">
        <v>673</v>
      </c>
      <c r="D276" s="11">
        <f ca="1">TODAY()-Basvuranlar[[#This Row],[Yaş]]*365</f>
        <v>20008</v>
      </c>
      <c r="E276" s="9">
        <f t="shared" ca="1" si="16"/>
        <v>65</v>
      </c>
      <c r="F276" s="9">
        <f t="shared" ca="1" si="17"/>
        <v>42</v>
      </c>
      <c r="G276" s="9" t="str">
        <f ca="1">VLOOKUP(RANDBETWEEN(1,81),Sehirler[],2,0)</f>
        <v>Kütahya</v>
      </c>
      <c r="H276" s="9">
        <f t="shared" ca="1" si="18"/>
        <v>33069282747</v>
      </c>
      <c r="I276" s="9" t="str">
        <f t="shared" ca="1" si="19"/>
        <v>Kadın</v>
      </c>
    </row>
    <row r="277" spans="1:9">
      <c r="A277" s="9">
        <v>276</v>
      </c>
      <c r="B277" s="9" t="s">
        <v>674</v>
      </c>
      <c r="C277" s="9" t="s">
        <v>675</v>
      </c>
      <c r="D277" s="11">
        <f ca="1">TODAY()-Basvuranlar[[#This Row],[Yaş]]*365</f>
        <v>25483</v>
      </c>
      <c r="E277" s="9">
        <f t="shared" ca="1" si="16"/>
        <v>50</v>
      </c>
      <c r="F277" s="9">
        <f t="shared" ca="1" si="17"/>
        <v>29</v>
      </c>
      <c r="G277" s="9" t="str">
        <f ca="1">VLOOKUP(RANDBETWEEN(1,81),Sehirler[],2,0)</f>
        <v>Ardahan</v>
      </c>
      <c r="H277" s="9">
        <f t="shared" ca="1" si="18"/>
        <v>57355061522</v>
      </c>
      <c r="I277" s="9" t="str">
        <f t="shared" ca="1" si="19"/>
        <v>Erkek</v>
      </c>
    </row>
    <row r="278" spans="1:9">
      <c r="A278" s="9">
        <v>277</v>
      </c>
      <c r="B278" s="9" t="s">
        <v>676</v>
      </c>
      <c r="C278" s="9" t="s">
        <v>677</v>
      </c>
      <c r="D278" s="11">
        <f ca="1">TODAY()-Basvuranlar[[#This Row],[Yaş]]*365</f>
        <v>34608</v>
      </c>
      <c r="E278" s="9">
        <f t="shared" ca="1" si="16"/>
        <v>25</v>
      </c>
      <c r="F278" s="9">
        <f t="shared" ca="1" si="17"/>
        <v>76</v>
      </c>
      <c r="G278" s="9" t="str">
        <f ca="1">VLOOKUP(RANDBETWEEN(1,81),Sehirler[],2,0)</f>
        <v>Çorum</v>
      </c>
      <c r="H278" s="9">
        <f t="shared" ca="1" si="18"/>
        <v>20946353190</v>
      </c>
      <c r="I278" s="9" t="str">
        <f t="shared" ca="1" si="19"/>
        <v>Erkek</v>
      </c>
    </row>
    <row r="279" spans="1:9">
      <c r="A279" s="9">
        <v>278</v>
      </c>
      <c r="B279" s="9" t="s">
        <v>678</v>
      </c>
      <c r="C279" s="9" t="s">
        <v>679</v>
      </c>
      <c r="D279" s="11">
        <f ca="1">TODAY()-Basvuranlar[[#This Row],[Yaş]]*365</f>
        <v>20373</v>
      </c>
      <c r="E279" s="9">
        <f t="shared" ca="1" si="16"/>
        <v>64</v>
      </c>
      <c r="F279" s="9">
        <f t="shared" ca="1" si="17"/>
        <v>65</v>
      </c>
      <c r="G279" s="9" t="str">
        <f ca="1">VLOOKUP(RANDBETWEEN(1,81),Sehirler[],2,0)</f>
        <v>Gaziantep</v>
      </c>
      <c r="H279" s="9">
        <f t="shared" ca="1" si="18"/>
        <v>33754131877</v>
      </c>
      <c r="I279" s="9" t="str">
        <f t="shared" ca="1" si="19"/>
        <v>Erkek</v>
      </c>
    </row>
    <row r="280" spans="1:9">
      <c r="A280" s="9">
        <v>279</v>
      </c>
      <c r="B280" s="9" t="s">
        <v>680</v>
      </c>
      <c r="C280" s="9" t="s">
        <v>681</v>
      </c>
      <c r="D280" s="11">
        <f ca="1">TODAY()-Basvuranlar[[#This Row],[Yaş]]*365</f>
        <v>28768</v>
      </c>
      <c r="E280" s="9">
        <f t="shared" ca="1" si="16"/>
        <v>41</v>
      </c>
      <c r="F280" s="9">
        <f t="shared" ca="1" si="17"/>
        <v>68</v>
      </c>
      <c r="G280" s="9" t="str">
        <f ca="1">VLOOKUP(RANDBETWEEN(1,81),Sehirler[],2,0)</f>
        <v>Bitlis</v>
      </c>
      <c r="H280" s="9">
        <f t="shared" ca="1" si="18"/>
        <v>80664630917</v>
      </c>
      <c r="I280" s="9" t="str">
        <f t="shared" ca="1" si="19"/>
        <v>Kadın</v>
      </c>
    </row>
    <row r="281" spans="1:9">
      <c r="A281" s="9">
        <v>280</v>
      </c>
      <c r="B281" s="9" t="s">
        <v>682</v>
      </c>
      <c r="C281" s="9" t="s">
        <v>683</v>
      </c>
      <c r="D281" s="11">
        <f ca="1">TODAY()-Basvuranlar[[#This Row],[Yaş]]*365</f>
        <v>30228</v>
      </c>
      <c r="E281" s="9">
        <f t="shared" ca="1" si="16"/>
        <v>37</v>
      </c>
      <c r="F281" s="9">
        <f t="shared" ca="1" si="17"/>
        <v>63</v>
      </c>
      <c r="G281" s="9" t="str">
        <f ca="1">VLOOKUP(RANDBETWEEN(1,81),Sehirler[],2,0)</f>
        <v>Muğla</v>
      </c>
      <c r="H281" s="9">
        <f t="shared" ca="1" si="18"/>
        <v>29348337387</v>
      </c>
      <c r="I281" s="9" t="str">
        <f t="shared" ca="1" si="19"/>
        <v>Erkek</v>
      </c>
    </row>
    <row r="282" spans="1:9">
      <c r="A282" s="9">
        <v>281</v>
      </c>
      <c r="B282" s="9" t="s">
        <v>684</v>
      </c>
      <c r="C282" s="9" t="s">
        <v>685</v>
      </c>
      <c r="D282" s="11">
        <f ca="1">TODAY()-Basvuranlar[[#This Row],[Yaş]]*365</f>
        <v>33878</v>
      </c>
      <c r="E282" s="9">
        <f t="shared" ca="1" si="16"/>
        <v>27</v>
      </c>
      <c r="F282" s="9">
        <f t="shared" ca="1" si="17"/>
        <v>18</v>
      </c>
      <c r="G282" s="9" t="str">
        <f ca="1">VLOOKUP(RANDBETWEEN(1,81),Sehirler[],2,0)</f>
        <v>Artvin</v>
      </c>
      <c r="H282" s="9">
        <f t="shared" ca="1" si="18"/>
        <v>26479917094</v>
      </c>
      <c r="I282" s="9" t="str">
        <f t="shared" ca="1" si="19"/>
        <v>Kadın</v>
      </c>
    </row>
    <row r="283" spans="1:9">
      <c r="A283" s="9">
        <v>282</v>
      </c>
      <c r="B283" s="9" t="s">
        <v>686</v>
      </c>
      <c r="C283" s="9" t="s">
        <v>687</v>
      </c>
      <c r="D283" s="11">
        <f ca="1">TODAY()-Basvuranlar[[#This Row],[Yaş]]*365</f>
        <v>27308</v>
      </c>
      <c r="E283" s="9">
        <f t="shared" ca="1" si="16"/>
        <v>45</v>
      </c>
      <c r="F283" s="9">
        <f t="shared" ca="1" si="17"/>
        <v>46</v>
      </c>
      <c r="G283" s="9" t="str">
        <f ca="1">VLOOKUP(RANDBETWEEN(1,81),Sehirler[],2,0)</f>
        <v>Bursa</v>
      </c>
      <c r="H283" s="9">
        <f t="shared" ca="1" si="18"/>
        <v>62498967491</v>
      </c>
      <c r="I283" s="9" t="str">
        <f t="shared" ca="1" si="19"/>
        <v>Erkek</v>
      </c>
    </row>
    <row r="284" spans="1:9">
      <c r="A284" s="9">
        <v>283</v>
      </c>
      <c r="B284" s="9" t="s">
        <v>688</v>
      </c>
      <c r="C284" s="9" t="s">
        <v>689</v>
      </c>
      <c r="D284" s="11">
        <f ca="1">TODAY()-Basvuranlar[[#This Row],[Yaş]]*365</f>
        <v>22563</v>
      </c>
      <c r="E284" s="9">
        <f t="shared" ca="1" si="16"/>
        <v>58</v>
      </c>
      <c r="F284" s="9">
        <f t="shared" ca="1" si="17"/>
        <v>43</v>
      </c>
      <c r="G284" s="9" t="str">
        <f ca="1">VLOOKUP(RANDBETWEEN(1,81),Sehirler[],2,0)</f>
        <v>Ankara</v>
      </c>
      <c r="H284" s="9">
        <f t="shared" ca="1" si="18"/>
        <v>30903140774</v>
      </c>
      <c r="I284" s="9" t="str">
        <f t="shared" ca="1" si="19"/>
        <v>Erkek</v>
      </c>
    </row>
    <row r="285" spans="1:9">
      <c r="A285" s="9">
        <v>284</v>
      </c>
      <c r="B285" s="9" t="s">
        <v>690</v>
      </c>
      <c r="C285" s="9" t="s">
        <v>691</v>
      </c>
      <c r="D285" s="11">
        <f ca="1">TODAY()-Basvuranlar[[#This Row],[Yaş]]*365</f>
        <v>36068</v>
      </c>
      <c r="E285" s="9">
        <f t="shared" ca="1" si="16"/>
        <v>21</v>
      </c>
      <c r="F285" s="9">
        <f t="shared" ca="1" si="17"/>
        <v>29</v>
      </c>
      <c r="G285" s="9" t="str">
        <f ca="1">VLOOKUP(RANDBETWEEN(1,81),Sehirler[],2,0)</f>
        <v>Ağrı</v>
      </c>
      <c r="H285" s="9">
        <f t="shared" ca="1" si="18"/>
        <v>73159285366</v>
      </c>
      <c r="I285" s="9" t="str">
        <f t="shared" ca="1" si="19"/>
        <v>Erkek</v>
      </c>
    </row>
    <row r="286" spans="1:9">
      <c r="A286" s="9">
        <v>285</v>
      </c>
      <c r="B286" s="9" t="s">
        <v>692</v>
      </c>
      <c r="C286" s="9" t="s">
        <v>693</v>
      </c>
      <c r="D286" s="11">
        <f ca="1">TODAY()-Basvuranlar[[#This Row],[Yaş]]*365</f>
        <v>13803</v>
      </c>
      <c r="E286" s="9">
        <f t="shared" ca="1" si="16"/>
        <v>82</v>
      </c>
      <c r="F286" s="9">
        <f t="shared" ca="1" si="17"/>
        <v>66</v>
      </c>
      <c r="G286" s="9" t="str">
        <f ca="1">VLOOKUP(RANDBETWEEN(1,81),Sehirler[],2,0)</f>
        <v>Tunceli</v>
      </c>
      <c r="H286" s="9">
        <f t="shared" ca="1" si="18"/>
        <v>60838870941</v>
      </c>
      <c r="I286" s="9" t="str">
        <f t="shared" ca="1" si="19"/>
        <v>Erkek</v>
      </c>
    </row>
    <row r="287" spans="1:9">
      <c r="A287" s="9">
        <v>286</v>
      </c>
      <c r="B287" s="9" t="s">
        <v>694</v>
      </c>
      <c r="C287" s="9" t="s">
        <v>695</v>
      </c>
      <c r="D287" s="11">
        <f ca="1">TODAY()-Basvuranlar[[#This Row],[Yaş]]*365</f>
        <v>31688</v>
      </c>
      <c r="E287" s="9">
        <f t="shared" ca="1" si="16"/>
        <v>33</v>
      </c>
      <c r="F287" s="9">
        <f t="shared" ca="1" si="17"/>
        <v>28</v>
      </c>
      <c r="G287" s="9" t="str">
        <f ca="1">VLOOKUP(RANDBETWEEN(1,81),Sehirler[],2,0)</f>
        <v>Rize</v>
      </c>
      <c r="H287" s="9">
        <f t="shared" ca="1" si="18"/>
        <v>91716748599</v>
      </c>
      <c r="I287" s="9" t="str">
        <f t="shared" ca="1" si="19"/>
        <v>Erkek</v>
      </c>
    </row>
    <row r="288" spans="1:9">
      <c r="A288" s="9">
        <v>287</v>
      </c>
      <c r="B288" s="9" t="s">
        <v>696</v>
      </c>
      <c r="C288" s="9" t="s">
        <v>697</v>
      </c>
      <c r="D288" s="11">
        <f ca="1">TODAY()-Basvuranlar[[#This Row],[Yaş]]*365</f>
        <v>20373</v>
      </c>
      <c r="E288" s="9">
        <f t="shared" ca="1" si="16"/>
        <v>64</v>
      </c>
      <c r="F288" s="9">
        <f t="shared" ca="1" si="17"/>
        <v>6</v>
      </c>
      <c r="G288" s="9" t="str">
        <f ca="1">VLOOKUP(RANDBETWEEN(1,81),Sehirler[],2,0)</f>
        <v>Sakarya</v>
      </c>
      <c r="H288" s="9">
        <f t="shared" ca="1" si="18"/>
        <v>61127910340</v>
      </c>
      <c r="I288" s="9" t="str">
        <f t="shared" ca="1" si="19"/>
        <v>Kadın</v>
      </c>
    </row>
    <row r="289" spans="1:9">
      <c r="A289" s="9">
        <v>288</v>
      </c>
      <c r="B289" s="9" t="s">
        <v>698</v>
      </c>
      <c r="C289" s="9" t="s">
        <v>699</v>
      </c>
      <c r="D289" s="11">
        <f ca="1">TODAY()-Basvuranlar[[#This Row],[Yaş]]*365</f>
        <v>16723</v>
      </c>
      <c r="E289" s="9">
        <f t="shared" ca="1" si="16"/>
        <v>74</v>
      </c>
      <c r="F289" s="9">
        <f t="shared" ca="1" si="17"/>
        <v>45</v>
      </c>
      <c r="G289" s="9" t="str">
        <f ca="1">VLOOKUP(RANDBETWEEN(1,81),Sehirler[],2,0)</f>
        <v>Şırnak</v>
      </c>
      <c r="H289" s="9">
        <f t="shared" ca="1" si="18"/>
        <v>80766818402</v>
      </c>
      <c r="I289" s="9" t="str">
        <f t="shared" ca="1" si="19"/>
        <v>Erkek</v>
      </c>
    </row>
    <row r="290" spans="1:9">
      <c r="A290" s="9">
        <v>289</v>
      </c>
      <c r="B290" s="9" t="s">
        <v>700</v>
      </c>
      <c r="C290" s="9" t="s">
        <v>701</v>
      </c>
      <c r="D290" s="11">
        <f ca="1">TODAY()-Basvuranlar[[#This Row],[Yaş]]*365</f>
        <v>17088</v>
      </c>
      <c r="E290" s="9">
        <f t="shared" ca="1" si="16"/>
        <v>73</v>
      </c>
      <c r="F290" s="9">
        <f t="shared" ca="1" si="17"/>
        <v>17</v>
      </c>
      <c r="G290" s="9" t="str">
        <f ca="1">VLOOKUP(RANDBETWEEN(1,81),Sehirler[],2,0)</f>
        <v>Siirt</v>
      </c>
      <c r="H290" s="9">
        <f t="shared" ca="1" si="18"/>
        <v>81461106978</v>
      </c>
      <c r="I290" s="9" t="str">
        <f t="shared" ca="1" si="19"/>
        <v>Erkek</v>
      </c>
    </row>
    <row r="291" spans="1:9">
      <c r="A291" s="9">
        <v>290</v>
      </c>
      <c r="B291" s="9" t="s">
        <v>702</v>
      </c>
      <c r="C291" s="9" t="s">
        <v>703</v>
      </c>
      <c r="D291" s="11">
        <f ca="1">TODAY()-Basvuranlar[[#This Row],[Yaş]]*365</f>
        <v>33513</v>
      </c>
      <c r="E291" s="9">
        <f t="shared" ca="1" si="16"/>
        <v>28</v>
      </c>
      <c r="F291" s="9">
        <f t="shared" ca="1" si="17"/>
        <v>9</v>
      </c>
      <c r="G291" s="9" t="str">
        <f ca="1">VLOOKUP(RANDBETWEEN(1,81),Sehirler[],2,0)</f>
        <v>Karaman</v>
      </c>
      <c r="H291" s="9">
        <f t="shared" ca="1" si="18"/>
        <v>29134263266</v>
      </c>
      <c r="I291" s="9" t="str">
        <f t="shared" ca="1" si="19"/>
        <v>Erkek</v>
      </c>
    </row>
    <row r="292" spans="1:9">
      <c r="A292" s="9">
        <v>291</v>
      </c>
      <c r="B292" s="9" t="s">
        <v>704</v>
      </c>
      <c r="C292" s="9" t="s">
        <v>705</v>
      </c>
      <c r="D292" s="11">
        <f ca="1">TODAY()-Basvuranlar[[#This Row],[Yaş]]*365</f>
        <v>16358</v>
      </c>
      <c r="E292" s="9">
        <f t="shared" ca="1" si="16"/>
        <v>75</v>
      </c>
      <c r="F292" s="9">
        <f t="shared" ca="1" si="17"/>
        <v>44</v>
      </c>
      <c r="G292" s="9" t="str">
        <f ca="1">VLOOKUP(RANDBETWEEN(1,81),Sehirler[],2,0)</f>
        <v>Çanakkale</v>
      </c>
      <c r="H292" s="9">
        <f t="shared" ca="1" si="18"/>
        <v>47318129124</v>
      </c>
      <c r="I292" s="9" t="str">
        <f t="shared" ca="1" si="19"/>
        <v>Erkek</v>
      </c>
    </row>
    <row r="293" spans="1:9">
      <c r="A293" s="9">
        <v>292</v>
      </c>
      <c r="B293" s="9" t="s">
        <v>706</v>
      </c>
      <c r="C293" s="9" t="s">
        <v>707</v>
      </c>
      <c r="D293" s="11">
        <f ca="1">TODAY()-Basvuranlar[[#This Row],[Yaş]]*365</f>
        <v>29133</v>
      </c>
      <c r="E293" s="9">
        <f t="shared" ca="1" si="16"/>
        <v>40</v>
      </c>
      <c r="F293" s="9">
        <f t="shared" ca="1" si="17"/>
        <v>30</v>
      </c>
      <c r="G293" s="9" t="str">
        <f ca="1">VLOOKUP(RANDBETWEEN(1,81),Sehirler[],2,0)</f>
        <v>Ankara</v>
      </c>
      <c r="H293" s="9">
        <f t="shared" ca="1" si="18"/>
        <v>19183132504</v>
      </c>
      <c r="I293" s="9" t="str">
        <f t="shared" ca="1" si="19"/>
        <v>Erkek</v>
      </c>
    </row>
    <row r="294" spans="1:9">
      <c r="A294" s="9">
        <v>293</v>
      </c>
      <c r="B294" s="9" t="s">
        <v>708</v>
      </c>
      <c r="C294" s="9" t="s">
        <v>709</v>
      </c>
      <c r="D294" s="11">
        <f ca="1">TODAY()-Basvuranlar[[#This Row],[Yaş]]*365</f>
        <v>33878</v>
      </c>
      <c r="E294" s="9">
        <f t="shared" ca="1" si="16"/>
        <v>27</v>
      </c>
      <c r="F294" s="9">
        <f t="shared" ca="1" si="17"/>
        <v>13</v>
      </c>
      <c r="G294" s="9" t="str">
        <f ca="1">VLOOKUP(RANDBETWEEN(1,81),Sehirler[],2,0)</f>
        <v>Bartın</v>
      </c>
      <c r="H294" s="9">
        <f t="shared" ca="1" si="18"/>
        <v>82934140025</v>
      </c>
      <c r="I294" s="9" t="str">
        <f t="shared" ca="1" si="19"/>
        <v>Erkek</v>
      </c>
    </row>
    <row r="295" spans="1:9">
      <c r="A295" s="9">
        <v>294</v>
      </c>
      <c r="B295" s="9" t="s">
        <v>710</v>
      </c>
      <c r="C295" s="9" t="s">
        <v>711</v>
      </c>
      <c r="D295" s="11">
        <f ca="1">TODAY()-Basvuranlar[[#This Row],[Yaş]]*365</f>
        <v>18913</v>
      </c>
      <c r="E295" s="9">
        <f t="shared" ca="1" si="16"/>
        <v>68</v>
      </c>
      <c r="F295" s="9">
        <f t="shared" ca="1" si="17"/>
        <v>37</v>
      </c>
      <c r="G295" s="9" t="str">
        <f ca="1">VLOOKUP(RANDBETWEEN(1,81),Sehirler[],2,0)</f>
        <v>Niğde</v>
      </c>
      <c r="H295" s="9">
        <f t="shared" ca="1" si="18"/>
        <v>35247474800</v>
      </c>
      <c r="I295" s="9" t="str">
        <f t="shared" ca="1" si="19"/>
        <v>Kadın</v>
      </c>
    </row>
    <row r="296" spans="1:9">
      <c r="A296" s="9">
        <v>295</v>
      </c>
      <c r="B296" s="9" t="s">
        <v>712</v>
      </c>
      <c r="C296" s="9" t="s">
        <v>713</v>
      </c>
      <c r="D296" s="11">
        <f ca="1">TODAY()-Basvuranlar[[#This Row],[Yaş]]*365</f>
        <v>25848</v>
      </c>
      <c r="E296" s="9">
        <f t="shared" ca="1" si="16"/>
        <v>49</v>
      </c>
      <c r="F296" s="9">
        <f t="shared" ca="1" si="17"/>
        <v>12</v>
      </c>
      <c r="G296" s="9" t="str">
        <f ca="1">VLOOKUP(RANDBETWEEN(1,81),Sehirler[],2,0)</f>
        <v>İzmir</v>
      </c>
      <c r="H296" s="9">
        <f t="shared" ca="1" si="18"/>
        <v>72206574048</v>
      </c>
      <c r="I296" s="9" t="str">
        <f t="shared" ca="1" si="19"/>
        <v>Kadın</v>
      </c>
    </row>
    <row r="297" spans="1:9">
      <c r="A297" s="9">
        <v>296</v>
      </c>
      <c r="B297" s="9" t="s">
        <v>714</v>
      </c>
      <c r="C297" s="9" t="s">
        <v>715</v>
      </c>
      <c r="D297" s="11">
        <f ca="1">TODAY()-Basvuranlar[[#This Row],[Yaş]]*365</f>
        <v>28038</v>
      </c>
      <c r="E297" s="9">
        <f t="shared" ca="1" si="16"/>
        <v>43</v>
      </c>
      <c r="F297" s="9">
        <f t="shared" ca="1" si="17"/>
        <v>2</v>
      </c>
      <c r="G297" s="9" t="str">
        <f ca="1">VLOOKUP(RANDBETWEEN(1,81),Sehirler[],2,0)</f>
        <v>Eskisehir</v>
      </c>
      <c r="H297" s="9">
        <f t="shared" ca="1" si="18"/>
        <v>53987462952</v>
      </c>
      <c r="I297" s="9" t="str">
        <f t="shared" ca="1" si="19"/>
        <v>Erkek</v>
      </c>
    </row>
    <row r="298" spans="1:9">
      <c r="A298" s="9">
        <v>297</v>
      </c>
      <c r="B298" s="9" t="s">
        <v>716</v>
      </c>
      <c r="C298" s="9" t="s">
        <v>717</v>
      </c>
      <c r="D298" s="11">
        <f ca="1">TODAY()-Basvuranlar[[#This Row],[Yaş]]*365</f>
        <v>24023</v>
      </c>
      <c r="E298" s="9">
        <f t="shared" ca="1" si="16"/>
        <v>54</v>
      </c>
      <c r="F298" s="9">
        <f t="shared" ca="1" si="17"/>
        <v>8</v>
      </c>
      <c r="G298" s="9" t="str">
        <f ca="1">VLOOKUP(RANDBETWEEN(1,81),Sehirler[],2,0)</f>
        <v>Niğde</v>
      </c>
      <c r="H298" s="9">
        <f t="shared" ca="1" si="18"/>
        <v>20221318239</v>
      </c>
      <c r="I298" s="9" t="str">
        <f t="shared" ca="1" si="19"/>
        <v>Erkek</v>
      </c>
    </row>
    <row r="299" spans="1:9">
      <c r="A299" s="9">
        <v>298</v>
      </c>
      <c r="B299" s="9" t="s">
        <v>718</v>
      </c>
      <c r="C299" s="9" t="s">
        <v>719</v>
      </c>
      <c r="D299" s="11">
        <f ca="1">TODAY()-Basvuranlar[[#This Row],[Yaş]]*365</f>
        <v>36798</v>
      </c>
      <c r="E299" s="9">
        <f t="shared" ca="1" si="16"/>
        <v>19</v>
      </c>
      <c r="F299" s="9">
        <f t="shared" ca="1" si="17"/>
        <v>78</v>
      </c>
      <c r="G299" s="9" t="str">
        <f ca="1">VLOOKUP(RANDBETWEEN(1,81),Sehirler[],2,0)</f>
        <v>Kastamonu</v>
      </c>
      <c r="H299" s="9">
        <f t="shared" ca="1" si="18"/>
        <v>54049163709</v>
      </c>
      <c r="I299" s="9" t="str">
        <f t="shared" ca="1" si="19"/>
        <v>Erkek</v>
      </c>
    </row>
    <row r="300" spans="1:9">
      <c r="A300" s="9">
        <v>299</v>
      </c>
      <c r="B300" s="9" t="s">
        <v>720</v>
      </c>
      <c r="C300" s="9" t="s">
        <v>721</v>
      </c>
      <c r="D300" s="11">
        <f ca="1">TODAY()-Basvuranlar[[#This Row],[Yaş]]*365</f>
        <v>36433</v>
      </c>
      <c r="E300" s="9">
        <f t="shared" ca="1" si="16"/>
        <v>20</v>
      </c>
      <c r="F300" s="9">
        <f t="shared" ca="1" si="17"/>
        <v>17</v>
      </c>
      <c r="G300" s="9" t="str">
        <f ca="1">VLOOKUP(RANDBETWEEN(1,81),Sehirler[],2,0)</f>
        <v>Bingöl</v>
      </c>
      <c r="H300" s="9">
        <f t="shared" ca="1" si="18"/>
        <v>49521658100</v>
      </c>
      <c r="I300" s="9" t="str">
        <f t="shared" ca="1" si="19"/>
        <v>Kadın</v>
      </c>
    </row>
    <row r="301" spans="1:9">
      <c r="A301" s="9">
        <v>300</v>
      </c>
      <c r="B301" s="9" t="s">
        <v>722</v>
      </c>
      <c r="C301" s="9" t="s">
        <v>723</v>
      </c>
      <c r="D301" s="11">
        <f ca="1">TODAY()-Basvuranlar[[#This Row],[Yaş]]*365</f>
        <v>20738</v>
      </c>
      <c r="E301" s="9">
        <f t="shared" ca="1" si="16"/>
        <v>63</v>
      </c>
      <c r="F301" s="9">
        <f t="shared" ca="1" si="17"/>
        <v>74</v>
      </c>
      <c r="G301" s="9" t="str">
        <f ca="1">VLOOKUP(RANDBETWEEN(1,81),Sehirler[],2,0)</f>
        <v>Bilecik</v>
      </c>
      <c r="H301" s="9">
        <f t="shared" ca="1" si="18"/>
        <v>19860772706</v>
      </c>
      <c r="I301" s="9" t="str">
        <f t="shared" ca="1" si="19"/>
        <v>Kadın</v>
      </c>
    </row>
    <row r="302" spans="1:9">
      <c r="A302" s="9">
        <v>301</v>
      </c>
      <c r="B302" s="9" t="s">
        <v>724</v>
      </c>
      <c r="C302" s="9" t="s">
        <v>725</v>
      </c>
      <c r="D302" s="11">
        <f ca="1">TODAY()-Basvuranlar[[#This Row],[Yaş]]*365</f>
        <v>20738</v>
      </c>
      <c r="E302" s="9">
        <f t="shared" ca="1" si="16"/>
        <v>63</v>
      </c>
      <c r="F302" s="9">
        <f t="shared" ca="1" si="17"/>
        <v>64</v>
      </c>
      <c r="G302" s="9" t="str">
        <f ca="1">VLOOKUP(RANDBETWEEN(1,81),Sehirler[],2,0)</f>
        <v>Bingöl</v>
      </c>
      <c r="H302" s="9">
        <f t="shared" ca="1" si="18"/>
        <v>67484445133</v>
      </c>
      <c r="I302" s="9" t="str">
        <f t="shared" ca="1" si="19"/>
        <v>Kadın</v>
      </c>
    </row>
    <row r="303" spans="1:9">
      <c r="A303" s="9">
        <v>302</v>
      </c>
      <c r="B303" s="9" t="s">
        <v>726</v>
      </c>
      <c r="C303" s="9" t="s">
        <v>727</v>
      </c>
      <c r="D303" s="11">
        <f ca="1">TODAY()-Basvuranlar[[#This Row],[Yaş]]*365</f>
        <v>35338</v>
      </c>
      <c r="E303" s="9">
        <f t="shared" ca="1" si="16"/>
        <v>23</v>
      </c>
      <c r="F303" s="9">
        <f t="shared" ca="1" si="17"/>
        <v>19</v>
      </c>
      <c r="G303" s="9" t="str">
        <f ca="1">VLOOKUP(RANDBETWEEN(1,81),Sehirler[],2,0)</f>
        <v>Yozgat</v>
      </c>
      <c r="H303" s="9">
        <f t="shared" ca="1" si="18"/>
        <v>86118410509</v>
      </c>
      <c r="I303" s="9" t="str">
        <f t="shared" ca="1" si="19"/>
        <v>Erkek</v>
      </c>
    </row>
    <row r="304" spans="1:9">
      <c r="A304" s="9">
        <v>303</v>
      </c>
      <c r="B304" s="9" t="s">
        <v>728</v>
      </c>
      <c r="C304" s="9" t="s">
        <v>729</v>
      </c>
      <c r="D304" s="11">
        <f ca="1">TODAY()-Basvuranlar[[#This Row],[Yaş]]*365</f>
        <v>14168</v>
      </c>
      <c r="E304" s="9">
        <f t="shared" ca="1" si="16"/>
        <v>81</v>
      </c>
      <c r="F304" s="9">
        <f t="shared" ca="1" si="17"/>
        <v>20</v>
      </c>
      <c r="G304" s="9" t="str">
        <f ca="1">VLOOKUP(RANDBETWEEN(1,81),Sehirler[],2,0)</f>
        <v>Amasya</v>
      </c>
      <c r="H304" s="9">
        <f t="shared" ca="1" si="18"/>
        <v>88061818307</v>
      </c>
      <c r="I304" s="9" t="str">
        <f t="shared" ca="1" si="19"/>
        <v>Kadın</v>
      </c>
    </row>
    <row r="305" spans="1:9">
      <c r="A305" s="9">
        <v>304</v>
      </c>
      <c r="B305" s="9" t="s">
        <v>730</v>
      </c>
      <c r="C305" s="9" t="s">
        <v>731</v>
      </c>
      <c r="D305" s="11">
        <f ca="1">TODAY()-Basvuranlar[[#This Row],[Yaş]]*365</f>
        <v>33148</v>
      </c>
      <c r="E305" s="9">
        <f t="shared" ca="1" si="16"/>
        <v>29</v>
      </c>
      <c r="F305" s="9">
        <f t="shared" ca="1" si="17"/>
        <v>72</v>
      </c>
      <c r="G305" s="9" t="str">
        <f ca="1">VLOOKUP(RANDBETWEEN(1,81),Sehirler[],2,0)</f>
        <v>Samsun</v>
      </c>
      <c r="H305" s="9">
        <f t="shared" ca="1" si="18"/>
        <v>72387801266</v>
      </c>
      <c r="I305" s="9" t="str">
        <f t="shared" ca="1" si="19"/>
        <v>Kadın</v>
      </c>
    </row>
    <row r="306" spans="1:9">
      <c r="A306" s="9">
        <v>305</v>
      </c>
      <c r="B306" s="9" t="s">
        <v>732</v>
      </c>
      <c r="C306" s="9" t="s">
        <v>733</v>
      </c>
      <c r="D306" s="11">
        <f ca="1">TODAY()-Basvuranlar[[#This Row],[Yaş]]*365</f>
        <v>18548</v>
      </c>
      <c r="E306" s="9">
        <f t="shared" ca="1" si="16"/>
        <v>69</v>
      </c>
      <c r="F306" s="9">
        <f t="shared" ca="1" si="17"/>
        <v>3</v>
      </c>
      <c r="G306" s="9" t="str">
        <f ca="1">VLOOKUP(RANDBETWEEN(1,81),Sehirler[],2,0)</f>
        <v>Diyarbakır</v>
      </c>
      <c r="H306" s="9">
        <f t="shared" ca="1" si="18"/>
        <v>42840910552</v>
      </c>
      <c r="I306" s="9" t="str">
        <f t="shared" ca="1" si="19"/>
        <v>Erkek</v>
      </c>
    </row>
    <row r="307" spans="1:9">
      <c r="A307" s="9">
        <v>306</v>
      </c>
      <c r="B307" s="9" t="s">
        <v>734</v>
      </c>
      <c r="C307" s="9" t="s">
        <v>735</v>
      </c>
      <c r="D307" s="11">
        <f ca="1">TODAY()-Basvuranlar[[#This Row],[Yaş]]*365</f>
        <v>22928</v>
      </c>
      <c r="E307" s="9">
        <f t="shared" ca="1" si="16"/>
        <v>57</v>
      </c>
      <c r="F307" s="9">
        <f t="shared" ca="1" si="17"/>
        <v>14</v>
      </c>
      <c r="G307" s="9" t="str">
        <f ca="1">VLOOKUP(RANDBETWEEN(1,81),Sehirler[],2,0)</f>
        <v>Kocaeli</v>
      </c>
      <c r="H307" s="9">
        <f t="shared" ca="1" si="18"/>
        <v>38827257156</v>
      </c>
      <c r="I307" s="9" t="str">
        <f t="shared" ca="1" si="19"/>
        <v>Erkek</v>
      </c>
    </row>
    <row r="308" spans="1:9">
      <c r="A308" s="9">
        <v>307</v>
      </c>
      <c r="B308" s="9" t="s">
        <v>736</v>
      </c>
      <c r="C308" s="9" t="s">
        <v>737</v>
      </c>
      <c r="D308" s="11">
        <f ca="1">TODAY()-Basvuranlar[[#This Row],[Yaş]]*365</f>
        <v>29133</v>
      </c>
      <c r="E308" s="9">
        <f t="shared" ca="1" si="16"/>
        <v>40</v>
      </c>
      <c r="F308" s="9">
        <f t="shared" ca="1" si="17"/>
        <v>81</v>
      </c>
      <c r="G308" s="9" t="str">
        <f ca="1">VLOOKUP(RANDBETWEEN(1,81),Sehirler[],2,0)</f>
        <v>Çanakkale</v>
      </c>
      <c r="H308" s="9">
        <f t="shared" ca="1" si="18"/>
        <v>60005270078</v>
      </c>
      <c r="I308" s="9" t="str">
        <f t="shared" ca="1" si="19"/>
        <v>Erkek</v>
      </c>
    </row>
    <row r="309" spans="1:9">
      <c r="A309" s="9">
        <v>308</v>
      </c>
      <c r="B309" s="9" t="s">
        <v>738</v>
      </c>
      <c r="C309" s="9" t="s">
        <v>2095</v>
      </c>
      <c r="D309" s="11">
        <f ca="1">TODAY()-Basvuranlar[[#This Row],[Yaş]]*365</f>
        <v>21468</v>
      </c>
      <c r="E309" s="9">
        <f t="shared" ca="1" si="16"/>
        <v>61</v>
      </c>
      <c r="F309" s="9">
        <f t="shared" ca="1" si="17"/>
        <v>56</v>
      </c>
      <c r="G309" s="9" t="str">
        <f ca="1">VLOOKUP(RANDBETWEEN(1,81),Sehirler[],2,0)</f>
        <v>Niğde</v>
      </c>
      <c r="H309" s="9">
        <f t="shared" ca="1" si="18"/>
        <v>28779145472</v>
      </c>
      <c r="I309" s="9" t="str">
        <f t="shared" ca="1" si="19"/>
        <v>Kadın</v>
      </c>
    </row>
    <row r="310" spans="1:9">
      <c r="A310" s="9">
        <v>309</v>
      </c>
      <c r="B310" s="9" t="s">
        <v>739</v>
      </c>
      <c r="C310" s="9" t="s">
        <v>740</v>
      </c>
      <c r="D310" s="11">
        <f ca="1">TODAY()-Basvuranlar[[#This Row],[Yaş]]*365</f>
        <v>30593</v>
      </c>
      <c r="E310" s="9">
        <f t="shared" ca="1" si="16"/>
        <v>36</v>
      </c>
      <c r="F310" s="9">
        <f t="shared" ca="1" si="17"/>
        <v>13</v>
      </c>
      <c r="G310" s="9" t="str">
        <f ca="1">VLOOKUP(RANDBETWEEN(1,81),Sehirler[],2,0)</f>
        <v>Tunceli</v>
      </c>
      <c r="H310" s="9">
        <f t="shared" ca="1" si="18"/>
        <v>33887703896</v>
      </c>
      <c r="I310" s="9" t="str">
        <f t="shared" ca="1" si="19"/>
        <v>Erkek</v>
      </c>
    </row>
    <row r="311" spans="1:9">
      <c r="A311" s="9">
        <v>310</v>
      </c>
      <c r="B311" s="9" t="s">
        <v>741</v>
      </c>
      <c r="C311" s="9" t="s">
        <v>742</v>
      </c>
      <c r="D311" s="11">
        <f ca="1">TODAY()-Basvuranlar[[#This Row],[Yaş]]*365</f>
        <v>28768</v>
      </c>
      <c r="E311" s="9">
        <f t="shared" ca="1" si="16"/>
        <v>41</v>
      </c>
      <c r="F311" s="9">
        <f t="shared" ca="1" si="17"/>
        <v>37</v>
      </c>
      <c r="G311" s="9" t="str">
        <f ca="1">VLOOKUP(RANDBETWEEN(1,81),Sehirler[],2,0)</f>
        <v>Amasya</v>
      </c>
      <c r="H311" s="9">
        <f t="shared" ca="1" si="18"/>
        <v>38536329541</v>
      </c>
      <c r="I311" s="9" t="str">
        <f t="shared" ca="1" si="19"/>
        <v>Kadın</v>
      </c>
    </row>
    <row r="312" spans="1:9">
      <c r="A312" s="9">
        <v>311</v>
      </c>
      <c r="B312" s="9" t="s">
        <v>743</v>
      </c>
      <c r="C312" s="9" t="s">
        <v>744</v>
      </c>
      <c r="D312" s="11">
        <f ca="1">TODAY()-Basvuranlar[[#This Row],[Yaş]]*365</f>
        <v>25118</v>
      </c>
      <c r="E312" s="9">
        <f t="shared" ca="1" si="16"/>
        <v>51</v>
      </c>
      <c r="F312" s="9">
        <f t="shared" ca="1" si="17"/>
        <v>15</v>
      </c>
      <c r="G312" s="9" t="str">
        <f ca="1">VLOOKUP(RANDBETWEEN(1,81),Sehirler[],2,0)</f>
        <v>Tekirdağ</v>
      </c>
      <c r="H312" s="9">
        <f t="shared" ca="1" si="18"/>
        <v>55880499816</v>
      </c>
      <c r="I312" s="9" t="str">
        <f t="shared" ca="1" si="19"/>
        <v>Kadın</v>
      </c>
    </row>
    <row r="313" spans="1:9">
      <c r="A313" s="9">
        <v>312</v>
      </c>
      <c r="B313" s="9" t="s">
        <v>745</v>
      </c>
      <c r="C313" s="9" t="s">
        <v>746</v>
      </c>
      <c r="D313" s="11">
        <f ca="1">TODAY()-Basvuranlar[[#This Row],[Yaş]]*365</f>
        <v>30593</v>
      </c>
      <c r="E313" s="9">
        <f t="shared" ca="1" si="16"/>
        <v>36</v>
      </c>
      <c r="F313" s="9">
        <f t="shared" ca="1" si="17"/>
        <v>76</v>
      </c>
      <c r="G313" s="9" t="str">
        <f ca="1">VLOOKUP(RANDBETWEEN(1,81),Sehirler[],2,0)</f>
        <v>Bilecik</v>
      </c>
      <c r="H313" s="9">
        <f t="shared" ca="1" si="18"/>
        <v>38188344780</v>
      </c>
      <c r="I313" s="9" t="str">
        <f t="shared" ca="1" si="19"/>
        <v>Erkek</v>
      </c>
    </row>
    <row r="314" spans="1:9">
      <c r="A314" s="9">
        <v>313</v>
      </c>
      <c r="B314" s="9" t="s">
        <v>747</v>
      </c>
      <c r="C314" s="9" t="s">
        <v>748</v>
      </c>
      <c r="D314" s="11">
        <f ca="1">TODAY()-Basvuranlar[[#This Row],[Yaş]]*365</f>
        <v>20008</v>
      </c>
      <c r="E314" s="9">
        <f t="shared" ca="1" si="16"/>
        <v>65</v>
      </c>
      <c r="F314" s="9">
        <f t="shared" ca="1" si="17"/>
        <v>41</v>
      </c>
      <c r="G314" s="9" t="str">
        <f ca="1">VLOOKUP(RANDBETWEEN(1,81),Sehirler[],2,0)</f>
        <v>Balıkesir</v>
      </c>
      <c r="H314" s="9">
        <f t="shared" ca="1" si="18"/>
        <v>75337823526</v>
      </c>
      <c r="I314" s="9" t="str">
        <f t="shared" ca="1" si="19"/>
        <v>Erkek</v>
      </c>
    </row>
    <row r="315" spans="1:9">
      <c r="A315" s="9">
        <v>314</v>
      </c>
      <c r="B315" s="9" t="s">
        <v>749</v>
      </c>
      <c r="C315" s="9" t="s">
        <v>750</v>
      </c>
      <c r="D315" s="11">
        <f ca="1">TODAY()-Basvuranlar[[#This Row],[Yaş]]*365</f>
        <v>33513</v>
      </c>
      <c r="E315" s="9">
        <f t="shared" ca="1" si="16"/>
        <v>28</v>
      </c>
      <c r="F315" s="9">
        <f t="shared" ca="1" si="17"/>
        <v>54</v>
      </c>
      <c r="G315" s="9" t="str">
        <f ca="1">VLOOKUP(RANDBETWEEN(1,81),Sehirler[],2,0)</f>
        <v>Yozgat</v>
      </c>
      <c r="H315" s="9">
        <f t="shared" ca="1" si="18"/>
        <v>26493297225</v>
      </c>
      <c r="I315" s="9" t="str">
        <f t="shared" ca="1" si="19"/>
        <v>Kadın</v>
      </c>
    </row>
    <row r="316" spans="1:9">
      <c r="A316" s="9">
        <v>315</v>
      </c>
      <c r="B316" s="9" t="s">
        <v>751</v>
      </c>
      <c r="C316" s="9" t="s">
        <v>752</v>
      </c>
      <c r="D316" s="11">
        <f ca="1">TODAY()-Basvuranlar[[#This Row],[Yaş]]*365</f>
        <v>24023</v>
      </c>
      <c r="E316" s="9">
        <f t="shared" ca="1" si="16"/>
        <v>54</v>
      </c>
      <c r="F316" s="9">
        <f t="shared" ca="1" si="17"/>
        <v>56</v>
      </c>
      <c r="G316" s="9" t="str">
        <f ca="1">VLOOKUP(RANDBETWEEN(1,81),Sehirler[],2,0)</f>
        <v>Kocaeli</v>
      </c>
      <c r="H316" s="9">
        <f t="shared" ca="1" si="18"/>
        <v>72673833627</v>
      </c>
      <c r="I316" s="9" t="str">
        <f t="shared" ca="1" si="19"/>
        <v>Erkek</v>
      </c>
    </row>
    <row r="317" spans="1:9">
      <c r="A317" s="9">
        <v>316</v>
      </c>
      <c r="B317" s="9" t="s">
        <v>753</v>
      </c>
      <c r="C317" s="9" t="s">
        <v>754</v>
      </c>
      <c r="D317" s="11">
        <f ca="1">TODAY()-Basvuranlar[[#This Row],[Yaş]]*365</f>
        <v>23293</v>
      </c>
      <c r="E317" s="9">
        <f t="shared" ca="1" si="16"/>
        <v>56</v>
      </c>
      <c r="F317" s="9">
        <f t="shared" ca="1" si="17"/>
        <v>33</v>
      </c>
      <c r="G317" s="9" t="str">
        <f ca="1">VLOOKUP(RANDBETWEEN(1,81),Sehirler[],2,0)</f>
        <v>Ordu</v>
      </c>
      <c r="H317" s="9">
        <f t="shared" ca="1" si="18"/>
        <v>39030209717</v>
      </c>
      <c r="I317" s="9" t="str">
        <f t="shared" ca="1" si="19"/>
        <v>Erkek</v>
      </c>
    </row>
    <row r="318" spans="1:9">
      <c r="A318" s="9">
        <v>317</v>
      </c>
      <c r="B318" s="9" t="s">
        <v>755</v>
      </c>
      <c r="C318" s="9" t="s">
        <v>756</v>
      </c>
      <c r="D318" s="11">
        <f ca="1">TODAY()-Basvuranlar[[#This Row],[Yaş]]*365</f>
        <v>14168</v>
      </c>
      <c r="E318" s="9">
        <f t="shared" ca="1" si="16"/>
        <v>81</v>
      </c>
      <c r="F318" s="9">
        <f t="shared" ca="1" si="17"/>
        <v>57</v>
      </c>
      <c r="G318" s="9" t="str">
        <f ca="1">VLOOKUP(RANDBETWEEN(1,81),Sehirler[],2,0)</f>
        <v>Zonguldak</v>
      </c>
      <c r="H318" s="9">
        <f t="shared" ca="1" si="18"/>
        <v>48363581980</v>
      </c>
      <c r="I318" s="9" t="str">
        <f t="shared" ca="1" si="19"/>
        <v>Kadın</v>
      </c>
    </row>
    <row r="319" spans="1:9">
      <c r="A319" s="9">
        <v>318</v>
      </c>
      <c r="B319" s="9" t="s">
        <v>757</v>
      </c>
      <c r="C319" s="9" t="s">
        <v>758</v>
      </c>
      <c r="D319" s="11">
        <f ca="1">TODAY()-Basvuranlar[[#This Row],[Yaş]]*365</f>
        <v>21468</v>
      </c>
      <c r="E319" s="9">
        <f t="shared" ca="1" si="16"/>
        <v>61</v>
      </c>
      <c r="F319" s="9">
        <f t="shared" ca="1" si="17"/>
        <v>68</v>
      </c>
      <c r="G319" s="9" t="str">
        <f ca="1">VLOOKUP(RANDBETWEEN(1,81),Sehirler[],2,0)</f>
        <v>Bursa</v>
      </c>
      <c r="H319" s="9">
        <f t="shared" ca="1" si="18"/>
        <v>57031706575</v>
      </c>
      <c r="I319" s="9" t="str">
        <f t="shared" ca="1" si="19"/>
        <v>Erkek</v>
      </c>
    </row>
    <row r="320" spans="1:9">
      <c r="A320" s="9">
        <v>319</v>
      </c>
      <c r="B320" s="9" t="s">
        <v>759</v>
      </c>
      <c r="C320" s="9" t="s">
        <v>760</v>
      </c>
      <c r="D320" s="11">
        <f ca="1">TODAY()-Basvuranlar[[#This Row],[Yaş]]*365</f>
        <v>32783</v>
      </c>
      <c r="E320" s="9">
        <f t="shared" ca="1" si="16"/>
        <v>30</v>
      </c>
      <c r="F320" s="9">
        <f t="shared" ca="1" si="17"/>
        <v>62</v>
      </c>
      <c r="G320" s="9" t="str">
        <f ca="1">VLOOKUP(RANDBETWEEN(1,81),Sehirler[],2,0)</f>
        <v>Kayseri</v>
      </c>
      <c r="H320" s="9">
        <f t="shared" ca="1" si="18"/>
        <v>85025080996</v>
      </c>
      <c r="I320" s="9" t="str">
        <f t="shared" ca="1" si="19"/>
        <v>Kadın</v>
      </c>
    </row>
    <row r="321" spans="1:9">
      <c r="A321" s="9">
        <v>320</v>
      </c>
      <c r="B321" s="9" t="s">
        <v>761</v>
      </c>
      <c r="C321" s="9" t="s">
        <v>762</v>
      </c>
      <c r="D321" s="11">
        <f ca="1">TODAY()-Basvuranlar[[#This Row],[Yaş]]*365</f>
        <v>32053</v>
      </c>
      <c r="E321" s="9">
        <f t="shared" ca="1" si="16"/>
        <v>32</v>
      </c>
      <c r="F321" s="9">
        <f t="shared" ca="1" si="17"/>
        <v>77</v>
      </c>
      <c r="G321" s="9" t="str">
        <f ca="1">VLOOKUP(RANDBETWEEN(1,81),Sehirler[],2,0)</f>
        <v>Edirne</v>
      </c>
      <c r="H321" s="9">
        <f t="shared" ca="1" si="18"/>
        <v>87541148405</v>
      </c>
      <c r="I321" s="9" t="str">
        <f t="shared" ca="1" si="19"/>
        <v>Kadın</v>
      </c>
    </row>
    <row r="322" spans="1:9">
      <c r="A322" s="9">
        <v>321</v>
      </c>
      <c r="B322" s="9" t="s">
        <v>763</v>
      </c>
      <c r="C322" s="9" t="s">
        <v>764</v>
      </c>
      <c r="D322" s="11">
        <f ca="1">TODAY()-Basvuranlar[[#This Row],[Yaş]]*365</f>
        <v>23293</v>
      </c>
      <c r="E322" s="9">
        <f t="shared" ref="E322:E385" ca="1" si="20">RANDBETWEEN(18,82)</f>
        <v>56</v>
      </c>
      <c r="F322" s="9">
        <f t="shared" ref="F322:F385" ca="1" si="21">RANDBETWEEN(1,81)</f>
        <v>45</v>
      </c>
      <c r="G322" s="9" t="str">
        <f ca="1">VLOOKUP(RANDBETWEEN(1,81),Sehirler[],2,0)</f>
        <v>Çankırı</v>
      </c>
      <c r="H322" s="9">
        <f t="shared" ref="H322:H385" ca="1" si="22">RANDBETWEEN(14954316070,92354316070)</f>
        <v>89542000058</v>
      </c>
      <c r="I322" s="9" t="str">
        <f t="shared" ref="I322:I385" ca="1" si="23">_xlfn.SWITCH(RANDBETWEEN(1,2),1,"Erkek",2,"Kadın")</f>
        <v>Kadın</v>
      </c>
    </row>
    <row r="323" spans="1:9">
      <c r="A323" s="9">
        <v>322</v>
      </c>
      <c r="B323" s="9" t="s">
        <v>765</v>
      </c>
      <c r="C323" s="9" t="s">
        <v>182</v>
      </c>
      <c r="D323" s="11">
        <f ca="1">TODAY()-Basvuranlar[[#This Row],[Yaş]]*365</f>
        <v>28768</v>
      </c>
      <c r="E323" s="9">
        <f t="shared" ca="1" si="20"/>
        <v>41</v>
      </c>
      <c r="F323" s="9">
        <f t="shared" ca="1" si="21"/>
        <v>74</v>
      </c>
      <c r="G323" s="9" t="str">
        <f ca="1">VLOOKUP(RANDBETWEEN(1,81),Sehirler[],2,0)</f>
        <v>Osmaniye</v>
      </c>
      <c r="H323" s="9">
        <f t="shared" ca="1" si="22"/>
        <v>22455355899</v>
      </c>
      <c r="I323" s="9" t="str">
        <f t="shared" ca="1" si="23"/>
        <v>Erkek</v>
      </c>
    </row>
    <row r="324" spans="1:9">
      <c r="A324" s="9">
        <v>323</v>
      </c>
      <c r="B324" s="9" t="s">
        <v>766</v>
      </c>
      <c r="C324" s="9" t="s">
        <v>767</v>
      </c>
      <c r="D324" s="11">
        <f ca="1">TODAY()-Basvuranlar[[#This Row],[Yaş]]*365</f>
        <v>14168</v>
      </c>
      <c r="E324" s="9">
        <f t="shared" ca="1" si="20"/>
        <v>81</v>
      </c>
      <c r="F324" s="9">
        <f t="shared" ca="1" si="21"/>
        <v>72</v>
      </c>
      <c r="G324" s="9" t="str">
        <f ca="1">VLOOKUP(RANDBETWEEN(1,81),Sehirler[],2,0)</f>
        <v>Adana</v>
      </c>
      <c r="H324" s="9">
        <f t="shared" ca="1" si="22"/>
        <v>66113973926</v>
      </c>
      <c r="I324" s="9" t="str">
        <f t="shared" ca="1" si="23"/>
        <v>Kadın</v>
      </c>
    </row>
    <row r="325" spans="1:9">
      <c r="A325" s="9">
        <v>324</v>
      </c>
      <c r="B325" s="9" t="s">
        <v>768</v>
      </c>
      <c r="C325" s="9" t="s">
        <v>769</v>
      </c>
      <c r="D325" s="11">
        <f ca="1">TODAY()-Basvuranlar[[#This Row],[Yaş]]*365</f>
        <v>26943</v>
      </c>
      <c r="E325" s="9">
        <f t="shared" ca="1" si="20"/>
        <v>46</v>
      </c>
      <c r="F325" s="9">
        <f t="shared" ca="1" si="21"/>
        <v>30</v>
      </c>
      <c r="G325" s="9" t="str">
        <f ca="1">VLOOKUP(RANDBETWEEN(1,81),Sehirler[],2,0)</f>
        <v>Adıyaman</v>
      </c>
      <c r="H325" s="9">
        <f t="shared" ca="1" si="22"/>
        <v>73206547726</v>
      </c>
      <c r="I325" s="9" t="str">
        <f t="shared" ca="1" si="23"/>
        <v>Erkek</v>
      </c>
    </row>
    <row r="326" spans="1:9">
      <c r="A326" s="9">
        <v>325</v>
      </c>
      <c r="B326" s="9" t="s">
        <v>770</v>
      </c>
      <c r="C326" s="9" t="s">
        <v>771</v>
      </c>
      <c r="D326" s="11">
        <f ca="1">TODAY()-Basvuranlar[[#This Row],[Yaş]]*365</f>
        <v>14533</v>
      </c>
      <c r="E326" s="9">
        <f t="shared" ca="1" si="20"/>
        <v>80</v>
      </c>
      <c r="F326" s="9">
        <f t="shared" ca="1" si="21"/>
        <v>9</v>
      </c>
      <c r="G326" s="9" t="str">
        <f ca="1">VLOOKUP(RANDBETWEEN(1,81),Sehirler[],2,0)</f>
        <v>Gaziantep</v>
      </c>
      <c r="H326" s="9">
        <f t="shared" ca="1" si="22"/>
        <v>72604566387</v>
      </c>
      <c r="I326" s="9" t="str">
        <f t="shared" ca="1" si="23"/>
        <v>Kadın</v>
      </c>
    </row>
    <row r="327" spans="1:9">
      <c r="A327" s="9">
        <v>326</v>
      </c>
      <c r="B327" s="9" t="s">
        <v>772</v>
      </c>
      <c r="C327" s="9" t="s">
        <v>773</v>
      </c>
      <c r="D327" s="11">
        <f ca="1">TODAY()-Basvuranlar[[#This Row],[Yaş]]*365</f>
        <v>35703</v>
      </c>
      <c r="E327" s="9">
        <f t="shared" ca="1" si="20"/>
        <v>22</v>
      </c>
      <c r="F327" s="9">
        <f t="shared" ca="1" si="21"/>
        <v>28</v>
      </c>
      <c r="G327" s="9" t="str">
        <f ca="1">VLOOKUP(RANDBETWEEN(1,81),Sehirler[],2,0)</f>
        <v>Bursa</v>
      </c>
      <c r="H327" s="9">
        <f t="shared" ca="1" si="22"/>
        <v>50697231390</v>
      </c>
      <c r="I327" s="9" t="str">
        <f t="shared" ca="1" si="23"/>
        <v>Kadın</v>
      </c>
    </row>
    <row r="328" spans="1:9">
      <c r="A328" s="9">
        <v>327</v>
      </c>
      <c r="B328" s="9" t="s">
        <v>774</v>
      </c>
      <c r="C328" s="9" t="s">
        <v>775</v>
      </c>
      <c r="D328" s="11">
        <f ca="1">TODAY()-Basvuranlar[[#This Row],[Yaş]]*365</f>
        <v>24388</v>
      </c>
      <c r="E328" s="9">
        <f t="shared" ca="1" si="20"/>
        <v>53</v>
      </c>
      <c r="F328" s="9">
        <f t="shared" ca="1" si="21"/>
        <v>21</v>
      </c>
      <c r="G328" s="9" t="str">
        <f ca="1">VLOOKUP(RANDBETWEEN(1,81),Sehirler[],2,0)</f>
        <v>İzmir</v>
      </c>
      <c r="H328" s="9">
        <f t="shared" ca="1" si="22"/>
        <v>39527293461</v>
      </c>
      <c r="I328" s="9" t="str">
        <f t="shared" ca="1" si="23"/>
        <v>Erkek</v>
      </c>
    </row>
    <row r="329" spans="1:9">
      <c r="A329" s="9">
        <v>328</v>
      </c>
      <c r="B329" s="9" t="s">
        <v>776</v>
      </c>
      <c r="C329" s="9" t="s">
        <v>777</v>
      </c>
      <c r="D329" s="11">
        <f ca="1">TODAY()-Basvuranlar[[#This Row],[Yaş]]*365</f>
        <v>22563</v>
      </c>
      <c r="E329" s="9">
        <f t="shared" ca="1" si="20"/>
        <v>58</v>
      </c>
      <c r="F329" s="9">
        <f t="shared" ca="1" si="21"/>
        <v>38</v>
      </c>
      <c r="G329" s="9" t="str">
        <f ca="1">VLOOKUP(RANDBETWEEN(1,81),Sehirler[],2,0)</f>
        <v>Muğla</v>
      </c>
      <c r="H329" s="9">
        <f t="shared" ca="1" si="22"/>
        <v>22710835249</v>
      </c>
      <c r="I329" s="9" t="str">
        <f t="shared" ca="1" si="23"/>
        <v>Kadın</v>
      </c>
    </row>
    <row r="330" spans="1:9">
      <c r="A330" s="9">
        <v>329</v>
      </c>
      <c r="B330" s="9" t="s">
        <v>778</v>
      </c>
      <c r="C330" s="9" t="s">
        <v>779</v>
      </c>
      <c r="D330" s="11">
        <f ca="1">TODAY()-Basvuranlar[[#This Row],[Yaş]]*365</f>
        <v>16723</v>
      </c>
      <c r="E330" s="9">
        <f t="shared" ca="1" si="20"/>
        <v>74</v>
      </c>
      <c r="F330" s="9">
        <f t="shared" ca="1" si="21"/>
        <v>18</v>
      </c>
      <c r="G330" s="9" t="str">
        <f ca="1">VLOOKUP(RANDBETWEEN(1,81),Sehirler[],2,0)</f>
        <v>Artvin</v>
      </c>
      <c r="H330" s="9">
        <f t="shared" ca="1" si="22"/>
        <v>33703723037</v>
      </c>
      <c r="I330" s="9" t="str">
        <f t="shared" ca="1" si="23"/>
        <v>Kadın</v>
      </c>
    </row>
    <row r="331" spans="1:9">
      <c r="A331" s="9">
        <v>330</v>
      </c>
      <c r="B331" s="9" t="s">
        <v>780</v>
      </c>
      <c r="C331" s="9" t="s">
        <v>781</v>
      </c>
      <c r="D331" s="11">
        <f ca="1">TODAY()-Basvuranlar[[#This Row],[Yaş]]*365</f>
        <v>23658</v>
      </c>
      <c r="E331" s="9">
        <f t="shared" ca="1" si="20"/>
        <v>55</v>
      </c>
      <c r="F331" s="9">
        <f t="shared" ca="1" si="21"/>
        <v>58</v>
      </c>
      <c r="G331" s="9" t="str">
        <f ca="1">VLOOKUP(RANDBETWEEN(1,81),Sehirler[],2,0)</f>
        <v>Muğla</v>
      </c>
      <c r="H331" s="9">
        <f t="shared" ca="1" si="22"/>
        <v>16355651419</v>
      </c>
      <c r="I331" s="9" t="str">
        <f t="shared" ca="1" si="23"/>
        <v>Erkek</v>
      </c>
    </row>
    <row r="332" spans="1:9">
      <c r="A332" s="9">
        <v>331</v>
      </c>
      <c r="B332" s="9" t="s">
        <v>782</v>
      </c>
      <c r="C332" s="9" t="s">
        <v>783</v>
      </c>
      <c r="D332" s="11">
        <f ca="1">TODAY()-Basvuranlar[[#This Row],[Yaş]]*365</f>
        <v>32418</v>
      </c>
      <c r="E332" s="9">
        <f t="shared" ca="1" si="20"/>
        <v>31</v>
      </c>
      <c r="F332" s="9">
        <f t="shared" ca="1" si="21"/>
        <v>54</v>
      </c>
      <c r="G332" s="9" t="str">
        <f ca="1">VLOOKUP(RANDBETWEEN(1,81),Sehirler[],2,0)</f>
        <v>Zonguldak</v>
      </c>
      <c r="H332" s="9">
        <f t="shared" ca="1" si="22"/>
        <v>17515269657</v>
      </c>
      <c r="I332" s="9" t="str">
        <f t="shared" ca="1" si="23"/>
        <v>Kadın</v>
      </c>
    </row>
    <row r="333" spans="1:9">
      <c r="A333" s="9">
        <v>332</v>
      </c>
      <c r="B333" s="9" t="s">
        <v>784</v>
      </c>
      <c r="C333" s="9" t="s">
        <v>785</v>
      </c>
      <c r="D333" s="11">
        <f ca="1">TODAY()-Basvuranlar[[#This Row],[Yaş]]*365</f>
        <v>26943</v>
      </c>
      <c r="E333" s="9">
        <f t="shared" ca="1" si="20"/>
        <v>46</v>
      </c>
      <c r="F333" s="9">
        <f t="shared" ca="1" si="21"/>
        <v>63</v>
      </c>
      <c r="G333" s="9" t="str">
        <f ca="1">VLOOKUP(RANDBETWEEN(1,81),Sehirler[],2,0)</f>
        <v>Trabzon</v>
      </c>
      <c r="H333" s="9">
        <f t="shared" ca="1" si="22"/>
        <v>39080542216</v>
      </c>
      <c r="I333" s="9" t="str">
        <f t="shared" ca="1" si="23"/>
        <v>Erkek</v>
      </c>
    </row>
    <row r="334" spans="1:9">
      <c r="A334" s="9">
        <v>333</v>
      </c>
      <c r="B334" s="9" t="s">
        <v>786</v>
      </c>
      <c r="C334" s="9" t="s">
        <v>787</v>
      </c>
      <c r="D334" s="11">
        <f ca="1">TODAY()-Basvuranlar[[#This Row],[Yaş]]*365</f>
        <v>26578</v>
      </c>
      <c r="E334" s="9">
        <f t="shared" ca="1" si="20"/>
        <v>47</v>
      </c>
      <c r="F334" s="9">
        <f t="shared" ca="1" si="21"/>
        <v>54</v>
      </c>
      <c r="G334" s="9" t="str">
        <f ca="1">VLOOKUP(RANDBETWEEN(1,81),Sehirler[],2,0)</f>
        <v>Uşak</v>
      </c>
      <c r="H334" s="9">
        <f t="shared" ca="1" si="22"/>
        <v>34013186336</v>
      </c>
      <c r="I334" s="9" t="str">
        <f t="shared" ca="1" si="23"/>
        <v>Kadın</v>
      </c>
    </row>
    <row r="335" spans="1:9">
      <c r="A335" s="9">
        <v>334</v>
      </c>
      <c r="B335" s="9" t="s">
        <v>788</v>
      </c>
      <c r="C335" s="9" t="s">
        <v>789</v>
      </c>
      <c r="D335" s="11">
        <f ca="1">TODAY()-Basvuranlar[[#This Row],[Yaş]]*365</f>
        <v>22563</v>
      </c>
      <c r="E335" s="9">
        <f t="shared" ca="1" si="20"/>
        <v>58</v>
      </c>
      <c r="F335" s="9">
        <f t="shared" ca="1" si="21"/>
        <v>73</v>
      </c>
      <c r="G335" s="9" t="str">
        <f ca="1">VLOOKUP(RANDBETWEEN(1,81),Sehirler[],2,0)</f>
        <v>Kocaeli</v>
      </c>
      <c r="H335" s="9">
        <f t="shared" ca="1" si="22"/>
        <v>67040359621</v>
      </c>
      <c r="I335" s="9" t="str">
        <f t="shared" ca="1" si="23"/>
        <v>Kadın</v>
      </c>
    </row>
    <row r="336" spans="1:9">
      <c r="A336" s="9">
        <v>335</v>
      </c>
      <c r="B336" s="9" t="s">
        <v>790</v>
      </c>
      <c r="C336" s="9" t="s">
        <v>791</v>
      </c>
      <c r="D336" s="11">
        <f ca="1">TODAY()-Basvuranlar[[#This Row],[Yaş]]*365</f>
        <v>18183</v>
      </c>
      <c r="E336" s="9">
        <f t="shared" ca="1" si="20"/>
        <v>70</v>
      </c>
      <c r="F336" s="9">
        <f t="shared" ca="1" si="21"/>
        <v>27</v>
      </c>
      <c r="G336" s="9" t="str">
        <f ca="1">VLOOKUP(RANDBETWEEN(1,81),Sehirler[],2,0)</f>
        <v>Osmaniye</v>
      </c>
      <c r="H336" s="9">
        <f t="shared" ca="1" si="22"/>
        <v>49687138015</v>
      </c>
      <c r="I336" s="9" t="str">
        <f t="shared" ca="1" si="23"/>
        <v>Erkek</v>
      </c>
    </row>
    <row r="337" spans="1:9">
      <c r="A337" s="9">
        <v>336</v>
      </c>
      <c r="B337" s="9" t="s">
        <v>792</v>
      </c>
      <c r="C337" s="9" t="s">
        <v>793</v>
      </c>
      <c r="D337" s="11">
        <f ca="1">TODAY()-Basvuranlar[[#This Row],[Yaş]]*365</f>
        <v>18548</v>
      </c>
      <c r="E337" s="9">
        <f t="shared" ca="1" si="20"/>
        <v>69</v>
      </c>
      <c r="F337" s="9">
        <f t="shared" ca="1" si="21"/>
        <v>24</v>
      </c>
      <c r="G337" s="9" t="str">
        <f ca="1">VLOOKUP(RANDBETWEEN(1,81),Sehirler[],2,0)</f>
        <v>Sakarya</v>
      </c>
      <c r="H337" s="9">
        <f t="shared" ca="1" si="22"/>
        <v>29916324928</v>
      </c>
      <c r="I337" s="9" t="str">
        <f t="shared" ca="1" si="23"/>
        <v>Kadın</v>
      </c>
    </row>
    <row r="338" spans="1:9">
      <c r="A338" s="9">
        <v>337</v>
      </c>
      <c r="B338" s="9" t="s">
        <v>794</v>
      </c>
      <c r="C338" s="9" t="s">
        <v>795</v>
      </c>
      <c r="D338" s="11">
        <f ca="1">TODAY()-Basvuranlar[[#This Row],[Yaş]]*365</f>
        <v>36433</v>
      </c>
      <c r="E338" s="9">
        <f t="shared" ca="1" si="20"/>
        <v>20</v>
      </c>
      <c r="F338" s="9">
        <f t="shared" ca="1" si="21"/>
        <v>6</v>
      </c>
      <c r="G338" s="9" t="str">
        <f ca="1">VLOOKUP(RANDBETWEEN(1,81),Sehirler[],2,0)</f>
        <v>Erzurum</v>
      </c>
      <c r="H338" s="9">
        <f t="shared" ca="1" si="22"/>
        <v>72191554171</v>
      </c>
      <c r="I338" s="9" t="str">
        <f t="shared" ca="1" si="23"/>
        <v>Kadın</v>
      </c>
    </row>
    <row r="339" spans="1:9">
      <c r="A339" s="9">
        <v>338</v>
      </c>
      <c r="B339" s="9" t="s">
        <v>796</v>
      </c>
      <c r="C339" s="9" t="s">
        <v>797</v>
      </c>
      <c r="D339" s="11">
        <f ca="1">TODAY()-Basvuranlar[[#This Row],[Yaş]]*365</f>
        <v>26578</v>
      </c>
      <c r="E339" s="9">
        <f t="shared" ca="1" si="20"/>
        <v>47</v>
      </c>
      <c r="F339" s="9">
        <f t="shared" ca="1" si="21"/>
        <v>6</v>
      </c>
      <c r="G339" s="9" t="str">
        <f ca="1">VLOOKUP(RANDBETWEEN(1,81),Sehirler[],2,0)</f>
        <v>Niğde</v>
      </c>
      <c r="H339" s="9">
        <f t="shared" ca="1" si="22"/>
        <v>17027486720</v>
      </c>
      <c r="I339" s="9" t="str">
        <f t="shared" ca="1" si="23"/>
        <v>Kadın</v>
      </c>
    </row>
    <row r="340" spans="1:9">
      <c r="A340" s="9">
        <v>339</v>
      </c>
      <c r="B340" s="9" t="s">
        <v>798</v>
      </c>
      <c r="C340" s="9" t="s">
        <v>799</v>
      </c>
      <c r="D340" s="11">
        <f ca="1">TODAY()-Basvuranlar[[#This Row],[Yaş]]*365</f>
        <v>24388</v>
      </c>
      <c r="E340" s="9">
        <f t="shared" ca="1" si="20"/>
        <v>53</v>
      </c>
      <c r="F340" s="9">
        <f t="shared" ca="1" si="21"/>
        <v>75</v>
      </c>
      <c r="G340" s="9" t="str">
        <f ca="1">VLOOKUP(RANDBETWEEN(1,81),Sehirler[],2,0)</f>
        <v>Elazığ</v>
      </c>
      <c r="H340" s="9">
        <f t="shared" ca="1" si="22"/>
        <v>57141088228</v>
      </c>
      <c r="I340" s="9" t="str">
        <f t="shared" ca="1" si="23"/>
        <v>Kadın</v>
      </c>
    </row>
    <row r="341" spans="1:9">
      <c r="A341" s="9">
        <v>340</v>
      </c>
      <c r="B341" s="9" t="s">
        <v>800</v>
      </c>
      <c r="C341" s="9" t="s">
        <v>801</v>
      </c>
      <c r="D341" s="11">
        <f ca="1">TODAY()-Basvuranlar[[#This Row],[Yaş]]*365</f>
        <v>35338</v>
      </c>
      <c r="E341" s="9">
        <f t="shared" ca="1" si="20"/>
        <v>23</v>
      </c>
      <c r="F341" s="9">
        <f t="shared" ca="1" si="21"/>
        <v>42</v>
      </c>
      <c r="G341" s="9" t="str">
        <f ca="1">VLOOKUP(RANDBETWEEN(1,81),Sehirler[],2,0)</f>
        <v>Mersin</v>
      </c>
      <c r="H341" s="9">
        <f t="shared" ca="1" si="22"/>
        <v>21221953563</v>
      </c>
      <c r="I341" s="9" t="str">
        <f t="shared" ca="1" si="23"/>
        <v>Kadın</v>
      </c>
    </row>
    <row r="342" spans="1:9">
      <c r="A342" s="9">
        <v>341</v>
      </c>
      <c r="B342" s="9" t="s">
        <v>802</v>
      </c>
      <c r="C342" s="9" t="s">
        <v>803</v>
      </c>
      <c r="D342" s="11">
        <f ca="1">TODAY()-Basvuranlar[[#This Row],[Yaş]]*365</f>
        <v>30593</v>
      </c>
      <c r="E342" s="9">
        <f t="shared" ca="1" si="20"/>
        <v>36</v>
      </c>
      <c r="F342" s="9">
        <f t="shared" ca="1" si="21"/>
        <v>51</v>
      </c>
      <c r="G342" s="9" t="str">
        <f ca="1">VLOOKUP(RANDBETWEEN(1,81),Sehirler[],2,0)</f>
        <v>Osmaniye</v>
      </c>
      <c r="H342" s="9">
        <f t="shared" ca="1" si="22"/>
        <v>33124903952</v>
      </c>
      <c r="I342" s="9" t="str">
        <f t="shared" ca="1" si="23"/>
        <v>Kadın</v>
      </c>
    </row>
    <row r="343" spans="1:9">
      <c r="A343" s="9">
        <v>342</v>
      </c>
      <c r="B343" s="9" t="s">
        <v>804</v>
      </c>
      <c r="C343" s="9" t="s">
        <v>805</v>
      </c>
      <c r="D343" s="11">
        <f ca="1">TODAY()-Basvuranlar[[#This Row],[Yaş]]*365</f>
        <v>16358</v>
      </c>
      <c r="E343" s="9">
        <f t="shared" ca="1" si="20"/>
        <v>75</v>
      </c>
      <c r="F343" s="9">
        <f t="shared" ca="1" si="21"/>
        <v>52</v>
      </c>
      <c r="G343" s="9" t="str">
        <f ca="1">VLOOKUP(RANDBETWEEN(1,81),Sehirler[],2,0)</f>
        <v>İstanbul</v>
      </c>
      <c r="H343" s="9">
        <f t="shared" ca="1" si="22"/>
        <v>36373542616</v>
      </c>
      <c r="I343" s="9" t="str">
        <f t="shared" ca="1" si="23"/>
        <v>Kadın</v>
      </c>
    </row>
    <row r="344" spans="1:9">
      <c r="A344" s="9">
        <v>343</v>
      </c>
      <c r="B344" s="9" t="s">
        <v>806</v>
      </c>
      <c r="C344" s="9" t="s">
        <v>807</v>
      </c>
      <c r="D344" s="11">
        <f ca="1">TODAY()-Basvuranlar[[#This Row],[Yaş]]*365</f>
        <v>22563</v>
      </c>
      <c r="E344" s="9">
        <f t="shared" ca="1" si="20"/>
        <v>58</v>
      </c>
      <c r="F344" s="9">
        <f t="shared" ca="1" si="21"/>
        <v>52</v>
      </c>
      <c r="G344" s="9" t="str">
        <f ca="1">VLOOKUP(RANDBETWEEN(1,81),Sehirler[],2,0)</f>
        <v>Aydın</v>
      </c>
      <c r="H344" s="9">
        <f t="shared" ca="1" si="22"/>
        <v>36664745314</v>
      </c>
      <c r="I344" s="9" t="str">
        <f t="shared" ca="1" si="23"/>
        <v>Kadın</v>
      </c>
    </row>
    <row r="345" spans="1:9">
      <c r="A345" s="9">
        <v>344</v>
      </c>
      <c r="B345" s="9" t="s">
        <v>808</v>
      </c>
      <c r="C345" s="9" t="s">
        <v>809</v>
      </c>
      <c r="D345" s="11">
        <f ca="1">TODAY()-Basvuranlar[[#This Row],[Yaş]]*365</f>
        <v>36433</v>
      </c>
      <c r="E345" s="9">
        <f t="shared" ca="1" si="20"/>
        <v>20</v>
      </c>
      <c r="F345" s="9">
        <f t="shared" ca="1" si="21"/>
        <v>69</v>
      </c>
      <c r="G345" s="9" t="str">
        <f ca="1">VLOOKUP(RANDBETWEEN(1,81),Sehirler[],2,0)</f>
        <v>Artvin</v>
      </c>
      <c r="H345" s="9">
        <f t="shared" ca="1" si="22"/>
        <v>51075964676</v>
      </c>
      <c r="I345" s="9" t="str">
        <f t="shared" ca="1" si="23"/>
        <v>Erkek</v>
      </c>
    </row>
    <row r="346" spans="1:9">
      <c r="A346" s="9">
        <v>345</v>
      </c>
      <c r="B346" s="9" t="s">
        <v>810</v>
      </c>
      <c r="C346" s="9" t="s">
        <v>811</v>
      </c>
      <c r="D346" s="11">
        <f ca="1">TODAY()-Basvuranlar[[#This Row],[Yaş]]*365</f>
        <v>30958</v>
      </c>
      <c r="E346" s="9">
        <f t="shared" ca="1" si="20"/>
        <v>35</v>
      </c>
      <c r="F346" s="9">
        <f t="shared" ca="1" si="21"/>
        <v>62</v>
      </c>
      <c r="G346" s="9" t="str">
        <f ca="1">VLOOKUP(RANDBETWEEN(1,81),Sehirler[],2,0)</f>
        <v>Erzurum</v>
      </c>
      <c r="H346" s="9">
        <f t="shared" ca="1" si="22"/>
        <v>49445046878</v>
      </c>
      <c r="I346" s="9" t="str">
        <f t="shared" ca="1" si="23"/>
        <v>Kadın</v>
      </c>
    </row>
    <row r="347" spans="1:9">
      <c r="A347" s="9">
        <v>346</v>
      </c>
      <c r="B347" s="9" t="s">
        <v>812</v>
      </c>
      <c r="C347" s="9" t="s">
        <v>813</v>
      </c>
      <c r="D347" s="11">
        <f ca="1">TODAY()-Basvuranlar[[#This Row],[Yaş]]*365</f>
        <v>18548</v>
      </c>
      <c r="E347" s="9">
        <f t="shared" ca="1" si="20"/>
        <v>69</v>
      </c>
      <c r="F347" s="9">
        <f t="shared" ca="1" si="21"/>
        <v>47</v>
      </c>
      <c r="G347" s="9" t="str">
        <f ca="1">VLOOKUP(RANDBETWEEN(1,81),Sehirler[],2,0)</f>
        <v>Ordu</v>
      </c>
      <c r="H347" s="9">
        <f t="shared" ca="1" si="22"/>
        <v>57122337066</v>
      </c>
      <c r="I347" s="9" t="str">
        <f t="shared" ca="1" si="23"/>
        <v>Kadın</v>
      </c>
    </row>
    <row r="348" spans="1:9">
      <c r="A348" s="9">
        <v>347</v>
      </c>
      <c r="B348" s="9" t="s">
        <v>814</v>
      </c>
      <c r="C348" s="9" t="s">
        <v>815</v>
      </c>
      <c r="D348" s="11">
        <f ca="1">TODAY()-Basvuranlar[[#This Row],[Yaş]]*365</f>
        <v>18548</v>
      </c>
      <c r="E348" s="9">
        <f t="shared" ca="1" si="20"/>
        <v>69</v>
      </c>
      <c r="F348" s="9">
        <f t="shared" ca="1" si="21"/>
        <v>35</v>
      </c>
      <c r="G348" s="9" t="str">
        <f ca="1">VLOOKUP(RANDBETWEEN(1,81),Sehirler[],2,0)</f>
        <v>Kırıkkale</v>
      </c>
      <c r="H348" s="9">
        <f t="shared" ca="1" si="22"/>
        <v>57756760675</v>
      </c>
      <c r="I348" s="9" t="str">
        <f t="shared" ca="1" si="23"/>
        <v>Erkek</v>
      </c>
    </row>
    <row r="349" spans="1:9">
      <c r="A349" s="9">
        <v>348</v>
      </c>
      <c r="B349" s="9" t="s">
        <v>816</v>
      </c>
      <c r="C349" s="9" t="s">
        <v>817</v>
      </c>
      <c r="D349" s="11">
        <f ca="1">TODAY()-Basvuranlar[[#This Row],[Yaş]]*365</f>
        <v>22198</v>
      </c>
      <c r="E349" s="9">
        <f t="shared" ca="1" si="20"/>
        <v>59</v>
      </c>
      <c r="F349" s="9">
        <f t="shared" ca="1" si="21"/>
        <v>2</v>
      </c>
      <c r="G349" s="9" t="str">
        <f ca="1">VLOOKUP(RANDBETWEEN(1,81),Sehirler[],2,0)</f>
        <v>Edirne</v>
      </c>
      <c r="H349" s="9">
        <f t="shared" ca="1" si="22"/>
        <v>36661322607</v>
      </c>
      <c r="I349" s="9" t="str">
        <f t="shared" ca="1" si="23"/>
        <v>Erkek</v>
      </c>
    </row>
    <row r="350" spans="1:9">
      <c r="A350" s="9">
        <v>349</v>
      </c>
      <c r="B350" s="9" t="s">
        <v>818</v>
      </c>
      <c r="C350" s="9" t="s">
        <v>819</v>
      </c>
      <c r="D350" s="11">
        <f ca="1">TODAY()-Basvuranlar[[#This Row],[Yaş]]*365</f>
        <v>20008</v>
      </c>
      <c r="E350" s="9">
        <f t="shared" ca="1" si="20"/>
        <v>65</v>
      </c>
      <c r="F350" s="9">
        <f t="shared" ca="1" si="21"/>
        <v>31</v>
      </c>
      <c r="G350" s="9" t="str">
        <f ca="1">VLOOKUP(RANDBETWEEN(1,81),Sehirler[],2,0)</f>
        <v>Şırnak</v>
      </c>
      <c r="H350" s="9">
        <f t="shared" ca="1" si="22"/>
        <v>56014079599</v>
      </c>
      <c r="I350" s="9" t="str">
        <f t="shared" ca="1" si="23"/>
        <v>Kadın</v>
      </c>
    </row>
    <row r="351" spans="1:9">
      <c r="A351" s="9">
        <v>350</v>
      </c>
      <c r="B351" s="9" t="s">
        <v>820</v>
      </c>
      <c r="C351" s="9" t="s">
        <v>821</v>
      </c>
      <c r="D351" s="11">
        <f ca="1">TODAY()-Basvuranlar[[#This Row],[Yaş]]*365</f>
        <v>35338</v>
      </c>
      <c r="E351" s="9">
        <f t="shared" ca="1" si="20"/>
        <v>23</v>
      </c>
      <c r="F351" s="9">
        <f t="shared" ca="1" si="21"/>
        <v>48</v>
      </c>
      <c r="G351" s="9" t="str">
        <f ca="1">VLOOKUP(RANDBETWEEN(1,81),Sehirler[],2,0)</f>
        <v>Artvin</v>
      </c>
      <c r="H351" s="9">
        <f t="shared" ca="1" si="22"/>
        <v>85911278960</v>
      </c>
      <c r="I351" s="9" t="str">
        <f t="shared" ca="1" si="23"/>
        <v>Erkek</v>
      </c>
    </row>
    <row r="352" spans="1:9">
      <c r="A352" s="9">
        <v>351</v>
      </c>
      <c r="B352" s="9" t="s">
        <v>822</v>
      </c>
      <c r="C352" s="9" t="s">
        <v>823</v>
      </c>
      <c r="D352" s="11">
        <f ca="1">TODAY()-Basvuranlar[[#This Row],[Yaş]]*365</f>
        <v>17453</v>
      </c>
      <c r="E352" s="9">
        <f t="shared" ca="1" si="20"/>
        <v>72</v>
      </c>
      <c r="F352" s="9">
        <f t="shared" ca="1" si="21"/>
        <v>59</v>
      </c>
      <c r="G352" s="9" t="str">
        <f ca="1">VLOOKUP(RANDBETWEEN(1,81),Sehirler[],2,0)</f>
        <v>Aksaray</v>
      </c>
      <c r="H352" s="9">
        <f t="shared" ca="1" si="22"/>
        <v>63581685563</v>
      </c>
      <c r="I352" s="9" t="str">
        <f t="shared" ca="1" si="23"/>
        <v>Erkek</v>
      </c>
    </row>
    <row r="353" spans="1:9">
      <c r="A353" s="9">
        <v>352</v>
      </c>
      <c r="B353" s="9" t="s">
        <v>824</v>
      </c>
      <c r="C353" s="9" t="s">
        <v>825</v>
      </c>
      <c r="D353" s="11">
        <f ca="1">TODAY()-Basvuranlar[[#This Row],[Yaş]]*365</f>
        <v>17453</v>
      </c>
      <c r="E353" s="9">
        <f t="shared" ca="1" si="20"/>
        <v>72</v>
      </c>
      <c r="F353" s="9">
        <f t="shared" ca="1" si="21"/>
        <v>39</v>
      </c>
      <c r="G353" s="9" t="str">
        <f ca="1">VLOOKUP(RANDBETWEEN(1,81),Sehirler[],2,0)</f>
        <v>Giresun</v>
      </c>
      <c r="H353" s="9">
        <f t="shared" ca="1" si="22"/>
        <v>29756657225</v>
      </c>
      <c r="I353" s="9" t="str">
        <f t="shared" ca="1" si="23"/>
        <v>Kadın</v>
      </c>
    </row>
    <row r="354" spans="1:9">
      <c r="A354" s="9">
        <v>353</v>
      </c>
      <c r="B354" s="9" t="s">
        <v>826</v>
      </c>
      <c r="C354" s="9" t="s">
        <v>827</v>
      </c>
      <c r="D354" s="11">
        <f ca="1">TODAY()-Basvuranlar[[#This Row],[Yaş]]*365</f>
        <v>21103</v>
      </c>
      <c r="E354" s="9">
        <f t="shared" ca="1" si="20"/>
        <v>62</v>
      </c>
      <c r="F354" s="9">
        <f t="shared" ca="1" si="21"/>
        <v>2</v>
      </c>
      <c r="G354" s="9" t="str">
        <f ca="1">VLOOKUP(RANDBETWEEN(1,81),Sehirler[],2,0)</f>
        <v>Muğla</v>
      </c>
      <c r="H354" s="9">
        <f t="shared" ca="1" si="22"/>
        <v>79836663749</v>
      </c>
      <c r="I354" s="9" t="str">
        <f t="shared" ca="1" si="23"/>
        <v>Erkek</v>
      </c>
    </row>
    <row r="355" spans="1:9">
      <c r="A355" s="9">
        <v>354</v>
      </c>
      <c r="B355" s="9" t="s">
        <v>828</v>
      </c>
      <c r="C355" s="9" t="s">
        <v>829</v>
      </c>
      <c r="D355" s="11">
        <f ca="1">TODAY()-Basvuranlar[[#This Row],[Yaş]]*365</f>
        <v>28038</v>
      </c>
      <c r="E355" s="9">
        <f t="shared" ca="1" si="20"/>
        <v>43</v>
      </c>
      <c r="F355" s="9">
        <f t="shared" ca="1" si="21"/>
        <v>8</v>
      </c>
      <c r="G355" s="9" t="str">
        <f ca="1">VLOOKUP(RANDBETWEEN(1,81),Sehirler[],2,0)</f>
        <v>Kars</v>
      </c>
      <c r="H355" s="9">
        <f t="shared" ca="1" si="22"/>
        <v>67996647889</v>
      </c>
      <c r="I355" s="9" t="str">
        <f t="shared" ca="1" si="23"/>
        <v>Kadın</v>
      </c>
    </row>
    <row r="356" spans="1:9">
      <c r="A356" s="9">
        <v>355</v>
      </c>
      <c r="B356" s="9" t="s">
        <v>830</v>
      </c>
      <c r="C356" s="9" t="s">
        <v>831</v>
      </c>
      <c r="D356" s="11">
        <f ca="1">TODAY()-Basvuranlar[[#This Row],[Yaş]]*365</f>
        <v>25118</v>
      </c>
      <c r="E356" s="9">
        <f t="shared" ca="1" si="20"/>
        <v>51</v>
      </c>
      <c r="F356" s="9">
        <f t="shared" ca="1" si="21"/>
        <v>39</v>
      </c>
      <c r="G356" s="9" t="str">
        <f ca="1">VLOOKUP(RANDBETWEEN(1,81),Sehirler[],2,0)</f>
        <v>Bitlis</v>
      </c>
      <c r="H356" s="9">
        <f t="shared" ca="1" si="22"/>
        <v>85558412574</v>
      </c>
      <c r="I356" s="9" t="str">
        <f t="shared" ca="1" si="23"/>
        <v>Erkek</v>
      </c>
    </row>
    <row r="357" spans="1:9">
      <c r="A357" s="9">
        <v>356</v>
      </c>
      <c r="B357" s="9" t="s">
        <v>832</v>
      </c>
      <c r="C357" s="9" t="s">
        <v>833</v>
      </c>
      <c r="D357" s="11">
        <f ca="1">TODAY()-Basvuranlar[[#This Row],[Yaş]]*365</f>
        <v>34973</v>
      </c>
      <c r="E357" s="9">
        <f t="shared" ca="1" si="20"/>
        <v>24</v>
      </c>
      <c r="F357" s="9">
        <f t="shared" ca="1" si="21"/>
        <v>52</v>
      </c>
      <c r="G357" s="9" t="str">
        <f ca="1">VLOOKUP(RANDBETWEEN(1,81),Sehirler[],2,0)</f>
        <v>Konya</v>
      </c>
      <c r="H357" s="9">
        <f t="shared" ca="1" si="22"/>
        <v>47837289099</v>
      </c>
      <c r="I357" s="9" t="str">
        <f t="shared" ca="1" si="23"/>
        <v>Kadın</v>
      </c>
    </row>
    <row r="358" spans="1:9">
      <c r="A358" s="9">
        <v>357</v>
      </c>
      <c r="B358" s="9" t="s">
        <v>834</v>
      </c>
      <c r="C358" s="9" t="s">
        <v>835</v>
      </c>
      <c r="D358" s="11">
        <f ca="1">TODAY()-Basvuranlar[[#This Row],[Yaş]]*365</f>
        <v>29133</v>
      </c>
      <c r="E358" s="9">
        <f t="shared" ca="1" si="20"/>
        <v>40</v>
      </c>
      <c r="F358" s="9">
        <f t="shared" ca="1" si="21"/>
        <v>63</v>
      </c>
      <c r="G358" s="9" t="str">
        <f ca="1">VLOOKUP(RANDBETWEEN(1,81),Sehirler[],2,0)</f>
        <v>Kırıkkale</v>
      </c>
      <c r="H358" s="9">
        <f t="shared" ca="1" si="22"/>
        <v>48880534358</v>
      </c>
      <c r="I358" s="9" t="str">
        <f t="shared" ca="1" si="23"/>
        <v>Kadın</v>
      </c>
    </row>
    <row r="359" spans="1:9">
      <c r="A359" s="9">
        <v>358</v>
      </c>
      <c r="B359" s="9" t="s">
        <v>836</v>
      </c>
      <c r="C359" s="9" t="s">
        <v>837</v>
      </c>
      <c r="D359" s="11">
        <f ca="1">TODAY()-Basvuranlar[[#This Row],[Yaş]]*365</f>
        <v>36068</v>
      </c>
      <c r="E359" s="9">
        <f t="shared" ca="1" si="20"/>
        <v>21</v>
      </c>
      <c r="F359" s="9">
        <f t="shared" ca="1" si="21"/>
        <v>60</v>
      </c>
      <c r="G359" s="9" t="str">
        <f ca="1">VLOOKUP(RANDBETWEEN(1,81),Sehirler[],2,0)</f>
        <v>Burdur</v>
      </c>
      <c r="H359" s="9">
        <f t="shared" ca="1" si="22"/>
        <v>37400479974</v>
      </c>
      <c r="I359" s="9" t="str">
        <f t="shared" ca="1" si="23"/>
        <v>Erkek</v>
      </c>
    </row>
    <row r="360" spans="1:9">
      <c r="A360" s="9">
        <v>359</v>
      </c>
      <c r="B360" s="9" t="s">
        <v>838</v>
      </c>
      <c r="C360" s="9" t="s">
        <v>839</v>
      </c>
      <c r="D360" s="11">
        <f ca="1">TODAY()-Basvuranlar[[#This Row],[Yaş]]*365</f>
        <v>20373</v>
      </c>
      <c r="E360" s="9">
        <f t="shared" ca="1" si="20"/>
        <v>64</v>
      </c>
      <c r="F360" s="9">
        <f t="shared" ca="1" si="21"/>
        <v>77</v>
      </c>
      <c r="G360" s="9" t="str">
        <f ca="1">VLOOKUP(RANDBETWEEN(1,81),Sehirler[],2,0)</f>
        <v>Kırklareli</v>
      </c>
      <c r="H360" s="9">
        <f t="shared" ca="1" si="22"/>
        <v>62453308460</v>
      </c>
      <c r="I360" s="9" t="str">
        <f t="shared" ca="1" si="23"/>
        <v>Erkek</v>
      </c>
    </row>
    <row r="361" spans="1:9">
      <c r="A361" s="9">
        <v>360</v>
      </c>
      <c r="B361" s="9" t="s">
        <v>840</v>
      </c>
      <c r="C361" s="9" t="s">
        <v>841</v>
      </c>
      <c r="D361" s="11">
        <f ca="1">TODAY()-Basvuranlar[[#This Row],[Yaş]]*365</f>
        <v>28768</v>
      </c>
      <c r="E361" s="9">
        <f t="shared" ca="1" si="20"/>
        <v>41</v>
      </c>
      <c r="F361" s="9">
        <f t="shared" ca="1" si="21"/>
        <v>65</v>
      </c>
      <c r="G361" s="9" t="str">
        <f ca="1">VLOOKUP(RANDBETWEEN(1,81),Sehirler[],2,0)</f>
        <v>Bitlis</v>
      </c>
      <c r="H361" s="9">
        <f t="shared" ca="1" si="22"/>
        <v>69493291152</v>
      </c>
      <c r="I361" s="9" t="str">
        <f t="shared" ca="1" si="23"/>
        <v>Erkek</v>
      </c>
    </row>
    <row r="362" spans="1:9">
      <c r="A362" s="9">
        <v>361</v>
      </c>
      <c r="B362" s="9" t="s">
        <v>842</v>
      </c>
      <c r="C362" s="9" t="s">
        <v>843</v>
      </c>
      <c r="D362" s="11">
        <f ca="1">TODAY()-Basvuranlar[[#This Row],[Yaş]]*365</f>
        <v>31323</v>
      </c>
      <c r="E362" s="9">
        <f t="shared" ca="1" si="20"/>
        <v>34</v>
      </c>
      <c r="F362" s="9">
        <f t="shared" ca="1" si="21"/>
        <v>61</v>
      </c>
      <c r="G362" s="9" t="str">
        <f ca="1">VLOOKUP(RANDBETWEEN(1,81),Sehirler[],2,0)</f>
        <v>Karaman</v>
      </c>
      <c r="H362" s="9">
        <f t="shared" ca="1" si="22"/>
        <v>15823202686</v>
      </c>
      <c r="I362" s="9" t="str">
        <f t="shared" ca="1" si="23"/>
        <v>Erkek</v>
      </c>
    </row>
    <row r="363" spans="1:9">
      <c r="A363" s="9">
        <v>362</v>
      </c>
      <c r="B363" s="9" t="s">
        <v>844</v>
      </c>
      <c r="C363" s="9" t="s">
        <v>845</v>
      </c>
      <c r="D363" s="11">
        <f ca="1">TODAY()-Basvuranlar[[#This Row],[Yaş]]*365</f>
        <v>19643</v>
      </c>
      <c r="E363" s="9">
        <f t="shared" ca="1" si="20"/>
        <v>66</v>
      </c>
      <c r="F363" s="9">
        <f t="shared" ca="1" si="21"/>
        <v>42</v>
      </c>
      <c r="G363" s="9" t="str">
        <f ca="1">VLOOKUP(RANDBETWEEN(1,81),Sehirler[],2,0)</f>
        <v>Samsun</v>
      </c>
      <c r="H363" s="9">
        <f t="shared" ca="1" si="22"/>
        <v>64376685435</v>
      </c>
      <c r="I363" s="9" t="str">
        <f t="shared" ca="1" si="23"/>
        <v>Kadın</v>
      </c>
    </row>
    <row r="364" spans="1:9">
      <c r="A364" s="9">
        <v>363</v>
      </c>
      <c r="B364" s="9" t="s">
        <v>846</v>
      </c>
      <c r="C364" s="9" t="s">
        <v>847</v>
      </c>
      <c r="D364" s="11">
        <f ca="1">TODAY()-Basvuranlar[[#This Row],[Yaş]]*365</f>
        <v>36068</v>
      </c>
      <c r="E364" s="9">
        <f t="shared" ca="1" si="20"/>
        <v>21</v>
      </c>
      <c r="F364" s="9">
        <f t="shared" ca="1" si="21"/>
        <v>34</v>
      </c>
      <c r="G364" s="9" t="str">
        <f ca="1">VLOOKUP(RANDBETWEEN(1,81),Sehirler[],2,0)</f>
        <v>Elazığ</v>
      </c>
      <c r="H364" s="9">
        <f t="shared" ca="1" si="22"/>
        <v>71594369425</v>
      </c>
      <c r="I364" s="9" t="str">
        <f t="shared" ca="1" si="23"/>
        <v>Erkek</v>
      </c>
    </row>
    <row r="365" spans="1:9">
      <c r="A365" s="9">
        <v>364</v>
      </c>
      <c r="B365" s="9" t="s">
        <v>848</v>
      </c>
      <c r="C365" s="9" t="s">
        <v>849</v>
      </c>
      <c r="D365" s="11">
        <f ca="1">TODAY()-Basvuranlar[[#This Row],[Yaş]]*365</f>
        <v>32053</v>
      </c>
      <c r="E365" s="9">
        <f t="shared" ca="1" si="20"/>
        <v>32</v>
      </c>
      <c r="F365" s="9">
        <f t="shared" ca="1" si="21"/>
        <v>71</v>
      </c>
      <c r="G365" s="9" t="str">
        <f ca="1">VLOOKUP(RANDBETWEEN(1,81),Sehirler[],2,0)</f>
        <v>Sivas</v>
      </c>
      <c r="H365" s="9">
        <f t="shared" ca="1" si="22"/>
        <v>40901190065</v>
      </c>
      <c r="I365" s="9" t="str">
        <f t="shared" ca="1" si="23"/>
        <v>Kadın</v>
      </c>
    </row>
    <row r="366" spans="1:9">
      <c r="A366" s="9">
        <v>365</v>
      </c>
      <c r="B366" s="9" t="s">
        <v>850</v>
      </c>
      <c r="C366" s="9" t="s">
        <v>851</v>
      </c>
      <c r="D366" s="11">
        <f ca="1">TODAY()-Basvuranlar[[#This Row],[Yaş]]*365</f>
        <v>19278</v>
      </c>
      <c r="E366" s="9">
        <f t="shared" ca="1" si="20"/>
        <v>67</v>
      </c>
      <c r="F366" s="9">
        <f t="shared" ca="1" si="21"/>
        <v>12</v>
      </c>
      <c r="G366" s="9" t="str">
        <f ca="1">VLOOKUP(RANDBETWEEN(1,81),Sehirler[],2,0)</f>
        <v>Çankırı</v>
      </c>
      <c r="H366" s="9">
        <f t="shared" ca="1" si="22"/>
        <v>60304748200</v>
      </c>
      <c r="I366" s="9" t="str">
        <f t="shared" ca="1" si="23"/>
        <v>Kadın</v>
      </c>
    </row>
    <row r="367" spans="1:9">
      <c r="A367" s="9">
        <v>366</v>
      </c>
      <c r="B367" s="9" t="s">
        <v>852</v>
      </c>
      <c r="C367" s="9" t="s">
        <v>853</v>
      </c>
      <c r="D367" s="11">
        <f ca="1">TODAY()-Basvuranlar[[#This Row],[Yaş]]*365</f>
        <v>36798</v>
      </c>
      <c r="E367" s="9">
        <f t="shared" ca="1" si="20"/>
        <v>19</v>
      </c>
      <c r="F367" s="9">
        <f t="shared" ca="1" si="21"/>
        <v>23</v>
      </c>
      <c r="G367" s="9" t="str">
        <f ca="1">VLOOKUP(RANDBETWEEN(1,81),Sehirler[],2,0)</f>
        <v>Çanakkale</v>
      </c>
      <c r="H367" s="9">
        <f t="shared" ca="1" si="22"/>
        <v>46625547887</v>
      </c>
      <c r="I367" s="9" t="str">
        <f t="shared" ca="1" si="23"/>
        <v>Kadın</v>
      </c>
    </row>
    <row r="368" spans="1:9">
      <c r="A368" s="9">
        <v>367</v>
      </c>
      <c r="B368" s="9" t="s">
        <v>854</v>
      </c>
      <c r="C368" s="9" t="s">
        <v>855</v>
      </c>
      <c r="D368" s="11">
        <f ca="1">TODAY()-Basvuranlar[[#This Row],[Yaş]]*365</f>
        <v>30593</v>
      </c>
      <c r="E368" s="9">
        <f t="shared" ca="1" si="20"/>
        <v>36</v>
      </c>
      <c r="F368" s="9">
        <f t="shared" ca="1" si="21"/>
        <v>59</v>
      </c>
      <c r="G368" s="9" t="str">
        <f ca="1">VLOOKUP(RANDBETWEEN(1,81),Sehirler[],2,0)</f>
        <v>Yalova</v>
      </c>
      <c r="H368" s="9">
        <f t="shared" ca="1" si="22"/>
        <v>66053233195</v>
      </c>
      <c r="I368" s="9" t="str">
        <f t="shared" ca="1" si="23"/>
        <v>Erkek</v>
      </c>
    </row>
    <row r="369" spans="1:9">
      <c r="A369" s="9">
        <v>368</v>
      </c>
      <c r="B369" s="9" t="s">
        <v>856</v>
      </c>
      <c r="C369" s="9" t="s">
        <v>857</v>
      </c>
      <c r="D369" s="11">
        <f ca="1">TODAY()-Basvuranlar[[#This Row],[Yaş]]*365</f>
        <v>25118</v>
      </c>
      <c r="E369" s="9">
        <f t="shared" ca="1" si="20"/>
        <v>51</v>
      </c>
      <c r="F369" s="9">
        <f t="shared" ca="1" si="21"/>
        <v>59</v>
      </c>
      <c r="G369" s="9" t="str">
        <f ca="1">VLOOKUP(RANDBETWEEN(1,81),Sehirler[],2,0)</f>
        <v>Bayburt</v>
      </c>
      <c r="H369" s="9">
        <f t="shared" ca="1" si="22"/>
        <v>51049533048</v>
      </c>
      <c r="I369" s="9" t="str">
        <f t="shared" ca="1" si="23"/>
        <v>Erkek</v>
      </c>
    </row>
    <row r="370" spans="1:9">
      <c r="A370" s="9">
        <v>369</v>
      </c>
      <c r="B370" s="9" t="s">
        <v>858</v>
      </c>
      <c r="C370" s="9" t="s">
        <v>859</v>
      </c>
      <c r="D370" s="11">
        <f ca="1">TODAY()-Basvuranlar[[#This Row],[Yaş]]*365</f>
        <v>19278</v>
      </c>
      <c r="E370" s="9">
        <f t="shared" ca="1" si="20"/>
        <v>67</v>
      </c>
      <c r="F370" s="9">
        <f t="shared" ca="1" si="21"/>
        <v>65</v>
      </c>
      <c r="G370" s="9" t="str">
        <f ca="1">VLOOKUP(RANDBETWEEN(1,81),Sehirler[],2,0)</f>
        <v>Bayburt</v>
      </c>
      <c r="H370" s="9">
        <f t="shared" ca="1" si="22"/>
        <v>89991817207</v>
      </c>
      <c r="I370" s="9" t="str">
        <f t="shared" ca="1" si="23"/>
        <v>Kadın</v>
      </c>
    </row>
    <row r="371" spans="1:9">
      <c r="A371" s="9">
        <v>370</v>
      </c>
      <c r="B371" s="9" t="s">
        <v>860</v>
      </c>
      <c r="C371" s="9" t="s">
        <v>861</v>
      </c>
      <c r="D371" s="11">
        <f ca="1">TODAY()-Basvuranlar[[#This Row],[Yaş]]*365</f>
        <v>17818</v>
      </c>
      <c r="E371" s="9">
        <f t="shared" ca="1" si="20"/>
        <v>71</v>
      </c>
      <c r="F371" s="9">
        <f t="shared" ca="1" si="21"/>
        <v>78</v>
      </c>
      <c r="G371" s="9" t="str">
        <f ca="1">VLOOKUP(RANDBETWEEN(1,81),Sehirler[],2,0)</f>
        <v>Düzce</v>
      </c>
      <c r="H371" s="9">
        <f t="shared" ca="1" si="22"/>
        <v>55601751546</v>
      </c>
      <c r="I371" s="9" t="str">
        <f t="shared" ca="1" si="23"/>
        <v>Kadın</v>
      </c>
    </row>
    <row r="372" spans="1:9">
      <c r="A372" s="9">
        <v>371</v>
      </c>
      <c r="B372" s="9" t="s">
        <v>862</v>
      </c>
      <c r="C372" s="9" t="s">
        <v>863</v>
      </c>
      <c r="D372" s="11">
        <f ca="1">TODAY()-Basvuranlar[[#This Row],[Yaş]]*365</f>
        <v>25848</v>
      </c>
      <c r="E372" s="9">
        <f t="shared" ca="1" si="20"/>
        <v>49</v>
      </c>
      <c r="F372" s="9">
        <f t="shared" ca="1" si="21"/>
        <v>38</v>
      </c>
      <c r="G372" s="9" t="str">
        <f ca="1">VLOOKUP(RANDBETWEEN(1,81),Sehirler[],2,0)</f>
        <v>Balıkesir</v>
      </c>
      <c r="H372" s="9">
        <f t="shared" ca="1" si="22"/>
        <v>63337846503</v>
      </c>
      <c r="I372" s="9" t="str">
        <f t="shared" ca="1" si="23"/>
        <v>Erkek</v>
      </c>
    </row>
    <row r="373" spans="1:9">
      <c r="A373" s="9">
        <v>372</v>
      </c>
      <c r="B373" s="9" t="s">
        <v>864</v>
      </c>
      <c r="C373" s="9" t="s">
        <v>865</v>
      </c>
      <c r="D373" s="11">
        <f ca="1">TODAY()-Basvuranlar[[#This Row],[Yaş]]*365</f>
        <v>25848</v>
      </c>
      <c r="E373" s="9">
        <f t="shared" ca="1" si="20"/>
        <v>49</v>
      </c>
      <c r="F373" s="9">
        <f t="shared" ca="1" si="21"/>
        <v>64</v>
      </c>
      <c r="G373" s="9" t="str">
        <f ca="1">VLOOKUP(RANDBETWEEN(1,81),Sehirler[],2,0)</f>
        <v>Giresun</v>
      </c>
      <c r="H373" s="9">
        <f t="shared" ca="1" si="22"/>
        <v>49793372045</v>
      </c>
      <c r="I373" s="9" t="str">
        <f t="shared" ca="1" si="23"/>
        <v>Erkek</v>
      </c>
    </row>
    <row r="374" spans="1:9">
      <c r="A374" s="9">
        <v>373</v>
      </c>
      <c r="B374" s="9" t="s">
        <v>866</v>
      </c>
      <c r="C374" s="9" t="s">
        <v>867</v>
      </c>
      <c r="D374" s="11">
        <f ca="1">TODAY()-Basvuranlar[[#This Row],[Yaş]]*365</f>
        <v>33878</v>
      </c>
      <c r="E374" s="9">
        <f t="shared" ca="1" si="20"/>
        <v>27</v>
      </c>
      <c r="F374" s="9">
        <f t="shared" ca="1" si="21"/>
        <v>78</v>
      </c>
      <c r="G374" s="9" t="str">
        <f ca="1">VLOOKUP(RANDBETWEEN(1,81),Sehirler[],2,0)</f>
        <v>Afyonkarahisar</v>
      </c>
      <c r="H374" s="9">
        <f t="shared" ca="1" si="22"/>
        <v>22165861927</v>
      </c>
      <c r="I374" s="9" t="str">
        <f t="shared" ca="1" si="23"/>
        <v>Kadın</v>
      </c>
    </row>
    <row r="375" spans="1:9">
      <c r="A375" s="9">
        <v>374</v>
      </c>
      <c r="B375" s="9" t="s">
        <v>868</v>
      </c>
      <c r="C375" s="9" t="s">
        <v>869</v>
      </c>
      <c r="D375" s="11">
        <f ca="1">TODAY()-Basvuranlar[[#This Row],[Yaş]]*365</f>
        <v>14168</v>
      </c>
      <c r="E375" s="9">
        <f t="shared" ca="1" si="20"/>
        <v>81</v>
      </c>
      <c r="F375" s="9">
        <f t="shared" ca="1" si="21"/>
        <v>13</v>
      </c>
      <c r="G375" s="9" t="str">
        <f ca="1">VLOOKUP(RANDBETWEEN(1,81),Sehirler[],2,0)</f>
        <v>Aksaray</v>
      </c>
      <c r="H375" s="9">
        <f t="shared" ca="1" si="22"/>
        <v>68116234717</v>
      </c>
      <c r="I375" s="9" t="str">
        <f t="shared" ca="1" si="23"/>
        <v>Erkek</v>
      </c>
    </row>
    <row r="376" spans="1:9">
      <c r="A376" s="9">
        <v>375</v>
      </c>
      <c r="B376" s="9" t="s">
        <v>870</v>
      </c>
      <c r="C376" s="9" t="s">
        <v>871</v>
      </c>
      <c r="D376" s="11">
        <f ca="1">TODAY()-Basvuranlar[[#This Row],[Yaş]]*365</f>
        <v>31323</v>
      </c>
      <c r="E376" s="9">
        <f t="shared" ca="1" si="20"/>
        <v>34</v>
      </c>
      <c r="F376" s="9">
        <f t="shared" ca="1" si="21"/>
        <v>34</v>
      </c>
      <c r="G376" s="9" t="str">
        <f ca="1">VLOOKUP(RANDBETWEEN(1,81),Sehirler[],2,0)</f>
        <v>Denizli</v>
      </c>
      <c r="H376" s="9">
        <f t="shared" ca="1" si="22"/>
        <v>72245921034</v>
      </c>
      <c r="I376" s="9" t="str">
        <f t="shared" ca="1" si="23"/>
        <v>Erkek</v>
      </c>
    </row>
    <row r="377" spans="1:9">
      <c r="A377" s="9">
        <v>376</v>
      </c>
      <c r="B377" s="9" t="s">
        <v>872</v>
      </c>
      <c r="C377" s="9" t="s">
        <v>873</v>
      </c>
      <c r="D377" s="11">
        <f ca="1">TODAY()-Basvuranlar[[#This Row],[Yaş]]*365</f>
        <v>31688</v>
      </c>
      <c r="E377" s="9">
        <f t="shared" ca="1" si="20"/>
        <v>33</v>
      </c>
      <c r="F377" s="9">
        <f t="shared" ca="1" si="21"/>
        <v>77</v>
      </c>
      <c r="G377" s="9" t="str">
        <f ca="1">VLOOKUP(RANDBETWEEN(1,81),Sehirler[],2,0)</f>
        <v>Bingöl</v>
      </c>
      <c r="H377" s="9">
        <f t="shared" ca="1" si="22"/>
        <v>82387957539</v>
      </c>
      <c r="I377" s="9" t="str">
        <f t="shared" ca="1" si="23"/>
        <v>Kadın</v>
      </c>
    </row>
    <row r="378" spans="1:9">
      <c r="A378" s="9">
        <v>377</v>
      </c>
      <c r="B378" s="9" t="s">
        <v>874</v>
      </c>
      <c r="C378" s="9" t="s">
        <v>875</v>
      </c>
      <c r="D378" s="11">
        <f ca="1">TODAY()-Basvuranlar[[#This Row],[Yaş]]*365</f>
        <v>16358</v>
      </c>
      <c r="E378" s="9">
        <f t="shared" ca="1" si="20"/>
        <v>75</v>
      </c>
      <c r="F378" s="9">
        <f t="shared" ca="1" si="21"/>
        <v>44</v>
      </c>
      <c r="G378" s="9" t="str">
        <f ca="1">VLOOKUP(RANDBETWEEN(1,81),Sehirler[],2,0)</f>
        <v>Bitlis</v>
      </c>
      <c r="H378" s="9">
        <f t="shared" ca="1" si="22"/>
        <v>42623217555</v>
      </c>
      <c r="I378" s="9" t="str">
        <f t="shared" ca="1" si="23"/>
        <v>Erkek</v>
      </c>
    </row>
    <row r="379" spans="1:9">
      <c r="A379" s="9">
        <v>378</v>
      </c>
      <c r="B379" s="9" t="s">
        <v>876</v>
      </c>
      <c r="C379" s="9" t="s">
        <v>877</v>
      </c>
      <c r="D379" s="11">
        <f ca="1">TODAY()-Basvuranlar[[#This Row],[Yaş]]*365</f>
        <v>22563</v>
      </c>
      <c r="E379" s="9">
        <f t="shared" ca="1" si="20"/>
        <v>58</v>
      </c>
      <c r="F379" s="9">
        <f t="shared" ca="1" si="21"/>
        <v>73</v>
      </c>
      <c r="G379" s="9" t="str">
        <f ca="1">VLOOKUP(RANDBETWEEN(1,81),Sehirler[],2,0)</f>
        <v>Hatay</v>
      </c>
      <c r="H379" s="9">
        <f t="shared" ca="1" si="22"/>
        <v>54819177008</v>
      </c>
      <c r="I379" s="9" t="str">
        <f t="shared" ca="1" si="23"/>
        <v>Erkek</v>
      </c>
    </row>
    <row r="380" spans="1:9">
      <c r="A380" s="9">
        <v>379</v>
      </c>
      <c r="B380" s="9" t="s">
        <v>878</v>
      </c>
      <c r="C380" s="9" t="s">
        <v>879</v>
      </c>
      <c r="D380" s="11">
        <f ca="1">TODAY()-Basvuranlar[[#This Row],[Yaş]]*365</f>
        <v>28768</v>
      </c>
      <c r="E380" s="9">
        <f t="shared" ca="1" si="20"/>
        <v>41</v>
      </c>
      <c r="F380" s="9">
        <f t="shared" ca="1" si="21"/>
        <v>13</v>
      </c>
      <c r="G380" s="9" t="str">
        <f ca="1">VLOOKUP(RANDBETWEEN(1,81),Sehirler[],2,0)</f>
        <v>Samsun</v>
      </c>
      <c r="H380" s="9">
        <f t="shared" ca="1" si="22"/>
        <v>23516506158</v>
      </c>
      <c r="I380" s="9" t="str">
        <f t="shared" ca="1" si="23"/>
        <v>Kadın</v>
      </c>
    </row>
    <row r="381" spans="1:9">
      <c r="A381" s="9">
        <v>380</v>
      </c>
      <c r="B381" s="9" t="s">
        <v>880</v>
      </c>
      <c r="C381" s="9" t="s">
        <v>881</v>
      </c>
      <c r="D381" s="11">
        <f ca="1">TODAY()-Basvuranlar[[#This Row],[Yaş]]*365</f>
        <v>21833</v>
      </c>
      <c r="E381" s="9">
        <f t="shared" ca="1" si="20"/>
        <v>60</v>
      </c>
      <c r="F381" s="9">
        <f t="shared" ca="1" si="21"/>
        <v>48</v>
      </c>
      <c r="G381" s="9" t="str">
        <f ca="1">VLOOKUP(RANDBETWEEN(1,81),Sehirler[],2,0)</f>
        <v>Çankırı</v>
      </c>
      <c r="H381" s="9">
        <f t="shared" ca="1" si="22"/>
        <v>29359353756</v>
      </c>
      <c r="I381" s="9" t="str">
        <f t="shared" ca="1" si="23"/>
        <v>Kadın</v>
      </c>
    </row>
    <row r="382" spans="1:9">
      <c r="A382" s="9">
        <v>381</v>
      </c>
      <c r="B382" s="9" t="s">
        <v>882</v>
      </c>
      <c r="C382" s="9" t="s">
        <v>883</v>
      </c>
      <c r="D382" s="11">
        <f ca="1">TODAY()-Basvuranlar[[#This Row],[Yaş]]*365</f>
        <v>15628</v>
      </c>
      <c r="E382" s="9">
        <f t="shared" ca="1" si="20"/>
        <v>77</v>
      </c>
      <c r="F382" s="9">
        <f t="shared" ca="1" si="21"/>
        <v>15</v>
      </c>
      <c r="G382" s="9" t="str">
        <f ca="1">VLOOKUP(RANDBETWEEN(1,81),Sehirler[],2,0)</f>
        <v>Zonguldak</v>
      </c>
      <c r="H382" s="9">
        <f t="shared" ca="1" si="22"/>
        <v>64394127805</v>
      </c>
      <c r="I382" s="9" t="str">
        <f t="shared" ca="1" si="23"/>
        <v>Erkek</v>
      </c>
    </row>
    <row r="383" spans="1:9">
      <c r="A383" s="9">
        <v>382</v>
      </c>
      <c r="B383" s="9" t="s">
        <v>884</v>
      </c>
      <c r="C383" s="9" t="s">
        <v>885</v>
      </c>
      <c r="D383" s="11">
        <f ca="1">TODAY()-Basvuranlar[[#This Row],[Yaş]]*365</f>
        <v>33148</v>
      </c>
      <c r="E383" s="9">
        <f t="shared" ca="1" si="20"/>
        <v>29</v>
      </c>
      <c r="F383" s="9">
        <f t="shared" ca="1" si="21"/>
        <v>74</v>
      </c>
      <c r="G383" s="9" t="str">
        <f ca="1">VLOOKUP(RANDBETWEEN(1,81),Sehirler[],2,0)</f>
        <v>Bursa</v>
      </c>
      <c r="H383" s="9">
        <f t="shared" ca="1" si="22"/>
        <v>35862917414</v>
      </c>
      <c r="I383" s="9" t="str">
        <f t="shared" ca="1" si="23"/>
        <v>Kadın</v>
      </c>
    </row>
    <row r="384" spans="1:9">
      <c r="A384" s="9">
        <v>383</v>
      </c>
      <c r="B384" s="9" t="s">
        <v>886</v>
      </c>
      <c r="C384" s="9" t="s">
        <v>887</v>
      </c>
      <c r="D384" s="11">
        <f ca="1">TODAY()-Basvuranlar[[#This Row],[Yaş]]*365</f>
        <v>33878</v>
      </c>
      <c r="E384" s="9">
        <f t="shared" ca="1" si="20"/>
        <v>27</v>
      </c>
      <c r="F384" s="9">
        <f t="shared" ca="1" si="21"/>
        <v>11</v>
      </c>
      <c r="G384" s="9" t="str">
        <f ca="1">VLOOKUP(RANDBETWEEN(1,81),Sehirler[],2,0)</f>
        <v>Van</v>
      </c>
      <c r="H384" s="9">
        <f t="shared" ca="1" si="22"/>
        <v>70624475461</v>
      </c>
      <c r="I384" s="9" t="str">
        <f t="shared" ca="1" si="23"/>
        <v>Erkek</v>
      </c>
    </row>
    <row r="385" spans="1:9">
      <c r="A385" s="9">
        <v>384</v>
      </c>
      <c r="B385" s="9" t="s">
        <v>888</v>
      </c>
      <c r="C385" s="9" t="s">
        <v>889</v>
      </c>
      <c r="D385" s="11">
        <f ca="1">TODAY()-Basvuranlar[[#This Row],[Yaş]]*365</f>
        <v>26213</v>
      </c>
      <c r="E385" s="9">
        <f t="shared" ca="1" si="20"/>
        <v>48</v>
      </c>
      <c r="F385" s="9">
        <f t="shared" ca="1" si="21"/>
        <v>32</v>
      </c>
      <c r="G385" s="9" t="str">
        <f ca="1">VLOOKUP(RANDBETWEEN(1,81),Sehirler[],2,0)</f>
        <v>Kütahya</v>
      </c>
      <c r="H385" s="9">
        <f t="shared" ca="1" si="22"/>
        <v>48051461067</v>
      </c>
      <c r="I385" s="9" t="str">
        <f t="shared" ca="1" si="23"/>
        <v>Erkek</v>
      </c>
    </row>
    <row r="386" spans="1:9">
      <c r="A386" s="9">
        <v>385</v>
      </c>
      <c r="B386" s="9" t="s">
        <v>890</v>
      </c>
      <c r="C386" s="9" t="s">
        <v>556</v>
      </c>
      <c r="D386" s="11">
        <f ca="1">TODAY()-Basvuranlar[[#This Row],[Yaş]]*365</f>
        <v>18183</v>
      </c>
      <c r="E386" s="9">
        <f t="shared" ref="E386:E449" ca="1" si="24">RANDBETWEEN(18,82)</f>
        <v>70</v>
      </c>
      <c r="F386" s="9">
        <f t="shared" ref="F386:F449" ca="1" si="25">RANDBETWEEN(1,81)</f>
        <v>19</v>
      </c>
      <c r="G386" s="9" t="str">
        <f ca="1">VLOOKUP(RANDBETWEEN(1,81),Sehirler[],2,0)</f>
        <v>Artvin</v>
      </c>
      <c r="H386" s="9">
        <f t="shared" ref="H386:H449" ca="1" si="26">RANDBETWEEN(14954316070,92354316070)</f>
        <v>44449470869</v>
      </c>
      <c r="I386" s="9" t="str">
        <f t="shared" ref="I386:I449" ca="1" si="27">_xlfn.SWITCH(RANDBETWEEN(1,2),1,"Erkek",2,"Kadın")</f>
        <v>Erkek</v>
      </c>
    </row>
    <row r="387" spans="1:9">
      <c r="A387" s="9">
        <v>386</v>
      </c>
      <c r="B387" s="9" t="s">
        <v>891</v>
      </c>
      <c r="C387" s="9" t="s">
        <v>892</v>
      </c>
      <c r="D387" s="11">
        <f ca="1">TODAY()-Basvuranlar[[#This Row],[Yaş]]*365</f>
        <v>31323</v>
      </c>
      <c r="E387" s="9">
        <f t="shared" ca="1" si="24"/>
        <v>34</v>
      </c>
      <c r="F387" s="9">
        <f t="shared" ca="1" si="25"/>
        <v>58</v>
      </c>
      <c r="G387" s="9" t="str">
        <f ca="1">VLOOKUP(RANDBETWEEN(1,81),Sehirler[],2,0)</f>
        <v>Balıkesir</v>
      </c>
      <c r="H387" s="9">
        <f t="shared" ca="1" si="26"/>
        <v>57977423472</v>
      </c>
      <c r="I387" s="9" t="str">
        <f t="shared" ca="1" si="27"/>
        <v>Erkek</v>
      </c>
    </row>
    <row r="388" spans="1:9">
      <c r="A388" s="9">
        <v>387</v>
      </c>
      <c r="B388" s="9" t="s">
        <v>793</v>
      </c>
      <c r="C388" s="9" t="s">
        <v>893</v>
      </c>
      <c r="D388" s="11">
        <f ca="1">TODAY()-Basvuranlar[[#This Row],[Yaş]]*365</f>
        <v>14168</v>
      </c>
      <c r="E388" s="9">
        <f t="shared" ca="1" si="24"/>
        <v>81</v>
      </c>
      <c r="F388" s="9">
        <f t="shared" ca="1" si="25"/>
        <v>39</v>
      </c>
      <c r="G388" s="9" t="str">
        <f ca="1">VLOOKUP(RANDBETWEEN(1,81),Sehirler[],2,0)</f>
        <v>Erzurum</v>
      </c>
      <c r="H388" s="9">
        <f t="shared" ca="1" si="26"/>
        <v>73958598142</v>
      </c>
      <c r="I388" s="9" t="str">
        <f t="shared" ca="1" si="27"/>
        <v>Erkek</v>
      </c>
    </row>
    <row r="389" spans="1:9">
      <c r="A389" s="9">
        <v>388</v>
      </c>
      <c r="B389" s="9" t="s">
        <v>894</v>
      </c>
      <c r="C389" s="9" t="s">
        <v>895</v>
      </c>
      <c r="D389" s="11">
        <f ca="1">TODAY()-Basvuranlar[[#This Row],[Yaş]]*365</f>
        <v>24023</v>
      </c>
      <c r="E389" s="9">
        <f t="shared" ca="1" si="24"/>
        <v>54</v>
      </c>
      <c r="F389" s="9">
        <f t="shared" ca="1" si="25"/>
        <v>1</v>
      </c>
      <c r="G389" s="9" t="str">
        <f ca="1">VLOOKUP(RANDBETWEEN(1,81),Sehirler[],2,0)</f>
        <v>İstanbul</v>
      </c>
      <c r="H389" s="9">
        <f t="shared" ca="1" si="26"/>
        <v>57694799459</v>
      </c>
      <c r="I389" s="9" t="str">
        <f t="shared" ca="1" si="27"/>
        <v>Erkek</v>
      </c>
    </row>
    <row r="390" spans="1:9">
      <c r="A390" s="9">
        <v>389</v>
      </c>
      <c r="B390" s="9" t="s">
        <v>896</v>
      </c>
      <c r="C390" s="9" t="s">
        <v>897</v>
      </c>
      <c r="D390" s="11">
        <f ca="1">TODAY()-Basvuranlar[[#This Row],[Yaş]]*365</f>
        <v>32053</v>
      </c>
      <c r="E390" s="9">
        <f t="shared" ca="1" si="24"/>
        <v>32</v>
      </c>
      <c r="F390" s="9">
        <f t="shared" ca="1" si="25"/>
        <v>13</v>
      </c>
      <c r="G390" s="9" t="str">
        <f ca="1">VLOOKUP(RANDBETWEEN(1,81),Sehirler[],2,0)</f>
        <v>Giresun</v>
      </c>
      <c r="H390" s="9">
        <f t="shared" ca="1" si="26"/>
        <v>46370156593</v>
      </c>
      <c r="I390" s="9" t="str">
        <f t="shared" ca="1" si="27"/>
        <v>Kadın</v>
      </c>
    </row>
    <row r="391" spans="1:9">
      <c r="A391" s="9">
        <v>390</v>
      </c>
      <c r="B391" s="9" t="s">
        <v>898</v>
      </c>
      <c r="C391" s="9" t="s">
        <v>899</v>
      </c>
      <c r="D391" s="11">
        <f ca="1">TODAY()-Basvuranlar[[#This Row],[Yaş]]*365</f>
        <v>26578</v>
      </c>
      <c r="E391" s="9">
        <f t="shared" ca="1" si="24"/>
        <v>47</v>
      </c>
      <c r="F391" s="9">
        <f t="shared" ca="1" si="25"/>
        <v>79</v>
      </c>
      <c r="G391" s="9" t="str">
        <f ca="1">VLOOKUP(RANDBETWEEN(1,81),Sehirler[],2,0)</f>
        <v>Kilis</v>
      </c>
      <c r="H391" s="9">
        <f t="shared" ca="1" si="26"/>
        <v>86461134323</v>
      </c>
      <c r="I391" s="9" t="str">
        <f t="shared" ca="1" si="27"/>
        <v>Erkek</v>
      </c>
    </row>
    <row r="392" spans="1:9">
      <c r="A392" s="9">
        <v>391</v>
      </c>
      <c r="B392" s="9" t="s">
        <v>900</v>
      </c>
      <c r="C392" s="9" t="s">
        <v>901</v>
      </c>
      <c r="D392" s="11">
        <f ca="1">TODAY()-Basvuranlar[[#This Row],[Yaş]]*365</f>
        <v>15993</v>
      </c>
      <c r="E392" s="9">
        <f t="shared" ca="1" si="24"/>
        <v>76</v>
      </c>
      <c r="F392" s="9">
        <f t="shared" ca="1" si="25"/>
        <v>78</v>
      </c>
      <c r="G392" s="9" t="str">
        <f ca="1">VLOOKUP(RANDBETWEEN(1,81),Sehirler[],2,0)</f>
        <v>Ordu</v>
      </c>
      <c r="H392" s="9">
        <f t="shared" ca="1" si="26"/>
        <v>73654615006</v>
      </c>
      <c r="I392" s="9" t="str">
        <f t="shared" ca="1" si="27"/>
        <v>Erkek</v>
      </c>
    </row>
    <row r="393" spans="1:9">
      <c r="A393" s="9">
        <v>392</v>
      </c>
      <c r="B393" s="9" t="s">
        <v>902</v>
      </c>
      <c r="C393" s="9" t="s">
        <v>903</v>
      </c>
      <c r="D393" s="11">
        <f ca="1">TODAY()-Basvuranlar[[#This Row],[Yaş]]*365</f>
        <v>13803</v>
      </c>
      <c r="E393" s="9">
        <f t="shared" ca="1" si="24"/>
        <v>82</v>
      </c>
      <c r="F393" s="9">
        <f t="shared" ca="1" si="25"/>
        <v>29</v>
      </c>
      <c r="G393" s="9" t="str">
        <f ca="1">VLOOKUP(RANDBETWEEN(1,81),Sehirler[],2,0)</f>
        <v>Aydın</v>
      </c>
      <c r="H393" s="9">
        <f t="shared" ca="1" si="26"/>
        <v>52043437360</v>
      </c>
      <c r="I393" s="9" t="str">
        <f t="shared" ca="1" si="27"/>
        <v>Kadın</v>
      </c>
    </row>
    <row r="394" spans="1:9">
      <c r="A394" s="9">
        <v>393</v>
      </c>
      <c r="B394" s="9" t="s">
        <v>904</v>
      </c>
      <c r="C394" s="9" t="s">
        <v>905</v>
      </c>
      <c r="D394" s="11">
        <f ca="1">TODAY()-Basvuranlar[[#This Row],[Yaş]]*365</f>
        <v>26213</v>
      </c>
      <c r="E394" s="9">
        <f t="shared" ca="1" si="24"/>
        <v>48</v>
      </c>
      <c r="F394" s="9">
        <f t="shared" ca="1" si="25"/>
        <v>58</v>
      </c>
      <c r="G394" s="9" t="str">
        <f ca="1">VLOOKUP(RANDBETWEEN(1,81),Sehirler[],2,0)</f>
        <v>Kars</v>
      </c>
      <c r="H394" s="9">
        <f t="shared" ca="1" si="26"/>
        <v>31749319896</v>
      </c>
      <c r="I394" s="9" t="str">
        <f t="shared" ca="1" si="27"/>
        <v>Kadın</v>
      </c>
    </row>
    <row r="395" spans="1:9">
      <c r="A395" s="9">
        <v>394</v>
      </c>
      <c r="B395" s="9" t="s">
        <v>906</v>
      </c>
      <c r="C395" s="9" t="s">
        <v>907</v>
      </c>
      <c r="D395" s="11">
        <f ca="1">TODAY()-Basvuranlar[[#This Row],[Yaş]]*365</f>
        <v>16358</v>
      </c>
      <c r="E395" s="9">
        <f t="shared" ca="1" si="24"/>
        <v>75</v>
      </c>
      <c r="F395" s="9">
        <f t="shared" ca="1" si="25"/>
        <v>64</v>
      </c>
      <c r="G395" s="9" t="str">
        <f ca="1">VLOOKUP(RANDBETWEEN(1,81),Sehirler[],2,0)</f>
        <v>Erzurum</v>
      </c>
      <c r="H395" s="9">
        <f t="shared" ca="1" si="26"/>
        <v>80231452031</v>
      </c>
      <c r="I395" s="9" t="str">
        <f t="shared" ca="1" si="27"/>
        <v>Kadın</v>
      </c>
    </row>
    <row r="396" spans="1:9">
      <c r="A396" s="9">
        <v>395</v>
      </c>
      <c r="B396" s="9" t="s">
        <v>908</v>
      </c>
      <c r="C396" s="9" t="s">
        <v>909</v>
      </c>
      <c r="D396" s="11">
        <f ca="1">TODAY()-Basvuranlar[[#This Row],[Yaş]]*365</f>
        <v>31688</v>
      </c>
      <c r="E396" s="9">
        <f t="shared" ca="1" si="24"/>
        <v>33</v>
      </c>
      <c r="F396" s="9">
        <f t="shared" ca="1" si="25"/>
        <v>55</v>
      </c>
      <c r="G396" s="9" t="str">
        <f ca="1">VLOOKUP(RANDBETWEEN(1,81),Sehirler[],2,0)</f>
        <v>Elazığ</v>
      </c>
      <c r="H396" s="9">
        <f t="shared" ca="1" si="26"/>
        <v>36381672054</v>
      </c>
      <c r="I396" s="9" t="str">
        <f t="shared" ca="1" si="27"/>
        <v>Kadın</v>
      </c>
    </row>
    <row r="397" spans="1:9">
      <c r="A397" s="9">
        <v>396</v>
      </c>
      <c r="B397" s="9" t="s">
        <v>910</v>
      </c>
      <c r="C397" s="9" t="s">
        <v>911</v>
      </c>
      <c r="D397" s="11">
        <f ca="1">TODAY()-Basvuranlar[[#This Row],[Yaş]]*365</f>
        <v>33148</v>
      </c>
      <c r="E397" s="9">
        <f t="shared" ca="1" si="24"/>
        <v>29</v>
      </c>
      <c r="F397" s="9">
        <f t="shared" ca="1" si="25"/>
        <v>22</v>
      </c>
      <c r="G397" s="9" t="str">
        <f ca="1">VLOOKUP(RANDBETWEEN(1,81),Sehirler[],2,0)</f>
        <v>Muş</v>
      </c>
      <c r="H397" s="9">
        <f t="shared" ca="1" si="26"/>
        <v>34501063719</v>
      </c>
      <c r="I397" s="9" t="str">
        <f t="shared" ca="1" si="27"/>
        <v>Kadın</v>
      </c>
    </row>
    <row r="398" spans="1:9">
      <c r="A398" s="9">
        <v>397</v>
      </c>
      <c r="B398" s="9" t="s">
        <v>912</v>
      </c>
      <c r="C398" s="9" t="s">
        <v>913</v>
      </c>
      <c r="D398" s="11">
        <f ca="1">TODAY()-Basvuranlar[[#This Row],[Yaş]]*365</f>
        <v>23658</v>
      </c>
      <c r="E398" s="9">
        <f t="shared" ca="1" si="24"/>
        <v>55</v>
      </c>
      <c r="F398" s="9">
        <f t="shared" ca="1" si="25"/>
        <v>32</v>
      </c>
      <c r="G398" s="9" t="str">
        <f ca="1">VLOOKUP(RANDBETWEEN(1,81),Sehirler[],2,0)</f>
        <v>Tekirdağ</v>
      </c>
      <c r="H398" s="9">
        <f t="shared" ca="1" si="26"/>
        <v>85395446004</v>
      </c>
      <c r="I398" s="9" t="str">
        <f t="shared" ca="1" si="27"/>
        <v>Kadın</v>
      </c>
    </row>
    <row r="399" spans="1:9">
      <c r="A399" s="9">
        <v>398</v>
      </c>
      <c r="B399" s="9" t="s">
        <v>914</v>
      </c>
      <c r="C399" s="9" t="s">
        <v>915</v>
      </c>
      <c r="D399" s="11">
        <f ca="1">TODAY()-Basvuranlar[[#This Row],[Yaş]]*365</f>
        <v>27308</v>
      </c>
      <c r="E399" s="9">
        <f t="shared" ca="1" si="24"/>
        <v>45</v>
      </c>
      <c r="F399" s="9">
        <f t="shared" ca="1" si="25"/>
        <v>80</v>
      </c>
      <c r="G399" s="9" t="str">
        <f ca="1">VLOOKUP(RANDBETWEEN(1,81),Sehirler[],2,0)</f>
        <v>İzmir</v>
      </c>
      <c r="H399" s="9">
        <f t="shared" ca="1" si="26"/>
        <v>44175629847</v>
      </c>
      <c r="I399" s="9" t="str">
        <f t="shared" ca="1" si="27"/>
        <v>Kadın</v>
      </c>
    </row>
    <row r="400" spans="1:9">
      <c r="A400" s="9">
        <v>399</v>
      </c>
      <c r="B400" s="9" t="s">
        <v>916</v>
      </c>
      <c r="C400" s="9" t="s">
        <v>917</v>
      </c>
      <c r="D400" s="11">
        <f ca="1">TODAY()-Basvuranlar[[#This Row],[Yaş]]*365</f>
        <v>24023</v>
      </c>
      <c r="E400" s="9">
        <f t="shared" ca="1" si="24"/>
        <v>54</v>
      </c>
      <c r="F400" s="9">
        <f t="shared" ca="1" si="25"/>
        <v>59</v>
      </c>
      <c r="G400" s="9" t="str">
        <f ca="1">VLOOKUP(RANDBETWEEN(1,81),Sehirler[],2,0)</f>
        <v>Diyarbakır</v>
      </c>
      <c r="H400" s="9">
        <f t="shared" ca="1" si="26"/>
        <v>19572607094</v>
      </c>
      <c r="I400" s="9" t="str">
        <f t="shared" ca="1" si="27"/>
        <v>Kadın</v>
      </c>
    </row>
    <row r="401" spans="1:9">
      <c r="A401" s="9">
        <v>400</v>
      </c>
      <c r="B401" s="9" t="s">
        <v>918</v>
      </c>
      <c r="C401" s="9" t="s">
        <v>919</v>
      </c>
      <c r="D401" s="11">
        <f ca="1">TODAY()-Basvuranlar[[#This Row],[Yaş]]*365</f>
        <v>13803</v>
      </c>
      <c r="E401" s="9">
        <f t="shared" ca="1" si="24"/>
        <v>82</v>
      </c>
      <c r="F401" s="9">
        <f t="shared" ca="1" si="25"/>
        <v>42</v>
      </c>
      <c r="G401" s="9" t="str">
        <f ca="1">VLOOKUP(RANDBETWEEN(1,81),Sehirler[],2,0)</f>
        <v>Tokat</v>
      </c>
      <c r="H401" s="9">
        <f t="shared" ca="1" si="26"/>
        <v>62136869998</v>
      </c>
      <c r="I401" s="9" t="str">
        <f t="shared" ca="1" si="27"/>
        <v>Erkek</v>
      </c>
    </row>
    <row r="402" spans="1:9">
      <c r="A402" s="9">
        <v>401</v>
      </c>
      <c r="B402" s="9" t="s">
        <v>920</v>
      </c>
      <c r="C402" s="9" t="s">
        <v>921</v>
      </c>
      <c r="D402" s="11">
        <f ca="1">TODAY()-Basvuranlar[[#This Row],[Yaş]]*365</f>
        <v>31688</v>
      </c>
      <c r="E402" s="9">
        <f t="shared" ca="1" si="24"/>
        <v>33</v>
      </c>
      <c r="F402" s="9">
        <f t="shared" ca="1" si="25"/>
        <v>18</v>
      </c>
      <c r="G402" s="9" t="str">
        <f ca="1">VLOOKUP(RANDBETWEEN(1,81),Sehirler[],2,0)</f>
        <v>Kırklareli</v>
      </c>
      <c r="H402" s="9">
        <f t="shared" ca="1" si="26"/>
        <v>87147576573</v>
      </c>
      <c r="I402" s="9" t="str">
        <f t="shared" ca="1" si="27"/>
        <v>Kadın</v>
      </c>
    </row>
    <row r="403" spans="1:9">
      <c r="A403" s="9">
        <v>402</v>
      </c>
      <c r="B403" s="9" t="s">
        <v>922</v>
      </c>
      <c r="C403" s="9" t="s">
        <v>923</v>
      </c>
      <c r="D403" s="11">
        <f ca="1">TODAY()-Basvuranlar[[#This Row],[Yaş]]*365</f>
        <v>25848</v>
      </c>
      <c r="E403" s="9">
        <f t="shared" ca="1" si="24"/>
        <v>49</v>
      </c>
      <c r="F403" s="9">
        <f t="shared" ca="1" si="25"/>
        <v>15</v>
      </c>
      <c r="G403" s="9" t="str">
        <f ca="1">VLOOKUP(RANDBETWEEN(1,81),Sehirler[],2,0)</f>
        <v>Bingöl</v>
      </c>
      <c r="H403" s="9">
        <f t="shared" ca="1" si="26"/>
        <v>79774984650</v>
      </c>
      <c r="I403" s="9" t="str">
        <f t="shared" ca="1" si="27"/>
        <v>Erkek</v>
      </c>
    </row>
    <row r="404" spans="1:9">
      <c r="A404" s="9">
        <v>403</v>
      </c>
      <c r="B404" s="9" t="s">
        <v>924</v>
      </c>
      <c r="C404" s="9" t="s">
        <v>925</v>
      </c>
      <c r="D404" s="11">
        <f ca="1">TODAY()-Basvuranlar[[#This Row],[Yaş]]*365</f>
        <v>34608</v>
      </c>
      <c r="E404" s="9">
        <f t="shared" ca="1" si="24"/>
        <v>25</v>
      </c>
      <c r="F404" s="9">
        <f t="shared" ca="1" si="25"/>
        <v>55</v>
      </c>
      <c r="G404" s="9" t="str">
        <f ca="1">VLOOKUP(RANDBETWEEN(1,81),Sehirler[],2,0)</f>
        <v>Bitlis</v>
      </c>
      <c r="H404" s="9">
        <f t="shared" ca="1" si="26"/>
        <v>18384995172</v>
      </c>
      <c r="I404" s="9" t="str">
        <f t="shared" ca="1" si="27"/>
        <v>Kadın</v>
      </c>
    </row>
    <row r="405" spans="1:9">
      <c r="A405" s="9">
        <v>404</v>
      </c>
      <c r="B405" s="9" t="s">
        <v>926</v>
      </c>
      <c r="C405" s="9" t="s">
        <v>927</v>
      </c>
      <c r="D405" s="11">
        <f ca="1">TODAY()-Basvuranlar[[#This Row],[Yaş]]*365</f>
        <v>14168</v>
      </c>
      <c r="E405" s="9">
        <f t="shared" ca="1" si="24"/>
        <v>81</v>
      </c>
      <c r="F405" s="9">
        <f t="shared" ca="1" si="25"/>
        <v>40</v>
      </c>
      <c r="G405" s="9" t="str">
        <f ca="1">VLOOKUP(RANDBETWEEN(1,81),Sehirler[],2,0)</f>
        <v>Erzurum</v>
      </c>
      <c r="H405" s="9">
        <f t="shared" ca="1" si="26"/>
        <v>22059111895</v>
      </c>
      <c r="I405" s="9" t="str">
        <f t="shared" ca="1" si="27"/>
        <v>Kadın</v>
      </c>
    </row>
    <row r="406" spans="1:9">
      <c r="A406" s="9">
        <v>405</v>
      </c>
      <c r="B406" s="9" t="s">
        <v>928</v>
      </c>
      <c r="C406" s="9" t="s">
        <v>929</v>
      </c>
      <c r="D406" s="11">
        <f ca="1">TODAY()-Basvuranlar[[#This Row],[Yaş]]*365</f>
        <v>15993</v>
      </c>
      <c r="E406" s="9">
        <f t="shared" ca="1" si="24"/>
        <v>76</v>
      </c>
      <c r="F406" s="9">
        <f t="shared" ca="1" si="25"/>
        <v>62</v>
      </c>
      <c r="G406" s="9" t="str">
        <f ca="1">VLOOKUP(RANDBETWEEN(1,81),Sehirler[],2,0)</f>
        <v>Ardahan</v>
      </c>
      <c r="H406" s="9">
        <f t="shared" ca="1" si="26"/>
        <v>17044004954</v>
      </c>
      <c r="I406" s="9" t="str">
        <f t="shared" ca="1" si="27"/>
        <v>Kadın</v>
      </c>
    </row>
    <row r="407" spans="1:9">
      <c r="A407" s="9">
        <v>406</v>
      </c>
      <c r="B407" s="9" t="s">
        <v>930</v>
      </c>
      <c r="C407" s="9" t="s">
        <v>931</v>
      </c>
      <c r="D407" s="11">
        <f ca="1">TODAY()-Basvuranlar[[#This Row],[Yaş]]*365</f>
        <v>29863</v>
      </c>
      <c r="E407" s="9">
        <f t="shared" ca="1" si="24"/>
        <v>38</v>
      </c>
      <c r="F407" s="9">
        <f t="shared" ca="1" si="25"/>
        <v>7</v>
      </c>
      <c r="G407" s="9" t="str">
        <f ca="1">VLOOKUP(RANDBETWEEN(1,81),Sehirler[],2,0)</f>
        <v>Aydın</v>
      </c>
      <c r="H407" s="9">
        <f t="shared" ca="1" si="26"/>
        <v>60872528662</v>
      </c>
      <c r="I407" s="9" t="str">
        <f t="shared" ca="1" si="27"/>
        <v>Kadın</v>
      </c>
    </row>
    <row r="408" spans="1:9">
      <c r="A408" s="9">
        <v>407</v>
      </c>
      <c r="B408" s="9" t="s">
        <v>932</v>
      </c>
      <c r="C408" s="9" t="s">
        <v>933</v>
      </c>
      <c r="D408" s="11">
        <f ca="1">TODAY()-Basvuranlar[[#This Row],[Yaş]]*365</f>
        <v>24023</v>
      </c>
      <c r="E408" s="9">
        <f t="shared" ca="1" si="24"/>
        <v>54</v>
      </c>
      <c r="F408" s="9">
        <f t="shared" ca="1" si="25"/>
        <v>44</v>
      </c>
      <c r="G408" s="9" t="str">
        <f ca="1">VLOOKUP(RANDBETWEEN(1,81),Sehirler[],2,0)</f>
        <v>Konya</v>
      </c>
      <c r="H408" s="9">
        <f t="shared" ca="1" si="26"/>
        <v>34592197619</v>
      </c>
      <c r="I408" s="9" t="str">
        <f t="shared" ca="1" si="27"/>
        <v>Kadın</v>
      </c>
    </row>
    <row r="409" spans="1:9">
      <c r="A409" s="9">
        <v>408</v>
      </c>
      <c r="B409" s="9" t="s">
        <v>934</v>
      </c>
      <c r="C409" s="9" t="s">
        <v>935</v>
      </c>
      <c r="D409" s="11">
        <f ca="1">TODAY()-Basvuranlar[[#This Row],[Yaş]]*365</f>
        <v>30228</v>
      </c>
      <c r="E409" s="9">
        <f t="shared" ca="1" si="24"/>
        <v>37</v>
      </c>
      <c r="F409" s="9">
        <f t="shared" ca="1" si="25"/>
        <v>55</v>
      </c>
      <c r="G409" s="9" t="str">
        <f ca="1">VLOOKUP(RANDBETWEEN(1,81),Sehirler[],2,0)</f>
        <v>Konya</v>
      </c>
      <c r="H409" s="9">
        <f t="shared" ca="1" si="26"/>
        <v>74272686210</v>
      </c>
      <c r="I409" s="9" t="str">
        <f t="shared" ca="1" si="27"/>
        <v>Kadın</v>
      </c>
    </row>
    <row r="410" spans="1:9">
      <c r="A410" s="9">
        <v>409</v>
      </c>
      <c r="B410" s="9" t="s">
        <v>936</v>
      </c>
      <c r="C410" s="9" t="s">
        <v>937</v>
      </c>
      <c r="D410" s="11">
        <f ca="1">TODAY()-Basvuranlar[[#This Row],[Yaş]]*365</f>
        <v>35338</v>
      </c>
      <c r="E410" s="9">
        <f t="shared" ca="1" si="24"/>
        <v>23</v>
      </c>
      <c r="F410" s="9">
        <f t="shared" ca="1" si="25"/>
        <v>27</v>
      </c>
      <c r="G410" s="9" t="str">
        <f ca="1">VLOOKUP(RANDBETWEEN(1,81),Sehirler[],2,0)</f>
        <v>Aydın</v>
      </c>
      <c r="H410" s="9">
        <f t="shared" ca="1" si="26"/>
        <v>16224060282</v>
      </c>
      <c r="I410" s="9" t="str">
        <f t="shared" ca="1" si="27"/>
        <v>Erkek</v>
      </c>
    </row>
    <row r="411" spans="1:9">
      <c r="A411" s="9">
        <v>410</v>
      </c>
      <c r="B411" s="9" t="s">
        <v>938</v>
      </c>
      <c r="C411" s="9" t="s">
        <v>939</v>
      </c>
      <c r="D411" s="11">
        <f ca="1">TODAY()-Basvuranlar[[#This Row],[Yaş]]*365</f>
        <v>21103</v>
      </c>
      <c r="E411" s="9">
        <f t="shared" ca="1" si="24"/>
        <v>62</v>
      </c>
      <c r="F411" s="9">
        <f t="shared" ca="1" si="25"/>
        <v>19</v>
      </c>
      <c r="G411" s="9" t="str">
        <f ca="1">VLOOKUP(RANDBETWEEN(1,81),Sehirler[],2,0)</f>
        <v>Hakkari</v>
      </c>
      <c r="H411" s="9">
        <f t="shared" ca="1" si="26"/>
        <v>20730124324</v>
      </c>
      <c r="I411" s="9" t="str">
        <f t="shared" ca="1" si="27"/>
        <v>Erkek</v>
      </c>
    </row>
    <row r="412" spans="1:9">
      <c r="A412" s="9">
        <v>411</v>
      </c>
      <c r="B412" s="9" t="s">
        <v>940</v>
      </c>
      <c r="C412" s="9" t="s">
        <v>941</v>
      </c>
      <c r="D412" s="11">
        <f ca="1">TODAY()-Basvuranlar[[#This Row],[Yaş]]*365</f>
        <v>14898</v>
      </c>
      <c r="E412" s="9">
        <f t="shared" ca="1" si="24"/>
        <v>79</v>
      </c>
      <c r="F412" s="9">
        <f t="shared" ca="1" si="25"/>
        <v>56</v>
      </c>
      <c r="G412" s="9" t="str">
        <f ca="1">VLOOKUP(RANDBETWEEN(1,81),Sehirler[],2,0)</f>
        <v>Giresun</v>
      </c>
      <c r="H412" s="9">
        <f t="shared" ca="1" si="26"/>
        <v>62953815442</v>
      </c>
      <c r="I412" s="9" t="str">
        <f t="shared" ca="1" si="27"/>
        <v>Erkek</v>
      </c>
    </row>
    <row r="413" spans="1:9">
      <c r="A413" s="9">
        <v>412</v>
      </c>
      <c r="B413" s="9" t="s">
        <v>942</v>
      </c>
      <c r="C413" s="9" t="s">
        <v>943</v>
      </c>
      <c r="D413" s="11">
        <f ca="1">TODAY()-Basvuranlar[[#This Row],[Yaş]]*365</f>
        <v>15628</v>
      </c>
      <c r="E413" s="9">
        <f t="shared" ca="1" si="24"/>
        <v>77</v>
      </c>
      <c r="F413" s="9">
        <f t="shared" ca="1" si="25"/>
        <v>60</v>
      </c>
      <c r="G413" s="9" t="str">
        <f ca="1">VLOOKUP(RANDBETWEEN(1,81),Sehirler[],2,0)</f>
        <v>Ordu</v>
      </c>
      <c r="H413" s="9">
        <f t="shared" ca="1" si="26"/>
        <v>45077593605</v>
      </c>
      <c r="I413" s="9" t="str">
        <f t="shared" ca="1" si="27"/>
        <v>Kadın</v>
      </c>
    </row>
    <row r="414" spans="1:9">
      <c r="A414" s="9">
        <v>413</v>
      </c>
      <c r="B414" s="9" t="s">
        <v>944</v>
      </c>
      <c r="C414" s="9" t="s">
        <v>945</v>
      </c>
      <c r="D414" s="11">
        <f ca="1">TODAY()-Basvuranlar[[#This Row],[Yaş]]*365</f>
        <v>21103</v>
      </c>
      <c r="E414" s="9">
        <f t="shared" ca="1" si="24"/>
        <v>62</v>
      </c>
      <c r="F414" s="9">
        <f t="shared" ca="1" si="25"/>
        <v>22</v>
      </c>
      <c r="G414" s="9" t="str">
        <f ca="1">VLOOKUP(RANDBETWEEN(1,81),Sehirler[],2,0)</f>
        <v>Manisa</v>
      </c>
      <c r="H414" s="9">
        <f t="shared" ca="1" si="26"/>
        <v>67725596698</v>
      </c>
      <c r="I414" s="9" t="str">
        <f t="shared" ca="1" si="27"/>
        <v>Kadın</v>
      </c>
    </row>
    <row r="415" spans="1:9">
      <c r="A415" s="9">
        <v>414</v>
      </c>
      <c r="B415" s="9" t="s">
        <v>946</v>
      </c>
      <c r="C415" s="9" t="s">
        <v>947</v>
      </c>
      <c r="D415" s="11">
        <f ca="1">TODAY()-Basvuranlar[[#This Row],[Yaş]]*365</f>
        <v>26213</v>
      </c>
      <c r="E415" s="9">
        <f t="shared" ca="1" si="24"/>
        <v>48</v>
      </c>
      <c r="F415" s="9">
        <f t="shared" ca="1" si="25"/>
        <v>44</v>
      </c>
      <c r="G415" s="9" t="str">
        <f ca="1">VLOOKUP(RANDBETWEEN(1,81),Sehirler[],2,0)</f>
        <v>Samsun</v>
      </c>
      <c r="H415" s="9">
        <f t="shared" ca="1" si="26"/>
        <v>27372252406</v>
      </c>
      <c r="I415" s="9" t="str">
        <f t="shared" ca="1" si="27"/>
        <v>Kadın</v>
      </c>
    </row>
    <row r="416" spans="1:9">
      <c r="A416" s="9">
        <v>415</v>
      </c>
      <c r="B416" s="9" t="s">
        <v>948</v>
      </c>
      <c r="C416" s="9" t="s">
        <v>949</v>
      </c>
      <c r="D416" s="11">
        <f ca="1">TODAY()-Basvuranlar[[#This Row],[Yaş]]*365</f>
        <v>23293</v>
      </c>
      <c r="E416" s="9">
        <f t="shared" ca="1" si="24"/>
        <v>56</v>
      </c>
      <c r="F416" s="9">
        <f t="shared" ca="1" si="25"/>
        <v>68</v>
      </c>
      <c r="G416" s="9" t="str">
        <f ca="1">VLOOKUP(RANDBETWEEN(1,81),Sehirler[],2,0)</f>
        <v>Tunceli</v>
      </c>
      <c r="H416" s="9">
        <f t="shared" ca="1" si="26"/>
        <v>77782179994</v>
      </c>
      <c r="I416" s="9" t="str">
        <f t="shared" ca="1" si="27"/>
        <v>Erkek</v>
      </c>
    </row>
    <row r="417" spans="1:9">
      <c r="A417" s="9">
        <v>416</v>
      </c>
      <c r="B417" s="9" t="s">
        <v>950</v>
      </c>
      <c r="C417" s="9" t="s">
        <v>951</v>
      </c>
      <c r="D417" s="11">
        <f ca="1">TODAY()-Basvuranlar[[#This Row],[Yaş]]*365</f>
        <v>28768</v>
      </c>
      <c r="E417" s="9">
        <f t="shared" ca="1" si="24"/>
        <v>41</v>
      </c>
      <c r="F417" s="9">
        <f t="shared" ca="1" si="25"/>
        <v>47</v>
      </c>
      <c r="G417" s="9" t="str">
        <f ca="1">VLOOKUP(RANDBETWEEN(1,81),Sehirler[],2,0)</f>
        <v>Ordu</v>
      </c>
      <c r="H417" s="9">
        <f t="shared" ca="1" si="26"/>
        <v>91532897084</v>
      </c>
      <c r="I417" s="9" t="str">
        <f t="shared" ca="1" si="27"/>
        <v>Erkek</v>
      </c>
    </row>
    <row r="418" spans="1:9">
      <c r="A418" s="9">
        <v>417</v>
      </c>
      <c r="B418" s="9" t="s">
        <v>952</v>
      </c>
      <c r="C418" s="9" t="s">
        <v>953</v>
      </c>
      <c r="D418" s="11">
        <f ca="1">TODAY()-Basvuranlar[[#This Row],[Yaş]]*365</f>
        <v>20008</v>
      </c>
      <c r="E418" s="9">
        <f t="shared" ca="1" si="24"/>
        <v>65</v>
      </c>
      <c r="F418" s="9">
        <f t="shared" ca="1" si="25"/>
        <v>6</v>
      </c>
      <c r="G418" s="9" t="str">
        <f ca="1">VLOOKUP(RANDBETWEEN(1,81),Sehirler[],2,0)</f>
        <v>Çankırı</v>
      </c>
      <c r="H418" s="9">
        <f t="shared" ca="1" si="26"/>
        <v>47979674582</v>
      </c>
      <c r="I418" s="9" t="str">
        <f t="shared" ca="1" si="27"/>
        <v>Kadın</v>
      </c>
    </row>
    <row r="419" spans="1:9">
      <c r="A419" s="9">
        <v>418</v>
      </c>
      <c r="B419" s="9" t="s">
        <v>954</v>
      </c>
      <c r="C419" s="9" t="s">
        <v>955</v>
      </c>
      <c r="D419" s="11">
        <f ca="1">TODAY()-Basvuranlar[[#This Row],[Yaş]]*365</f>
        <v>31688</v>
      </c>
      <c r="E419" s="9">
        <f t="shared" ca="1" si="24"/>
        <v>33</v>
      </c>
      <c r="F419" s="9">
        <f t="shared" ca="1" si="25"/>
        <v>28</v>
      </c>
      <c r="G419" s="9" t="str">
        <f ca="1">VLOOKUP(RANDBETWEEN(1,81),Sehirler[],2,0)</f>
        <v>Karaman</v>
      </c>
      <c r="H419" s="9">
        <f t="shared" ca="1" si="26"/>
        <v>73064121388</v>
      </c>
      <c r="I419" s="9" t="str">
        <f t="shared" ca="1" si="27"/>
        <v>Kadın</v>
      </c>
    </row>
    <row r="420" spans="1:9">
      <c r="A420" s="9">
        <v>419</v>
      </c>
      <c r="B420" s="9" t="s">
        <v>956</v>
      </c>
      <c r="C420" s="9" t="s">
        <v>957</v>
      </c>
      <c r="D420" s="11">
        <f ca="1">TODAY()-Basvuranlar[[#This Row],[Yaş]]*365</f>
        <v>24388</v>
      </c>
      <c r="E420" s="9">
        <f t="shared" ca="1" si="24"/>
        <v>53</v>
      </c>
      <c r="F420" s="9">
        <f t="shared" ca="1" si="25"/>
        <v>25</v>
      </c>
      <c r="G420" s="9" t="str">
        <f ca="1">VLOOKUP(RANDBETWEEN(1,81),Sehirler[],2,0)</f>
        <v>Yozgat</v>
      </c>
      <c r="H420" s="9">
        <f t="shared" ca="1" si="26"/>
        <v>57361316369</v>
      </c>
      <c r="I420" s="9" t="str">
        <f t="shared" ca="1" si="27"/>
        <v>Kadın</v>
      </c>
    </row>
    <row r="421" spans="1:9">
      <c r="A421" s="9">
        <v>420</v>
      </c>
      <c r="B421" s="9" t="s">
        <v>958</v>
      </c>
      <c r="C421" s="9" t="s">
        <v>959</v>
      </c>
      <c r="D421" s="11">
        <f ca="1">TODAY()-Basvuranlar[[#This Row],[Yaş]]*365</f>
        <v>20008</v>
      </c>
      <c r="E421" s="9">
        <f t="shared" ca="1" si="24"/>
        <v>65</v>
      </c>
      <c r="F421" s="9">
        <f t="shared" ca="1" si="25"/>
        <v>81</v>
      </c>
      <c r="G421" s="9" t="str">
        <f ca="1">VLOOKUP(RANDBETWEEN(1,81),Sehirler[],2,0)</f>
        <v>Mardin</v>
      </c>
      <c r="H421" s="9">
        <f t="shared" ca="1" si="26"/>
        <v>55774169117</v>
      </c>
      <c r="I421" s="9" t="str">
        <f t="shared" ca="1" si="27"/>
        <v>Kadın</v>
      </c>
    </row>
    <row r="422" spans="1:9">
      <c r="A422" s="9">
        <v>421</v>
      </c>
      <c r="B422" s="9" t="s">
        <v>960</v>
      </c>
      <c r="C422" s="9" t="s">
        <v>961</v>
      </c>
      <c r="D422" s="11">
        <f ca="1">TODAY()-Basvuranlar[[#This Row],[Yaş]]*365</f>
        <v>33148</v>
      </c>
      <c r="E422" s="9">
        <f t="shared" ca="1" si="24"/>
        <v>29</v>
      </c>
      <c r="F422" s="9">
        <f t="shared" ca="1" si="25"/>
        <v>4</v>
      </c>
      <c r="G422" s="9" t="str">
        <f ca="1">VLOOKUP(RANDBETWEEN(1,81),Sehirler[],2,0)</f>
        <v>Kars</v>
      </c>
      <c r="H422" s="9">
        <f t="shared" ca="1" si="26"/>
        <v>60617577242</v>
      </c>
      <c r="I422" s="9" t="str">
        <f t="shared" ca="1" si="27"/>
        <v>Erkek</v>
      </c>
    </row>
    <row r="423" spans="1:9">
      <c r="A423" s="9">
        <v>422</v>
      </c>
      <c r="B423" s="9" t="s">
        <v>962</v>
      </c>
      <c r="C423" s="9" t="s">
        <v>963</v>
      </c>
      <c r="D423" s="11">
        <f ca="1">TODAY()-Basvuranlar[[#This Row],[Yaş]]*365</f>
        <v>18183</v>
      </c>
      <c r="E423" s="9">
        <f t="shared" ca="1" si="24"/>
        <v>70</v>
      </c>
      <c r="F423" s="9">
        <f t="shared" ca="1" si="25"/>
        <v>15</v>
      </c>
      <c r="G423" s="9" t="str">
        <f ca="1">VLOOKUP(RANDBETWEEN(1,81),Sehirler[],2,0)</f>
        <v>Trabzon</v>
      </c>
      <c r="H423" s="9">
        <f t="shared" ca="1" si="26"/>
        <v>71673283699</v>
      </c>
      <c r="I423" s="9" t="str">
        <f t="shared" ca="1" si="27"/>
        <v>Erkek</v>
      </c>
    </row>
    <row r="424" spans="1:9">
      <c r="A424" s="9">
        <v>423</v>
      </c>
      <c r="B424" s="9" t="s">
        <v>964</v>
      </c>
      <c r="C424" s="9" t="s">
        <v>965</v>
      </c>
      <c r="D424" s="11">
        <f ca="1">TODAY()-Basvuranlar[[#This Row],[Yaş]]*365</f>
        <v>21103</v>
      </c>
      <c r="E424" s="9">
        <f t="shared" ca="1" si="24"/>
        <v>62</v>
      </c>
      <c r="F424" s="9">
        <f t="shared" ca="1" si="25"/>
        <v>21</v>
      </c>
      <c r="G424" s="9" t="str">
        <f ca="1">VLOOKUP(RANDBETWEEN(1,81),Sehirler[],2,0)</f>
        <v>Isparta</v>
      </c>
      <c r="H424" s="9">
        <f t="shared" ca="1" si="26"/>
        <v>36030687508</v>
      </c>
      <c r="I424" s="9" t="str">
        <f t="shared" ca="1" si="27"/>
        <v>Kadın</v>
      </c>
    </row>
    <row r="425" spans="1:9">
      <c r="A425" s="9">
        <v>424</v>
      </c>
      <c r="B425" s="9" t="s">
        <v>966</v>
      </c>
      <c r="C425" s="9" t="s">
        <v>967</v>
      </c>
      <c r="D425" s="11">
        <f ca="1">TODAY()-Basvuranlar[[#This Row],[Yaş]]*365</f>
        <v>16723</v>
      </c>
      <c r="E425" s="9">
        <f t="shared" ca="1" si="24"/>
        <v>74</v>
      </c>
      <c r="F425" s="9">
        <f t="shared" ca="1" si="25"/>
        <v>55</v>
      </c>
      <c r="G425" s="9" t="str">
        <f ca="1">VLOOKUP(RANDBETWEEN(1,81),Sehirler[],2,0)</f>
        <v>Adana</v>
      </c>
      <c r="H425" s="9">
        <f t="shared" ca="1" si="26"/>
        <v>87814784284</v>
      </c>
      <c r="I425" s="9" t="str">
        <f t="shared" ca="1" si="27"/>
        <v>Erkek</v>
      </c>
    </row>
    <row r="426" spans="1:9">
      <c r="A426" s="9">
        <v>425</v>
      </c>
      <c r="B426" s="9" t="s">
        <v>968</v>
      </c>
      <c r="C426" s="9" t="s">
        <v>969</v>
      </c>
      <c r="D426" s="11">
        <f ca="1">TODAY()-Basvuranlar[[#This Row],[Yaş]]*365</f>
        <v>27308</v>
      </c>
      <c r="E426" s="9">
        <f t="shared" ca="1" si="24"/>
        <v>45</v>
      </c>
      <c r="F426" s="9">
        <f t="shared" ca="1" si="25"/>
        <v>17</v>
      </c>
      <c r="G426" s="9" t="str">
        <f ca="1">VLOOKUP(RANDBETWEEN(1,81),Sehirler[],2,0)</f>
        <v>Erzincan</v>
      </c>
      <c r="H426" s="9">
        <f t="shared" ca="1" si="26"/>
        <v>63939712245</v>
      </c>
      <c r="I426" s="9" t="str">
        <f t="shared" ca="1" si="27"/>
        <v>Erkek</v>
      </c>
    </row>
    <row r="427" spans="1:9">
      <c r="A427" s="9">
        <v>426</v>
      </c>
      <c r="B427" s="9" t="s">
        <v>970</v>
      </c>
      <c r="C427" s="9" t="s">
        <v>971</v>
      </c>
      <c r="D427" s="11">
        <f ca="1">TODAY()-Basvuranlar[[#This Row],[Yaş]]*365</f>
        <v>15263</v>
      </c>
      <c r="E427" s="9">
        <f t="shared" ca="1" si="24"/>
        <v>78</v>
      </c>
      <c r="F427" s="9">
        <f t="shared" ca="1" si="25"/>
        <v>9</v>
      </c>
      <c r="G427" s="9" t="str">
        <f ca="1">VLOOKUP(RANDBETWEEN(1,81),Sehirler[],2,0)</f>
        <v>Bursa</v>
      </c>
      <c r="H427" s="9">
        <f t="shared" ca="1" si="26"/>
        <v>41306407737</v>
      </c>
      <c r="I427" s="9" t="str">
        <f t="shared" ca="1" si="27"/>
        <v>Erkek</v>
      </c>
    </row>
    <row r="428" spans="1:9">
      <c r="A428" s="9">
        <v>427</v>
      </c>
      <c r="B428" s="9" t="s">
        <v>972</v>
      </c>
      <c r="C428" s="9" t="s">
        <v>973</v>
      </c>
      <c r="D428" s="11">
        <f ca="1">TODAY()-Basvuranlar[[#This Row],[Yaş]]*365</f>
        <v>35338</v>
      </c>
      <c r="E428" s="9">
        <f t="shared" ca="1" si="24"/>
        <v>23</v>
      </c>
      <c r="F428" s="9">
        <f t="shared" ca="1" si="25"/>
        <v>39</v>
      </c>
      <c r="G428" s="9" t="str">
        <f ca="1">VLOOKUP(RANDBETWEEN(1,81),Sehirler[],2,0)</f>
        <v>Diyarbakır</v>
      </c>
      <c r="H428" s="9">
        <f t="shared" ca="1" si="26"/>
        <v>46701027342</v>
      </c>
      <c r="I428" s="9" t="str">
        <f t="shared" ca="1" si="27"/>
        <v>Erkek</v>
      </c>
    </row>
    <row r="429" spans="1:9">
      <c r="A429" s="9">
        <v>428</v>
      </c>
      <c r="B429" s="9" t="s">
        <v>974</v>
      </c>
      <c r="C429" s="9" t="s">
        <v>975</v>
      </c>
      <c r="D429" s="11">
        <f ca="1">TODAY()-Basvuranlar[[#This Row],[Yaş]]*365</f>
        <v>21103</v>
      </c>
      <c r="E429" s="9">
        <f t="shared" ca="1" si="24"/>
        <v>62</v>
      </c>
      <c r="F429" s="9">
        <f t="shared" ca="1" si="25"/>
        <v>39</v>
      </c>
      <c r="G429" s="9" t="str">
        <f ca="1">VLOOKUP(RANDBETWEEN(1,81),Sehirler[],2,0)</f>
        <v>Bayburt</v>
      </c>
      <c r="H429" s="9">
        <f t="shared" ca="1" si="26"/>
        <v>18522713020</v>
      </c>
      <c r="I429" s="9" t="str">
        <f t="shared" ca="1" si="27"/>
        <v>Erkek</v>
      </c>
    </row>
    <row r="430" spans="1:9">
      <c r="A430" s="9">
        <v>429</v>
      </c>
      <c r="B430" s="9" t="s">
        <v>976</v>
      </c>
      <c r="C430" s="9" t="s">
        <v>977</v>
      </c>
      <c r="D430" s="11">
        <f ca="1">TODAY()-Basvuranlar[[#This Row],[Yaş]]*365</f>
        <v>34973</v>
      </c>
      <c r="E430" s="9">
        <f t="shared" ca="1" si="24"/>
        <v>24</v>
      </c>
      <c r="F430" s="9">
        <f t="shared" ca="1" si="25"/>
        <v>77</v>
      </c>
      <c r="G430" s="9" t="str">
        <f ca="1">VLOOKUP(RANDBETWEEN(1,81),Sehirler[],2,0)</f>
        <v>Adıyaman</v>
      </c>
      <c r="H430" s="9">
        <f t="shared" ca="1" si="26"/>
        <v>75597192235</v>
      </c>
      <c r="I430" s="9" t="str">
        <f t="shared" ca="1" si="27"/>
        <v>Kadın</v>
      </c>
    </row>
    <row r="431" spans="1:9">
      <c r="A431" s="9">
        <v>430</v>
      </c>
      <c r="B431" s="9" t="s">
        <v>978</v>
      </c>
      <c r="C431" s="9" t="s">
        <v>979</v>
      </c>
      <c r="D431" s="11">
        <f ca="1">TODAY()-Basvuranlar[[#This Row],[Yaş]]*365</f>
        <v>18548</v>
      </c>
      <c r="E431" s="9">
        <f t="shared" ca="1" si="24"/>
        <v>69</v>
      </c>
      <c r="F431" s="9">
        <f t="shared" ca="1" si="25"/>
        <v>39</v>
      </c>
      <c r="G431" s="9" t="str">
        <f ca="1">VLOOKUP(RANDBETWEEN(1,81),Sehirler[],2,0)</f>
        <v>Konya</v>
      </c>
      <c r="H431" s="9">
        <f t="shared" ca="1" si="26"/>
        <v>36222320185</v>
      </c>
      <c r="I431" s="9" t="str">
        <f t="shared" ca="1" si="27"/>
        <v>Erkek</v>
      </c>
    </row>
    <row r="432" spans="1:9">
      <c r="A432" s="9">
        <v>431</v>
      </c>
      <c r="B432" s="9" t="s">
        <v>980</v>
      </c>
      <c r="C432" s="9" t="s">
        <v>981</v>
      </c>
      <c r="D432" s="11">
        <f ca="1">TODAY()-Basvuranlar[[#This Row],[Yaş]]*365</f>
        <v>14898</v>
      </c>
      <c r="E432" s="9">
        <f t="shared" ca="1" si="24"/>
        <v>79</v>
      </c>
      <c r="F432" s="9">
        <f t="shared" ca="1" si="25"/>
        <v>35</v>
      </c>
      <c r="G432" s="9" t="str">
        <f ca="1">VLOOKUP(RANDBETWEEN(1,81),Sehirler[],2,0)</f>
        <v>Sakarya</v>
      </c>
      <c r="H432" s="9">
        <f t="shared" ca="1" si="26"/>
        <v>40424730565</v>
      </c>
      <c r="I432" s="9" t="str">
        <f t="shared" ca="1" si="27"/>
        <v>Erkek</v>
      </c>
    </row>
    <row r="433" spans="1:9">
      <c r="A433" s="9">
        <v>432</v>
      </c>
      <c r="B433" s="9" t="s">
        <v>982</v>
      </c>
      <c r="C433" s="9" t="s">
        <v>983</v>
      </c>
      <c r="D433" s="11">
        <f ca="1">TODAY()-Basvuranlar[[#This Row],[Yaş]]*365</f>
        <v>20738</v>
      </c>
      <c r="E433" s="9">
        <f t="shared" ca="1" si="24"/>
        <v>63</v>
      </c>
      <c r="F433" s="9">
        <f t="shared" ca="1" si="25"/>
        <v>48</v>
      </c>
      <c r="G433" s="9" t="str">
        <f ca="1">VLOOKUP(RANDBETWEEN(1,81),Sehirler[],2,0)</f>
        <v>Denizli</v>
      </c>
      <c r="H433" s="9">
        <f t="shared" ca="1" si="26"/>
        <v>36183072361</v>
      </c>
      <c r="I433" s="9" t="str">
        <f t="shared" ca="1" si="27"/>
        <v>Kadın</v>
      </c>
    </row>
    <row r="434" spans="1:9">
      <c r="A434" s="9">
        <v>433</v>
      </c>
      <c r="B434" s="9" t="s">
        <v>984</v>
      </c>
      <c r="C434" s="9" t="s">
        <v>985</v>
      </c>
      <c r="D434" s="11">
        <f ca="1">TODAY()-Basvuranlar[[#This Row],[Yaş]]*365</f>
        <v>20373</v>
      </c>
      <c r="E434" s="9">
        <f t="shared" ca="1" si="24"/>
        <v>64</v>
      </c>
      <c r="F434" s="9">
        <f t="shared" ca="1" si="25"/>
        <v>48</v>
      </c>
      <c r="G434" s="9" t="str">
        <f ca="1">VLOOKUP(RANDBETWEEN(1,81),Sehirler[],2,0)</f>
        <v>Kırıkkale</v>
      </c>
      <c r="H434" s="9">
        <f t="shared" ca="1" si="26"/>
        <v>29048831984</v>
      </c>
      <c r="I434" s="9" t="str">
        <f t="shared" ca="1" si="27"/>
        <v>Erkek</v>
      </c>
    </row>
    <row r="435" spans="1:9">
      <c r="A435" s="9">
        <v>434</v>
      </c>
      <c r="B435" s="9" t="s">
        <v>986</v>
      </c>
      <c r="C435" s="9" t="s">
        <v>987</v>
      </c>
      <c r="D435" s="11">
        <f ca="1">TODAY()-Basvuranlar[[#This Row],[Yaş]]*365</f>
        <v>24388</v>
      </c>
      <c r="E435" s="9">
        <f t="shared" ca="1" si="24"/>
        <v>53</v>
      </c>
      <c r="F435" s="9">
        <f t="shared" ca="1" si="25"/>
        <v>40</v>
      </c>
      <c r="G435" s="9" t="str">
        <f ca="1">VLOOKUP(RANDBETWEEN(1,81),Sehirler[],2,0)</f>
        <v>Kars</v>
      </c>
      <c r="H435" s="9">
        <f t="shared" ca="1" si="26"/>
        <v>47305975582</v>
      </c>
      <c r="I435" s="9" t="str">
        <f t="shared" ca="1" si="27"/>
        <v>Kadın</v>
      </c>
    </row>
    <row r="436" spans="1:9">
      <c r="A436" s="9">
        <v>435</v>
      </c>
      <c r="B436" s="9" t="s">
        <v>988</v>
      </c>
      <c r="C436" s="9" t="s">
        <v>989</v>
      </c>
      <c r="D436" s="11">
        <f ca="1">TODAY()-Basvuranlar[[#This Row],[Yaş]]*365</f>
        <v>37163</v>
      </c>
      <c r="E436" s="9">
        <f t="shared" ca="1" si="24"/>
        <v>18</v>
      </c>
      <c r="F436" s="9">
        <f t="shared" ca="1" si="25"/>
        <v>68</v>
      </c>
      <c r="G436" s="9" t="str">
        <f ca="1">VLOOKUP(RANDBETWEEN(1,81),Sehirler[],2,0)</f>
        <v>Bartın</v>
      </c>
      <c r="H436" s="9">
        <f t="shared" ca="1" si="26"/>
        <v>89392243826</v>
      </c>
      <c r="I436" s="9" t="str">
        <f t="shared" ca="1" si="27"/>
        <v>Erkek</v>
      </c>
    </row>
    <row r="437" spans="1:9">
      <c r="A437" s="9">
        <v>436</v>
      </c>
      <c r="B437" s="9" t="s">
        <v>990</v>
      </c>
      <c r="C437" s="9" t="s">
        <v>991</v>
      </c>
      <c r="D437" s="11">
        <f ca="1">TODAY()-Basvuranlar[[#This Row],[Yaş]]*365</f>
        <v>24753</v>
      </c>
      <c r="E437" s="9">
        <f t="shared" ca="1" si="24"/>
        <v>52</v>
      </c>
      <c r="F437" s="9">
        <f t="shared" ca="1" si="25"/>
        <v>4</v>
      </c>
      <c r="G437" s="9" t="str">
        <f ca="1">VLOOKUP(RANDBETWEEN(1,81),Sehirler[],2,0)</f>
        <v>Erzurum</v>
      </c>
      <c r="H437" s="9">
        <f t="shared" ca="1" si="26"/>
        <v>81127274749</v>
      </c>
      <c r="I437" s="9" t="str">
        <f t="shared" ca="1" si="27"/>
        <v>Erkek</v>
      </c>
    </row>
    <row r="438" spans="1:9">
      <c r="A438" s="9">
        <v>437</v>
      </c>
      <c r="B438" s="9" t="s">
        <v>992</v>
      </c>
      <c r="C438" s="9" t="s">
        <v>993</v>
      </c>
      <c r="D438" s="11">
        <f ca="1">TODAY()-Basvuranlar[[#This Row],[Yaş]]*365</f>
        <v>15628</v>
      </c>
      <c r="E438" s="9">
        <f t="shared" ca="1" si="24"/>
        <v>77</v>
      </c>
      <c r="F438" s="9">
        <f t="shared" ca="1" si="25"/>
        <v>45</v>
      </c>
      <c r="G438" s="9" t="str">
        <f ca="1">VLOOKUP(RANDBETWEEN(1,81),Sehirler[],2,0)</f>
        <v>Van</v>
      </c>
      <c r="H438" s="9">
        <f t="shared" ca="1" si="26"/>
        <v>21752949166</v>
      </c>
      <c r="I438" s="9" t="str">
        <f t="shared" ca="1" si="27"/>
        <v>Kadın</v>
      </c>
    </row>
    <row r="439" spans="1:9">
      <c r="A439" s="9">
        <v>438</v>
      </c>
      <c r="B439" s="9" t="s">
        <v>994</v>
      </c>
      <c r="C439" s="9" t="s">
        <v>995</v>
      </c>
      <c r="D439" s="11">
        <f ca="1">TODAY()-Basvuranlar[[#This Row],[Yaş]]*365</f>
        <v>36068</v>
      </c>
      <c r="E439" s="9">
        <f t="shared" ca="1" si="24"/>
        <v>21</v>
      </c>
      <c r="F439" s="9">
        <f t="shared" ca="1" si="25"/>
        <v>20</v>
      </c>
      <c r="G439" s="9" t="str">
        <f ca="1">VLOOKUP(RANDBETWEEN(1,81),Sehirler[],2,0)</f>
        <v>Kilis</v>
      </c>
      <c r="H439" s="9">
        <f t="shared" ca="1" si="26"/>
        <v>48788263611</v>
      </c>
      <c r="I439" s="9" t="str">
        <f t="shared" ca="1" si="27"/>
        <v>Erkek</v>
      </c>
    </row>
    <row r="440" spans="1:9">
      <c r="A440" s="9">
        <v>439</v>
      </c>
      <c r="B440" s="9" t="s">
        <v>996</v>
      </c>
      <c r="C440" s="9" t="s">
        <v>997</v>
      </c>
      <c r="D440" s="11">
        <f ca="1">TODAY()-Basvuranlar[[#This Row],[Yaş]]*365</f>
        <v>33513</v>
      </c>
      <c r="E440" s="9">
        <f t="shared" ca="1" si="24"/>
        <v>28</v>
      </c>
      <c r="F440" s="9">
        <f t="shared" ca="1" si="25"/>
        <v>64</v>
      </c>
      <c r="G440" s="9" t="str">
        <f ca="1">VLOOKUP(RANDBETWEEN(1,81),Sehirler[],2,0)</f>
        <v>Aksaray</v>
      </c>
      <c r="H440" s="9">
        <f t="shared" ca="1" si="26"/>
        <v>48484488705</v>
      </c>
      <c r="I440" s="9" t="str">
        <f t="shared" ca="1" si="27"/>
        <v>Erkek</v>
      </c>
    </row>
    <row r="441" spans="1:9">
      <c r="A441" s="9">
        <v>440</v>
      </c>
      <c r="B441" s="9" t="s">
        <v>998</v>
      </c>
      <c r="C441" s="9" t="s">
        <v>999</v>
      </c>
      <c r="D441" s="11">
        <f ca="1">TODAY()-Basvuranlar[[#This Row],[Yaş]]*365</f>
        <v>36433</v>
      </c>
      <c r="E441" s="9">
        <f t="shared" ca="1" si="24"/>
        <v>20</v>
      </c>
      <c r="F441" s="9">
        <f t="shared" ca="1" si="25"/>
        <v>70</v>
      </c>
      <c r="G441" s="9" t="str">
        <f ca="1">VLOOKUP(RANDBETWEEN(1,81),Sehirler[],2,0)</f>
        <v>Karabük</v>
      </c>
      <c r="H441" s="9">
        <f t="shared" ca="1" si="26"/>
        <v>58294404342</v>
      </c>
      <c r="I441" s="9" t="str">
        <f t="shared" ca="1" si="27"/>
        <v>Erkek</v>
      </c>
    </row>
    <row r="442" spans="1:9">
      <c r="A442" s="9">
        <v>441</v>
      </c>
      <c r="B442" s="9" t="s">
        <v>1000</v>
      </c>
      <c r="C442" s="9" t="s">
        <v>1001</v>
      </c>
      <c r="D442" s="11">
        <f ca="1">TODAY()-Basvuranlar[[#This Row],[Yaş]]*365</f>
        <v>16723</v>
      </c>
      <c r="E442" s="9">
        <f t="shared" ca="1" si="24"/>
        <v>74</v>
      </c>
      <c r="F442" s="9">
        <f t="shared" ca="1" si="25"/>
        <v>76</v>
      </c>
      <c r="G442" s="9" t="str">
        <f ca="1">VLOOKUP(RANDBETWEEN(1,81),Sehirler[],2,0)</f>
        <v>Kırklareli</v>
      </c>
      <c r="H442" s="9">
        <f t="shared" ca="1" si="26"/>
        <v>50880881617</v>
      </c>
      <c r="I442" s="9" t="str">
        <f t="shared" ca="1" si="27"/>
        <v>Erkek</v>
      </c>
    </row>
    <row r="443" spans="1:9">
      <c r="A443" s="9">
        <v>442</v>
      </c>
      <c r="B443" s="9" t="s">
        <v>1002</v>
      </c>
      <c r="C443" s="9" t="s">
        <v>1003</v>
      </c>
      <c r="D443" s="11">
        <f ca="1">TODAY()-Basvuranlar[[#This Row],[Yaş]]*365</f>
        <v>14533</v>
      </c>
      <c r="E443" s="9">
        <f t="shared" ca="1" si="24"/>
        <v>80</v>
      </c>
      <c r="F443" s="9">
        <f t="shared" ca="1" si="25"/>
        <v>58</v>
      </c>
      <c r="G443" s="9" t="str">
        <f ca="1">VLOOKUP(RANDBETWEEN(1,81),Sehirler[],2,0)</f>
        <v>Denizli</v>
      </c>
      <c r="H443" s="9">
        <f t="shared" ca="1" si="26"/>
        <v>21190598413</v>
      </c>
      <c r="I443" s="9" t="str">
        <f t="shared" ca="1" si="27"/>
        <v>Kadın</v>
      </c>
    </row>
    <row r="444" spans="1:9">
      <c r="A444" s="9">
        <v>443</v>
      </c>
      <c r="B444" s="9" t="s">
        <v>1004</v>
      </c>
      <c r="C444" s="9" t="s">
        <v>1005</v>
      </c>
      <c r="D444" s="11">
        <f ca="1">TODAY()-Basvuranlar[[#This Row],[Yaş]]*365</f>
        <v>17818</v>
      </c>
      <c r="E444" s="9">
        <f t="shared" ca="1" si="24"/>
        <v>71</v>
      </c>
      <c r="F444" s="9">
        <f t="shared" ca="1" si="25"/>
        <v>58</v>
      </c>
      <c r="G444" s="9" t="str">
        <f ca="1">VLOOKUP(RANDBETWEEN(1,81),Sehirler[],2,0)</f>
        <v>Aydın</v>
      </c>
      <c r="H444" s="9">
        <f t="shared" ca="1" si="26"/>
        <v>57462501932</v>
      </c>
      <c r="I444" s="9" t="str">
        <f t="shared" ca="1" si="27"/>
        <v>Erkek</v>
      </c>
    </row>
    <row r="445" spans="1:9">
      <c r="A445" s="9">
        <v>444</v>
      </c>
      <c r="B445" s="9" t="s">
        <v>1006</v>
      </c>
      <c r="C445" s="9" t="s">
        <v>1007</v>
      </c>
      <c r="D445" s="11">
        <f ca="1">TODAY()-Basvuranlar[[#This Row],[Yaş]]*365</f>
        <v>30593</v>
      </c>
      <c r="E445" s="9">
        <f t="shared" ca="1" si="24"/>
        <v>36</v>
      </c>
      <c r="F445" s="9">
        <f t="shared" ca="1" si="25"/>
        <v>80</v>
      </c>
      <c r="G445" s="9" t="str">
        <f ca="1">VLOOKUP(RANDBETWEEN(1,81),Sehirler[],2,0)</f>
        <v>Sakarya</v>
      </c>
      <c r="H445" s="9">
        <f t="shared" ca="1" si="26"/>
        <v>66807695256</v>
      </c>
      <c r="I445" s="9" t="str">
        <f t="shared" ca="1" si="27"/>
        <v>Erkek</v>
      </c>
    </row>
    <row r="446" spans="1:9">
      <c r="A446" s="9">
        <v>445</v>
      </c>
      <c r="B446" s="9" t="s">
        <v>1008</v>
      </c>
      <c r="C446" s="9" t="s">
        <v>1009</v>
      </c>
      <c r="D446" s="11">
        <f ca="1">TODAY()-Basvuranlar[[#This Row],[Yaş]]*365</f>
        <v>20373</v>
      </c>
      <c r="E446" s="9">
        <f t="shared" ca="1" si="24"/>
        <v>64</v>
      </c>
      <c r="F446" s="9">
        <f t="shared" ca="1" si="25"/>
        <v>7</v>
      </c>
      <c r="G446" s="9" t="str">
        <f ca="1">VLOOKUP(RANDBETWEEN(1,81),Sehirler[],2,0)</f>
        <v>Konya</v>
      </c>
      <c r="H446" s="9">
        <f t="shared" ca="1" si="26"/>
        <v>56439504746</v>
      </c>
      <c r="I446" s="9" t="str">
        <f t="shared" ca="1" si="27"/>
        <v>Erkek</v>
      </c>
    </row>
    <row r="447" spans="1:9">
      <c r="A447" s="9">
        <v>446</v>
      </c>
      <c r="B447" s="9" t="s">
        <v>1010</v>
      </c>
      <c r="C447" s="9" t="s">
        <v>1011</v>
      </c>
      <c r="D447" s="11">
        <f ca="1">TODAY()-Basvuranlar[[#This Row],[Yaş]]*365</f>
        <v>37163</v>
      </c>
      <c r="E447" s="9">
        <f t="shared" ca="1" si="24"/>
        <v>18</v>
      </c>
      <c r="F447" s="9">
        <f t="shared" ca="1" si="25"/>
        <v>59</v>
      </c>
      <c r="G447" s="9" t="str">
        <f ca="1">VLOOKUP(RANDBETWEEN(1,81),Sehirler[],2,0)</f>
        <v>Çanakkale</v>
      </c>
      <c r="H447" s="9">
        <f t="shared" ca="1" si="26"/>
        <v>70155976467</v>
      </c>
      <c r="I447" s="9" t="str">
        <f t="shared" ca="1" si="27"/>
        <v>Kadın</v>
      </c>
    </row>
    <row r="448" spans="1:9">
      <c r="A448" s="9">
        <v>447</v>
      </c>
      <c r="B448" s="9" t="s">
        <v>1012</v>
      </c>
      <c r="C448" s="9" t="s">
        <v>1013</v>
      </c>
      <c r="D448" s="11">
        <f ca="1">TODAY()-Basvuranlar[[#This Row],[Yaş]]*365</f>
        <v>31323</v>
      </c>
      <c r="E448" s="9">
        <f t="shared" ca="1" si="24"/>
        <v>34</v>
      </c>
      <c r="F448" s="9">
        <f t="shared" ca="1" si="25"/>
        <v>72</v>
      </c>
      <c r="G448" s="9" t="str">
        <f ca="1">VLOOKUP(RANDBETWEEN(1,81),Sehirler[],2,0)</f>
        <v>Zonguldak</v>
      </c>
      <c r="H448" s="9">
        <f t="shared" ca="1" si="26"/>
        <v>81057211957</v>
      </c>
      <c r="I448" s="9" t="str">
        <f t="shared" ca="1" si="27"/>
        <v>Erkek</v>
      </c>
    </row>
    <row r="449" spans="1:9">
      <c r="A449" s="9">
        <v>448</v>
      </c>
      <c r="B449" s="9" t="s">
        <v>1014</v>
      </c>
      <c r="C449" s="9" t="s">
        <v>441</v>
      </c>
      <c r="D449" s="11">
        <f ca="1">TODAY()-Basvuranlar[[#This Row],[Yaş]]*365</f>
        <v>19278</v>
      </c>
      <c r="E449" s="9">
        <f t="shared" ca="1" si="24"/>
        <v>67</v>
      </c>
      <c r="F449" s="9">
        <f t="shared" ca="1" si="25"/>
        <v>34</v>
      </c>
      <c r="G449" s="9" t="str">
        <f ca="1">VLOOKUP(RANDBETWEEN(1,81),Sehirler[],2,0)</f>
        <v>Antalya</v>
      </c>
      <c r="H449" s="9">
        <f t="shared" ca="1" si="26"/>
        <v>18405018451</v>
      </c>
      <c r="I449" s="9" t="str">
        <f t="shared" ca="1" si="27"/>
        <v>Kadın</v>
      </c>
    </row>
    <row r="450" spans="1:9">
      <c r="A450" s="9">
        <v>449</v>
      </c>
      <c r="B450" s="9" t="s">
        <v>1015</v>
      </c>
      <c r="C450" s="9" t="s">
        <v>1016</v>
      </c>
      <c r="D450" s="11">
        <f ca="1">TODAY()-Basvuranlar[[#This Row],[Yaş]]*365</f>
        <v>36068</v>
      </c>
      <c r="E450" s="9">
        <f t="shared" ref="E450:E513" ca="1" si="28">RANDBETWEEN(18,82)</f>
        <v>21</v>
      </c>
      <c r="F450" s="9">
        <f t="shared" ref="F450:F513" ca="1" si="29">RANDBETWEEN(1,81)</f>
        <v>17</v>
      </c>
      <c r="G450" s="9" t="str">
        <f ca="1">VLOOKUP(RANDBETWEEN(1,81),Sehirler[],2,0)</f>
        <v>Ankara</v>
      </c>
      <c r="H450" s="9">
        <f t="shared" ref="H450:H513" ca="1" si="30">RANDBETWEEN(14954316070,92354316070)</f>
        <v>29167193975</v>
      </c>
      <c r="I450" s="9" t="str">
        <f t="shared" ref="I450:I513" ca="1" si="31">_xlfn.SWITCH(RANDBETWEEN(1,2),1,"Erkek",2,"Kadın")</f>
        <v>Kadın</v>
      </c>
    </row>
    <row r="451" spans="1:9">
      <c r="A451" s="9">
        <v>450</v>
      </c>
      <c r="B451" s="9" t="s">
        <v>1017</v>
      </c>
      <c r="C451" s="9" t="s">
        <v>1018</v>
      </c>
      <c r="D451" s="11">
        <f ca="1">TODAY()-Basvuranlar[[#This Row],[Yaş]]*365</f>
        <v>31323</v>
      </c>
      <c r="E451" s="9">
        <f t="shared" ca="1" si="28"/>
        <v>34</v>
      </c>
      <c r="F451" s="9">
        <f t="shared" ca="1" si="29"/>
        <v>42</v>
      </c>
      <c r="G451" s="9" t="str">
        <f ca="1">VLOOKUP(RANDBETWEEN(1,81),Sehirler[],2,0)</f>
        <v>Edirne</v>
      </c>
      <c r="H451" s="9">
        <f t="shared" ca="1" si="30"/>
        <v>51472462805</v>
      </c>
      <c r="I451" s="9" t="str">
        <f t="shared" ca="1" si="31"/>
        <v>Erkek</v>
      </c>
    </row>
    <row r="452" spans="1:9">
      <c r="A452" s="9">
        <v>451</v>
      </c>
      <c r="B452" s="9" t="s">
        <v>1019</v>
      </c>
      <c r="C452" s="9" t="s">
        <v>1020</v>
      </c>
      <c r="D452" s="11">
        <f ca="1">TODAY()-Basvuranlar[[#This Row],[Yaş]]*365</f>
        <v>20373</v>
      </c>
      <c r="E452" s="9">
        <f t="shared" ca="1" si="28"/>
        <v>64</v>
      </c>
      <c r="F452" s="9">
        <f t="shared" ca="1" si="29"/>
        <v>48</v>
      </c>
      <c r="G452" s="9" t="str">
        <f ca="1">VLOOKUP(RANDBETWEEN(1,81),Sehirler[],2,0)</f>
        <v>Tekirdağ</v>
      </c>
      <c r="H452" s="9">
        <f t="shared" ca="1" si="30"/>
        <v>80100425215</v>
      </c>
      <c r="I452" s="9" t="str">
        <f t="shared" ca="1" si="31"/>
        <v>Erkek</v>
      </c>
    </row>
    <row r="453" spans="1:9">
      <c r="A453" s="9">
        <v>452</v>
      </c>
      <c r="B453" s="9" t="s">
        <v>1021</v>
      </c>
      <c r="C453" s="9" t="s">
        <v>1022</v>
      </c>
      <c r="D453" s="11">
        <f ca="1">TODAY()-Basvuranlar[[#This Row],[Yaş]]*365</f>
        <v>36798</v>
      </c>
      <c r="E453" s="9">
        <f t="shared" ca="1" si="28"/>
        <v>19</v>
      </c>
      <c r="F453" s="9">
        <f t="shared" ca="1" si="29"/>
        <v>37</v>
      </c>
      <c r="G453" s="9" t="str">
        <f ca="1">VLOOKUP(RANDBETWEEN(1,81),Sehirler[],2,0)</f>
        <v>Kars</v>
      </c>
      <c r="H453" s="9">
        <f t="shared" ca="1" si="30"/>
        <v>49465578267</v>
      </c>
      <c r="I453" s="9" t="str">
        <f t="shared" ca="1" si="31"/>
        <v>Kadın</v>
      </c>
    </row>
    <row r="454" spans="1:9">
      <c r="A454" s="9">
        <v>453</v>
      </c>
      <c r="B454" s="9" t="s">
        <v>1023</v>
      </c>
      <c r="C454" s="9" t="s">
        <v>1024</v>
      </c>
      <c r="D454" s="11">
        <f ca="1">TODAY()-Basvuranlar[[#This Row],[Yaş]]*365</f>
        <v>33878</v>
      </c>
      <c r="E454" s="9">
        <f t="shared" ca="1" si="28"/>
        <v>27</v>
      </c>
      <c r="F454" s="9">
        <f t="shared" ca="1" si="29"/>
        <v>81</v>
      </c>
      <c r="G454" s="9" t="str">
        <f ca="1">VLOOKUP(RANDBETWEEN(1,81),Sehirler[],2,0)</f>
        <v>Bilecik</v>
      </c>
      <c r="H454" s="9">
        <f t="shared" ca="1" si="30"/>
        <v>52396402390</v>
      </c>
      <c r="I454" s="9" t="str">
        <f t="shared" ca="1" si="31"/>
        <v>Kadın</v>
      </c>
    </row>
    <row r="455" spans="1:9">
      <c r="A455" s="9">
        <v>454</v>
      </c>
      <c r="B455" s="9" t="s">
        <v>1025</v>
      </c>
      <c r="C455" s="9" t="s">
        <v>1026</v>
      </c>
      <c r="D455" s="11">
        <f ca="1">TODAY()-Basvuranlar[[#This Row],[Yaş]]*365</f>
        <v>20738</v>
      </c>
      <c r="E455" s="9">
        <f t="shared" ca="1" si="28"/>
        <v>63</v>
      </c>
      <c r="F455" s="9">
        <f t="shared" ca="1" si="29"/>
        <v>10</v>
      </c>
      <c r="G455" s="9" t="str">
        <f ca="1">VLOOKUP(RANDBETWEEN(1,81),Sehirler[],2,0)</f>
        <v>Adıyaman</v>
      </c>
      <c r="H455" s="9">
        <f t="shared" ca="1" si="30"/>
        <v>81657309245</v>
      </c>
      <c r="I455" s="9" t="str">
        <f t="shared" ca="1" si="31"/>
        <v>Kadın</v>
      </c>
    </row>
    <row r="456" spans="1:9">
      <c r="A456" s="9">
        <v>455</v>
      </c>
      <c r="B456" s="9" t="s">
        <v>1027</v>
      </c>
      <c r="C456" s="9" t="s">
        <v>1028</v>
      </c>
      <c r="D456" s="11">
        <f ca="1">TODAY()-Basvuranlar[[#This Row],[Yaş]]*365</f>
        <v>13803</v>
      </c>
      <c r="E456" s="9">
        <f t="shared" ca="1" si="28"/>
        <v>82</v>
      </c>
      <c r="F456" s="9">
        <f t="shared" ca="1" si="29"/>
        <v>65</v>
      </c>
      <c r="G456" s="9" t="str">
        <f ca="1">VLOOKUP(RANDBETWEEN(1,81),Sehirler[],2,0)</f>
        <v>Tunceli</v>
      </c>
      <c r="H456" s="9">
        <f t="shared" ca="1" si="30"/>
        <v>54010376817</v>
      </c>
      <c r="I456" s="9" t="str">
        <f t="shared" ca="1" si="31"/>
        <v>Kadın</v>
      </c>
    </row>
    <row r="457" spans="1:9">
      <c r="A457" s="9">
        <v>456</v>
      </c>
      <c r="B457" s="9" t="s">
        <v>1029</v>
      </c>
      <c r="C457" s="9" t="s">
        <v>1030</v>
      </c>
      <c r="D457" s="11">
        <f ca="1">TODAY()-Basvuranlar[[#This Row],[Yaş]]*365</f>
        <v>29133</v>
      </c>
      <c r="E457" s="9">
        <f t="shared" ca="1" si="28"/>
        <v>40</v>
      </c>
      <c r="F457" s="9">
        <f t="shared" ca="1" si="29"/>
        <v>47</v>
      </c>
      <c r="G457" s="9" t="str">
        <f ca="1">VLOOKUP(RANDBETWEEN(1,81),Sehirler[],2,0)</f>
        <v>Bolu</v>
      </c>
      <c r="H457" s="9">
        <f t="shared" ca="1" si="30"/>
        <v>55604770609</v>
      </c>
      <c r="I457" s="9" t="str">
        <f t="shared" ca="1" si="31"/>
        <v>Kadın</v>
      </c>
    </row>
    <row r="458" spans="1:9">
      <c r="A458" s="9">
        <v>457</v>
      </c>
      <c r="B458" s="9" t="s">
        <v>1031</v>
      </c>
      <c r="C458" s="9" t="s">
        <v>1032</v>
      </c>
      <c r="D458" s="11">
        <f ca="1">TODAY()-Basvuranlar[[#This Row],[Yaş]]*365</f>
        <v>15993</v>
      </c>
      <c r="E458" s="9">
        <f t="shared" ca="1" si="28"/>
        <v>76</v>
      </c>
      <c r="F458" s="9">
        <f t="shared" ca="1" si="29"/>
        <v>33</v>
      </c>
      <c r="G458" s="9" t="str">
        <f ca="1">VLOOKUP(RANDBETWEEN(1,81),Sehirler[],2,0)</f>
        <v>Erzincan</v>
      </c>
      <c r="H458" s="9">
        <f t="shared" ca="1" si="30"/>
        <v>81697766099</v>
      </c>
      <c r="I458" s="9" t="str">
        <f t="shared" ca="1" si="31"/>
        <v>Erkek</v>
      </c>
    </row>
    <row r="459" spans="1:9">
      <c r="A459" s="9">
        <v>458</v>
      </c>
      <c r="B459" s="9" t="s">
        <v>1033</v>
      </c>
      <c r="C459" s="9" t="s">
        <v>1034</v>
      </c>
      <c r="D459" s="11">
        <f ca="1">TODAY()-Basvuranlar[[#This Row],[Yaş]]*365</f>
        <v>24388</v>
      </c>
      <c r="E459" s="9">
        <f t="shared" ca="1" si="28"/>
        <v>53</v>
      </c>
      <c r="F459" s="9">
        <f t="shared" ca="1" si="29"/>
        <v>59</v>
      </c>
      <c r="G459" s="9" t="str">
        <f ca="1">VLOOKUP(RANDBETWEEN(1,81),Sehirler[],2,0)</f>
        <v>Karabük</v>
      </c>
      <c r="H459" s="9">
        <f t="shared" ca="1" si="30"/>
        <v>48366837600</v>
      </c>
      <c r="I459" s="9" t="str">
        <f t="shared" ca="1" si="31"/>
        <v>Erkek</v>
      </c>
    </row>
    <row r="460" spans="1:9">
      <c r="A460" s="9">
        <v>459</v>
      </c>
      <c r="B460" s="9" t="s">
        <v>1035</v>
      </c>
      <c r="C460" s="9" t="s">
        <v>1036</v>
      </c>
      <c r="D460" s="11">
        <f ca="1">TODAY()-Basvuranlar[[#This Row],[Yaş]]*365</f>
        <v>17453</v>
      </c>
      <c r="E460" s="9">
        <f t="shared" ca="1" si="28"/>
        <v>72</v>
      </c>
      <c r="F460" s="9">
        <f t="shared" ca="1" si="29"/>
        <v>25</v>
      </c>
      <c r="G460" s="9" t="str">
        <f ca="1">VLOOKUP(RANDBETWEEN(1,81),Sehirler[],2,0)</f>
        <v>Kütahya</v>
      </c>
      <c r="H460" s="9">
        <f t="shared" ca="1" si="30"/>
        <v>19732791358</v>
      </c>
      <c r="I460" s="9" t="str">
        <f t="shared" ca="1" si="31"/>
        <v>Erkek</v>
      </c>
    </row>
    <row r="461" spans="1:9">
      <c r="A461" s="9">
        <v>460</v>
      </c>
      <c r="B461" s="9" t="s">
        <v>1037</v>
      </c>
      <c r="C461" s="9" t="s">
        <v>1038</v>
      </c>
      <c r="D461" s="11">
        <f ca="1">TODAY()-Basvuranlar[[#This Row],[Yaş]]*365</f>
        <v>20008</v>
      </c>
      <c r="E461" s="9">
        <f t="shared" ca="1" si="28"/>
        <v>65</v>
      </c>
      <c r="F461" s="9">
        <f t="shared" ca="1" si="29"/>
        <v>25</v>
      </c>
      <c r="G461" s="9" t="str">
        <f ca="1">VLOOKUP(RANDBETWEEN(1,81),Sehirler[],2,0)</f>
        <v>Kırşehir</v>
      </c>
      <c r="H461" s="9">
        <f t="shared" ca="1" si="30"/>
        <v>51133417658</v>
      </c>
      <c r="I461" s="9" t="str">
        <f t="shared" ca="1" si="31"/>
        <v>Erkek</v>
      </c>
    </row>
    <row r="462" spans="1:9">
      <c r="A462" s="9">
        <v>461</v>
      </c>
      <c r="B462" s="9" t="s">
        <v>1039</v>
      </c>
      <c r="C462" s="9" t="s">
        <v>1040</v>
      </c>
      <c r="D462" s="11">
        <f ca="1">TODAY()-Basvuranlar[[#This Row],[Yaş]]*365</f>
        <v>30958</v>
      </c>
      <c r="E462" s="9">
        <f t="shared" ca="1" si="28"/>
        <v>35</v>
      </c>
      <c r="F462" s="9">
        <f t="shared" ca="1" si="29"/>
        <v>38</v>
      </c>
      <c r="G462" s="9" t="str">
        <f ca="1">VLOOKUP(RANDBETWEEN(1,81),Sehirler[],2,0)</f>
        <v>İstanbul</v>
      </c>
      <c r="H462" s="9">
        <f t="shared" ca="1" si="30"/>
        <v>25678421077</v>
      </c>
      <c r="I462" s="9" t="str">
        <f t="shared" ca="1" si="31"/>
        <v>Erkek</v>
      </c>
    </row>
    <row r="463" spans="1:9">
      <c r="A463" s="9">
        <v>462</v>
      </c>
      <c r="B463" s="9" t="s">
        <v>1041</v>
      </c>
      <c r="C463" s="9" t="s">
        <v>1042</v>
      </c>
      <c r="D463" s="11">
        <f ca="1">TODAY()-Basvuranlar[[#This Row],[Yaş]]*365</f>
        <v>30958</v>
      </c>
      <c r="E463" s="9">
        <f t="shared" ca="1" si="28"/>
        <v>35</v>
      </c>
      <c r="F463" s="9">
        <f t="shared" ca="1" si="29"/>
        <v>69</v>
      </c>
      <c r="G463" s="9" t="str">
        <f ca="1">VLOOKUP(RANDBETWEEN(1,81),Sehirler[],2,0)</f>
        <v>Antalya</v>
      </c>
      <c r="H463" s="9">
        <f t="shared" ca="1" si="30"/>
        <v>74033745731</v>
      </c>
      <c r="I463" s="9" t="str">
        <f t="shared" ca="1" si="31"/>
        <v>Kadın</v>
      </c>
    </row>
    <row r="464" spans="1:9">
      <c r="A464" s="9">
        <v>463</v>
      </c>
      <c r="B464" s="9" t="s">
        <v>1043</v>
      </c>
      <c r="C464" s="9" t="s">
        <v>1044</v>
      </c>
      <c r="D464" s="11">
        <f ca="1">TODAY()-Basvuranlar[[#This Row],[Yaş]]*365</f>
        <v>30228</v>
      </c>
      <c r="E464" s="9">
        <f t="shared" ca="1" si="28"/>
        <v>37</v>
      </c>
      <c r="F464" s="9">
        <f t="shared" ca="1" si="29"/>
        <v>7</v>
      </c>
      <c r="G464" s="9" t="str">
        <f ca="1">VLOOKUP(RANDBETWEEN(1,81),Sehirler[],2,0)</f>
        <v>Yozgat</v>
      </c>
      <c r="H464" s="9">
        <f t="shared" ca="1" si="30"/>
        <v>66015554634</v>
      </c>
      <c r="I464" s="9" t="str">
        <f t="shared" ca="1" si="31"/>
        <v>Erkek</v>
      </c>
    </row>
    <row r="465" spans="1:9">
      <c r="A465" s="9">
        <v>464</v>
      </c>
      <c r="B465" s="9" t="s">
        <v>1045</v>
      </c>
      <c r="C465" s="9" t="s">
        <v>1046</v>
      </c>
      <c r="D465" s="11">
        <f ca="1">TODAY()-Basvuranlar[[#This Row],[Yaş]]*365</f>
        <v>36798</v>
      </c>
      <c r="E465" s="9">
        <f t="shared" ca="1" si="28"/>
        <v>19</v>
      </c>
      <c r="F465" s="9">
        <f t="shared" ca="1" si="29"/>
        <v>17</v>
      </c>
      <c r="G465" s="9" t="str">
        <f ca="1">VLOOKUP(RANDBETWEEN(1,81),Sehirler[],2,0)</f>
        <v>Kırklareli</v>
      </c>
      <c r="H465" s="9">
        <f t="shared" ca="1" si="30"/>
        <v>26648637753</v>
      </c>
      <c r="I465" s="9" t="str">
        <f t="shared" ca="1" si="31"/>
        <v>Erkek</v>
      </c>
    </row>
    <row r="466" spans="1:9">
      <c r="A466" s="9">
        <v>465</v>
      </c>
      <c r="B466" s="9" t="s">
        <v>1047</v>
      </c>
      <c r="C466" s="9" t="s">
        <v>1048</v>
      </c>
      <c r="D466" s="11">
        <f ca="1">TODAY()-Basvuranlar[[#This Row],[Yaş]]*365</f>
        <v>26943</v>
      </c>
      <c r="E466" s="9">
        <f t="shared" ca="1" si="28"/>
        <v>46</v>
      </c>
      <c r="F466" s="9">
        <f t="shared" ca="1" si="29"/>
        <v>46</v>
      </c>
      <c r="G466" s="9" t="str">
        <f ca="1">VLOOKUP(RANDBETWEEN(1,81),Sehirler[],2,0)</f>
        <v>Iğdır</v>
      </c>
      <c r="H466" s="9">
        <f t="shared" ca="1" si="30"/>
        <v>69002556624</v>
      </c>
      <c r="I466" s="9" t="str">
        <f t="shared" ca="1" si="31"/>
        <v>Erkek</v>
      </c>
    </row>
    <row r="467" spans="1:9">
      <c r="A467" s="9">
        <v>466</v>
      </c>
      <c r="B467" s="9" t="s">
        <v>1049</v>
      </c>
      <c r="C467" s="9" t="s">
        <v>1050</v>
      </c>
      <c r="D467" s="11">
        <f ca="1">TODAY()-Basvuranlar[[#This Row],[Yaş]]*365</f>
        <v>30593</v>
      </c>
      <c r="E467" s="9">
        <f t="shared" ca="1" si="28"/>
        <v>36</v>
      </c>
      <c r="F467" s="9">
        <f t="shared" ca="1" si="29"/>
        <v>80</v>
      </c>
      <c r="G467" s="9" t="str">
        <f ca="1">VLOOKUP(RANDBETWEEN(1,81),Sehirler[],2,0)</f>
        <v>Kırşehir</v>
      </c>
      <c r="H467" s="9">
        <f t="shared" ca="1" si="30"/>
        <v>18163563743</v>
      </c>
      <c r="I467" s="9" t="str">
        <f t="shared" ca="1" si="31"/>
        <v>Erkek</v>
      </c>
    </row>
    <row r="468" spans="1:9">
      <c r="A468" s="9">
        <v>467</v>
      </c>
      <c r="B468" s="9" t="s">
        <v>1051</v>
      </c>
      <c r="C468" s="9" t="s">
        <v>1052</v>
      </c>
      <c r="D468" s="11">
        <f ca="1">TODAY()-Basvuranlar[[#This Row],[Yaş]]*365</f>
        <v>33878</v>
      </c>
      <c r="E468" s="9">
        <f t="shared" ca="1" si="28"/>
        <v>27</v>
      </c>
      <c r="F468" s="9">
        <f t="shared" ca="1" si="29"/>
        <v>12</v>
      </c>
      <c r="G468" s="9" t="str">
        <f ca="1">VLOOKUP(RANDBETWEEN(1,81),Sehirler[],2,0)</f>
        <v>Manisa</v>
      </c>
      <c r="H468" s="9">
        <f t="shared" ca="1" si="30"/>
        <v>52658373933</v>
      </c>
      <c r="I468" s="9" t="str">
        <f t="shared" ca="1" si="31"/>
        <v>Erkek</v>
      </c>
    </row>
    <row r="469" spans="1:9">
      <c r="A469" s="9">
        <v>468</v>
      </c>
      <c r="B469" s="9" t="s">
        <v>1053</v>
      </c>
      <c r="C469" s="9" t="s">
        <v>1054</v>
      </c>
      <c r="D469" s="11">
        <f ca="1">TODAY()-Basvuranlar[[#This Row],[Yaş]]*365</f>
        <v>18548</v>
      </c>
      <c r="E469" s="9">
        <f t="shared" ca="1" si="28"/>
        <v>69</v>
      </c>
      <c r="F469" s="9">
        <f t="shared" ca="1" si="29"/>
        <v>74</v>
      </c>
      <c r="G469" s="9" t="str">
        <f ca="1">VLOOKUP(RANDBETWEEN(1,81),Sehirler[],2,0)</f>
        <v>Manisa</v>
      </c>
      <c r="H469" s="9">
        <f t="shared" ca="1" si="30"/>
        <v>51919321640</v>
      </c>
      <c r="I469" s="9" t="str">
        <f t="shared" ca="1" si="31"/>
        <v>Kadın</v>
      </c>
    </row>
    <row r="470" spans="1:9">
      <c r="A470" s="9">
        <v>469</v>
      </c>
      <c r="B470" s="9" t="s">
        <v>1055</v>
      </c>
      <c r="C470" s="9" t="s">
        <v>1056</v>
      </c>
      <c r="D470" s="11">
        <f ca="1">TODAY()-Basvuranlar[[#This Row],[Yaş]]*365</f>
        <v>24388</v>
      </c>
      <c r="E470" s="9">
        <f t="shared" ca="1" si="28"/>
        <v>53</v>
      </c>
      <c r="F470" s="9">
        <f t="shared" ca="1" si="29"/>
        <v>56</v>
      </c>
      <c r="G470" s="9" t="str">
        <f ca="1">VLOOKUP(RANDBETWEEN(1,81),Sehirler[],2,0)</f>
        <v>Mardin</v>
      </c>
      <c r="H470" s="9">
        <f t="shared" ca="1" si="30"/>
        <v>82253354516</v>
      </c>
      <c r="I470" s="9" t="str">
        <f t="shared" ca="1" si="31"/>
        <v>Kadın</v>
      </c>
    </row>
    <row r="471" spans="1:9">
      <c r="A471" s="9">
        <v>470</v>
      </c>
      <c r="B471" s="9" t="s">
        <v>1057</v>
      </c>
      <c r="C471" s="9" t="s">
        <v>1058</v>
      </c>
      <c r="D471" s="11">
        <f ca="1">TODAY()-Basvuranlar[[#This Row],[Yaş]]*365</f>
        <v>19278</v>
      </c>
      <c r="E471" s="9">
        <f t="shared" ca="1" si="28"/>
        <v>67</v>
      </c>
      <c r="F471" s="9">
        <f t="shared" ca="1" si="29"/>
        <v>15</v>
      </c>
      <c r="G471" s="9" t="str">
        <f ca="1">VLOOKUP(RANDBETWEEN(1,81),Sehirler[],2,0)</f>
        <v>Tokat</v>
      </c>
      <c r="H471" s="9">
        <f t="shared" ca="1" si="30"/>
        <v>17951103551</v>
      </c>
      <c r="I471" s="9" t="str">
        <f t="shared" ca="1" si="31"/>
        <v>Kadın</v>
      </c>
    </row>
    <row r="472" spans="1:9">
      <c r="A472" s="9">
        <v>471</v>
      </c>
      <c r="B472" s="9" t="s">
        <v>1059</v>
      </c>
      <c r="C472" s="9" t="s">
        <v>1060</v>
      </c>
      <c r="D472" s="11">
        <f ca="1">TODAY()-Basvuranlar[[#This Row],[Yaş]]*365</f>
        <v>14533</v>
      </c>
      <c r="E472" s="9">
        <f t="shared" ca="1" si="28"/>
        <v>80</v>
      </c>
      <c r="F472" s="9">
        <f t="shared" ca="1" si="29"/>
        <v>66</v>
      </c>
      <c r="G472" s="9" t="str">
        <f ca="1">VLOOKUP(RANDBETWEEN(1,81),Sehirler[],2,0)</f>
        <v>Muş</v>
      </c>
      <c r="H472" s="9">
        <f t="shared" ca="1" si="30"/>
        <v>59299310429</v>
      </c>
      <c r="I472" s="9" t="str">
        <f t="shared" ca="1" si="31"/>
        <v>Erkek</v>
      </c>
    </row>
    <row r="473" spans="1:9">
      <c r="A473" s="9">
        <v>472</v>
      </c>
      <c r="B473" s="9" t="s">
        <v>1061</v>
      </c>
      <c r="C473" s="9" t="s">
        <v>1062</v>
      </c>
      <c r="D473" s="11">
        <f ca="1">TODAY()-Basvuranlar[[#This Row],[Yaş]]*365</f>
        <v>26213</v>
      </c>
      <c r="E473" s="9">
        <f t="shared" ca="1" si="28"/>
        <v>48</v>
      </c>
      <c r="F473" s="9">
        <f t="shared" ca="1" si="29"/>
        <v>52</v>
      </c>
      <c r="G473" s="9" t="str">
        <f ca="1">VLOOKUP(RANDBETWEEN(1,81),Sehirler[],2,0)</f>
        <v>Kırşehir</v>
      </c>
      <c r="H473" s="9">
        <f t="shared" ca="1" si="30"/>
        <v>89641052835</v>
      </c>
      <c r="I473" s="9" t="str">
        <f t="shared" ca="1" si="31"/>
        <v>Erkek</v>
      </c>
    </row>
    <row r="474" spans="1:9">
      <c r="A474" s="9">
        <v>473</v>
      </c>
      <c r="B474" s="9" t="s">
        <v>1063</v>
      </c>
      <c r="C474" s="9" t="s">
        <v>1064</v>
      </c>
      <c r="D474" s="11">
        <f ca="1">TODAY()-Basvuranlar[[#This Row],[Yaş]]*365</f>
        <v>20373</v>
      </c>
      <c r="E474" s="9">
        <f t="shared" ca="1" si="28"/>
        <v>64</v>
      </c>
      <c r="F474" s="9">
        <f t="shared" ca="1" si="29"/>
        <v>1</v>
      </c>
      <c r="G474" s="9" t="str">
        <f ca="1">VLOOKUP(RANDBETWEEN(1,81),Sehirler[],2,0)</f>
        <v>Aydın</v>
      </c>
      <c r="H474" s="9">
        <f t="shared" ca="1" si="30"/>
        <v>39168491488</v>
      </c>
      <c r="I474" s="9" t="str">
        <f t="shared" ca="1" si="31"/>
        <v>Kadın</v>
      </c>
    </row>
    <row r="475" spans="1:9">
      <c r="A475" s="9">
        <v>474</v>
      </c>
      <c r="B475" s="9" t="s">
        <v>1065</v>
      </c>
      <c r="C475" s="9" t="s">
        <v>1066</v>
      </c>
      <c r="D475" s="11">
        <f ca="1">TODAY()-Basvuranlar[[#This Row],[Yaş]]*365</f>
        <v>14168</v>
      </c>
      <c r="E475" s="9">
        <f t="shared" ca="1" si="28"/>
        <v>81</v>
      </c>
      <c r="F475" s="9">
        <f t="shared" ca="1" si="29"/>
        <v>64</v>
      </c>
      <c r="G475" s="9" t="str">
        <f ca="1">VLOOKUP(RANDBETWEEN(1,81),Sehirler[],2,0)</f>
        <v>Aksaray</v>
      </c>
      <c r="H475" s="9">
        <f t="shared" ca="1" si="30"/>
        <v>34210482376</v>
      </c>
      <c r="I475" s="9" t="str">
        <f t="shared" ca="1" si="31"/>
        <v>Kadın</v>
      </c>
    </row>
    <row r="476" spans="1:9">
      <c r="A476" s="9">
        <v>475</v>
      </c>
      <c r="B476" s="9" t="s">
        <v>1067</v>
      </c>
      <c r="C476" s="9" t="s">
        <v>1068</v>
      </c>
      <c r="D476" s="11">
        <f ca="1">TODAY()-Basvuranlar[[#This Row],[Yaş]]*365</f>
        <v>30958</v>
      </c>
      <c r="E476" s="9">
        <f t="shared" ca="1" si="28"/>
        <v>35</v>
      </c>
      <c r="F476" s="9">
        <f t="shared" ca="1" si="29"/>
        <v>55</v>
      </c>
      <c r="G476" s="9" t="str">
        <f ca="1">VLOOKUP(RANDBETWEEN(1,81),Sehirler[],2,0)</f>
        <v>Sinop</v>
      </c>
      <c r="H476" s="9">
        <f t="shared" ca="1" si="30"/>
        <v>32138979796</v>
      </c>
      <c r="I476" s="9" t="str">
        <f t="shared" ca="1" si="31"/>
        <v>Kadın</v>
      </c>
    </row>
    <row r="477" spans="1:9">
      <c r="A477" s="9">
        <v>476</v>
      </c>
      <c r="B477" s="9" t="s">
        <v>1069</v>
      </c>
      <c r="C477" s="9" t="s">
        <v>1070</v>
      </c>
      <c r="D477" s="11">
        <f ca="1">TODAY()-Basvuranlar[[#This Row],[Yaş]]*365</f>
        <v>26943</v>
      </c>
      <c r="E477" s="9">
        <f t="shared" ca="1" si="28"/>
        <v>46</v>
      </c>
      <c r="F477" s="9">
        <f t="shared" ca="1" si="29"/>
        <v>56</v>
      </c>
      <c r="G477" s="9" t="str">
        <f ca="1">VLOOKUP(RANDBETWEEN(1,81),Sehirler[],2,0)</f>
        <v>Yalova</v>
      </c>
      <c r="H477" s="9">
        <f t="shared" ca="1" si="30"/>
        <v>42226455875</v>
      </c>
      <c r="I477" s="9" t="str">
        <f t="shared" ca="1" si="31"/>
        <v>Erkek</v>
      </c>
    </row>
    <row r="478" spans="1:9">
      <c r="A478" s="9">
        <v>477</v>
      </c>
      <c r="B478" s="9" t="s">
        <v>1071</v>
      </c>
      <c r="C478" s="9" t="s">
        <v>1072</v>
      </c>
      <c r="D478" s="11">
        <f ca="1">TODAY()-Basvuranlar[[#This Row],[Yaş]]*365</f>
        <v>22198</v>
      </c>
      <c r="E478" s="9">
        <f t="shared" ca="1" si="28"/>
        <v>59</v>
      </c>
      <c r="F478" s="9">
        <f t="shared" ca="1" si="29"/>
        <v>28</v>
      </c>
      <c r="G478" s="9" t="str">
        <f ca="1">VLOOKUP(RANDBETWEEN(1,81),Sehirler[],2,0)</f>
        <v>Niğde</v>
      </c>
      <c r="H478" s="9">
        <f t="shared" ca="1" si="30"/>
        <v>17640707229</v>
      </c>
      <c r="I478" s="9" t="str">
        <f t="shared" ca="1" si="31"/>
        <v>Kadın</v>
      </c>
    </row>
    <row r="479" spans="1:9">
      <c r="A479" s="9">
        <v>478</v>
      </c>
      <c r="B479" s="9" t="s">
        <v>1073</v>
      </c>
      <c r="C479" s="9" t="s">
        <v>1074</v>
      </c>
      <c r="D479" s="11">
        <f ca="1">TODAY()-Basvuranlar[[#This Row],[Yaş]]*365</f>
        <v>20738</v>
      </c>
      <c r="E479" s="9">
        <f t="shared" ca="1" si="28"/>
        <v>63</v>
      </c>
      <c r="F479" s="9">
        <f t="shared" ca="1" si="29"/>
        <v>36</v>
      </c>
      <c r="G479" s="9" t="str">
        <f ca="1">VLOOKUP(RANDBETWEEN(1,81),Sehirler[],2,0)</f>
        <v>Adıyaman</v>
      </c>
      <c r="H479" s="9">
        <f t="shared" ca="1" si="30"/>
        <v>86860986039</v>
      </c>
      <c r="I479" s="9" t="str">
        <f t="shared" ca="1" si="31"/>
        <v>Erkek</v>
      </c>
    </row>
    <row r="480" spans="1:9">
      <c r="A480" s="9">
        <v>479</v>
      </c>
      <c r="B480" s="9" t="s">
        <v>1075</v>
      </c>
      <c r="C480" s="9" t="s">
        <v>1076</v>
      </c>
      <c r="D480" s="11">
        <f ca="1">TODAY()-Basvuranlar[[#This Row],[Yaş]]*365</f>
        <v>19643</v>
      </c>
      <c r="E480" s="9">
        <f t="shared" ca="1" si="28"/>
        <v>66</v>
      </c>
      <c r="F480" s="9">
        <f t="shared" ca="1" si="29"/>
        <v>36</v>
      </c>
      <c r="G480" s="9" t="str">
        <f ca="1">VLOOKUP(RANDBETWEEN(1,81),Sehirler[],2,0)</f>
        <v>Kırklareli</v>
      </c>
      <c r="H480" s="9">
        <f t="shared" ca="1" si="30"/>
        <v>29065441584</v>
      </c>
      <c r="I480" s="9" t="str">
        <f t="shared" ca="1" si="31"/>
        <v>Kadın</v>
      </c>
    </row>
    <row r="481" spans="1:9">
      <c r="A481" s="9">
        <v>480</v>
      </c>
      <c r="B481" s="9" t="s">
        <v>1077</v>
      </c>
      <c r="C481" s="9" t="s">
        <v>1078</v>
      </c>
      <c r="D481" s="11">
        <f ca="1">TODAY()-Basvuranlar[[#This Row],[Yaş]]*365</f>
        <v>17453</v>
      </c>
      <c r="E481" s="9">
        <f t="shared" ca="1" si="28"/>
        <v>72</v>
      </c>
      <c r="F481" s="9">
        <f t="shared" ca="1" si="29"/>
        <v>21</v>
      </c>
      <c r="G481" s="9" t="str">
        <f ca="1">VLOOKUP(RANDBETWEEN(1,81),Sehirler[],2,0)</f>
        <v>Giresun</v>
      </c>
      <c r="H481" s="9">
        <f t="shared" ca="1" si="30"/>
        <v>82645538075</v>
      </c>
      <c r="I481" s="9" t="str">
        <f t="shared" ca="1" si="31"/>
        <v>Kadın</v>
      </c>
    </row>
    <row r="482" spans="1:9">
      <c r="A482" s="9">
        <v>481</v>
      </c>
      <c r="B482" s="9" t="s">
        <v>1079</v>
      </c>
      <c r="C482" s="9" t="s">
        <v>1080</v>
      </c>
      <c r="D482" s="11">
        <f ca="1">TODAY()-Basvuranlar[[#This Row],[Yaş]]*365</f>
        <v>29863</v>
      </c>
      <c r="E482" s="9">
        <f t="shared" ca="1" si="28"/>
        <v>38</v>
      </c>
      <c r="F482" s="9">
        <f t="shared" ca="1" si="29"/>
        <v>5</v>
      </c>
      <c r="G482" s="9" t="str">
        <f ca="1">VLOOKUP(RANDBETWEEN(1,81),Sehirler[],2,0)</f>
        <v>Manisa</v>
      </c>
      <c r="H482" s="9">
        <f t="shared" ca="1" si="30"/>
        <v>87864525772</v>
      </c>
      <c r="I482" s="9" t="str">
        <f t="shared" ca="1" si="31"/>
        <v>Kadın</v>
      </c>
    </row>
    <row r="483" spans="1:9">
      <c r="A483" s="9">
        <v>482</v>
      </c>
      <c r="B483" s="9" t="s">
        <v>1081</v>
      </c>
      <c r="C483" s="9" t="s">
        <v>1082</v>
      </c>
      <c r="D483" s="11">
        <f ca="1">TODAY()-Basvuranlar[[#This Row],[Yaş]]*365</f>
        <v>31323</v>
      </c>
      <c r="E483" s="9">
        <f t="shared" ca="1" si="28"/>
        <v>34</v>
      </c>
      <c r="F483" s="9">
        <f t="shared" ca="1" si="29"/>
        <v>8</v>
      </c>
      <c r="G483" s="9" t="str">
        <f ca="1">VLOOKUP(RANDBETWEEN(1,81),Sehirler[],2,0)</f>
        <v>Rize</v>
      </c>
      <c r="H483" s="9">
        <f t="shared" ca="1" si="30"/>
        <v>77984801443</v>
      </c>
      <c r="I483" s="9" t="str">
        <f t="shared" ca="1" si="31"/>
        <v>Kadın</v>
      </c>
    </row>
    <row r="484" spans="1:9">
      <c r="A484" s="9">
        <v>483</v>
      </c>
      <c r="B484" s="9" t="s">
        <v>1083</v>
      </c>
      <c r="C484" s="9" t="s">
        <v>1084</v>
      </c>
      <c r="D484" s="11">
        <f ca="1">TODAY()-Basvuranlar[[#This Row],[Yaş]]*365</f>
        <v>17818</v>
      </c>
      <c r="E484" s="9">
        <f t="shared" ca="1" si="28"/>
        <v>71</v>
      </c>
      <c r="F484" s="9">
        <f t="shared" ca="1" si="29"/>
        <v>19</v>
      </c>
      <c r="G484" s="9" t="str">
        <f ca="1">VLOOKUP(RANDBETWEEN(1,81),Sehirler[],2,0)</f>
        <v>Osmaniye</v>
      </c>
      <c r="H484" s="9">
        <f t="shared" ca="1" si="30"/>
        <v>78422589805</v>
      </c>
      <c r="I484" s="9" t="str">
        <f t="shared" ca="1" si="31"/>
        <v>Kadın</v>
      </c>
    </row>
    <row r="485" spans="1:9">
      <c r="A485" s="9">
        <v>484</v>
      </c>
      <c r="B485" s="9" t="s">
        <v>1085</v>
      </c>
      <c r="C485" s="9" t="s">
        <v>1086</v>
      </c>
      <c r="D485" s="11">
        <f ca="1">TODAY()-Basvuranlar[[#This Row],[Yaş]]*365</f>
        <v>22928</v>
      </c>
      <c r="E485" s="9">
        <f t="shared" ca="1" si="28"/>
        <v>57</v>
      </c>
      <c r="F485" s="9">
        <f t="shared" ca="1" si="29"/>
        <v>26</v>
      </c>
      <c r="G485" s="9" t="str">
        <f ca="1">VLOOKUP(RANDBETWEEN(1,81),Sehirler[],2,0)</f>
        <v>Karaman</v>
      </c>
      <c r="H485" s="9">
        <f t="shared" ca="1" si="30"/>
        <v>70641536055</v>
      </c>
      <c r="I485" s="9" t="str">
        <f t="shared" ca="1" si="31"/>
        <v>Kadın</v>
      </c>
    </row>
    <row r="486" spans="1:9">
      <c r="A486" s="9">
        <v>485</v>
      </c>
      <c r="B486" s="9" t="s">
        <v>1087</v>
      </c>
      <c r="C486" s="9" t="s">
        <v>1088</v>
      </c>
      <c r="D486" s="11">
        <f ca="1">TODAY()-Basvuranlar[[#This Row],[Yaş]]*365</f>
        <v>26213</v>
      </c>
      <c r="E486" s="9">
        <f t="shared" ca="1" si="28"/>
        <v>48</v>
      </c>
      <c r="F486" s="9">
        <f t="shared" ca="1" si="29"/>
        <v>22</v>
      </c>
      <c r="G486" s="9" t="str">
        <f ca="1">VLOOKUP(RANDBETWEEN(1,81),Sehirler[],2,0)</f>
        <v>Kayseri</v>
      </c>
      <c r="H486" s="9">
        <f t="shared" ca="1" si="30"/>
        <v>64277737883</v>
      </c>
      <c r="I486" s="9" t="str">
        <f t="shared" ca="1" si="31"/>
        <v>Erkek</v>
      </c>
    </row>
    <row r="487" spans="1:9">
      <c r="A487" s="9">
        <v>486</v>
      </c>
      <c r="B487" s="9" t="s">
        <v>1089</v>
      </c>
      <c r="C487" s="9" t="s">
        <v>1090</v>
      </c>
      <c r="D487" s="11">
        <f ca="1">TODAY()-Basvuranlar[[#This Row],[Yaş]]*365</f>
        <v>16723</v>
      </c>
      <c r="E487" s="9">
        <f t="shared" ca="1" si="28"/>
        <v>74</v>
      </c>
      <c r="F487" s="9">
        <f t="shared" ca="1" si="29"/>
        <v>26</v>
      </c>
      <c r="G487" s="9" t="str">
        <f ca="1">VLOOKUP(RANDBETWEEN(1,81),Sehirler[],2,0)</f>
        <v>Trabzon</v>
      </c>
      <c r="H487" s="9">
        <f t="shared" ca="1" si="30"/>
        <v>24633720240</v>
      </c>
      <c r="I487" s="9" t="str">
        <f t="shared" ca="1" si="31"/>
        <v>Kadın</v>
      </c>
    </row>
    <row r="488" spans="1:9">
      <c r="A488" s="9">
        <v>487</v>
      </c>
      <c r="B488" s="9" t="s">
        <v>1091</v>
      </c>
      <c r="C488" s="9" t="s">
        <v>1092</v>
      </c>
      <c r="D488" s="11">
        <f ca="1">TODAY()-Basvuranlar[[#This Row],[Yaş]]*365</f>
        <v>32053</v>
      </c>
      <c r="E488" s="9">
        <f t="shared" ca="1" si="28"/>
        <v>32</v>
      </c>
      <c r="F488" s="9">
        <f t="shared" ca="1" si="29"/>
        <v>74</v>
      </c>
      <c r="G488" s="9" t="str">
        <f ca="1">VLOOKUP(RANDBETWEEN(1,81),Sehirler[],2,0)</f>
        <v>Çanakkale</v>
      </c>
      <c r="H488" s="9">
        <f t="shared" ca="1" si="30"/>
        <v>62046213657</v>
      </c>
      <c r="I488" s="9" t="str">
        <f t="shared" ca="1" si="31"/>
        <v>Kadın</v>
      </c>
    </row>
    <row r="489" spans="1:9">
      <c r="A489" s="9">
        <v>488</v>
      </c>
      <c r="B489" s="9" t="s">
        <v>1093</v>
      </c>
      <c r="C489" s="9" t="s">
        <v>1094</v>
      </c>
      <c r="D489" s="11">
        <f ca="1">TODAY()-Basvuranlar[[#This Row],[Yaş]]*365</f>
        <v>36433</v>
      </c>
      <c r="E489" s="9">
        <f t="shared" ca="1" si="28"/>
        <v>20</v>
      </c>
      <c r="F489" s="9">
        <f t="shared" ca="1" si="29"/>
        <v>16</v>
      </c>
      <c r="G489" s="9" t="str">
        <f ca="1">VLOOKUP(RANDBETWEEN(1,81),Sehirler[],2,0)</f>
        <v>Denizli</v>
      </c>
      <c r="H489" s="9">
        <f t="shared" ca="1" si="30"/>
        <v>46900592868</v>
      </c>
      <c r="I489" s="9" t="str">
        <f t="shared" ca="1" si="31"/>
        <v>Kadın</v>
      </c>
    </row>
    <row r="490" spans="1:9">
      <c r="A490" s="9">
        <v>489</v>
      </c>
      <c r="B490" s="9" t="s">
        <v>1095</v>
      </c>
      <c r="C490" s="9" t="s">
        <v>1096</v>
      </c>
      <c r="D490" s="11">
        <f ca="1">TODAY()-Basvuranlar[[#This Row],[Yaş]]*365</f>
        <v>29498</v>
      </c>
      <c r="E490" s="9">
        <f t="shared" ca="1" si="28"/>
        <v>39</v>
      </c>
      <c r="F490" s="9">
        <f t="shared" ca="1" si="29"/>
        <v>16</v>
      </c>
      <c r="G490" s="9" t="str">
        <f ca="1">VLOOKUP(RANDBETWEEN(1,81),Sehirler[],2,0)</f>
        <v>Uşak</v>
      </c>
      <c r="H490" s="9">
        <f t="shared" ca="1" si="30"/>
        <v>60295485543</v>
      </c>
      <c r="I490" s="9" t="str">
        <f t="shared" ca="1" si="31"/>
        <v>Erkek</v>
      </c>
    </row>
    <row r="491" spans="1:9">
      <c r="A491" s="9">
        <v>490</v>
      </c>
      <c r="B491" s="9" t="s">
        <v>1097</v>
      </c>
      <c r="C491" s="9" t="s">
        <v>1098</v>
      </c>
      <c r="D491" s="11">
        <f ca="1">TODAY()-Basvuranlar[[#This Row],[Yaş]]*365</f>
        <v>14168</v>
      </c>
      <c r="E491" s="9">
        <f t="shared" ca="1" si="28"/>
        <v>81</v>
      </c>
      <c r="F491" s="9">
        <f t="shared" ca="1" si="29"/>
        <v>16</v>
      </c>
      <c r="G491" s="9" t="str">
        <f ca="1">VLOOKUP(RANDBETWEEN(1,81),Sehirler[],2,0)</f>
        <v>Şırnak</v>
      </c>
      <c r="H491" s="9">
        <f t="shared" ca="1" si="30"/>
        <v>35032530913</v>
      </c>
      <c r="I491" s="9" t="str">
        <f t="shared" ca="1" si="31"/>
        <v>Kadın</v>
      </c>
    </row>
    <row r="492" spans="1:9">
      <c r="A492" s="9">
        <v>491</v>
      </c>
      <c r="B492" s="9" t="s">
        <v>1099</v>
      </c>
      <c r="C492" s="9" t="s">
        <v>1100</v>
      </c>
      <c r="D492" s="11">
        <f ca="1">TODAY()-Basvuranlar[[#This Row],[Yaş]]*365</f>
        <v>19643</v>
      </c>
      <c r="E492" s="9">
        <f t="shared" ca="1" si="28"/>
        <v>66</v>
      </c>
      <c r="F492" s="9">
        <f t="shared" ca="1" si="29"/>
        <v>43</v>
      </c>
      <c r="G492" s="9" t="str">
        <f ca="1">VLOOKUP(RANDBETWEEN(1,81),Sehirler[],2,0)</f>
        <v>Kars</v>
      </c>
      <c r="H492" s="9">
        <f t="shared" ca="1" si="30"/>
        <v>15853758483</v>
      </c>
      <c r="I492" s="9" t="str">
        <f t="shared" ca="1" si="31"/>
        <v>Kadın</v>
      </c>
    </row>
    <row r="493" spans="1:9">
      <c r="A493" s="9">
        <v>492</v>
      </c>
      <c r="B493" s="9" t="s">
        <v>1101</v>
      </c>
      <c r="C493" s="9" t="s">
        <v>1102</v>
      </c>
      <c r="D493" s="11">
        <f ca="1">TODAY()-Basvuranlar[[#This Row],[Yaş]]*365</f>
        <v>37163</v>
      </c>
      <c r="E493" s="9">
        <f t="shared" ca="1" si="28"/>
        <v>18</v>
      </c>
      <c r="F493" s="9">
        <f t="shared" ca="1" si="29"/>
        <v>55</v>
      </c>
      <c r="G493" s="9" t="str">
        <f ca="1">VLOOKUP(RANDBETWEEN(1,81),Sehirler[],2,0)</f>
        <v>Tunceli</v>
      </c>
      <c r="H493" s="9">
        <f t="shared" ca="1" si="30"/>
        <v>67153526795</v>
      </c>
      <c r="I493" s="9" t="str">
        <f t="shared" ca="1" si="31"/>
        <v>Kadın</v>
      </c>
    </row>
    <row r="494" spans="1:9">
      <c r="A494" s="9">
        <v>493</v>
      </c>
      <c r="B494" s="9" t="s">
        <v>1103</v>
      </c>
      <c r="C494" s="9" t="s">
        <v>1104</v>
      </c>
      <c r="D494" s="11">
        <f ca="1">TODAY()-Basvuranlar[[#This Row],[Yaş]]*365</f>
        <v>35703</v>
      </c>
      <c r="E494" s="9">
        <f t="shared" ca="1" si="28"/>
        <v>22</v>
      </c>
      <c r="F494" s="9">
        <f t="shared" ca="1" si="29"/>
        <v>37</v>
      </c>
      <c r="G494" s="9" t="str">
        <f ca="1">VLOOKUP(RANDBETWEEN(1,81),Sehirler[],2,0)</f>
        <v>Mardin</v>
      </c>
      <c r="H494" s="9">
        <f t="shared" ca="1" si="30"/>
        <v>48065419575</v>
      </c>
      <c r="I494" s="9" t="str">
        <f t="shared" ca="1" si="31"/>
        <v>Kadın</v>
      </c>
    </row>
    <row r="495" spans="1:9">
      <c r="A495" s="9">
        <v>494</v>
      </c>
      <c r="B495" s="9" t="s">
        <v>1105</v>
      </c>
      <c r="C495" s="9" t="s">
        <v>1106</v>
      </c>
      <c r="D495" s="11">
        <f ca="1">TODAY()-Basvuranlar[[#This Row],[Yaş]]*365</f>
        <v>24388</v>
      </c>
      <c r="E495" s="9">
        <f t="shared" ca="1" si="28"/>
        <v>53</v>
      </c>
      <c r="F495" s="9">
        <f t="shared" ca="1" si="29"/>
        <v>17</v>
      </c>
      <c r="G495" s="9" t="str">
        <f ca="1">VLOOKUP(RANDBETWEEN(1,81),Sehirler[],2,0)</f>
        <v>Eskisehir</v>
      </c>
      <c r="H495" s="9">
        <f t="shared" ca="1" si="30"/>
        <v>76711129888</v>
      </c>
      <c r="I495" s="9" t="str">
        <f t="shared" ca="1" si="31"/>
        <v>Erkek</v>
      </c>
    </row>
    <row r="496" spans="1:9">
      <c r="A496" s="9">
        <v>495</v>
      </c>
      <c r="B496" s="9" t="s">
        <v>1107</v>
      </c>
      <c r="C496" s="9" t="s">
        <v>1108</v>
      </c>
      <c r="D496" s="11">
        <f ca="1">TODAY()-Basvuranlar[[#This Row],[Yaş]]*365</f>
        <v>34973</v>
      </c>
      <c r="E496" s="9">
        <f t="shared" ca="1" si="28"/>
        <v>24</v>
      </c>
      <c r="F496" s="9">
        <f t="shared" ca="1" si="29"/>
        <v>2</v>
      </c>
      <c r="G496" s="9" t="str">
        <f ca="1">VLOOKUP(RANDBETWEEN(1,81),Sehirler[],2,0)</f>
        <v>Hatay</v>
      </c>
      <c r="H496" s="9">
        <f t="shared" ca="1" si="30"/>
        <v>91929386351</v>
      </c>
      <c r="I496" s="9" t="str">
        <f t="shared" ca="1" si="31"/>
        <v>Kadın</v>
      </c>
    </row>
    <row r="497" spans="1:9">
      <c r="A497" s="9">
        <v>496</v>
      </c>
      <c r="B497" s="9" t="s">
        <v>1109</v>
      </c>
      <c r="C497" s="9" t="s">
        <v>1110</v>
      </c>
      <c r="D497" s="11">
        <f ca="1">TODAY()-Basvuranlar[[#This Row],[Yaş]]*365</f>
        <v>24753</v>
      </c>
      <c r="E497" s="9">
        <f t="shared" ca="1" si="28"/>
        <v>52</v>
      </c>
      <c r="F497" s="9">
        <f t="shared" ca="1" si="29"/>
        <v>5</v>
      </c>
      <c r="G497" s="9" t="str">
        <f ca="1">VLOOKUP(RANDBETWEEN(1,81),Sehirler[],2,0)</f>
        <v>Trabzon</v>
      </c>
      <c r="H497" s="9">
        <f t="shared" ca="1" si="30"/>
        <v>89982871800</v>
      </c>
      <c r="I497" s="9" t="str">
        <f t="shared" ca="1" si="31"/>
        <v>Erkek</v>
      </c>
    </row>
    <row r="498" spans="1:9">
      <c r="A498" s="9">
        <v>497</v>
      </c>
      <c r="B498" s="9" t="s">
        <v>1111</v>
      </c>
      <c r="C498" s="9" t="s">
        <v>1112</v>
      </c>
      <c r="D498" s="11">
        <f ca="1">TODAY()-Basvuranlar[[#This Row],[Yaş]]*365</f>
        <v>25483</v>
      </c>
      <c r="E498" s="9">
        <f t="shared" ca="1" si="28"/>
        <v>50</v>
      </c>
      <c r="F498" s="9">
        <f t="shared" ca="1" si="29"/>
        <v>54</v>
      </c>
      <c r="G498" s="9" t="str">
        <f ca="1">VLOOKUP(RANDBETWEEN(1,81),Sehirler[],2,0)</f>
        <v>Kırşehir</v>
      </c>
      <c r="H498" s="9">
        <f t="shared" ca="1" si="30"/>
        <v>36622500432</v>
      </c>
      <c r="I498" s="9" t="str">
        <f t="shared" ca="1" si="31"/>
        <v>Erkek</v>
      </c>
    </row>
    <row r="499" spans="1:9">
      <c r="A499" s="9">
        <v>498</v>
      </c>
      <c r="B499" s="9" t="s">
        <v>1113</v>
      </c>
      <c r="C499" s="9" t="s">
        <v>1114</v>
      </c>
      <c r="D499" s="11">
        <f ca="1">TODAY()-Basvuranlar[[#This Row],[Yaş]]*365</f>
        <v>18913</v>
      </c>
      <c r="E499" s="9">
        <f t="shared" ca="1" si="28"/>
        <v>68</v>
      </c>
      <c r="F499" s="9">
        <f t="shared" ca="1" si="29"/>
        <v>68</v>
      </c>
      <c r="G499" s="9" t="str">
        <f ca="1">VLOOKUP(RANDBETWEEN(1,81),Sehirler[],2,0)</f>
        <v>Konya</v>
      </c>
      <c r="H499" s="9">
        <f t="shared" ca="1" si="30"/>
        <v>52433794087</v>
      </c>
      <c r="I499" s="9" t="str">
        <f t="shared" ca="1" si="31"/>
        <v>Kadın</v>
      </c>
    </row>
    <row r="500" spans="1:9">
      <c r="A500" s="9">
        <v>499</v>
      </c>
      <c r="B500" s="9" t="s">
        <v>1115</v>
      </c>
      <c r="C500" s="9" t="s">
        <v>1116</v>
      </c>
      <c r="D500" s="11">
        <f ca="1">TODAY()-Basvuranlar[[#This Row],[Yaş]]*365</f>
        <v>29498</v>
      </c>
      <c r="E500" s="9">
        <f t="shared" ca="1" si="28"/>
        <v>39</v>
      </c>
      <c r="F500" s="9">
        <f t="shared" ca="1" si="29"/>
        <v>27</v>
      </c>
      <c r="G500" s="9" t="str">
        <f ca="1">VLOOKUP(RANDBETWEEN(1,81),Sehirler[],2,0)</f>
        <v>Karaman</v>
      </c>
      <c r="H500" s="9">
        <f t="shared" ca="1" si="30"/>
        <v>45475221074</v>
      </c>
      <c r="I500" s="9" t="str">
        <f t="shared" ca="1" si="31"/>
        <v>Kadın</v>
      </c>
    </row>
    <row r="501" spans="1:9">
      <c r="A501" s="9">
        <v>500</v>
      </c>
      <c r="B501" s="9" t="s">
        <v>1117</v>
      </c>
      <c r="C501" s="9" t="s">
        <v>1118</v>
      </c>
      <c r="D501" s="11">
        <f ca="1">TODAY()-Basvuranlar[[#This Row],[Yaş]]*365</f>
        <v>24388</v>
      </c>
      <c r="E501" s="9">
        <f t="shared" ca="1" si="28"/>
        <v>53</v>
      </c>
      <c r="F501" s="9">
        <f t="shared" ca="1" si="29"/>
        <v>22</v>
      </c>
      <c r="G501" s="9" t="str">
        <f ca="1">VLOOKUP(RANDBETWEEN(1,81),Sehirler[],2,0)</f>
        <v>Mersin</v>
      </c>
      <c r="H501" s="9">
        <f t="shared" ca="1" si="30"/>
        <v>89940516060</v>
      </c>
      <c r="I501" s="9" t="str">
        <f t="shared" ca="1" si="31"/>
        <v>Erkek</v>
      </c>
    </row>
    <row r="502" spans="1:9">
      <c r="A502" s="9">
        <v>501</v>
      </c>
      <c r="B502" s="9" t="s">
        <v>1119</v>
      </c>
      <c r="C502" s="9" t="s">
        <v>1120</v>
      </c>
      <c r="D502" s="11">
        <f ca="1">TODAY()-Basvuranlar[[#This Row],[Yaş]]*365</f>
        <v>21468</v>
      </c>
      <c r="E502" s="9">
        <f t="shared" ca="1" si="28"/>
        <v>61</v>
      </c>
      <c r="F502" s="9">
        <f t="shared" ca="1" si="29"/>
        <v>61</v>
      </c>
      <c r="G502" s="9" t="str">
        <f ca="1">VLOOKUP(RANDBETWEEN(1,81),Sehirler[],2,0)</f>
        <v>Yozgat</v>
      </c>
      <c r="H502" s="9">
        <f t="shared" ca="1" si="30"/>
        <v>22103168404</v>
      </c>
      <c r="I502" s="9" t="str">
        <f t="shared" ca="1" si="31"/>
        <v>Erkek</v>
      </c>
    </row>
    <row r="503" spans="1:9">
      <c r="A503" s="9">
        <v>502</v>
      </c>
      <c r="B503" s="9" t="s">
        <v>1121</v>
      </c>
      <c r="C503" s="9" t="s">
        <v>1122</v>
      </c>
      <c r="D503" s="11">
        <f ca="1">TODAY()-Basvuranlar[[#This Row],[Yaş]]*365</f>
        <v>34243</v>
      </c>
      <c r="E503" s="9">
        <f t="shared" ca="1" si="28"/>
        <v>26</v>
      </c>
      <c r="F503" s="9">
        <f t="shared" ca="1" si="29"/>
        <v>73</v>
      </c>
      <c r="G503" s="9" t="str">
        <f ca="1">VLOOKUP(RANDBETWEEN(1,81),Sehirler[],2,0)</f>
        <v>Gaziantep</v>
      </c>
      <c r="H503" s="9">
        <f t="shared" ca="1" si="30"/>
        <v>40565618514</v>
      </c>
      <c r="I503" s="9" t="str">
        <f t="shared" ca="1" si="31"/>
        <v>Erkek</v>
      </c>
    </row>
    <row r="504" spans="1:9">
      <c r="A504" s="9">
        <v>503</v>
      </c>
      <c r="B504" s="9" t="s">
        <v>1123</v>
      </c>
      <c r="C504" s="9" t="s">
        <v>1124</v>
      </c>
      <c r="D504" s="11">
        <f ca="1">TODAY()-Basvuranlar[[#This Row],[Yaş]]*365</f>
        <v>21833</v>
      </c>
      <c r="E504" s="9">
        <f t="shared" ca="1" si="28"/>
        <v>60</v>
      </c>
      <c r="F504" s="9">
        <f t="shared" ca="1" si="29"/>
        <v>23</v>
      </c>
      <c r="G504" s="9" t="str">
        <f ca="1">VLOOKUP(RANDBETWEEN(1,81),Sehirler[],2,0)</f>
        <v>Hakkari</v>
      </c>
      <c r="H504" s="9">
        <f t="shared" ca="1" si="30"/>
        <v>83102782567</v>
      </c>
      <c r="I504" s="9" t="str">
        <f t="shared" ca="1" si="31"/>
        <v>Erkek</v>
      </c>
    </row>
    <row r="505" spans="1:9">
      <c r="A505" s="9">
        <v>504</v>
      </c>
      <c r="B505" s="9" t="s">
        <v>1125</v>
      </c>
      <c r="C505" s="9" t="s">
        <v>1126</v>
      </c>
      <c r="D505" s="11">
        <f ca="1">TODAY()-Basvuranlar[[#This Row],[Yaş]]*365</f>
        <v>23293</v>
      </c>
      <c r="E505" s="9">
        <f t="shared" ca="1" si="28"/>
        <v>56</v>
      </c>
      <c r="F505" s="9">
        <f t="shared" ca="1" si="29"/>
        <v>22</v>
      </c>
      <c r="G505" s="9" t="str">
        <f ca="1">VLOOKUP(RANDBETWEEN(1,81),Sehirler[],2,0)</f>
        <v>Van</v>
      </c>
      <c r="H505" s="9">
        <f t="shared" ca="1" si="30"/>
        <v>77296493688</v>
      </c>
      <c r="I505" s="9" t="str">
        <f t="shared" ca="1" si="31"/>
        <v>Erkek</v>
      </c>
    </row>
    <row r="506" spans="1:9">
      <c r="A506" s="9">
        <v>505</v>
      </c>
      <c r="B506" s="9" t="s">
        <v>1127</v>
      </c>
      <c r="C506" s="9" t="s">
        <v>1128</v>
      </c>
      <c r="D506" s="11">
        <f ca="1">TODAY()-Basvuranlar[[#This Row],[Yaş]]*365</f>
        <v>35338</v>
      </c>
      <c r="E506" s="9">
        <f t="shared" ca="1" si="28"/>
        <v>23</v>
      </c>
      <c r="F506" s="9">
        <f t="shared" ca="1" si="29"/>
        <v>57</v>
      </c>
      <c r="G506" s="9" t="str">
        <f ca="1">VLOOKUP(RANDBETWEEN(1,81),Sehirler[],2,0)</f>
        <v>Ağrı</v>
      </c>
      <c r="H506" s="9">
        <f t="shared" ca="1" si="30"/>
        <v>62266263509</v>
      </c>
      <c r="I506" s="9" t="str">
        <f t="shared" ca="1" si="31"/>
        <v>Erkek</v>
      </c>
    </row>
    <row r="507" spans="1:9">
      <c r="A507" s="9">
        <v>506</v>
      </c>
      <c r="B507" s="9" t="s">
        <v>1129</v>
      </c>
      <c r="C507" s="9" t="s">
        <v>1130</v>
      </c>
      <c r="D507" s="11">
        <f ca="1">TODAY()-Basvuranlar[[#This Row],[Yaş]]*365</f>
        <v>23658</v>
      </c>
      <c r="E507" s="9">
        <f t="shared" ca="1" si="28"/>
        <v>55</v>
      </c>
      <c r="F507" s="9">
        <f t="shared" ca="1" si="29"/>
        <v>17</v>
      </c>
      <c r="G507" s="9" t="str">
        <f ca="1">VLOOKUP(RANDBETWEEN(1,81),Sehirler[],2,0)</f>
        <v>Erzurum</v>
      </c>
      <c r="H507" s="9">
        <f t="shared" ca="1" si="30"/>
        <v>17502779451</v>
      </c>
      <c r="I507" s="9" t="str">
        <f t="shared" ca="1" si="31"/>
        <v>Erkek</v>
      </c>
    </row>
    <row r="508" spans="1:9">
      <c r="A508" s="9">
        <v>507</v>
      </c>
      <c r="B508" s="9" t="s">
        <v>1131</v>
      </c>
      <c r="C508" s="9" t="s">
        <v>1132</v>
      </c>
      <c r="D508" s="11">
        <f ca="1">TODAY()-Basvuranlar[[#This Row],[Yaş]]*365</f>
        <v>26213</v>
      </c>
      <c r="E508" s="9">
        <f t="shared" ca="1" si="28"/>
        <v>48</v>
      </c>
      <c r="F508" s="9">
        <f t="shared" ca="1" si="29"/>
        <v>27</v>
      </c>
      <c r="G508" s="9" t="str">
        <f ca="1">VLOOKUP(RANDBETWEEN(1,81),Sehirler[],2,0)</f>
        <v>Şanlıurfa</v>
      </c>
      <c r="H508" s="9">
        <f t="shared" ca="1" si="30"/>
        <v>32633345505</v>
      </c>
      <c r="I508" s="9" t="str">
        <f t="shared" ca="1" si="31"/>
        <v>Erkek</v>
      </c>
    </row>
    <row r="509" spans="1:9">
      <c r="A509" s="9">
        <v>508</v>
      </c>
      <c r="B509" s="9" t="s">
        <v>1133</v>
      </c>
      <c r="C509" s="9" t="s">
        <v>1134</v>
      </c>
      <c r="D509" s="11">
        <f ca="1">TODAY()-Basvuranlar[[#This Row],[Yaş]]*365</f>
        <v>31688</v>
      </c>
      <c r="E509" s="9">
        <f t="shared" ca="1" si="28"/>
        <v>33</v>
      </c>
      <c r="F509" s="9">
        <f t="shared" ca="1" si="29"/>
        <v>78</v>
      </c>
      <c r="G509" s="9" t="str">
        <f ca="1">VLOOKUP(RANDBETWEEN(1,81),Sehirler[],2,0)</f>
        <v>Eskisehir</v>
      </c>
      <c r="H509" s="9">
        <f t="shared" ca="1" si="30"/>
        <v>34368952340</v>
      </c>
      <c r="I509" s="9" t="str">
        <f t="shared" ca="1" si="31"/>
        <v>Erkek</v>
      </c>
    </row>
    <row r="510" spans="1:9">
      <c r="A510" s="9">
        <v>509</v>
      </c>
      <c r="B510" s="9" t="s">
        <v>1135</v>
      </c>
      <c r="C510" s="9" t="s">
        <v>1136</v>
      </c>
      <c r="D510" s="11">
        <f ca="1">TODAY()-Basvuranlar[[#This Row],[Yaş]]*365</f>
        <v>17453</v>
      </c>
      <c r="E510" s="9">
        <f t="shared" ca="1" si="28"/>
        <v>72</v>
      </c>
      <c r="F510" s="9">
        <f t="shared" ca="1" si="29"/>
        <v>50</v>
      </c>
      <c r="G510" s="9" t="str">
        <f ca="1">VLOOKUP(RANDBETWEEN(1,81),Sehirler[],2,0)</f>
        <v>Siirt</v>
      </c>
      <c r="H510" s="9">
        <f t="shared" ca="1" si="30"/>
        <v>40524994140</v>
      </c>
      <c r="I510" s="9" t="str">
        <f t="shared" ca="1" si="31"/>
        <v>Erkek</v>
      </c>
    </row>
    <row r="511" spans="1:9">
      <c r="A511" s="9">
        <v>510</v>
      </c>
      <c r="B511" s="9" t="s">
        <v>1137</v>
      </c>
      <c r="C511" s="9" t="s">
        <v>1138</v>
      </c>
      <c r="D511" s="11">
        <f ca="1">TODAY()-Basvuranlar[[#This Row],[Yaş]]*365</f>
        <v>33148</v>
      </c>
      <c r="E511" s="9">
        <f t="shared" ca="1" si="28"/>
        <v>29</v>
      </c>
      <c r="F511" s="9">
        <f t="shared" ca="1" si="29"/>
        <v>18</v>
      </c>
      <c r="G511" s="9" t="str">
        <f ca="1">VLOOKUP(RANDBETWEEN(1,81),Sehirler[],2,0)</f>
        <v>Isparta</v>
      </c>
      <c r="H511" s="9">
        <f t="shared" ca="1" si="30"/>
        <v>48134471244</v>
      </c>
      <c r="I511" s="9" t="str">
        <f t="shared" ca="1" si="31"/>
        <v>Kadın</v>
      </c>
    </row>
    <row r="512" spans="1:9">
      <c r="A512" s="9">
        <v>511</v>
      </c>
      <c r="B512" s="9" t="s">
        <v>1139</v>
      </c>
      <c r="C512" s="9" t="s">
        <v>1140</v>
      </c>
      <c r="D512" s="11">
        <f ca="1">TODAY()-Basvuranlar[[#This Row],[Yaş]]*365</f>
        <v>32783</v>
      </c>
      <c r="E512" s="9">
        <f t="shared" ca="1" si="28"/>
        <v>30</v>
      </c>
      <c r="F512" s="9">
        <f t="shared" ca="1" si="29"/>
        <v>54</v>
      </c>
      <c r="G512" s="9" t="str">
        <f ca="1">VLOOKUP(RANDBETWEEN(1,81),Sehirler[],2,0)</f>
        <v>Bartın</v>
      </c>
      <c r="H512" s="9">
        <f t="shared" ca="1" si="30"/>
        <v>18694385480</v>
      </c>
      <c r="I512" s="9" t="str">
        <f t="shared" ca="1" si="31"/>
        <v>Erkek</v>
      </c>
    </row>
    <row r="513" spans="1:9">
      <c r="A513" s="9">
        <v>512</v>
      </c>
      <c r="B513" s="9" t="s">
        <v>1141</v>
      </c>
      <c r="C513" s="9" t="s">
        <v>1142</v>
      </c>
      <c r="D513" s="11">
        <f ca="1">TODAY()-Basvuranlar[[#This Row],[Yaş]]*365</f>
        <v>30228</v>
      </c>
      <c r="E513" s="9">
        <f t="shared" ca="1" si="28"/>
        <v>37</v>
      </c>
      <c r="F513" s="9">
        <f t="shared" ca="1" si="29"/>
        <v>42</v>
      </c>
      <c r="G513" s="9" t="str">
        <f ca="1">VLOOKUP(RANDBETWEEN(1,81),Sehirler[],2,0)</f>
        <v>Osmaniye</v>
      </c>
      <c r="H513" s="9">
        <f t="shared" ca="1" si="30"/>
        <v>83952706827</v>
      </c>
      <c r="I513" s="9" t="str">
        <f t="shared" ca="1" si="31"/>
        <v>Erkek</v>
      </c>
    </row>
    <row r="514" spans="1:9">
      <c r="A514" s="9">
        <v>513</v>
      </c>
      <c r="B514" s="9" t="s">
        <v>1143</v>
      </c>
      <c r="C514" s="9" t="s">
        <v>1144</v>
      </c>
      <c r="D514" s="11">
        <f ca="1">TODAY()-Basvuranlar[[#This Row],[Yaş]]*365</f>
        <v>32418</v>
      </c>
      <c r="E514" s="9">
        <f t="shared" ref="E514:E577" ca="1" si="32">RANDBETWEEN(18,82)</f>
        <v>31</v>
      </c>
      <c r="F514" s="9">
        <f t="shared" ref="F514:F577" ca="1" si="33">RANDBETWEEN(1,81)</f>
        <v>13</v>
      </c>
      <c r="G514" s="9" t="str">
        <f ca="1">VLOOKUP(RANDBETWEEN(1,81),Sehirler[],2,0)</f>
        <v>Nevşehir</v>
      </c>
      <c r="H514" s="9">
        <f t="shared" ref="H514:H577" ca="1" si="34">RANDBETWEEN(14954316070,92354316070)</f>
        <v>21327796142</v>
      </c>
      <c r="I514" s="9" t="str">
        <f t="shared" ref="I514:I577" ca="1" si="35">_xlfn.SWITCH(RANDBETWEEN(1,2),1,"Erkek",2,"Kadın")</f>
        <v>Erkek</v>
      </c>
    </row>
    <row r="515" spans="1:9">
      <c r="A515" s="9">
        <v>514</v>
      </c>
      <c r="B515" s="9" t="s">
        <v>1145</v>
      </c>
      <c r="C515" s="9" t="s">
        <v>1146</v>
      </c>
      <c r="D515" s="11">
        <f ca="1">TODAY()-Basvuranlar[[#This Row],[Yaş]]*365</f>
        <v>17818</v>
      </c>
      <c r="E515" s="9">
        <f t="shared" ca="1" si="32"/>
        <v>71</v>
      </c>
      <c r="F515" s="9">
        <f t="shared" ca="1" si="33"/>
        <v>71</v>
      </c>
      <c r="G515" s="9" t="str">
        <f ca="1">VLOOKUP(RANDBETWEEN(1,81),Sehirler[],2,0)</f>
        <v>Muş</v>
      </c>
      <c r="H515" s="9">
        <f t="shared" ca="1" si="34"/>
        <v>16969261940</v>
      </c>
      <c r="I515" s="9" t="str">
        <f t="shared" ca="1" si="35"/>
        <v>Erkek</v>
      </c>
    </row>
    <row r="516" spans="1:9">
      <c r="A516" s="9">
        <v>515</v>
      </c>
      <c r="B516" s="9" t="s">
        <v>1147</v>
      </c>
      <c r="C516" s="9" t="s">
        <v>1148</v>
      </c>
      <c r="D516" s="11">
        <f ca="1">TODAY()-Basvuranlar[[#This Row],[Yaş]]*365</f>
        <v>35338</v>
      </c>
      <c r="E516" s="9">
        <f t="shared" ca="1" si="32"/>
        <v>23</v>
      </c>
      <c r="F516" s="9">
        <f t="shared" ca="1" si="33"/>
        <v>61</v>
      </c>
      <c r="G516" s="9" t="str">
        <f ca="1">VLOOKUP(RANDBETWEEN(1,81),Sehirler[],2,0)</f>
        <v>Balıkesir</v>
      </c>
      <c r="H516" s="9">
        <f t="shared" ca="1" si="34"/>
        <v>81919480941</v>
      </c>
      <c r="I516" s="9" t="str">
        <f t="shared" ca="1" si="35"/>
        <v>Kadın</v>
      </c>
    </row>
    <row r="517" spans="1:9">
      <c r="A517" s="9">
        <v>516</v>
      </c>
      <c r="B517" s="9" t="s">
        <v>1149</v>
      </c>
      <c r="C517" s="9" t="s">
        <v>1150</v>
      </c>
      <c r="D517" s="11">
        <f ca="1">TODAY()-Basvuranlar[[#This Row],[Yaş]]*365</f>
        <v>20008</v>
      </c>
      <c r="E517" s="9">
        <f t="shared" ca="1" si="32"/>
        <v>65</v>
      </c>
      <c r="F517" s="9">
        <f t="shared" ca="1" si="33"/>
        <v>22</v>
      </c>
      <c r="G517" s="9" t="str">
        <f ca="1">VLOOKUP(RANDBETWEEN(1,81),Sehirler[],2,0)</f>
        <v>İstanbul</v>
      </c>
      <c r="H517" s="9">
        <f t="shared" ca="1" si="34"/>
        <v>91614307936</v>
      </c>
      <c r="I517" s="9" t="str">
        <f t="shared" ca="1" si="35"/>
        <v>Erkek</v>
      </c>
    </row>
    <row r="518" spans="1:9">
      <c r="A518" s="9">
        <v>517</v>
      </c>
      <c r="B518" s="9" t="s">
        <v>1151</v>
      </c>
      <c r="C518" s="9" t="s">
        <v>1152</v>
      </c>
      <c r="D518" s="11">
        <f ca="1">TODAY()-Basvuranlar[[#This Row],[Yaş]]*365</f>
        <v>31688</v>
      </c>
      <c r="E518" s="9">
        <f t="shared" ca="1" si="32"/>
        <v>33</v>
      </c>
      <c r="F518" s="9">
        <f t="shared" ca="1" si="33"/>
        <v>8</v>
      </c>
      <c r="G518" s="9" t="str">
        <f ca="1">VLOOKUP(RANDBETWEEN(1,81),Sehirler[],2,0)</f>
        <v>Yozgat</v>
      </c>
      <c r="H518" s="9">
        <f t="shared" ca="1" si="34"/>
        <v>24893081808</v>
      </c>
      <c r="I518" s="9" t="str">
        <f t="shared" ca="1" si="35"/>
        <v>Erkek</v>
      </c>
    </row>
    <row r="519" spans="1:9">
      <c r="A519" s="9">
        <v>518</v>
      </c>
      <c r="B519" s="9" t="s">
        <v>1153</v>
      </c>
      <c r="C519" s="9" t="s">
        <v>1154</v>
      </c>
      <c r="D519" s="11">
        <f ca="1">TODAY()-Basvuranlar[[#This Row],[Yaş]]*365</f>
        <v>30593</v>
      </c>
      <c r="E519" s="9">
        <f t="shared" ca="1" si="32"/>
        <v>36</v>
      </c>
      <c r="F519" s="9">
        <f t="shared" ca="1" si="33"/>
        <v>79</v>
      </c>
      <c r="G519" s="9" t="str">
        <f ca="1">VLOOKUP(RANDBETWEEN(1,81),Sehirler[],2,0)</f>
        <v>Yozgat</v>
      </c>
      <c r="H519" s="9">
        <f t="shared" ca="1" si="34"/>
        <v>73482846274</v>
      </c>
      <c r="I519" s="9" t="str">
        <f t="shared" ca="1" si="35"/>
        <v>Kadın</v>
      </c>
    </row>
    <row r="520" spans="1:9">
      <c r="A520" s="9">
        <v>519</v>
      </c>
      <c r="B520" s="9" t="s">
        <v>1155</v>
      </c>
      <c r="C520" s="9" t="s">
        <v>1156</v>
      </c>
      <c r="D520" s="11">
        <f ca="1">TODAY()-Basvuranlar[[#This Row],[Yaş]]*365</f>
        <v>34973</v>
      </c>
      <c r="E520" s="9">
        <f t="shared" ca="1" si="32"/>
        <v>24</v>
      </c>
      <c r="F520" s="9">
        <f t="shared" ca="1" si="33"/>
        <v>21</v>
      </c>
      <c r="G520" s="9" t="str">
        <f ca="1">VLOOKUP(RANDBETWEEN(1,81),Sehirler[],2,0)</f>
        <v>Kırşehir</v>
      </c>
      <c r="H520" s="9">
        <f t="shared" ca="1" si="34"/>
        <v>32901075183</v>
      </c>
      <c r="I520" s="9" t="str">
        <f t="shared" ca="1" si="35"/>
        <v>Erkek</v>
      </c>
    </row>
    <row r="521" spans="1:9">
      <c r="A521" s="9">
        <v>520</v>
      </c>
      <c r="B521" s="9" t="s">
        <v>1157</v>
      </c>
      <c r="C521" s="9" t="s">
        <v>1158</v>
      </c>
      <c r="D521" s="11">
        <f ca="1">TODAY()-Basvuranlar[[#This Row],[Yaş]]*365</f>
        <v>22563</v>
      </c>
      <c r="E521" s="9">
        <f t="shared" ca="1" si="32"/>
        <v>58</v>
      </c>
      <c r="F521" s="9">
        <f t="shared" ca="1" si="33"/>
        <v>63</v>
      </c>
      <c r="G521" s="9" t="str">
        <f ca="1">VLOOKUP(RANDBETWEEN(1,81),Sehirler[],2,0)</f>
        <v>Uşak</v>
      </c>
      <c r="H521" s="9">
        <f t="shared" ca="1" si="34"/>
        <v>56669098857</v>
      </c>
      <c r="I521" s="9" t="str">
        <f t="shared" ca="1" si="35"/>
        <v>Kadın</v>
      </c>
    </row>
    <row r="522" spans="1:9">
      <c r="A522" s="9">
        <v>521</v>
      </c>
      <c r="B522" s="9" t="s">
        <v>1159</v>
      </c>
      <c r="C522" s="9" t="s">
        <v>1160</v>
      </c>
      <c r="D522" s="11">
        <f ca="1">TODAY()-Basvuranlar[[#This Row],[Yaş]]*365</f>
        <v>14168</v>
      </c>
      <c r="E522" s="9">
        <f t="shared" ca="1" si="32"/>
        <v>81</v>
      </c>
      <c r="F522" s="9">
        <f t="shared" ca="1" si="33"/>
        <v>61</v>
      </c>
      <c r="G522" s="9" t="str">
        <f ca="1">VLOOKUP(RANDBETWEEN(1,81),Sehirler[],2,0)</f>
        <v>Uşak</v>
      </c>
      <c r="H522" s="9">
        <f t="shared" ca="1" si="34"/>
        <v>63450307270</v>
      </c>
      <c r="I522" s="9" t="str">
        <f t="shared" ca="1" si="35"/>
        <v>Kadın</v>
      </c>
    </row>
    <row r="523" spans="1:9">
      <c r="A523" s="9">
        <v>522</v>
      </c>
      <c r="B523" s="9" t="s">
        <v>1161</v>
      </c>
      <c r="C523" s="9" t="s">
        <v>1162</v>
      </c>
      <c r="D523" s="11">
        <f ca="1">TODAY()-Basvuranlar[[#This Row],[Yaş]]*365</f>
        <v>25848</v>
      </c>
      <c r="E523" s="9">
        <f t="shared" ca="1" si="32"/>
        <v>49</v>
      </c>
      <c r="F523" s="9">
        <f t="shared" ca="1" si="33"/>
        <v>44</v>
      </c>
      <c r="G523" s="9" t="str">
        <f ca="1">VLOOKUP(RANDBETWEEN(1,81),Sehirler[],2,0)</f>
        <v>Karabük</v>
      </c>
      <c r="H523" s="9">
        <f t="shared" ca="1" si="34"/>
        <v>70875124762</v>
      </c>
      <c r="I523" s="9" t="str">
        <f t="shared" ca="1" si="35"/>
        <v>Erkek</v>
      </c>
    </row>
    <row r="524" spans="1:9">
      <c r="A524" s="9">
        <v>523</v>
      </c>
      <c r="B524" s="9" t="s">
        <v>1163</v>
      </c>
      <c r="C524" s="9" t="s">
        <v>1164</v>
      </c>
      <c r="D524" s="11">
        <f ca="1">TODAY()-Basvuranlar[[#This Row],[Yaş]]*365</f>
        <v>31688</v>
      </c>
      <c r="E524" s="9">
        <f t="shared" ca="1" si="32"/>
        <v>33</v>
      </c>
      <c r="F524" s="9">
        <f t="shared" ca="1" si="33"/>
        <v>46</v>
      </c>
      <c r="G524" s="9" t="str">
        <f ca="1">VLOOKUP(RANDBETWEEN(1,81),Sehirler[],2,0)</f>
        <v>Bayburt</v>
      </c>
      <c r="H524" s="9">
        <f t="shared" ca="1" si="34"/>
        <v>62998142062</v>
      </c>
      <c r="I524" s="9" t="str">
        <f t="shared" ca="1" si="35"/>
        <v>Kadın</v>
      </c>
    </row>
    <row r="525" spans="1:9">
      <c r="A525" s="9">
        <v>524</v>
      </c>
      <c r="B525" s="9" t="s">
        <v>1165</v>
      </c>
      <c r="C525" s="9" t="s">
        <v>1166</v>
      </c>
      <c r="D525" s="11">
        <f ca="1">TODAY()-Basvuranlar[[#This Row],[Yaş]]*365</f>
        <v>36798</v>
      </c>
      <c r="E525" s="9">
        <f t="shared" ca="1" si="32"/>
        <v>19</v>
      </c>
      <c r="F525" s="9">
        <f t="shared" ca="1" si="33"/>
        <v>22</v>
      </c>
      <c r="G525" s="9" t="str">
        <f ca="1">VLOOKUP(RANDBETWEEN(1,81),Sehirler[],2,0)</f>
        <v>Erzincan</v>
      </c>
      <c r="H525" s="9">
        <f t="shared" ca="1" si="34"/>
        <v>25562590721</v>
      </c>
      <c r="I525" s="9" t="str">
        <f t="shared" ca="1" si="35"/>
        <v>Kadın</v>
      </c>
    </row>
    <row r="526" spans="1:9">
      <c r="A526" s="9">
        <v>525</v>
      </c>
      <c r="B526" s="9" t="s">
        <v>1167</v>
      </c>
      <c r="C526" s="9" t="s">
        <v>1168</v>
      </c>
      <c r="D526" s="11">
        <f ca="1">TODAY()-Basvuranlar[[#This Row],[Yaş]]*365</f>
        <v>17453</v>
      </c>
      <c r="E526" s="9">
        <f t="shared" ca="1" si="32"/>
        <v>72</v>
      </c>
      <c r="F526" s="9">
        <f t="shared" ca="1" si="33"/>
        <v>38</v>
      </c>
      <c r="G526" s="9" t="str">
        <f ca="1">VLOOKUP(RANDBETWEEN(1,81),Sehirler[],2,0)</f>
        <v>Bursa</v>
      </c>
      <c r="H526" s="9">
        <f t="shared" ca="1" si="34"/>
        <v>62480529152</v>
      </c>
      <c r="I526" s="9" t="str">
        <f t="shared" ca="1" si="35"/>
        <v>Erkek</v>
      </c>
    </row>
    <row r="527" spans="1:9">
      <c r="A527" s="9">
        <v>526</v>
      </c>
      <c r="B527" s="9" t="s">
        <v>1169</v>
      </c>
      <c r="C527" s="9" t="s">
        <v>1170</v>
      </c>
      <c r="D527" s="11">
        <f ca="1">TODAY()-Basvuranlar[[#This Row],[Yaş]]*365</f>
        <v>36798</v>
      </c>
      <c r="E527" s="9">
        <f t="shared" ca="1" si="32"/>
        <v>19</v>
      </c>
      <c r="F527" s="9">
        <f t="shared" ca="1" si="33"/>
        <v>39</v>
      </c>
      <c r="G527" s="9" t="str">
        <f ca="1">VLOOKUP(RANDBETWEEN(1,81),Sehirler[],2,0)</f>
        <v>Hatay</v>
      </c>
      <c r="H527" s="9">
        <f t="shared" ca="1" si="34"/>
        <v>51593092461</v>
      </c>
      <c r="I527" s="9" t="str">
        <f t="shared" ca="1" si="35"/>
        <v>Kadın</v>
      </c>
    </row>
    <row r="528" spans="1:9">
      <c r="A528" s="9">
        <v>527</v>
      </c>
      <c r="B528" s="9" t="s">
        <v>1171</v>
      </c>
      <c r="C528" s="9" t="s">
        <v>1172</v>
      </c>
      <c r="D528" s="11">
        <f ca="1">TODAY()-Basvuranlar[[#This Row],[Yaş]]*365</f>
        <v>24023</v>
      </c>
      <c r="E528" s="9">
        <f t="shared" ca="1" si="32"/>
        <v>54</v>
      </c>
      <c r="F528" s="9">
        <f t="shared" ca="1" si="33"/>
        <v>44</v>
      </c>
      <c r="G528" s="9" t="str">
        <f ca="1">VLOOKUP(RANDBETWEEN(1,81),Sehirler[],2,0)</f>
        <v>Sivas</v>
      </c>
      <c r="H528" s="9">
        <f t="shared" ca="1" si="34"/>
        <v>68035618254</v>
      </c>
      <c r="I528" s="9" t="str">
        <f t="shared" ca="1" si="35"/>
        <v>Erkek</v>
      </c>
    </row>
    <row r="529" spans="1:9">
      <c r="A529" s="9">
        <v>528</v>
      </c>
      <c r="B529" s="9" t="s">
        <v>1173</v>
      </c>
      <c r="C529" s="9" t="s">
        <v>1174</v>
      </c>
      <c r="D529" s="11">
        <f ca="1">TODAY()-Basvuranlar[[#This Row],[Yaş]]*365</f>
        <v>30958</v>
      </c>
      <c r="E529" s="9">
        <f t="shared" ca="1" si="32"/>
        <v>35</v>
      </c>
      <c r="F529" s="9">
        <f t="shared" ca="1" si="33"/>
        <v>68</v>
      </c>
      <c r="G529" s="9" t="str">
        <f ca="1">VLOOKUP(RANDBETWEEN(1,81),Sehirler[],2,0)</f>
        <v>Sivas</v>
      </c>
      <c r="H529" s="9">
        <f t="shared" ca="1" si="34"/>
        <v>21453313180</v>
      </c>
      <c r="I529" s="9" t="str">
        <f t="shared" ca="1" si="35"/>
        <v>Erkek</v>
      </c>
    </row>
    <row r="530" spans="1:9">
      <c r="A530" s="9">
        <v>529</v>
      </c>
      <c r="B530" s="9" t="s">
        <v>1175</v>
      </c>
      <c r="C530" s="9" t="s">
        <v>1176</v>
      </c>
      <c r="D530" s="11">
        <f ca="1">TODAY()-Basvuranlar[[#This Row],[Yaş]]*365</f>
        <v>31323</v>
      </c>
      <c r="E530" s="9">
        <f t="shared" ca="1" si="32"/>
        <v>34</v>
      </c>
      <c r="F530" s="9">
        <f t="shared" ca="1" si="33"/>
        <v>77</v>
      </c>
      <c r="G530" s="9" t="str">
        <f ca="1">VLOOKUP(RANDBETWEEN(1,81),Sehirler[],2,0)</f>
        <v>Adıyaman</v>
      </c>
      <c r="H530" s="9">
        <f t="shared" ca="1" si="34"/>
        <v>87352708991</v>
      </c>
      <c r="I530" s="9" t="str">
        <f t="shared" ca="1" si="35"/>
        <v>Erkek</v>
      </c>
    </row>
    <row r="531" spans="1:9">
      <c r="A531" s="9">
        <v>530</v>
      </c>
      <c r="B531" s="9" t="s">
        <v>1177</v>
      </c>
      <c r="C531" s="9" t="s">
        <v>1178</v>
      </c>
      <c r="D531" s="11">
        <f ca="1">TODAY()-Basvuranlar[[#This Row],[Yaş]]*365</f>
        <v>16723</v>
      </c>
      <c r="E531" s="9">
        <f t="shared" ca="1" si="32"/>
        <v>74</v>
      </c>
      <c r="F531" s="9">
        <f t="shared" ca="1" si="33"/>
        <v>5</v>
      </c>
      <c r="G531" s="9" t="str">
        <f ca="1">VLOOKUP(RANDBETWEEN(1,81),Sehirler[],2,0)</f>
        <v>Mardin</v>
      </c>
      <c r="H531" s="9">
        <f t="shared" ca="1" si="34"/>
        <v>59572847577</v>
      </c>
      <c r="I531" s="9" t="str">
        <f t="shared" ca="1" si="35"/>
        <v>Erkek</v>
      </c>
    </row>
    <row r="532" spans="1:9">
      <c r="A532" s="9">
        <v>531</v>
      </c>
      <c r="B532" s="9" t="s">
        <v>1179</v>
      </c>
      <c r="C532" s="9" t="s">
        <v>1180</v>
      </c>
      <c r="D532" s="11">
        <f ca="1">TODAY()-Basvuranlar[[#This Row],[Yaş]]*365</f>
        <v>33513</v>
      </c>
      <c r="E532" s="9">
        <f t="shared" ca="1" si="32"/>
        <v>28</v>
      </c>
      <c r="F532" s="9">
        <f t="shared" ca="1" si="33"/>
        <v>12</v>
      </c>
      <c r="G532" s="9" t="str">
        <f ca="1">VLOOKUP(RANDBETWEEN(1,81),Sehirler[],2,0)</f>
        <v>Artvin</v>
      </c>
      <c r="H532" s="9">
        <f t="shared" ca="1" si="34"/>
        <v>45591223313</v>
      </c>
      <c r="I532" s="9" t="str">
        <f t="shared" ca="1" si="35"/>
        <v>Kadın</v>
      </c>
    </row>
    <row r="533" spans="1:9">
      <c r="A533" s="9">
        <v>532</v>
      </c>
      <c r="B533" s="9" t="s">
        <v>1181</v>
      </c>
      <c r="C533" s="9" t="s">
        <v>1182</v>
      </c>
      <c r="D533" s="11">
        <f ca="1">TODAY()-Basvuranlar[[#This Row],[Yaş]]*365</f>
        <v>15628</v>
      </c>
      <c r="E533" s="9">
        <f t="shared" ca="1" si="32"/>
        <v>77</v>
      </c>
      <c r="F533" s="9">
        <f t="shared" ca="1" si="33"/>
        <v>11</v>
      </c>
      <c r="G533" s="9" t="str">
        <f ca="1">VLOOKUP(RANDBETWEEN(1,81),Sehirler[],2,0)</f>
        <v>Siirt</v>
      </c>
      <c r="H533" s="9">
        <f t="shared" ca="1" si="34"/>
        <v>54520231768</v>
      </c>
      <c r="I533" s="9" t="str">
        <f t="shared" ca="1" si="35"/>
        <v>Kadın</v>
      </c>
    </row>
    <row r="534" spans="1:9">
      <c r="A534" s="9">
        <v>533</v>
      </c>
      <c r="B534" s="9" t="s">
        <v>1183</v>
      </c>
      <c r="C534" s="9" t="s">
        <v>1184</v>
      </c>
      <c r="D534" s="11">
        <f ca="1">TODAY()-Basvuranlar[[#This Row],[Yaş]]*365</f>
        <v>26943</v>
      </c>
      <c r="E534" s="9">
        <f t="shared" ca="1" si="32"/>
        <v>46</v>
      </c>
      <c r="F534" s="9">
        <f t="shared" ca="1" si="33"/>
        <v>39</v>
      </c>
      <c r="G534" s="9" t="str">
        <f ca="1">VLOOKUP(RANDBETWEEN(1,81),Sehirler[],2,0)</f>
        <v>Bitlis</v>
      </c>
      <c r="H534" s="9">
        <f t="shared" ca="1" si="34"/>
        <v>23615442982</v>
      </c>
      <c r="I534" s="9" t="str">
        <f t="shared" ca="1" si="35"/>
        <v>Erkek</v>
      </c>
    </row>
    <row r="535" spans="1:9">
      <c r="A535" s="9">
        <v>534</v>
      </c>
      <c r="B535" s="9" t="s">
        <v>1185</v>
      </c>
      <c r="C535" s="9" t="s">
        <v>1186</v>
      </c>
      <c r="D535" s="11">
        <f ca="1">TODAY()-Basvuranlar[[#This Row],[Yaş]]*365</f>
        <v>29498</v>
      </c>
      <c r="E535" s="9">
        <f t="shared" ca="1" si="32"/>
        <v>39</v>
      </c>
      <c r="F535" s="9">
        <f t="shared" ca="1" si="33"/>
        <v>63</v>
      </c>
      <c r="G535" s="9" t="str">
        <f ca="1">VLOOKUP(RANDBETWEEN(1,81),Sehirler[],2,0)</f>
        <v>Tunceli</v>
      </c>
      <c r="H535" s="9">
        <f t="shared" ca="1" si="34"/>
        <v>32205698177</v>
      </c>
      <c r="I535" s="9" t="str">
        <f t="shared" ca="1" si="35"/>
        <v>Kadın</v>
      </c>
    </row>
    <row r="536" spans="1:9">
      <c r="A536" s="9">
        <v>535</v>
      </c>
      <c r="B536" s="9" t="s">
        <v>1187</v>
      </c>
      <c r="C536" s="9" t="s">
        <v>1188</v>
      </c>
      <c r="D536" s="11">
        <f ca="1">TODAY()-Basvuranlar[[#This Row],[Yaş]]*365</f>
        <v>30228</v>
      </c>
      <c r="E536" s="9">
        <f t="shared" ca="1" si="32"/>
        <v>37</v>
      </c>
      <c r="F536" s="9">
        <f t="shared" ca="1" si="33"/>
        <v>44</v>
      </c>
      <c r="G536" s="9" t="str">
        <f ca="1">VLOOKUP(RANDBETWEEN(1,81),Sehirler[],2,0)</f>
        <v>Bilecik</v>
      </c>
      <c r="H536" s="9">
        <f t="shared" ca="1" si="34"/>
        <v>30918031513</v>
      </c>
      <c r="I536" s="9" t="str">
        <f t="shared" ca="1" si="35"/>
        <v>Erkek</v>
      </c>
    </row>
    <row r="537" spans="1:9">
      <c r="A537" s="9">
        <v>536</v>
      </c>
      <c r="B537" s="9" t="s">
        <v>1189</v>
      </c>
      <c r="C537" s="9" t="s">
        <v>1190</v>
      </c>
      <c r="D537" s="11">
        <f ca="1">TODAY()-Basvuranlar[[#This Row],[Yaş]]*365</f>
        <v>17453</v>
      </c>
      <c r="E537" s="9">
        <f t="shared" ca="1" si="32"/>
        <v>72</v>
      </c>
      <c r="F537" s="9">
        <f t="shared" ca="1" si="33"/>
        <v>44</v>
      </c>
      <c r="G537" s="9" t="str">
        <f ca="1">VLOOKUP(RANDBETWEEN(1,81),Sehirler[],2,0)</f>
        <v>İstanbul</v>
      </c>
      <c r="H537" s="9">
        <f t="shared" ca="1" si="34"/>
        <v>59542958456</v>
      </c>
      <c r="I537" s="9" t="str">
        <f t="shared" ca="1" si="35"/>
        <v>Erkek</v>
      </c>
    </row>
    <row r="538" spans="1:9">
      <c r="A538" s="9">
        <v>537</v>
      </c>
      <c r="B538" s="9" t="s">
        <v>1191</v>
      </c>
      <c r="C538" s="9" t="s">
        <v>1192</v>
      </c>
      <c r="D538" s="11">
        <f ca="1">TODAY()-Basvuranlar[[#This Row],[Yaş]]*365</f>
        <v>31688</v>
      </c>
      <c r="E538" s="9">
        <f t="shared" ca="1" si="32"/>
        <v>33</v>
      </c>
      <c r="F538" s="9">
        <f t="shared" ca="1" si="33"/>
        <v>6</v>
      </c>
      <c r="G538" s="9" t="str">
        <f ca="1">VLOOKUP(RANDBETWEEN(1,81),Sehirler[],2,0)</f>
        <v>Trabzon</v>
      </c>
      <c r="H538" s="9">
        <f t="shared" ca="1" si="34"/>
        <v>75965415878</v>
      </c>
      <c r="I538" s="9" t="str">
        <f t="shared" ca="1" si="35"/>
        <v>Kadın</v>
      </c>
    </row>
    <row r="539" spans="1:9">
      <c r="A539" s="9">
        <v>538</v>
      </c>
      <c r="B539" s="9" t="s">
        <v>1193</v>
      </c>
      <c r="C539" s="9" t="s">
        <v>1194</v>
      </c>
      <c r="D539" s="11">
        <f ca="1">TODAY()-Basvuranlar[[#This Row],[Yaş]]*365</f>
        <v>32418</v>
      </c>
      <c r="E539" s="9">
        <f t="shared" ca="1" si="32"/>
        <v>31</v>
      </c>
      <c r="F539" s="9">
        <f t="shared" ca="1" si="33"/>
        <v>35</v>
      </c>
      <c r="G539" s="9" t="str">
        <f ca="1">VLOOKUP(RANDBETWEEN(1,81),Sehirler[],2,0)</f>
        <v>Muğla</v>
      </c>
      <c r="H539" s="9">
        <f t="shared" ca="1" si="34"/>
        <v>91226143617</v>
      </c>
      <c r="I539" s="9" t="str">
        <f t="shared" ca="1" si="35"/>
        <v>Kadın</v>
      </c>
    </row>
    <row r="540" spans="1:9">
      <c r="A540" s="9">
        <v>539</v>
      </c>
      <c r="B540" s="9" t="s">
        <v>1195</v>
      </c>
      <c r="C540" s="9" t="s">
        <v>1196</v>
      </c>
      <c r="D540" s="11">
        <f ca="1">TODAY()-Basvuranlar[[#This Row],[Yaş]]*365</f>
        <v>35338</v>
      </c>
      <c r="E540" s="9">
        <f t="shared" ca="1" si="32"/>
        <v>23</v>
      </c>
      <c r="F540" s="9">
        <f t="shared" ca="1" si="33"/>
        <v>2</v>
      </c>
      <c r="G540" s="9" t="str">
        <f ca="1">VLOOKUP(RANDBETWEEN(1,81),Sehirler[],2,0)</f>
        <v>Karaman</v>
      </c>
      <c r="H540" s="9">
        <f t="shared" ca="1" si="34"/>
        <v>16130957787</v>
      </c>
      <c r="I540" s="9" t="str">
        <f t="shared" ca="1" si="35"/>
        <v>Erkek</v>
      </c>
    </row>
    <row r="541" spans="1:9">
      <c r="A541" s="9">
        <v>540</v>
      </c>
      <c r="B541" s="9" t="s">
        <v>1197</v>
      </c>
      <c r="C541" s="9" t="s">
        <v>1198</v>
      </c>
      <c r="D541" s="11">
        <f ca="1">TODAY()-Basvuranlar[[#This Row],[Yaş]]*365</f>
        <v>35703</v>
      </c>
      <c r="E541" s="9">
        <f t="shared" ca="1" si="32"/>
        <v>22</v>
      </c>
      <c r="F541" s="9">
        <f t="shared" ca="1" si="33"/>
        <v>8</v>
      </c>
      <c r="G541" s="9" t="str">
        <f ca="1">VLOOKUP(RANDBETWEEN(1,81),Sehirler[],2,0)</f>
        <v>Eskisehir</v>
      </c>
      <c r="H541" s="9">
        <f t="shared" ca="1" si="34"/>
        <v>59439191877</v>
      </c>
      <c r="I541" s="9" t="str">
        <f t="shared" ca="1" si="35"/>
        <v>Erkek</v>
      </c>
    </row>
    <row r="542" spans="1:9">
      <c r="A542" s="9">
        <v>541</v>
      </c>
      <c r="B542" s="9" t="s">
        <v>1199</v>
      </c>
      <c r="C542" s="9" t="s">
        <v>1200</v>
      </c>
      <c r="D542" s="11">
        <f ca="1">TODAY()-Basvuranlar[[#This Row],[Yaş]]*365</f>
        <v>29498</v>
      </c>
      <c r="E542" s="9">
        <f t="shared" ca="1" si="32"/>
        <v>39</v>
      </c>
      <c r="F542" s="9">
        <f t="shared" ca="1" si="33"/>
        <v>68</v>
      </c>
      <c r="G542" s="9" t="str">
        <f ca="1">VLOOKUP(RANDBETWEEN(1,81),Sehirler[],2,0)</f>
        <v>Yozgat</v>
      </c>
      <c r="H542" s="9">
        <f t="shared" ca="1" si="34"/>
        <v>18221837158</v>
      </c>
      <c r="I542" s="9" t="str">
        <f t="shared" ca="1" si="35"/>
        <v>Erkek</v>
      </c>
    </row>
    <row r="543" spans="1:9">
      <c r="A543" s="9">
        <v>542</v>
      </c>
      <c r="B543" s="9" t="s">
        <v>1201</v>
      </c>
      <c r="C543" s="9" t="s">
        <v>1202</v>
      </c>
      <c r="D543" s="11">
        <f ca="1">TODAY()-Basvuranlar[[#This Row],[Yaş]]*365</f>
        <v>34608</v>
      </c>
      <c r="E543" s="9">
        <f t="shared" ca="1" si="32"/>
        <v>25</v>
      </c>
      <c r="F543" s="9">
        <f t="shared" ca="1" si="33"/>
        <v>56</v>
      </c>
      <c r="G543" s="9" t="str">
        <f ca="1">VLOOKUP(RANDBETWEEN(1,81),Sehirler[],2,0)</f>
        <v>Eskisehir</v>
      </c>
      <c r="H543" s="9">
        <f t="shared" ca="1" si="34"/>
        <v>32942781351</v>
      </c>
      <c r="I543" s="9" t="str">
        <f t="shared" ca="1" si="35"/>
        <v>Erkek</v>
      </c>
    </row>
    <row r="544" spans="1:9">
      <c r="A544" s="9">
        <v>543</v>
      </c>
      <c r="B544" s="9" t="s">
        <v>1203</v>
      </c>
      <c r="C544" s="9" t="s">
        <v>1204</v>
      </c>
      <c r="D544" s="11">
        <f ca="1">TODAY()-Basvuranlar[[#This Row],[Yaş]]*365</f>
        <v>31688</v>
      </c>
      <c r="E544" s="9">
        <f t="shared" ca="1" si="32"/>
        <v>33</v>
      </c>
      <c r="F544" s="9">
        <f t="shared" ca="1" si="33"/>
        <v>11</v>
      </c>
      <c r="G544" s="9" t="str">
        <f ca="1">VLOOKUP(RANDBETWEEN(1,81),Sehirler[],2,0)</f>
        <v>Artvin</v>
      </c>
      <c r="H544" s="9">
        <f t="shared" ca="1" si="34"/>
        <v>71041717016</v>
      </c>
      <c r="I544" s="9" t="str">
        <f t="shared" ca="1" si="35"/>
        <v>Erkek</v>
      </c>
    </row>
    <row r="545" spans="1:9">
      <c r="A545" s="9">
        <v>544</v>
      </c>
      <c r="B545" s="9" t="s">
        <v>1205</v>
      </c>
      <c r="C545" s="9" t="s">
        <v>1206</v>
      </c>
      <c r="D545" s="11">
        <f ca="1">TODAY()-Basvuranlar[[#This Row],[Yaş]]*365</f>
        <v>18548</v>
      </c>
      <c r="E545" s="9">
        <f t="shared" ca="1" si="32"/>
        <v>69</v>
      </c>
      <c r="F545" s="9">
        <f t="shared" ca="1" si="33"/>
        <v>25</v>
      </c>
      <c r="G545" s="9" t="str">
        <f ca="1">VLOOKUP(RANDBETWEEN(1,81),Sehirler[],2,0)</f>
        <v>Eskisehir</v>
      </c>
      <c r="H545" s="9">
        <f t="shared" ca="1" si="34"/>
        <v>81176012496</v>
      </c>
      <c r="I545" s="9" t="str">
        <f t="shared" ca="1" si="35"/>
        <v>Erkek</v>
      </c>
    </row>
    <row r="546" spans="1:9">
      <c r="A546" s="9">
        <v>545</v>
      </c>
      <c r="B546" s="9" t="s">
        <v>1207</v>
      </c>
      <c r="C546" s="9" t="s">
        <v>1208</v>
      </c>
      <c r="D546" s="11">
        <f ca="1">TODAY()-Basvuranlar[[#This Row],[Yaş]]*365</f>
        <v>29133</v>
      </c>
      <c r="E546" s="9">
        <f t="shared" ca="1" si="32"/>
        <v>40</v>
      </c>
      <c r="F546" s="9">
        <f t="shared" ca="1" si="33"/>
        <v>8</v>
      </c>
      <c r="G546" s="9" t="str">
        <f ca="1">VLOOKUP(RANDBETWEEN(1,81),Sehirler[],2,0)</f>
        <v>Kırşehir</v>
      </c>
      <c r="H546" s="9">
        <f t="shared" ca="1" si="34"/>
        <v>85433451454</v>
      </c>
      <c r="I546" s="9" t="str">
        <f t="shared" ca="1" si="35"/>
        <v>Erkek</v>
      </c>
    </row>
    <row r="547" spans="1:9">
      <c r="A547" s="9">
        <v>546</v>
      </c>
      <c r="B547" s="9" t="s">
        <v>1209</v>
      </c>
      <c r="C547" s="9" t="s">
        <v>1210</v>
      </c>
      <c r="D547" s="11">
        <f ca="1">TODAY()-Basvuranlar[[#This Row],[Yaş]]*365</f>
        <v>30958</v>
      </c>
      <c r="E547" s="9">
        <f t="shared" ca="1" si="32"/>
        <v>35</v>
      </c>
      <c r="F547" s="9">
        <f t="shared" ca="1" si="33"/>
        <v>14</v>
      </c>
      <c r="G547" s="9" t="str">
        <f ca="1">VLOOKUP(RANDBETWEEN(1,81),Sehirler[],2,0)</f>
        <v>Bitlis</v>
      </c>
      <c r="H547" s="9">
        <f t="shared" ca="1" si="34"/>
        <v>36288684387</v>
      </c>
      <c r="I547" s="9" t="str">
        <f t="shared" ca="1" si="35"/>
        <v>Kadın</v>
      </c>
    </row>
    <row r="548" spans="1:9">
      <c r="A548" s="9">
        <v>547</v>
      </c>
      <c r="B548" s="9" t="s">
        <v>1211</v>
      </c>
      <c r="C548" s="9" t="s">
        <v>968</v>
      </c>
      <c r="D548" s="11">
        <f ca="1">TODAY()-Basvuranlar[[#This Row],[Yaş]]*365</f>
        <v>26943</v>
      </c>
      <c r="E548" s="9">
        <f t="shared" ca="1" si="32"/>
        <v>46</v>
      </c>
      <c r="F548" s="9">
        <f t="shared" ca="1" si="33"/>
        <v>20</v>
      </c>
      <c r="G548" s="9" t="str">
        <f ca="1">VLOOKUP(RANDBETWEEN(1,81),Sehirler[],2,0)</f>
        <v>Bitlis</v>
      </c>
      <c r="H548" s="9">
        <f t="shared" ca="1" si="34"/>
        <v>17236536873</v>
      </c>
      <c r="I548" s="9" t="str">
        <f t="shared" ca="1" si="35"/>
        <v>Kadın</v>
      </c>
    </row>
    <row r="549" spans="1:9">
      <c r="A549" s="9">
        <v>548</v>
      </c>
      <c r="B549" s="9" t="s">
        <v>1212</v>
      </c>
      <c r="C549" s="9" t="s">
        <v>1213</v>
      </c>
      <c r="D549" s="11">
        <f ca="1">TODAY()-Basvuranlar[[#This Row],[Yaş]]*365</f>
        <v>29133</v>
      </c>
      <c r="E549" s="9">
        <f t="shared" ca="1" si="32"/>
        <v>40</v>
      </c>
      <c r="F549" s="9">
        <f t="shared" ca="1" si="33"/>
        <v>50</v>
      </c>
      <c r="G549" s="9" t="str">
        <f ca="1">VLOOKUP(RANDBETWEEN(1,81),Sehirler[],2,0)</f>
        <v>Denizli</v>
      </c>
      <c r="H549" s="9">
        <f t="shared" ca="1" si="34"/>
        <v>15289269107</v>
      </c>
      <c r="I549" s="9" t="str">
        <f t="shared" ca="1" si="35"/>
        <v>Kadın</v>
      </c>
    </row>
    <row r="550" spans="1:9">
      <c r="A550" s="9">
        <v>549</v>
      </c>
      <c r="B550" s="9" t="s">
        <v>1214</v>
      </c>
      <c r="C550" s="9" t="s">
        <v>1215</v>
      </c>
      <c r="D550" s="11">
        <f ca="1">TODAY()-Basvuranlar[[#This Row],[Yaş]]*365</f>
        <v>20008</v>
      </c>
      <c r="E550" s="9">
        <f t="shared" ca="1" si="32"/>
        <v>65</v>
      </c>
      <c r="F550" s="9">
        <f t="shared" ca="1" si="33"/>
        <v>32</v>
      </c>
      <c r="G550" s="9" t="str">
        <f ca="1">VLOOKUP(RANDBETWEEN(1,81),Sehirler[],2,0)</f>
        <v>Erzurum</v>
      </c>
      <c r="H550" s="9">
        <f t="shared" ca="1" si="34"/>
        <v>45053875208</v>
      </c>
      <c r="I550" s="9" t="str">
        <f t="shared" ca="1" si="35"/>
        <v>Kadın</v>
      </c>
    </row>
    <row r="551" spans="1:9">
      <c r="A551" s="9">
        <v>550</v>
      </c>
      <c r="B551" s="9" t="s">
        <v>1216</v>
      </c>
      <c r="C551" s="9" t="s">
        <v>1217</v>
      </c>
      <c r="D551" s="11">
        <f ca="1">TODAY()-Basvuranlar[[#This Row],[Yaş]]*365</f>
        <v>33148</v>
      </c>
      <c r="E551" s="9">
        <f t="shared" ca="1" si="32"/>
        <v>29</v>
      </c>
      <c r="F551" s="9">
        <f t="shared" ca="1" si="33"/>
        <v>36</v>
      </c>
      <c r="G551" s="9" t="str">
        <f ca="1">VLOOKUP(RANDBETWEEN(1,81),Sehirler[],2,0)</f>
        <v>Muş</v>
      </c>
      <c r="H551" s="9">
        <f t="shared" ca="1" si="34"/>
        <v>52378836476</v>
      </c>
      <c r="I551" s="9" t="str">
        <f t="shared" ca="1" si="35"/>
        <v>Kadın</v>
      </c>
    </row>
    <row r="552" spans="1:9">
      <c r="A552" s="9">
        <v>551</v>
      </c>
      <c r="B552" s="9" t="s">
        <v>1218</v>
      </c>
      <c r="C552" s="9" t="s">
        <v>1219</v>
      </c>
      <c r="D552" s="11">
        <f ca="1">TODAY()-Basvuranlar[[#This Row],[Yaş]]*365</f>
        <v>37163</v>
      </c>
      <c r="E552" s="9">
        <f t="shared" ca="1" si="32"/>
        <v>18</v>
      </c>
      <c r="F552" s="9">
        <f t="shared" ca="1" si="33"/>
        <v>77</v>
      </c>
      <c r="G552" s="9" t="str">
        <f ca="1">VLOOKUP(RANDBETWEEN(1,81),Sehirler[],2,0)</f>
        <v>Trabzon</v>
      </c>
      <c r="H552" s="9">
        <f t="shared" ca="1" si="34"/>
        <v>59575128810</v>
      </c>
      <c r="I552" s="9" t="str">
        <f t="shared" ca="1" si="35"/>
        <v>Erkek</v>
      </c>
    </row>
    <row r="553" spans="1:9">
      <c r="A553" s="9">
        <v>552</v>
      </c>
      <c r="B553" s="9" t="s">
        <v>1220</v>
      </c>
      <c r="C553" s="9" t="s">
        <v>1221</v>
      </c>
      <c r="D553" s="11">
        <f ca="1">TODAY()-Basvuranlar[[#This Row],[Yaş]]*365</f>
        <v>29133</v>
      </c>
      <c r="E553" s="9">
        <f t="shared" ca="1" si="32"/>
        <v>40</v>
      </c>
      <c r="F553" s="9">
        <f t="shared" ca="1" si="33"/>
        <v>23</v>
      </c>
      <c r="G553" s="9" t="str">
        <f ca="1">VLOOKUP(RANDBETWEEN(1,81),Sehirler[],2,0)</f>
        <v>Kocaeli</v>
      </c>
      <c r="H553" s="9">
        <f t="shared" ca="1" si="34"/>
        <v>38086617207</v>
      </c>
      <c r="I553" s="9" t="str">
        <f t="shared" ca="1" si="35"/>
        <v>Erkek</v>
      </c>
    </row>
    <row r="554" spans="1:9">
      <c r="A554" s="9">
        <v>553</v>
      </c>
      <c r="B554" s="9" t="s">
        <v>1222</v>
      </c>
      <c r="C554" s="9" t="s">
        <v>1223</v>
      </c>
      <c r="D554" s="11">
        <f ca="1">TODAY()-Basvuranlar[[#This Row],[Yaş]]*365</f>
        <v>33878</v>
      </c>
      <c r="E554" s="9">
        <f t="shared" ca="1" si="32"/>
        <v>27</v>
      </c>
      <c r="F554" s="9">
        <f t="shared" ca="1" si="33"/>
        <v>3</v>
      </c>
      <c r="G554" s="9" t="str">
        <f ca="1">VLOOKUP(RANDBETWEEN(1,81),Sehirler[],2,0)</f>
        <v>Aksaray</v>
      </c>
      <c r="H554" s="9">
        <f t="shared" ca="1" si="34"/>
        <v>73926998305</v>
      </c>
      <c r="I554" s="9" t="str">
        <f t="shared" ca="1" si="35"/>
        <v>Erkek</v>
      </c>
    </row>
    <row r="555" spans="1:9">
      <c r="A555" s="9">
        <v>554</v>
      </c>
      <c r="B555" s="9" t="s">
        <v>1224</v>
      </c>
      <c r="C555" s="9" t="s">
        <v>1225</v>
      </c>
      <c r="D555" s="11">
        <f ca="1">TODAY()-Basvuranlar[[#This Row],[Yaş]]*365</f>
        <v>18913</v>
      </c>
      <c r="E555" s="9">
        <f t="shared" ca="1" si="32"/>
        <v>68</v>
      </c>
      <c r="F555" s="9">
        <f t="shared" ca="1" si="33"/>
        <v>5</v>
      </c>
      <c r="G555" s="9" t="str">
        <f ca="1">VLOOKUP(RANDBETWEEN(1,81),Sehirler[],2,0)</f>
        <v>Çankırı</v>
      </c>
      <c r="H555" s="9">
        <f t="shared" ca="1" si="34"/>
        <v>60954343523</v>
      </c>
      <c r="I555" s="9" t="str">
        <f t="shared" ca="1" si="35"/>
        <v>Kadın</v>
      </c>
    </row>
    <row r="556" spans="1:9">
      <c r="A556" s="9">
        <v>555</v>
      </c>
      <c r="B556" s="9" t="s">
        <v>1226</v>
      </c>
      <c r="C556" s="9" t="s">
        <v>1227</v>
      </c>
      <c r="D556" s="11">
        <f ca="1">TODAY()-Basvuranlar[[#This Row],[Yaş]]*365</f>
        <v>34608</v>
      </c>
      <c r="E556" s="9">
        <f t="shared" ca="1" si="32"/>
        <v>25</v>
      </c>
      <c r="F556" s="9">
        <f t="shared" ca="1" si="33"/>
        <v>59</v>
      </c>
      <c r="G556" s="9" t="str">
        <f ca="1">VLOOKUP(RANDBETWEEN(1,81),Sehirler[],2,0)</f>
        <v>Kırklareli</v>
      </c>
      <c r="H556" s="9">
        <f t="shared" ca="1" si="34"/>
        <v>36842957351</v>
      </c>
      <c r="I556" s="9" t="str">
        <f t="shared" ca="1" si="35"/>
        <v>Kadın</v>
      </c>
    </row>
    <row r="557" spans="1:9">
      <c r="A557" s="9">
        <v>556</v>
      </c>
      <c r="B557" s="9" t="s">
        <v>1228</v>
      </c>
      <c r="C557" s="9" t="s">
        <v>1229</v>
      </c>
      <c r="D557" s="11">
        <f ca="1">TODAY()-Basvuranlar[[#This Row],[Yaş]]*365</f>
        <v>26213</v>
      </c>
      <c r="E557" s="9">
        <f t="shared" ca="1" si="32"/>
        <v>48</v>
      </c>
      <c r="F557" s="9">
        <f t="shared" ca="1" si="33"/>
        <v>74</v>
      </c>
      <c r="G557" s="9" t="str">
        <f ca="1">VLOOKUP(RANDBETWEEN(1,81),Sehirler[],2,0)</f>
        <v>Artvin</v>
      </c>
      <c r="H557" s="9">
        <f t="shared" ca="1" si="34"/>
        <v>59297401303</v>
      </c>
      <c r="I557" s="9" t="str">
        <f t="shared" ca="1" si="35"/>
        <v>Kadın</v>
      </c>
    </row>
    <row r="558" spans="1:9">
      <c r="A558" s="9">
        <v>557</v>
      </c>
      <c r="B558" s="9" t="s">
        <v>1230</v>
      </c>
      <c r="C558" s="9" t="s">
        <v>1231</v>
      </c>
      <c r="D558" s="11">
        <f ca="1">TODAY()-Basvuranlar[[#This Row],[Yaş]]*365</f>
        <v>14168</v>
      </c>
      <c r="E558" s="9">
        <f t="shared" ca="1" si="32"/>
        <v>81</v>
      </c>
      <c r="F558" s="9">
        <f t="shared" ca="1" si="33"/>
        <v>58</v>
      </c>
      <c r="G558" s="9" t="str">
        <f ca="1">VLOOKUP(RANDBETWEEN(1,81),Sehirler[],2,0)</f>
        <v>İstanbul</v>
      </c>
      <c r="H558" s="9">
        <f t="shared" ca="1" si="34"/>
        <v>57864499839</v>
      </c>
      <c r="I558" s="9" t="str">
        <f t="shared" ca="1" si="35"/>
        <v>Erkek</v>
      </c>
    </row>
    <row r="559" spans="1:9">
      <c r="A559" s="9">
        <v>558</v>
      </c>
      <c r="B559" s="9" t="s">
        <v>1232</v>
      </c>
      <c r="C559" s="9" t="s">
        <v>1233</v>
      </c>
      <c r="D559" s="11">
        <f ca="1">TODAY()-Basvuranlar[[#This Row],[Yaş]]*365</f>
        <v>19278</v>
      </c>
      <c r="E559" s="9">
        <f t="shared" ca="1" si="32"/>
        <v>67</v>
      </c>
      <c r="F559" s="9">
        <f t="shared" ca="1" si="33"/>
        <v>70</v>
      </c>
      <c r="G559" s="9" t="str">
        <f ca="1">VLOOKUP(RANDBETWEEN(1,81),Sehirler[],2,0)</f>
        <v>Yozgat</v>
      </c>
      <c r="H559" s="9">
        <f t="shared" ca="1" si="34"/>
        <v>41905005883</v>
      </c>
      <c r="I559" s="9" t="str">
        <f t="shared" ca="1" si="35"/>
        <v>Erkek</v>
      </c>
    </row>
    <row r="560" spans="1:9">
      <c r="A560" s="9">
        <v>559</v>
      </c>
      <c r="B560" s="9" t="s">
        <v>1234</v>
      </c>
      <c r="C560" s="9" t="s">
        <v>1235</v>
      </c>
      <c r="D560" s="11">
        <f ca="1">TODAY()-Basvuranlar[[#This Row],[Yaş]]*365</f>
        <v>26213</v>
      </c>
      <c r="E560" s="9">
        <f t="shared" ca="1" si="32"/>
        <v>48</v>
      </c>
      <c r="F560" s="9">
        <f t="shared" ca="1" si="33"/>
        <v>17</v>
      </c>
      <c r="G560" s="9" t="str">
        <f ca="1">VLOOKUP(RANDBETWEEN(1,81),Sehirler[],2,0)</f>
        <v>Trabzon</v>
      </c>
      <c r="H560" s="9">
        <f t="shared" ca="1" si="34"/>
        <v>33013914511</v>
      </c>
      <c r="I560" s="9" t="str">
        <f t="shared" ca="1" si="35"/>
        <v>Erkek</v>
      </c>
    </row>
    <row r="561" spans="1:9">
      <c r="A561" s="9">
        <v>560</v>
      </c>
      <c r="B561" s="9" t="s">
        <v>1236</v>
      </c>
      <c r="C561" s="9" t="s">
        <v>1237</v>
      </c>
      <c r="D561" s="11">
        <f ca="1">TODAY()-Basvuranlar[[#This Row],[Yaş]]*365</f>
        <v>34608</v>
      </c>
      <c r="E561" s="9">
        <f t="shared" ca="1" si="32"/>
        <v>25</v>
      </c>
      <c r="F561" s="9">
        <f t="shared" ca="1" si="33"/>
        <v>53</v>
      </c>
      <c r="G561" s="9" t="str">
        <f ca="1">VLOOKUP(RANDBETWEEN(1,81),Sehirler[],2,0)</f>
        <v>Artvin</v>
      </c>
      <c r="H561" s="9">
        <f t="shared" ca="1" si="34"/>
        <v>82334729196</v>
      </c>
      <c r="I561" s="9" t="str">
        <f t="shared" ca="1" si="35"/>
        <v>Kadın</v>
      </c>
    </row>
    <row r="562" spans="1:9">
      <c r="A562" s="9">
        <v>561</v>
      </c>
      <c r="B562" s="9" t="s">
        <v>1238</v>
      </c>
      <c r="C562" s="9" t="s">
        <v>1239</v>
      </c>
      <c r="D562" s="11">
        <f ca="1">TODAY()-Basvuranlar[[#This Row],[Yaş]]*365</f>
        <v>20008</v>
      </c>
      <c r="E562" s="9">
        <f t="shared" ca="1" si="32"/>
        <v>65</v>
      </c>
      <c r="F562" s="9">
        <f t="shared" ca="1" si="33"/>
        <v>45</v>
      </c>
      <c r="G562" s="9" t="str">
        <f ca="1">VLOOKUP(RANDBETWEEN(1,81),Sehirler[],2,0)</f>
        <v>Erzincan</v>
      </c>
      <c r="H562" s="9">
        <f t="shared" ca="1" si="34"/>
        <v>39046160436</v>
      </c>
      <c r="I562" s="9" t="str">
        <f t="shared" ca="1" si="35"/>
        <v>Erkek</v>
      </c>
    </row>
    <row r="563" spans="1:9">
      <c r="A563" s="9">
        <v>562</v>
      </c>
      <c r="B563" s="9" t="s">
        <v>1240</v>
      </c>
      <c r="C563" s="9" t="s">
        <v>1241</v>
      </c>
      <c r="D563" s="11">
        <f ca="1">TODAY()-Basvuranlar[[#This Row],[Yaş]]*365</f>
        <v>24023</v>
      </c>
      <c r="E563" s="9">
        <f t="shared" ca="1" si="32"/>
        <v>54</v>
      </c>
      <c r="F563" s="9">
        <f t="shared" ca="1" si="33"/>
        <v>29</v>
      </c>
      <c r="G563" s="9" t="str">
        <f ca="1">VLOOKUP(RANDBETWEEN(1,81),Sehirler[],2,0)</f>
        <v>Edirne</v>
      </c>
      <c r="H563" s="9">
        <f t="shared" ca="1" si="34"/>
        <v>74506818125</v>
      </c>
      <c r="I563" s="9" t="str">
        <f t="shared" ca="1" si="35"/>
        <v>Kadın</v>
      </c>
    </row>
    <row r="564" spans="1:9">
      <c r="A564" s="9">
        <v>563</v>
      </c>
      <c r="B564" s="9" t="s">
        <v>1242</v>
      </c>
      <c r="C564" s="9" t="s">
        <v>1243</v>
      </c>
      <c r="D564" s="11">
        <f ca="1">TODAY()-Basvuranlar[[#This Row],[Yaş]]*365</f>
        <v>21468</v>
      </c>
      <c r="E564" s="9">
        <f t="shared" ca="1" si="32"/>
        <v>61</v>
      </c>
      <c r="F564" s="9">
        <f t="shared" ca="1" si="33"/>
        <v>24</v>
      </c>
      <c r="G564" s="9" t="str">
        <f ca="1">VLOOKUP(RANDBETWEEN(1,81),Sehirler[],2,0)</f>
        <v>Tokat</v>
      </c>
      <c r="H564" s="9">
        <f t="shared" ca="1" si="34"/>
        <v>57857041862</v>
      </c>
      <c r="I564" s="9" t="str">
        <f t="shared" ca="1" si="35"/>
        <v>Erkek</v>
      </c>
    </row>
    <row r="565" spans="1:9">
      <c r="A565" s="9">
        <v>564</v>
      </c>
      <c r="B565" s="9" t="s">
        <v>1244</v>
      </c>
      <c r="C565" s="9" t="s">
        <v>1245</v>
      </c>
      <c r="D565" s="11">
        <f ca="1">TODAY()-Basvuranlar[[#This Row],[Yaş]]*365</f>
        <v>14168</v>
      </c>
      <c r="E565" s="9">
        <f t="shared" ca="1" si="32"/>
        <v>81</v>
      </c>
      <c r="F565" s="9">
        <f t="shared" ca="1" si="33"/>
        <v>56</v>
      </c>
      <c r="G565" s="9" t="str">
        <f ca="1">VLOOKUP(RANDBETWEEN(1,81),Sehirler[],2,0)</f>
        <v>Batman</v>
      </c>
      <c r="H565" s="9">
        <f t="shared" ca="1" si="34"/>
        <v>50774879025</v>
      </c>
      <c r="I565" s="9" t="str">
        <f t="shared" ca="1" si="35"/>
        <v>Kadın</v>
      </c>
    </row>
    <row r="566" spans="1:9">
      <c r="A566" s="9">
        <v>565</v>
      </c>
      <c r="B566" s="9" t="s">
        <v>1246</v>
      </c>
      <c r="C566" s="9" t="s">
        <v>1247</v>
      </c>
      <c r="D566" s="11">
        <f ca="1">TODAY()-Basvuranlar[[#This Row],[Yaş]]*365</f>
        <v>15628</v>
      </c>
      <c r="E566" s="9">
        <f t="shared" ca="1" si="32"/>
        <v>77</v>
      </c>
      <c r="F566" s="9">
        <f t="shared" ca="1" si="33"/>
        <v>46</v>
      </c>
      <c r="G566" s="9" t="str">
        <f ca="1">VLOOKUP(RANDBETWEEN(1,81),Sehirler[],2,0)</f>
        <v>Kütahya</v>
      </c>
      <c r="H566" s="9">
        <f t="shared" ca="1" si="34"/>
        <v>83193404335</v>
      </c>
      <c r="I566" s="9" t="str">
        <f t="shared" ca="1" si="35"/>
        <v>Erkek</v>
      </c>
    </row>
    <row r="567" spans="1:9">
      <c r="A567" s="9">
        <v>566</v>
      </c>
      <c r="B567" s="9" t="s">
        <v>1248</v>
      </c>
      <c r="C567" s="9" t="s">
        <v>1249</v>
      </c>
      <c r="D567" s="11">
        <f ca="1">TODAY()-Basvuranlar[[#This Row],[Yaş]]*365</f>
        <v>25848</v>
      </c>
      <c r="E567" s="9">
        <f t="shared" ca="1" si="32"/>
        <v>49</v>
      </c>
      <c r="F567" s="9">
        <f t="shared" ca="1" si="33"/>
        <v>15</v>
      </c>
      <c r="G567" s="9" t="str">
        <f ca="1">VLOOKUP(RANDBETWEEN(1,81),Sehirler[],2,0)</f>
        <v>Kars</v>
      </c>
      <c r="H567" s="9">
        <f t="shared" ca="1" si="34"/>
        <v>41984655758</v>
      </c>
      <c r="I567" s="9" t="str">
        <f t="shared" ca="1" si="35"/>
        <v>Kadın</v>
      </c>
    </row>
    <row r="568" spans="1:9">
      <c r="A568" s="9">
        <v>567</v>
      </c>
      <c r="B568" s="9" t="s">
        <v>1250</v>
      </c>
      <c r="C568" s="9" t="s">
        <v>1251</v>
      </c>
      <c r="D568" s="11">
        <f ca="1">TODAY()-Basvuranlar[[#This Row],[Yaş]]*365</f>
        <v>21833</v>
      </c>
      <c r="E568" s="9">
        <f t="shared" ca="1" si="32"/>
        <v>60</v>
      </c>
      <c r="F568" s="9">
        <f t="shared" ca="1" si="33"/>
        <v>21</v>
      </c>
      <c r="G568" s="9" t="str">
        <f ca="1">VLOOKUP(RANDBETWEEN(1,81),Sehirler[],2,0)</f>
        <v>Zonguldak</v>
      </c>
      <c r="H568" s="9">
        <f t="shared" ca="1" si="34"/>
        <v>47826456719</v>
      </c>
      <c r="I568" s="9" t="str">
        <f t="shared" ca="1" si="35"/>
        <v>Erkek</v>
      </c>
    </row>
    <row r="569" spans="1:9">
      <c r="A569" s="9">
        <v>568</v>
      </c>
      <c r="B569" s="9" t="s">
        <v>1252</v>
      </c>
      <c r="C569" s="9" t="s">
        <v>1253</v>
      </c>
      <c r="D569" s="11">
        <f ca="1">TODAY()-Basvuranlar[[#This Row],[Yaş]]*365</f>
        <v>29863</v>
      </c>
      <c r="E569" s="9">
        <f t="shared" ca="1" si="32"/>
        <v>38</v>
      </c>
      <c r="F569" s="9">
        <f t="shared" ca="1" si="33"/>
        <v>29</v>
      </c>
      <c r="G569" s="9" t="str">
        <f ca="1">VLOOKUP(RANDBETWEEN(1,81),Sehirler[],2,0)</f>
        <v>Bayburt</v>
      </c>
      <c r="H569" s="9">
        <f t="shared" ca="1" si="34"/>
        <v>83433881219</v>
      </c>
      <c r="I569" s="9" t="str">
        <f t="shared" ca="1" si="35"/>
        <v>Erkek</v>
      </c>
    </row>
    <row r="570" spans="1:9">
      <c r="A570" s="9">
        <v>569</v>
      </c>
      <c r="B570" s="9" t="s">
        <v>1254</v>
      </c>
      <c r="C570" s="9" t="s">
        <v>1255</v>
      </c>
      <c r="D570" s="11">
        <f ca="1">TODAY()-Basvuranlar[[#This Row],[Yaş]]*365</f>
        <v>20008</v>
      </c>
      <c r="E570" s="9">
        <f t="shared" ca="1" si="32"/>
        <v>65</v>
      </c>
      <c r="F570" s="9">
        <f t="shared" ca="1" si="33"/>
        <v>59</v>
      </c>
      <c r="G570" s="9" t="str">
        <f ca="1">VLOOKUP(RANDBETWEEN(1,81),Sehirler[],2,0)</f>
        <v>Bayburt</v>
      </c>
      <c r="H570" s="9">
        <f t="shared" ca="1" si="34"/>
        <v>68194184241</v>
      </c>
      <c r="I570" s="9" t="str">
        <f t="shared" ca="1" si="35"/>
        <v>Kadın</v>
      </c>
    </row>
    <row r="571" spans="1:9">
      <c r="A571" s="9">
        <v>570</v>
      </c>
      <c r="B571" s="9" t="s">
        <v>1256</v>
      </c>
      <c r="C571" s="9" t="s">
        <v>1257</v>
      </c>
      <c r="D571" s="11">
        <f ca="1">TODAY()-Basvuranlar[[#This Row],[Yaş]]*365</f>
        <v>32418</v>
      </c>
      <c r="E571" s="9">
        <f t="shared" ca="1" si="32"/>
        <v>31</v>
      </c>
      <c r="F571" s="9">
        <f t="shared" ca="1" si="33"/>
        <v>76</v>
      </c>
      <c r="G571" s="9" t="str">
        <f ca="1">VLOOKUP(RANDBETWEEN(1,81),Sehirler[],2,0)</f>
        <v>Ankara</v>
      </c>
      <c r="H571" s="9">
        <f t="shared" ca="1" si="34"/>
        <v>36746979676</v>
      </c>
      <c r="I571" s="9" t="str">
        <f t="shared" ca="1" si="35"/>
        <v>Kadın</v>
      </c>
    </row>
    <row r="572" spans="1:9">
      <c r="A572" s="9">
        <v>571</v>
      </c>
      <c r="B572" s="9" t="s">
        <v>1258</v>
      </c>
      <c r="C572" s="9" t="s">
        <v>1259</v>
      </c>
      <c r="D572" s="11">
        <f ca="1">TODAY()-Basvuranlar[[#This Row],[Yaş]]*365</f>
        <v>23658</v>
      </c>
      <c r="E572" s="9">
        <f t="shared" ca="1" si="32"/>
        <v>55</v>
      </c>
      <c r="F572" s="9">
        <f t="shared" ca="1" si="33"/>
        <v>47</v>
      </c>
      <c r="G572" s="9" t="str">
        <f ca="1">VLOOKUP(RANDBETWEEN(1,81),Sehirler[],2,0)</f>
        <v>Sakarya</v>
      </c>
      <c r="H572" s="9">
        <f t="shared" ca="1" si="34"/>
        <v>23077440723</v>
      </c>
      <c r="I572" s="9" t="str">
        <f t="shared" ca="1" si="35"/>
        <v>Erkek</v>
      </c>
    </row>
    <row r="573" spans="1:9">
      <c r="A573" s="9">
        <v>572</v>
      </c>
      <c r="B573" s="9" t="s">
        <v>1260</v>
      </c>
      <c r="C573" s="9" t="s">
        <v>1261</v>
      </c>
      <c r="D573" s="11">
        <f ca="1">TODAY()-Basvuranlar[[#This Row],[Yaş]]*365</f>
        <v>19278</v>
      </c>
      <c r="E573" s="9">
        <f t="shared" ca="1" si="32"/>
        <v>67</v>
      </c>
      <c r="F573" s="9">
        <f t="shared" ca="1" si="33"/>
        <v>78</v>
      </c>
      <c r="G573" s="9" t="str">
        <f ca="1">VLOOKUP(RANDBETWEEN(1,81),Sehirler[],2,0)</f>
        <v>Aydın</v>
      </c>
      <c r="H573" s="9">
        <f t="shared" ca="1" si="34"/>
        <v>61125768653</v>
      </c>
      <c r="I573" s="9" t="str">
        <f t="shared" ca="1" si="35"/>
        <v>Kadın</v>
      </c>
    </row>
    <row r="574" spans="1:9">
      <c r="A574" s="9">
        <v>573</v>
      </c>
      <c r="B574" s="9" t="s">
        <v>1262</v>
      </c>
      <c r="C574" s="9" t="s">
        <v>1263</v>
      </c>
      <c r="D574" s="11">
        <f ca="1">TODAY()-Basvuranlar[[#This Row],[Yaş]]*365</f>
        <v>22198</v>
      </c>
      <c r="E574" s="9">
        <f t="shared" ca="1" si="32"/>
        <v>59</v>
      </c>
      <c r="F574" s="9">
        <f t="shared" ca="1" si="33"/>
        <v>3</v>
      </c>
      <c r="G574" s="9" t="str">
        <f ca="1">VLOOKUP(RANDBETWEEN(1,81),Sehirler[],2,0)</f>
        <v>Çorum</v>
      </c>
      <c r="H574" s="9">
        <f t="shared" ca="1" si="34"/>
        <v>91092244963</v>
      </c>
      <c r="I574" s="9" t="str">
        <f t="shared" ca="1" si="35"/>
        <v>Kadın</v>
      </c>
    </row>
    <row r="575" spans="1:9">
      <c r="A575" s="9">
        <v>574</v>
      </c>
      <c r="B575" s="9" t="s">
        <v>1264</v>
      </c>
      <c r="C575" s="9" t="s">
        <v>1265</v>
      </c>
      <c r="D575" s="11">
        <f ca="1">TODAY()-Basvuranlar[[#This Row],[Yaş]]*365</f>
        <v>15993</v>
      </c>
      <c r="E575" s="9">
        <f t="shared" ca="1" si="32"/>
        <v>76</v>
      </c>
      <c r="F575" s="9">
        <f t="shared" ca="1" si="33"/>
        <v>53</v>
      </c>
      <c r="G575" s="9" t="str">
        <f ca="1">VLOOKUP(RANDBETWEEN(1,81),Sehirler[],2,0)</f>
        <v>Çanakkale</v>
      </c>
      <c r="H575" s="9">
        <f t="shared" ca="1" si="34"/>
        <v>23194669109</v>
      </c>
      <c r="I575" s="9" t="str">
        <f t="shared" ca="1" si="35"/>
        <v>Erkek</v>
      </c>
    </row>
    <row r="576" spans="1:9">
      <c r="A576" s="9">
        <v>575</v>
      </c>
      <c r="B576" s="9" t="s">
        <v>1266</v>
      </c>
      <c r="C576" s="9" t="s">
        <v>1267</v>
      </c>
      <c r="D576" s="11">
        <f ca="1">TODAY()-Basvuranlar[[#This Row],[Yaş]]*365</f>
        <v>19278</v>
      </c>
      <c r="E576" s="9">
        <f t="shared" ca="1" si="32"/>
        <v>67</v>
      </c>
      <c r="F576" s="9">
        <f t="shared" ca="1" si="33"/>
        <v>1</v>
      </c>
      <c r="G576" s="9" t="str">
        <f ca="1">VLOOKUP(RANDBETWEEN(1,81),Sehirler[],2,0)</f>
        <v>Tokat</v>
      </c>
      <c r="H576" s="9">
        <f t="shared" ca="1" si="34"/>
        <v>44896604187</v>
      </c>
      <c r="I576" s="9" t="str">
        <f t="shared" ca="1" si="35"/>
        <v>Erkek</v>
      </c>
    </row>
    <row r="577" spans="1:9">
      <c r="A577" s="9">
        <v>576</v>
      </c>
      <c r="B577" s="9" t="s">
        <v>1268</v>
      </c>
      <c r="C577" s="9" t="s">
        <v>1269</v>
      </c>
      <c r="D577" s="11">
        <f ca="1">TODAY()-Basvuranlar[[#This Row],[Yaş]]*365</f>
        <v>33878</v>
      </c>
      <c r="E577" s="9">
        <f t="shared" ca="1" si="32"/>
        <v>27</v>
      </c>
      <c r="F577" s="9">
        <f t="shared" ca="1" si="33"/>
        <v>44</v>
      </c>
      <c r="G577" s="9" t="str">
        <f ca="1">VLOOKUP(RANDBETWEEN(1,81),Sehirler[],2,0)</f>
        <v>Eskisehir</v>
      </c>
      <c r="H577" s="9">
        <f t="shared" ca="1" si="34"/>
        <v>82028608430</v>
      </c>
      <c r="I577" s="9" t="str">
        <f t="shared" ca="1" si="35"/>
        <v>Erkek</v>
      </c>
    </row>
    <row r="578" spans="1:9">
      <c r="A578" s="9">
        <v>577</v>
      </c>
      <c r="B578" s="9" t="s">
        <v>1270</v>
      </c>
      <c r="C578" s="9" t="s">
        <v>1271</v>
      </c>
      <c r="D578" s="11">
        <f ca="1">TODAY()-Basvuranlar[[#This Row],[Yaş]]*365</f>
        <v>36433</v>
      </c>
      <c r="E578" s="9">
        <f t="shared" ref="E578:E641" ca="1" si="36">RANDBETWEEN(18,82)</f>
        <v>20</v>
      </c>
      <c r="F578" s="9">
        <f t="shared" ref="F578:F641" ca="1" si="37">RANDBETWEEN(1,81)</f>
        <v>32</v>
      </c>
      <c r="G578" s="9" t="str">
        <f ca="1">VLOOKUP(RANDBETWEEN(1,81),Sehirler[],2,0)</f>
        <v>Erzincan</v>
      </c>
      <c r="H578" s="9">
        <f t="shared" ref="H578:H641" ca="1" si="38">RANDBETWEEN(14954316070,92354316070)</f>
        <v>79992426348</v>
      </c>
      <c r="I578" s="9" t="str">
        <f t="shared" ref="I578:I641" ca="1" si="39">_xlfn.SWITCH(RANDBETWEEN(1,2),1,"Erkek",2,"Kadın")</f>
        <v>Kadın</v>
      </c>
    </row>
    <row r="579" spans="1:9">
      <c r="A579" s="9">
        <v>578</v>
      </c>
      <c r="B579" s="9" t="s">
        <v>1272</v>
      </c>
      <c r="C579" s="9" t="s">
        <v>1273</v>
      </c>
      <c r="D579" s="11">
        <f ca="1">TODAY()-Basvuranlar[[#This Row],[Yaş]]*365</f>
        <v>26578</v>
      </c>
      <c r="E579" s="9">
        <f t="shared" ca="1" si="36"/>
        <v>47</v>
      </c>
      <c r="F579" s="9">
        <f t="shared" ca="1" si="37"/>
        <v>21</v>
      </c>
      <c r="G579" s="9" t="str">
        <f ca="1">VLOOKUP(RANDBETWEEN(1,81),Sehirler[],2,0)</f>
        <v>Muş</v>
      </c>
      <c r="H579" s="9">
        <f t="shared" ca="1" si="38"/>
        <v>40265421517</v>
      </c>
      <c r="I579" s="9" t="str">
        <f t="shared" ca="1" si="39"/>
        <v>Erkek</v>
      </c>
    </row>
    <row r="580" spans="1:9">
      <c r="A580" s="9">
        <v>579</v>
      </c>
      <c r="B580" s="9" t="s">
        <v>1274</v>
      </c>
      <c r="C580" s="9" t="s">
        <v>1275</v>
      </c>
      <c r="D580" s="11">
        <f ca="1">TODAY()-Basvuranlar[[#This Row],[Yaş]]*365</f>
        <v>26213</v>
      </c>
      <c r="E580" s="9">
        <f t="shared" ca="1" si="36"/>
        <v>48</v>
      </c>
      <c r="F580" s="9">
        <f t="shared" ca="1" si="37"/>
        <v>61</v>
      </c>
      <c r="G580" s="9" t="str">
        <f ca="1">VLOOKUP(RANDBETWEEN(1,81),Sehirler[],2,0)</f>
        <v>Artvin</v>
      </c>
      <c r="H580" s="9">
        <f t="shared" ca="1" si="38"/>
        <v>84129310254</v>
      </c>
      <c r="I580" s="9" t="str">
        <f t="shared" ca="1" si="39"/>
        <v>Kadın</v>
      </c>
    </row>
    <row r="581" spans="1:9">
      <c r="A581" s="9">
        <v>580</v>
      </c>
      <c r="B581" s="9" t="s">
        <v>1276</v>
      </c>
      <c r="C581" s="9" t="s">
        <v>1277</v>
      </c>
      <c r="D581" s="11">
        <f ca="1">TODAY()-Basvuranlar[[#This Row],[Yaş]]*365</f>
        <v>33878</v>
      </c>
      <c r="E581" s="9">
        <f t="shared" ca="1" si="36"/>
        <v>27</v>
      </c>
      <c r="F581" s="9">
        <f t="shared" ca="1" si="37"/>
        <v>33</v>
      </c>
      <c r="G581" s="9" t="str">
        <f ca="1">VLOOKUP(RANDBETWEEN(1,81),Sehirler[],2,0)</f>
        <v>Sinop</v>
      </c>
      <c r="H581" s="9">
        <f t="shared" ca="1" si="38"/>
        <v>41755616355</v>
      </c>
      <c r="I581" s="9" t="str">
        <f t="shared" ca="1" si="39"/>
        <v>Erkek</v>
      </c>
    </row>
    <row r="582" spans="1:9">
      <c r="A582" s="9">
        <v>581</v>
      </c>
      <c r="B582" s="9" t="s">
        <v>1278</v>
      </c>
      <c r="C582" s="9" t="s">
        <v>1279</v>
      </c>
      <c r="D582" s="11">
        <f ca="1">TODAY()-Basvuranlar[[#This Row],[Yaş]]*365</f>
        <v>34973</v>
      </c>
      <c r="E582" s="9">
        <f t="shared" ca="1" si="36"/>
        <v>24</v>
      </c>
      <c r="F582" s="9">
        <f t="shared" ca="1" si="37"/>
        <v>14</v>
      </c>
      <c r="G582" s="9" t="str">
        <f ca="1">VLOOKUP(RANDBETWEEN(1,81),Sehirler[],2,0)</f>
        <v>Çanakkale</v>
      </c>
      <c r="H582" s="9">
        <f t="shared" ca="1" si="38"/>
        <v>77066913789</v>
      </c>
      <c r="I582" s="9" t="str">
        <f t="shared" ca="1" si="39"/>
        <v>Erkek</v>
      </c>
    </row>
    <row r="583" spans="1:9">
      <c r="A583" s="9">
        <v>582</v>
      </c>
      <c r="B583" s="9" t="s">
        <v>1280</v>
      </c>
      <c r="C583" s="9" t="s">
        <v>1281</v>
      </c>
      <c r="D583" s="11">
        <f ca="1">TODAY()-Basvuranlar[[#This Row],[Yaş]]*365</f>
        <v>35338</v>
      </c>
      <c r="E583" s="9">
        <f t="shared" ca="1" si="36"/>
        <v>23</v>
      </c>
      <c r="F583" s="9">
        <f t="shared" ca="1" si="37"/>
        <v>60</v>
      </c>
      <c r="G583" s="9" t="str">
        <f ca="1">VLOOKUP(RANDBETWEEN(1,81),Sehirler[],2,0)</f>
        <v>Kars</v>
      </c>
      <c r="H583" s="9">
        <f t="shared" ca="1" si="38"/>
        <v>46276581837</v>
      </c>
      <c r="I583" s="9" t="str">
        <f t="shared" ca="1" si="39"/>
        <v>Erkek</v>
      </c>
    </row>
    <row r="584" spans="1:9">
      <c r="A584" s="9">
        <v>583</v>
      </c>
      <c r="B584" s="9" t="s">
        <v>1282</v>
      </c>
      <c r="C584" s="9" t="s">
        <v>1283</v>
      </c>
      <c r="D584" s="11">
        <f ca="1">TODAY()-Basvuranlar[[#This Row],[Yaş]]*365</f>
        <v>34243</v>
      </c>
      <c r="E584" s="9">
        <f t="shared" ca="1" si="36"/>
        <v>26</v>
      </c>
      <c r="F584" s="9">
        <f t="shared" ca="1" si="37"/>
        <v>11</v>
      </c>
      <c r="G584" s="9" t="str">
        <f ca="1">VLOOKUP(RANDBETWEEN(1,81),Sehirler[],2,0)</f>
        <v>Van</v>
      </c>
      <c r="H584" s="9">
        <f t="shared" ca="1" si="38"/>
        <v>58421736282</v>
      </c>
      <c r="I584" s="9" t="str">
        <f t="shared" ca="1" si="39"/>
        <v>Erkek</v>
      </c>
    </row>
    <row r="585" spans="1:9">
      <c r="A585" s="9">
        <v>584</v>
      </c>
      <c r="B585" s="9" t="s">
        <v>1284</v>
      </c>
      <c r="C585" s="9" t="s">
        <v>1285</v>
      </c>
      <c r="D585" s="11">
        <f ca="1">TODAY()-Basvuranlar[[#This Row],[Yaş]]*365</f>
        <v>32053</v>
      </c>
      <c r="E585" s="9">
        <f t="shared" ca="1" si="36"/>
        <v>32</v>
      </c>
      <c r="F585" s="9">
        <f t="shared" ca="1" si="37"/>
        <v>79</v>
      </c>
      <c r="G585" s="9" t="str">
        <f ca="1">VLOOKUP(RANDBETWEEN(1,81),Sehirler[],2,0)</f>
        <v>Siirt</v>
      </c>
      <c r="H585" s="9">
        <f t="shared" ca="1" si="38"/>
        <v>72790997568</v>
      </c>
      <c r="I585" s="9" t="str">
        <f t="shared" ca="1" si="39"/>
        <v>Kadın</v>
      </c>
    </row>
    <row r="586" spans="1:9">
      <c r="A586" s="9">
        <v>585</v>
      </c>
      <c r="B586" s="9" t="s">
        <v>1286</v>
      </c>
      <c r="C586" s="9" t="s">
        <v>1287</v>
      </c>
      <c r="D586" s="11">
        <f ca="1">TODAY()-Basvuranlar[[#This Row],[Yaş]]*365</f>
        <v>19278</v>
      </c>
      <c r="E586" s="9">
        <f t="shared" ca="1" si="36"/>
        <v>67</v>
      </c>
      <c r="F586" s="9">
        <f t="shared" ca="1" si="37"/>
        <v>20</v>
      </c>
      <c r="G586" s="9" t="str">
        <f ca="1">VLOOKUP(RANDBETWEEN(1,81),Sehirler[],2,0)</f>
        <v>İzmir</v>
      </c>
      <c r="H586" s="9">
        <f t="shared" ca="1" si="38"/>
        <v>62611622299</v>
      </c>
      <c r="I586" s="9" t="str">
        <f t="shared" ca="1" si="39"/>
        <v>Kadın</v>
      </c>
    </row>
    <row r="587" spans="1:9">
      <c r="A587" s="9">
        <v>586</v>
      </c>
      <c r="B587" s="9" t="s">
        <v>1288</v>
      </c>
      <c r="C587" s="9" t="s">
        <v>1289</v>
      </c>
      <c r="D587" s="11">
        <f ca="1">TODAY()-Basvuranlar[[#This Row],[Yaş]]*365</f>
        <v>18183</v>
      </c>
      <c r="E587" s="9">
        <f t="shared" ca="1" si="36"/>
        <v>70</v>
      </c>
      <c r="F587" s="9">
        <f t="shared" ca="1" si="37"/>
        <v>59</v>
      </c>
      <c r="G587" s="9" t="str">
        <f ca="1">VLOOKUP(RANDBETWEEN(1,81),Sehirler[],2,0)</f>
        <v>Şanlıurfa</v>
      </c>
      <c r="H587" s="9">
        <f t="shared" ca="1" si="38"/>
        <v>68970021263</v>
      </c>
      <c r="I587" s="9" t="str">
        <f t="shared" ca="1" si="39"/>
        <v>Kadın</v>
      </c>
    </row>
    <row r="588" spans="1:9">
      <c r="A588" s="9">
        <v>587</v>
      </c>
      <c r="B588" s="9" t="s">
        <v>1290</v>
      </c>
      <c r="C588" s="9" t="s">
        <v>1291</v>
      </c>
      <c r="D588" s="11">
        <f ca="1">TODAY()-Basvuranlar[[#This Row],[Yaş]]*365</f>
        <v>24753</v>
      </c>
      <c r="E588" s="9">
        <f t="shared" ca="1" si="36"/>
        <v>52</v>
      </c>
      <c r="F588" s="9">
        <f t="shared" ca="1" si="37"/>
        <v>51</v>
      </c>
      <c r="G588" s="9" t="str">
        <f ca="1">VLOOKUP(RANDBETWEEN(1,81),Sehirler[],2,0)</f>
        <v>Ankara</v>
      </c>
      <c r="H588" s="9">
        <f t="shared" ca="1" si="38"/>
        <v>30192341484</v>
      </c>
      <c r="I588" s="9" t="str">
        <f t="shared" ca="1" si="39"/>
        <v>Erkek</v>
      </c>
    </row>
    <row r="589" spans="1:9">
      <c r="A589" s="9">
        <v>588</v>
      </c>
      <c r="B589" s="9" t="s">
        <v>1292</v>
      </c>
      <c r="C589" s="9" t="s">
        <v>1293</v>
      </c>
      <c r="D589" s="11">
        <f ca="1">TODAY()-Basvuranlar[[#This Row],[Yaş]]*365</f>
        <v>19643</v>
      </c>
      <c r="E589" s="9">
        <f t="shared" ca="1" si="36"/>
        <v>66</v>
      </c>
      <c r="F589" s="9">
        <f t="shared" ca="1" si="37"/>
        <v>1</v>
      </c>
      <c r="G589" s="9" t="str">
        <f ca="1">VLOOKUP(RANDBETWEEN(1,81),Sehirler[],2,0)</f>
        <v>Kırıkkale</v>
      </c>
      <c r="H589" s="9">
        <f t="shared" ca="1" si="38"/>
        <v>54709709276</v>
      </c>
      <c r="I589" s="9" t="str">
        <f t="shared" ca="1" si="39"/>
        <v>Kadın</v>
      </c>
    </row>
    <row r="590" spans="1:9">
      <c r="A590" s="9">
        <v>589</v>
      </c>
      <c r="B590" s="9" t="s">
        <v>1294</v>
      </c>
      <c r="C590" s="9" t="s">
        <v>1295</v>
      </c>
      <c r="D590" s="11">
        <f ca="1">TODAY()-Basvuranlar[[#This Row],[Yaş]]*365</f>
        <v>28038</v>
      </c>
      <c r="E590" s="9">
        <f t="shared" ca="1" si="36"/>
        <v>43</v>
      </c>
      <c r="F590" s="9">
        <f t="shared" ca="1" si="37"/>
        <v>33</v>
      </c>
      <c r="G590" s="9" t="str">
        <f ca="1">VLOOKUP(RANDBETWEEN(1,81),Sehirler[],2,0)</f>
        <v>Trabzon</v>
      </c>
      <c r="H590" s="9">
        <f t="shared" ca="1" si="38"/>
        <v>29692391723</v>
      </c>
      <c r="I590" s="9" t="str">
        <f t="shared" ca="1" si="39"/>
        <v>Kadın</v>
      </c>
    </row>
    <row r="591" spans="1:9">
      <c r="A591" s="9">
        <v>590</v>
      </c>
      <c r="B591" s="9" t="s">
        <v>1296</v>
      </c>
      <c r="C591" s="9" t="s">
        <v>1297</v>
      </c>
      <c r="D591" s="11">
        <f ca="1">TODAY()-Basvuranlar[[#This Row],[Yaş]]*365</f>
        <v>14898</v>
      </c>
      <c r="E591" s="9">
        <f t="shared" ca="1" si="36"/>
        <v>79</v>
      </c>
      <c r="F591" s="9">
        <f t="shared" ca="1" si="37"/>
        <v>18</v>
      </c>
      <c r="G591" s="9" t="str">
        <f ca="1">VLOOKUP(RANDBETWEEN(1,81),Sehirler[],2,0)</f>
        <v>Bitlis</v>
      </c>
      <c r="H591" s="9">
        <f t="shared" ca="1" si="38"/>
        <v>45554567213</v>
      </c>
      <c r="I591" s="9" t="str">
        <f t="shared" ca="1" si="39"/>
        <v>Kadın</v>
      </c>
    </row>
    <row r="592" spans="1:9">
      <c r="A592" s="9">
        <v>591</v>
      </c>
      <c r="B592" s="9" t="s">
        <v>1298</v>
      </c>
      <c r="C592" s="9" t="s">
        <v>1299</v>
      </c>
      <c r="D592" s="11">
        <f ca="1">TODAY()-Basvuranlar[[#This Row],[Yaş]]*365</f>
        <v>19643</v>
      </c>
      <c r="E592" s="9">
        <f t="shared" ca="1" si="36"/>
        <v>66</v>
      </c>
      <c r="F592" s="9">
        <f t="shared" ca="1" si="37"/>
        <v>74</v>
      </c>
      <c r="G592" s="9" t="str">
        <f ca="1">VLOOKUP(RANDBETWEEN(1,81),Sehirler[],2,0)</f>
        <v>Tekirdağ</v>
      </c>
      <c r="H592" s="9">
        <f t="shared" ca="1" si="38"/>
        <v>76603903807</v>
      </c>
      <c r="I592" s="9" t="str">
        <f t="shared" ca="1" si="39"/>
        <v>Erkek</v>
      </c>
    </row>
    <row r="593" spans="1:9">
      <c r="A593" s="9">
        <v>592</v>
      </c>
      <c r="B593" s="9" t="s">
        <v>1300</v>
      </c>
      <c r="C593" s="9" t="s">
        <v>1301</v>
      </c>
      <c r="D593" s="11">
        <f ca="1">TODAY()-Basvuranlar[[#This Row],[Yaş]]*365</f>
        <v>31323</v>
      </c>
      <c r="E593" s="9">
        <f t="shared" ca="1" si="36"/>
        <v>34</v>
      </c>
      <c r="F593" s="9">
        <f t="shared" ca="1" si="37"/>
        <v>47</v>
      </c>
      <c r="G593" s="9" t="str">
        <f ca="1">VLOOKUP(RANDBETWEEN(1,81),Sehirler[],2,0)</f>
        <v>Samsun</v>
      </c>
      <c r="H593" s="9">
        <f t="shared" ca="1" si="38"/>
        <v>65188864449</v>
      </c>
      <c r="I593" s="9" t="str">
        <f t="shared" ca="1" si="39"/>
        <v>Erkek</v>
      </c>
    </row>
    <row r="594" spans="1:9">
      <c r="A594" s="9">
        <v>593</v>
      </c>
      <c r="B594" s="9" t="s">
        <v>1302</v>
      </c>
      <c r="C594" s="9" t="s">
        <v>1303</v>
      </c>
      <c r="D594" s="11">
        <f ca="1">TODAY()-Basvuranlar[[#This Row],[Yaş]]*365</f>
        <v>28038</v>
      </c>
      <c r="E594" s="9">
        <f t="shared" ca="1" si="36"/>
        <v>43</v>
      </c>
      <c r="F594" s="9">
        <f t="shared" ca="1" si="37"/>
        <v>17</v>
      </c>
      <c r="G594" s="9" t="str">
        <f ca="1">VLOOKUP(RANDBETWEEN(1,81),Sehirler[],2,0)</f>
        <v>Iğdır</v>
      </c>
      <c r="H594" s="9">
        <f t="shared" ca="1" si="38"/>
        <v>55503741867</v>
      </c>
      <c r="I594" s="9" t="str">
        <f t="shared" ca="1" si="39"/>
        <v>Kadın</v>
      </c>
    </row>
    <row r="595" spans="1:9">
      <c r="A595" s="9">
        <v>594</v>
      </c>
      <c r="B595" s="9" t="s">
        <v>1304</v>
      </c>
      <c r="C595" s="9" t="s">
        <v>1305</v>
      </c>
      <c r="D595" s="11">
        <f ca="1">TODAY()-Basvuranlar[[#This Row],[Yaş]]*365</f>
        <v>26943</v>
      </c>
      <c r="E595" s="9">
        <f t="shared" ca="1" si="36"/>
        <v>46</v>
      </c>
      <c r="F595" s="9">
        <f t="shared" ca="1" si="37"/>
        <v>3</v>
      </c>
      <c r="G595" s="9" t="str">
        <f ca="1">VLOOKUP(RANDBETWEEN(1,81),Sehirler[],2,0)</f>
        <v>Artvin</v>
      </c>
      <c r="H595" s="9">
        <f t="shared" ca="1" si="38"/>
        <v>27052824925</v>
      </c>
      <c r="I595" s="9" t="str">
        <f t="shared" ca="1" si="39"/>
        <v>Erkek</v>
      </c>
    </row>
    <row r="596" spans="1:9">
      <c r="A596" s="9">
        <v>595</v>
      </c>
      <c r="B596" s="9" t="s">
        <v>1306</v>
      </c>
      <c r="C596" s="9" t="s">
        <v>1307</v>
      </c>
      <c r="D596" s="11">
        <f ca="1">TODAY()-Basvuranlar[[#This Row],[Yaş]]*365</f>
        <v>25483</v>
      </c>
      <c r="E596" s="9">
        <f t="shared" ca="1" si="36"/>
        <v>50</v>
      </c>
      <c r="F596" s="9">
        <f t="shared" ca="1" si="37"/>
        <v>51</v>
      </c>
      <c r="G596" s="9" t="str">
        <f ca="1">VLOOKUP(RANDBETWEEN(1,81),Sehirler[],2,0)</f>
        <v>İstanbul</v>
      </c>
      <c r="H596" s="9">
        <f t="shared" ca="1" si="38"/>
        <v>90048820878</v>
      </c>
      <c r="I596" s="9" t="str">
        <f t="shared" ca="1" si="39"/>
        <v>Erkek</v>
      </c>
    </row>
    <row r="597" spans="1:9">
      <c r="A597" s="9">
        <v>596</v>
      </c>
      <c r="B597" s="9" t="s">
        <v>1308</v>
      </c>
      <c r="C597" s="9" t="s">
        <v>1309</v>
      </c>
      <c r="D597" s="11">
        <f ca="1">TODAY()-Basvuranlar[[#This Row],[Yaş]]*365</f>
        <v>23293</v>
      </c>
      <c r="E597" s="9">
        <f t="shared" ca="1" si="36"/>
        <v>56</v>
      </c>
      <c r="F597" s="9">
        <f t="shared" ca="1" si="37"/>
        <v>21</v>
      </c>
      <c r="G597" s="9" t="str">
        <f ca="1">VLOOKUP(RANDBETWEEN(1,81),Sehirler[],2,0)</f>
        <v>Aksaray</v>
      </c>
      <c r="H597" s="9">
        <f t="shared" ca="1" si="38"/>
        <v>74151086278</v>
      </c>
      <c r="I597" s="9" t="str">
        <f t="shared" ca="1" si="39"/>
        <v>Erkek</v>
      </c>
    </row>
    <row r="598" spans="1:9">
      <c r="A598" s="9">
        <v>597</v>
      </c>
      <c r="B598" s="9" t="s">
        <v>1310</v>
      </c>
      <c r="C598" s="9" t="s">
        <v>1311</v>
      </c>
      <c r="D598" s="11">
        <f ca="1">TODAY()-Basvuranlar[[#This Row],[Yaş]]*365</f>
        <v>23293</v>
      </c>
      <c r="E598" s="9">
        <f t="shared" ca="1" si="36"/>
        <v>56</v>
      </c>
      <c r="F598" s="9">
        <f t="shared" ca="1" si="37"/>
        <v>41</v>
      </c>
      <c r="G598" s="9" t="str">
        <f ca="1">VLOOKUP(RANDBETWEEN(1,81),Sehirler[],2,0)</f>
        <v>Balıkesir</v>
      </c>
      <c r="H598" s="9">
        <f t="shared" ca="1" si="38"/>
        <v>53709598238</v>
      </c>
      <c r="I598" s="9" t="str">
        <f t="shared" ca="1" si="39"/>
        <v>Kadın</v>
      </c>
    </row>
    <row r="599" spans="1:9">
      <c r="A599" s="9">
        <v>598</v>
      </c>
      <c r="B599" s="9" t="s">
        <v>1312</v>
      </c>
      <c r="C599" s="9" t="s">
        <v>1313</v>
      </c>
      <c r="D599" s="11">
        <f ca="1">TODAY()-Basvuranlar[[#This Row],[Yaş]]*365</f>
        <v>25848</v>
      </c>
      <c r="E599" s="9">
        <f t="shared" ca="1" si="36"/>
        <v>49</v>
      </c>
      <c r="F599" s="9">
        <f t="shared" ca="1" si="37"/>
        <v>60</v>
      </c>
      <c r="G599" s="9" t="str">
        <f ca="1">VLOOKUP(RANDBETWEEN(1,81),Sehirler[],2,0)</f>
        <v>Malatya</v>
      </c>
      <c r="H599" s="9">
        <f t="shared" ca="1" si="38"/>
        <v>43377864200</v>
      </c>
      <c r="I599" s="9" t="str">
        <f t="shared" ca="1" si="39"/>
        <v>Erkek</v>
      </c>
    </row>
    <row r="600" spans="1:9">
      <c r="A600" s="9">
        <v>599</v>
      </c>
      <c r="B600" s="9" t="s">
        <v>1314</v>
      </c>
      <c r="C600" s="9" t="s">
        <v>1315</v>
      </c>
      <c r="D600" s="11">
        <f ca="1">TODAY()-Basvuranlar[[#This Row],[Yaş]]*365</f>
        <v>32418</v>
      </c>
      <c r="E600" s="9">
        <f t="shared" ca="1" si="36"/>
        <v>31</v>
      </c>
      <c r="F600" s="9">
        <f t="shared" ca="1" si="37"/>
        <v>47</v>
      </c>
      <c r="G600" s="9" t="str">
        <f ca="1">VLOOKUP(RANDBETWEEN(1,81),Sehirler[],2,0)</f>
        <v>Gümüşhane</v>
      </c>
      <c r="H600" s="9">
        <f t="shared" ca="1" si="38"/>
        <v>34929226318</v>
      </c>
      <c r="I600" s="9" t="str">
        <f t="shared" ca="1" si="39"/>
        <v>Kadın</v>
      </c>
    </row>
    <row r="601" spans="1:9">
      <c r="A601" s="9">
        <v>600</v>
      </c>
      <c r="B601" s="9" t="s">
        <v>1316</v>
      </c>
      <c r="C601" s="9" t="s">
        <v>1317</v>
      </c>
      <c r="D601" s="11">
        <f ca="1">TODAY()-Basvuranlar[[#This Row],[Yaş]]*365</f>
        <v>33148</v>
      </c>
      <c r="E601" s="9">
        <f t="shared" ca="1" si="36"/>
        <v>29</v>
      </c>
      <c r="F601" s="9">
        <f t="shared" ca="1" si="37"/>
        <v>77</v>
      </c>
      <c r="G601" s="9" t="str">
        <f ca="1">VLOOKUP(RANDBETWEEN(1,81),Sehirler[],2,0)</f>
        <v>Gümüşhane</v>
      </c>
      <c r="H601" s="9">
        <f t="shared" ca="1" si="38"/>
        <v>49398341622</v>
      </c>
      <c r="I601" s="9" t="str">
        <f t="shared" ca="1" si="39"/>
        <v>Erkek</v>
      </c>
    </row>
    <row r="602" spans="1:9">
      <c r="A602" s="9">
        <v>601</v>
      </c>
      <c r="B602" s="9" t="s">
        <v>1318</v>
      </c>
      <c r="C602" s="9" t="s">
        <v>1319</v>
      </c>
      <c r="D602" s="11">
        <f ca="1">TODAY()-Basvuranlar[[#This Row],[Yaş]]*365</f>
        <v>20008</v>
      </c>
      <c r="E602" s="9">
        <f t="shared" ca="1" si="36"/>
        <v>65</v>
      </c>
      <c r="F602" s="9">
        <f t="shared" ca="1" si="37"/>
        <v>40</v>
      </c>
      <c r="G602" s="9" t="str">
        <f ca="1">VLOOKUP(RANDBETWEEN(1,81),Sehirler[],2,0)</f>
        <v>Tunceli</v>
      </c>
      <c r="H602" s="9">
        <f t="shared" ca="1" si="38"/>
        <v>76528775288</v>
      </c>
      <c r="I602" s="9" t="str">
        <f t="shared" ca="1" si="39"/>
        <v>Erkek</v>
      </c>
    </row>
    <row r="603" spans="1:9">
      <c r="A603" s="9">
        <v>602</v>
      </c>
      <c r="B603" s="9" t="s">
        <v>1320</v>
      </c>
      <c r="C603" s="9" t="s">
        <v>1321</v>
      </c>
      <c r="D603" s="11">
        <f ca="1">TODAY()-Basvuranlar[[#This Row],[Yaş]]*365</f>
        <v>20008</v>
      </c>
      <c r="E603" s="9">
        <f t="shared" ca="1" si="36"/>
        <v>65</v>
      </c>
      <c r="F603" s="9">
        <f t="shared" ca="1" si="37"/>
        <v>50</v>
      </c>
      <c r="G603" s="9" t="str">
        <f ca="1">VLOOKUP(RANDBETWEEN(1,81),Sehirler[],2,0)</f>
        <v>Artvin</v>
      </c>
      <c r="H603" s="9">
        <f t="shared" ca="1" si="38"/>
        <v>83682018134</v>
      </c>
      <c r="I603" s="9" t="str">
        <f t="shared" ca="1" si="39"/>
        <v>Erkek</v>
      </c>
    </row>
    <row r="604" spans="1:9">
      <c r="A604" s="9">
        <v>603</v>
      </c>
      <c r="B604" s="9" t="s">
        <v>1322</v>
      </c>
      <c r="C604" s="9" t="s">
        <v>1323</v>
      </c>
      <c r="D604" s="11">
        <f ca="1">TODAY()-Basvuranlar[[#This Row],[Yaş]]*365</f>
        <v>15628</v>
      </c>
      <c r="E604" s="9">
        <f t="shared" ca="1" si="36"/>
        <v>77</v>
      </c>
      <c r="F604" s="9">
        <f t="shared" ca="1" si="37"/>
        <v>79</v>
      </c>
      <c r="G604" s="9" t="str">
        <f ca="1">VLOOKUP(RANDBETWEEN(1,81),Sehirler[],2,0)</f>
        <v>Diyarbakır</v>
      </c>
      <c r="H604" s="9">
        <f t="shared" ca="1" si="38"/>
        <v>82970300026</v>
      </c>
      <c r="I604" s="9" t="str">
        <f t="shared" ca="1" si="39"/>
        <v>Erkek</v>
      </c>
    </row>
    <row r="605" spans="1:9">
      <c r="A605" s="9">
        <v>604</v>
      </c>
      <c r="B605" s="9" t="s">
        <v>1324</v>
      </c>
      <c r="C605" s="9" t="s">
        <v>1325</v>
      </c>
      <c r="D605" s="11">
        <f ca="1">TODAY()-Basvuranlar[[#This Row],[Yaş]]*365</f>
        <v>18548</v>
      </c>
      <c r="E605" s="9">
        <f t="shared" ca="1" si="36"/>
        <v>69</v>
      </c>
      <c r="F605" s="9">
        <f t="shared" ca="1" si="37"/>
        <v>80</v>
      </c>
      <c r="G605" s="9" t="str">
        <f ca="1">VLOOKUP(RANDBETWEEN(1,81),Sehirler[],2,0)</f>
        <v>Hakkari</v>
      </c>
      <c r="H605" s="9">
        <f t="shared" ca="1" si="38"/>
        <v>26693181836</v>
      </c>
      <c r="I605" s="9" t="str">
        <f t="shared" ca="1" si="39"/>
        <v>Kadın</v>
      </c>
    </row>
    <row r="606" spans="1:9">
      <c r="A606" s="9">
        <v>605</v>
      </c>
      <c r="B606" s="9" t="s">
        <v>933</v>
      </c>
      <c r="C606" s="9" t="s">
        <v>1326</v>
      </c>
      <c r="D606" s="11">
        <f ca="1">TODAY()-Basvuranlar[[#This Row],[Yaş]]*365</f>
        <v>27673</v>
      </c>
      <c r="E606" s="9">
        <f t="shared" ca="1" si="36"/>
        <v>44</v>
      </c>
      <c r="F606" s="9">
        <f t="shared" ca="1" si="37"/>
        <v>31</v>
      </c>
      <c r="G606" s="9" t="str">
        <f ca="1">VLOOKUP(RANDBETWEEN(1,81),Sehirler[],2,0)</f>
        <v>Kırklareli</v>
      </c>
      <c r="H606" s="9">
        <f t="shared" ca="1" si="38"/>
        <v>24675248658</v>
      </c>
      <c r="I606" s="9" t="str">
        <f t="shared" ca="1" si="39"/>
        <v>Kadın</v>
      </c>
    </row>
    <row r="607" spans="1:9">
      <c r="A607" s="9">
        <v>606</v>
      </c>
      <c r="B607" s="9" t="s">
        <v>1327</v>
      </c>
      <c r="C607" s="9" t="s">
        <v>1328</v>
      </c>
      <c r="D607" s="11">
        <f ca="1">TODAY()-Basvuranlar[[#This Row],[Yaş]]*365</f>
        <v>25483</v>
      </c>
      <c r="E607" s="9">
        <f t="shared" ca="1" si="36"/>
        <v>50</v>
      </c>
      <c r="F607" s="9">
        <f t="shared" ca="1" si="37"/>
        <v>73</v>
      </c>
      <c r="G607" s="9" t="str">
        <f ca="1">VLOOKUP(RANDBETWEEN(1,81),Sehirler[],2,0)</f>
        <v>Adana</v>
      </c>
      <c r="H607" s="9">
        <f t="shared" ca="1" si="38"/>
        <v>35332011417</v>
      </c>
      <c r="I607" s="9" t="str">
        <f t="shared" ca="1" si="39"/>
        <v>Kadın</v>
      </c>
    </row>
    <row r="608" spans="1:9">
      <c r="A608" s="9">
        <v>607</v>
      </c>
      <c r="B608" s="9" t="s">
        <v>1329</v>
      </c>
      <c r="C608" s="9" t="s">
        <v>2096</v>
      </c>
      <c r="D608" s="11">
        <f ca="1">TODAY()-Basvuranlar[[#This Row],[Yaş]]*365</f>
        <v>28768</v>
      </c>
      <c r="E608" s="9">
        <f t="shared" ca="1" si="36"/>
        <v>41</v>
      </c>
      <c r="F608" s="9">
        <f t="shared" ca="1" si="37"/>
        <v>77</v>
      </c>
      <c r="G608" s="9" t="str">
        <f ca="1">VLOOKUP(RANDBETWEEN(1,81),Sehirler[],2,0)</f>
        <v>Muş</v>
      </c>
      <c r="H608" s="9">
        <f t="shared" ca="1" si="38"/>
        <v>26541783968</v>
      </c>
      <c r="I608" s="9" t="str">
        <f t="shared" ca="1" si="39"/>
        <v>Erkek</v>
      </c>
    </row>
    <row r="609" spans="1:9">
      <c r="A609" s="9">
        <v>608</v>
      </c>
      <c r="B609" s="9" t="s">
        <v>1330</v>
      </c>
      <c r="C609" s="9" t="s">
        <v>1331</v>
      </c>
      <c r="D609" s="11">
        <f ca="1">TODAY()-Basvuranlar[[#This Row],[Yaş]]*365</f>
        <v>27673</v>
      </c>
      <c r="E609" s="9">
        <f t="shared" ca="1" si="36"/>
        <v>44</v>
      </c>
      <c r="F609" s="9">
        <f t="shared" ca="1" si="37"/>
        <v>40</v>
      </c>
      <c r="G609" s="9" t="str">
        <f ca="1">VLOOKUP(RANDBETWEEN(1,81),Sehirler[],2,0)</f>
        <v>Iğdır</v>
      </c>
      <c r="H609" s="9">
        <f t="shared" ca="1" si="38"/>
        <v>49542150663</v>
      </c>
      <c r="I609" s="9" t="str">
        <f t="shared" ca="1" si="39"/>
        <v>Erkek</v>
      </c>
    </row>
    <row r="610" spans="1:9">
      <c r="A610" s="9">
        <v>609</v>
      </c>
      <c r="B610" s="9" t="s">
        <v>1332</v>
      </c>
      <c r="C610" s="9" t="s">
        <v>1333</v>
      </c>
      <c r="D610" s="11">
        <f ca="1">TODAY()-Basvuranlar[[#This Row],[Yaş]]*365</f>
        <v>33513</v>
      </c>
      <c r="E610" s="9">
        <f t="shared" ca="1" si="36"/>
        <v>28</v>
      </c>
      <c r="F610" s="9">
        <f t="shared" ca="1" si="37"/>
        <v>60</v>
      </c>
      <c r="G610" s="9" t="str">
        <f ca="1">VLOOKUP(RANDBETWEEN(1,81),Sehirler[],2,0)</f>
        <v>Kütahya</v>
      </c>
      <c r="H610" s="9">
        <f t="shared" ca="1" si="38"/>
        <v>45313650178</v>
      </c>
      <c r="I610" s="9" t="str">
        <f t="shared" ca="1" si="39"/>
        <v>Erkek</v>
      </c>
    </row>
    <row r="611" spans="1:9">
      <c r="A611" s="9">
        <v>610</v>
      </c>
      <c r="B611" s="9" t="s">
        <v>1334</v>
      </c>
      <c r="C611" s="9" t="s">
        <v>1335</v>
      </c>
      <c r="D611" s="11">
        <f ca="1">TODAY()-Basvuranlar[[#This Row],[Yaş]]*365</f>
        <v>29133</v>
      </c>
      <c r="E611" s="9">
        <f t="shared" ca="1" si="36"/>
        <v>40</v>
      </c>
      <c r="F611" s="9">
        <f t="shared" ca="1" si="37"/>
        <v>12</v>
      </c>
      <c r="G611" s="9" t="str">
        <f ca="1">VLOOKUP(RANDBETWEEN(1,81),Sehirler[],2,0)</f>
        <v>Batman</v>
      </c>
      <c r="H611" s="9">
        <f t="shared" ca="1" si="38"/>
        <v>88755446584</v>
      </c>
      <c r="I611" s="9" t="str">
        <f t="shared" ca="1" si="39"/>
        <v>Kadın</v>
      </c>
    </row>
    <row r="612" spans="1:9">
      <c r="A612" s="9">
        <v>611</v>
      </c>
      <c r="B612" s="9" t="s">
        <v>1336</v>
      </c>
      <c r="C612" s="9" t="s">
        <v>1337</v>
      </c>
      <c r="D612" s="11">
        <f ca="1">TODAY()-Basvuranlar[[#This Row],[Yaş]]*365</f>
        <v>34973</v>
      </c>
      <c r="E612" s="9">
        <f t="shared" ca="1" si="36"/>
        <v>24</v>
      </c>
      <c r="F612" s="9">
        <f t="shared" ca="1" si="37"/>
        <v>75</v>
      </c>
      <c r="G612" s="9" t="str">
        <f ca="1">VLOOKUP(RANDBETWEEN(1,81),Sehirler[],2,0)</f>
        <v>Erzurum</v>
      </c>
      <c r="H612" s="9">
        <f t="shared" ca="1" si="38"/>
        <v>27865357848</v>
      </c>
      <c r="I612" s="9" t="str">
        <f t="shared" ca="1" si="39"/>
        <v>Kadın</v>
      </c>
    </row>
    <row r="613" spans="1:9">
      <c r="A613" s="9">
        <v>612</v>
      </c>
      <c r="B613" s="9" t="s">
        <v>1338</v>
      </c>
      <c r="C613" s="9" t="s">
        <v>1339</v>
      </c>
      <c r="D613" s="11">
        <f ca="1">TODAY()-Basvuranlar[[#This Row],[Yaş]]*365</f>
        <v>31323</v>
      </c>
      <c r="E613" s="9">
        <f t="shared" ca="1" si="36"/>
        <v>34</v>
      </c>
      <c r="F613" s="9">
        <f t="shared" ca="1" si="37"/>
        <v>45</v>
      </c>
      <c r="G613" s="9" t="str">
        <f ca="1">VLOOKUP(RANDBETWEEN(1,81),Sehirler[],2,0)</f>
        <v>Kayseri</v>
      </c>
      <c r="H613" s="9">
        <f t="shared" ca="1" si="38"/>
        <v>61928247073</v>
      </c>
      <c r="I613" s="9" t="str">
        <f t="shared" ca="1" si="39"/>
        <v>Erkek</v>
      </c>
    </row>
    <row r="614" spans="1:9">
      <c r="A614" s="9">
        <v>613</v>
      </c>
      <c r="B614" s="9" t="s">
        <v>1340</v>
      </c>
      <c r="C614" s="9" t="s">
        <v>1341</v>
      </c>
      <c r="D614" s="11">
        <f ca="1">TODAY()-Basvuranlar[[#This Row],[Yaş]]*365</f>
        <v>27673</v>
      </c>
      <c r="E614" s="9">
        <f t="shared" ca="1" si="36"/>
        <v>44</v>
      </c>
      <c r="F614" s="9">
        <f t="shared" ca="1" si="37"/>
        <v>9</v>
      </c>
      <c r="G614" s="9" t="str">
        <f ca="1">VLOOKUP(RANDBETWEEN(1,81),Sehirler[],2,0)</f>
        <v>Kastamonu</v>
      </c>
      <c r="H614" s="9">
        <f t="shared" ca="1" si="38"/>
        <v>52807561140</v>
      </c>
      <c r="I614" s="9" t="str">
        <f t="shared" ca="1" si="39"/>
        <v>Erkek</v>
      </c>
    </row>
    <row r="615" spans="1:9">
      <c r="A615" s="9">
        <v>614</v>
      </c>
      <c r="B615" s="9" t="s">
        <v>1342</v>
      </c>
      <c r="C615" s="9" t="s">
        <v>1343</v>
      </c>
      <c r="D615" s="11">
        <f ca="1">TODAY()-Basvuranlar[[#This Row],[Yaş]]*365</f>
        <v>32418</v>
      </c>
      <c r="E615" s="9">
        <f t="shared" ca="1" si="36"/>
        <v>31</v>
      </c>
      <c r="F615" s="9">
        <f t="shared" ca="1" si="37"/>
        <v>29</v>
      </c>
      <c r="G615" s="9" t="str">
        <f ca="1">VLOOKUP(RANDBETWEEN(1,81),Sehirler[],2,0)</f>
        <v>Şırnak</v>
      </c>
      <c r="H615" s="9">
        <f t="shared" ca="1" si="38"/>
        <v>87303166795</v>
      </c>
      <c r="I615" s="9" t="str">
        <f t="shared" ca="1" si="39"/>
        <v>Kadın</v>
      </c>
    </row>
    <row r="616" spans="1:9">
      <c r="A616" s="9">
        <v>615</v>
      </c>
      <c r="B616" s="9" t="s">
        <v>1344</v>
      </c>
      <c r="C616" s="9" t="s">
        <v>1345</v>
      </c>
      <c r="D616" s="11">
        <f ca="1">TODAY()-Basvuranlar[[#This Row],[Yaş]]*365</f>
        <v>22928</v>
      </c>
      <c r="E616" s="9">
        <f t="shared" ca="1" si="36"/>
        <v>57</v>
      </c>
      <c r="F616" s="9">
        <f t="shared" ca="1" si="37"/>
        <v>64</v>
      </c>
      <c r="G616" s="9" t="str">
        <f ca="1">VLOOKUP(RANDBETWEEN(1,81),Sehirler[],2,0)</f>
        <v>Samsun</v>
      </c>
      <c r="H616" s="9">
        <f t="shared" ca="1" si="38"/>
        <v>91276184939</v>
      </c>
      <c r="I616" s="9" t="str">
        <f t="shared" ca="1" si="39"/>
        <v>Erkek</v>
      </c>
    </row>
    <row r="617" spans="1:9">
      <c r="A617" s="9">
        <v>616</v>
      </c>
      <c r="B617" s="9" t="s">
        <v>1346</v>
      </c>
      <c r="C617" s="9" t="s">
        <v>1347</v>
      </c>
      <c r="D617" s="11">
        <f ca="1">TODAY()-Basvuranlar[[#This Row],[Yaş]]*365</f>
        <v>31323</v>
      </c>
      <c r="E617" s="9">
        <f t="shared" ca="1" si="36"/>
        <v>34</v>
      </c>
      <c r="F617" s="9">
        <f t="shared" ca="1" si="37"/>
        <v>71</v>
      </c>
      <c r="G617" s="9" t="str">
        <f ca="1">VLOOKUP(RANDBETWEEN(1,81),Sehirler[],2,0)</f>
        <v>Sakarya</v>
      </c>
      <c r="H617" s="9">
        <f t="shared" ca="1" si="38"/>
        <v>31497068501</v>
      </c>
      <c r="I617" s="9" t="str">
        <f t="shared" ca="1" si="39"/>
        <v>Kadın</v>
      </c>
    </row>
    <row r="618" spans="1:9">
      <c r="A618" s="9">
        <v>617</v>
      </c>
      <c r="B618" s="9" t="s">
        <v>1348</v>
      </c>
      <c r="C618" s="9" t="s">
        <v>1349</v>
      </c>
      <c r="D618" s="11">
        <f ca="1">TODAY()-Basvuranlar[[#This Row],[Yaş]]*365</f>
        <v>21103</v>
      </c>
      <c r="E618" s="9">
        <f t="shared" ca="1" si="36"/>
        <v>62</v>
      </c>
      <c r="F618" s="9">
        <f t="shared" ca="1" si="37"/>
        <v>1</v>
      </c>
      <c r="G618" s="9" t="str">
        <f ca="1">VLOOKUP(RANDBETWEEN(1,81),Sehirler[],2,0)</f>
        <v>Çorum</v>
      </c>
      <c r="H618" s="9">
        <f t="shared" ca="1" si="38"/>
        <v>42377160251</v>
      </c>
      <c r="I618" s="9" t="str">
        <f t="shared" ca="1" si="39"/>
        <v>Erkek</v>
      </c>
    </row>
    <row r="619" spans="1:9">
      <c r="A619" s="9">
        <v>618</v>
      </c>
      <c r="B619" s="9" t="s">
        <v>1350</v>
      </c>
      <c r="C619" s="9" t="s">
        <v>1197</v>
      </c>
      <c r="D619" s="11">
        <f ca="1">TODAY()-Basvuranlar[[#This Row],[Yaş]]*365</f>
        <v>14898</v>
      </c>
      <c r="E619" s="9">
        <f t="shared" ca="1" si="36"/>
        <v>79</v>
      </c>
      <c r="F619" s="9">
        <f t="shared" ca="1" si="37"/>
        <v>6</v>
      </c>
      <c r="G619" s="9" t="str">
        <f ca="1">VLOOKUP(RANDBETWEEN(1,81),Sehirler[],2,0)</f>
        <v>Siirt</v>
      </c>
      <c r="H619" s="9">
        <f t="shared" ca="1" si="38"/>
        <v>50614937971</v>
      </c>
      <c r="I619" s="9" t="str">
        <f t="shared" ca="1" si="39"/>
        <v>Kadın</v>
      </c>
    </row>
    <row r="620" spans="1:9">
      <c r="A620" s="9">
        <v>619</v>
      </c>
      <c r="B620" s="9" t="s">
        <v>1351</v>
      </c>
      <c r="C620" s="9" t="s">
        <v>1352</v>
      </c>
      <c r="D620" s="11">
        <f ca="1">TODAY()-Basvuranlar[[#This Row],[Yaş]]*365</f>
        <v>37163</v>
      </c>
      <c r="E620" s="9">
        <f t="shared" ca="1" si="36"/>
        <v>18</v>
      </c>
      <c r="F620" s="9">
        <f t="shared" ca="1" si="37"/>
        <v>66</v>
      </c>
      <c r="G620" s="9" t="str">
        <f ca="1">VLOOKUP(RANDBETWEEN(1,81),Sehirler[],2,0)</f>
        <v>Bitlis</v>
      </c>
      <c r="H620" s="9">
        <f t="shared" ca="1" si="38"/>
        <v>41827767087</v>
      </c>
      <c r="I620" s="9" t="str">
        <f t="shared" ca="1" si="39"/>
        <v>Erkek</v>
      </c>
    </row>
    <row r="621" spans="1:9">
      <c r="A621" s="9">
        <v>620</v>
      </c>
      <c r="B621" s="9" t="s">
        <v>1353</v>
      </c>
      <c r="C621" s="9" t="s">
        <v>1354</v>
      </c>
      <c r="D621" s="11">
        <f ca="1">TODAY()-Basvuranlar[[#This Row],[Yaş]]*365</f>
        <v>17088</v>
      </c>
      <c r="E621" s="9">
        <f t="shared" ca="1" si="36"/>
        <v>73</v>
      </c>
      <c r="F621" s="9">
        <f t="shared" ca="1" si="37"/>
        <v>78</v>
      </c>
      <c r="G621" s="9" t="str">
        <f ca="1">VLOOKUP(RANDBETWEEN(1,81),Sehirler[],2,0)</f>
        <v>Afyonkarahisar</v>
      </c>
      <c r="H621" s="9">
        <f t="shared" ca="1" si="38"/>
        <v>49950268539</v>
      </c>
      <c r="I621" s="9" t="str">
        <f t="shared" ca="1" si="39"/>
        <v>Erkek</v>
      </c>
    </row>
    <row r="622" spans="1:9">
      <c r="A622" s="9">
        <v>621</v>
      </c>
      <c r="B622" s="9" t="s">
        <v>1355</v>
      </c>
      <c r="C622" s="9" t="s">
        <v>1356</v>
      </c>
      <c r="D622" s="11">
        <f ca="1">TODAY()-Basvuranlar[[#This Row],[Yaş]]*365</f>
        <v>31323</v>
      </c>
      <c r="E622" s="9">
        <f t="shared" ca="1" si="36"/>
        <v>34</v>
      </c>
      <c r="F622" s="9">
        <f t="shared" ca="1" si="37"/>
        <v>18</v>
      </c>
      <c r="G622" s="9" t="str">
        <f ca="1">VLOOKUP(RANDBETWEEN(1,81),Sehirler[],2,0)</f>
        <v>Antalya</v>
      </c>
      <c r="H622" s="9">
        <f t="shared" ca="1" si="38"/>
        <v>19609006853</v>
      </c>
      <c r="I622" s="9" t="str">
        <f t="shared" ca="1" si="39"/>
        <v>Erkek</v>
      </c>
    </row>
    <row r="623" spans="1:9">
      <c r="A623" s="9">
        <v>622</v>
      </c>
      <c r="B623" s="9" t="s">
        <v>1357</v>
      </c>
      <c r="C623" s="9" t="s">
        <v>1358</v>
      </c>
      <c r="D623" s="11">
        <f ca="1">TODAY()-Basvuranlar[[#This Row],[Yaş]]*365</f>
        <v>36433</v>
      </c>
      <c r="E623" s="9">
        <f t="shared" ca="1" si="36"/>
        <v>20</v>
      </c>
      <c r="F623" s="9">
        <f t="shared" ca="1" si="37"/>
        <v>56</v>
      </c>
      <c r="G623" s="9" t="str">
        <f ca="1">VLOOKUP(RANDBETWEEN(1,81),Sehirler[],2,0)</f>
        <v>Erzincan</v>
      </c>
      <c r="H623" s="9">
        <f t="shared" ca="1" si="38"/>
        <v>59336588881</v>
      </c>
      <c r="I623" s="9" t="str">
        <f t="shared" ca="1" si="39"/>
        <v>Kadın</v>
      </c>
    </row>
    <row r="624" spans="1:9">
      <c r="A624" s="9">
        <v>623</v>
      </c>
      <c r="B624" s="9" t="s">
        <v>1359</v>
      </c>
      <c r="C624" s="9" t="s">
        <v>1360</v>
      </c>
      <c r="D624" s="11">
        <f ca="1">TODAY()-Basvuranlar[[#This Row],[Yaş]]*365</f>
        <v>17453</v>
      </c>
      <c r="E624" s="9">
        <f t="shared" ca="1" si="36"/>
        <v>72</v>
      </c>
      <c r="F624" s="9">
        <f t="shared" ca="1" si="37"/>
        <v>3</v>
      </c>
      <c r="G624" s="9" t="str">
        <f ca="1">VLOOKUP(RANDBETWEEN(1,81),Sehirler[],2,0)</f>
        <v>Tokat</v>
      </c>
      <c r="H624" s="9">
        <f t="shared" ca="1" si="38"/>
        <v>18402717822</v>
      </c>
      <c r="I624" s="9" t="str">
        <f t="shared" ca="1" si="39"/>
        <v>Erkek</v>
      </c>
    </row>
    <row r="625" spans="1:9">
      <c r="A625" s="9">
        <v>624</v>
      </c>
      <c r="B625" s="9" t="s">
        <v>384</v>
      </c>
      <c r="C625" s="9" t="s">
        <v>2097</v>
      </c>
      <c r="D625" s="11">
        <f ca="1">TODAY()-Basvuranlar[[#This Row],[Yaş]]*365</f>
        <v>14533</v>
      </c>
      <c r="E625" s="9">
        <f t="shared" ca="1" si="36"/>
        <v>80</v>
      </c>
      <c r="F625" s="9">
        <f t="shared" ca="1" si="37"/>
        <v>6</v>
      </c>
      <c r="G625" s="9" t="str">
        <f ca="1">VLOOKUP(RANDBETWEEN(1,81),Sehirler[],2,0)</f>
        <v>Karaman</v>
      </c>
      <c r="H625" s="9">
        <f t="shared" ca="1" si="38"/>
        <v>40468559808</v>
      </c>
      <c r="I625" s="9" t="str">
        <f t="shared" ca="1" si="39"/>
        <v>Erkek</v>
      </c>
    </row>
    <row r="626" spans="1:9">
      <c r="A626" s="9">
        <v>625</v>
      </c>
      <c r="B626" s="9" t="s">
        <v>1361</v>
      </c>
      <c r="C626" s="9" t="s">
        <v>1362</v>
      </c>
      <c r="D626" s="11">
        <f ca="1">TODAY()-Basvuranlar[[#This Row],[Yaş]]*365</f>
        <v>18548</v>
      </c>
      <c r="E626" s="9">
        <f t="shared" ca="1" si="36"/>
        <v>69</v>
      </c>
      <c r="F626" s="9">
        <f t="shared" ca="1" si="37"/>
        <v>8</v>
      </c>
      <c r="G626" s="9" t="str">
        <f ca="1">VLOOKUP(RANDBETWEEN(1,81),Sehirler[],2,0)</f>
        <v>Sivas</v>
      </c>
      <c r="H626" s="9">
        <f t="shared" ca="1" si="38"/>
        <v>59817718460</v>
      </c>
      <c r="I626" s="9" t="str">
        <f t="shared" ca="1" si="39"/>
        <v>Kadın</v>
      </c>
    </row>
    <row r="627" spans="1:9">
      <c r="A627" s="9">
        <v>626</v>
      </c>
      <c r="B627" s="9" t="s">
        <v>1363</v>
      </c>
      <c r="C627" s="9" t="s">
        <v>1364</v>
      </c>
      <c r="D627" s="11">
        <f ca="1">TODAY()-Basvuranlar[[#This Row],[Yaş]]*365</f>
        <v>28403</v>
      </c>
      <c r="E627" s="9">
        <f t="shared" ca="1" si="36"/>
        <v>42</v>
      </c>
      <c r="F627" s="9">
        <f t="shared" ca="1" si="37"/>
        <v>38</v>
      </c>
      <c r="G627" s="9" t="str">
        <f ca="1">VLOOKUP(RANDBETWEEN(1,81),Sehirler[],2,0)</f>
        <v>Sakarya</v>
      </c>
      <c r="H627" s="9">
        <f t="shared" ca="1" si="38"/>
        <v>91962407181</v>
      </c>
      <c r="I627" s="9" t="str">
        <f t="shared" ca="1" si="39"/>
        <v>Kadın</v>
      </c>
    </row>
    <row r="628" spans="1:9">
      <c r="A628" s="9">
        <v>627</v>
      </c>
      <c r="B628" s="9" t="s">
        <v>1365</v>
      </c>
      <c r="C628" s="9" t="s">
        <v>1366</v>
      </c>
      <c r="D628" s="11">
        <f ca="1">TODAY()-Basvuranlar[[#This Row],[Yaş]]*365</f>
        <v>28038</v>
      </c>
      <c r="E628" s="9">
        <f t="shared" ca="1" si="36"/>
        <v>43</v>
      </c>
      <c r="F628" s="9">
        <f t="shared" ca="1" si="37"/>
        <v>61</v>
      </c>
      <c r="G628" s="9" t="str">
        <f ca="1">VLOOKUP(RANDBETWEEN(1,81),Sehirler[],2,0)</f>
        <v>Tekirdağ</v>
      </c>
      <c r="H628" s="9">
        <f t="shared" ca="1" si="38"/>
        <v>43537659780</v>
      </c>
      <c r="I628" s="9" t="str">
        <f t="shared" ca="1" si="39"/>
        <v>Erkek</v>
      </c>
    </row>
    <row r="629" spans="1:9">
      <c r="A629" s="9">
        <v>628</v>
      </c>
      <c r="B629" s="9" t="s">
        <v>1367</v>
      </c>
      <c r="C629" s="9" t="s">
        <v>1368</v>
      </c>
      <c r="D629" s="11">
        <f ca="1">TODAY()-Basvuranlar[[#This Row],[Yaş]]*365</f>
        <v>24753</v>
      </c>
      <c r="E629" s="9">
        <f t="shared" ca="1" si="36"/>
        <v>52</v>
      </c>
      <c r="F629" s="9">
        <f t="shared" ca="1" si="37"/>
        <v>28</v>
      </c>
      <c r="G629" s="9" t="str">
        <f ca="1">VLOOKUP(RANDBETWEEN(1,81),Sehirler[],2,0)</f>
        <v>Muş</v>
      </c>
      <c r="H629" s="9">
        <f t="shared" ca="1" si="38"/>
        <v>64278884029</v>
      </c>
      <c r="I629" s="9" t="str">
        <f t="shared" ca="1" si="39"/>
        <v>Kadın</v>
      </c>
    </row>
    <row r="630" spans="1:9">
      <c r="A630" s="9">
        <v>629</v>
      </c>
      <c r="B630" s="9" t="s">
        <v>1369</v>
      </c>
      <c r="C630" s="9" t="s">
        <v>1370</v>
      </c>
      <c r="D630" s="11">
        <f ca="1">TODAY()-Basvuranlar[[#This Row],[Yaş]]*365</f>
        <v>17818</v>
      </c>
      <c r="E630" s="9">
        <f t="shared" ca="1" si="36"/>
        <v>71</v>
      </c>
      <c r="F630" s="9">
        <f t="shared" ca="1" si="37"/>
        <v>46</v>
      </c>
      <c r="G630" s="9" t="str">
        <f ca="1">VLOOKUP(RANDBETWEEN(1,81),Sehirler[],2,0)</f>
        <v>Trabzon</v>
      </c>
      <c r="H630" s="9">
        <f t="shared" ca="1" si="38"/>
        <v>47853490534</v>
      </c>
      <c r="I630" s="9" t="str">
        <f t="shared" ca="1" si="39"/>
        <v>Erkek</v>
      </c>
    </row>
    <row r="631" spans="1:9">
      <c r="A631" s="9">
        <v>630</v>
      </c>
      <c r="B631" s="9" t="s">
        <v>1371</v>
      </c>
      <c r="C631" s="9" t="s">
        <v>1372</v>
      </c>
      <c r="D631" s="11">
        <f ca="1">TODAY()-Basvuranlar[[#This Row],[Yaş]]*365</f>
        <v>30958</v>
      </c>
      <c r="E631" s="9">
        <f t="shared" ca="1" si="36"/>
        <v>35</v>
      </c>
      <c r="F631" s="9">
        <f t="shared" ca="1" si="37"/>
        <v>12</v>
      </c>
      <c r="G631" s="9" t="str">
        <f ca="1">VLOOKUP(RANDBETWEEN(1,81),Sehirler[],2,0)</f>
        <v>Gaziantep</v>
      </c>
      <c r="H631" s="9">
        <f t="shared" ca="1" si="38"/>
        <v>17312554843</v>
      </c>
      <c r="I631" s="9" t="str">
        <f t="shared" ca="1" si="39"/>
        <v>Erkek</v>
      </c>
    </row>
    <row r="632" spans="1:9">
      <c r="A632" s="9">
        <v>631</v>
      </c>
      <c r="B632" s="9" t="s">
        <v>1373</v>
      </c>
      <c r="C632" s="9" t="s">
        <v>1374</v>
      </c>
      <c r="D632" s="11">
        <f ca="1">TODAY()-Basvuranlar[[#This Row],[Yaş]]*365</f>
        <v>31688</v>
      </c>
      <c r="E632" s="9">
        <f t="shared" ca="1" si="36"/>
        <v>33</v>
      </c>
      <c r="F632" s="9">
        <f t="shared" ca="1" si="37"/>
        <v>76</v>
      </c>
      <c r="G632" s="9" t="str">
        <f ca="1">VLOOKUP(RANDBETWEEN(1,81),Sehirler[],2,0)</f>
        <v>Batman</v>
      </c>
      <c r="H632" s="9">
        <f t="shared" ca="1" si="38"/>
        <v>51611176598</v>
      </c>
      <c r="I632" s="9" t="str">
        <f t="shared" ca="1" si="39"/>
        <v>Erkek</v>
      </c>
    </row>
    <row r="633" spans="1:9">
      <c r="A633" s="9">
        <v>632</v>
      </c>
      <c r="B633" s="9" t="s">
        <v>1375</v>
      </c>
      <c r="C633" s="9" t="s">
        <v>1376</v>
      </c>
      <c r="D633" s="11">
        <f ca="1">TODAY()-Basvuranlar[[#This Row],[Yaş]]*365</f>
        <v>18183</v>
      </c>
      <c r="E633" s="9">
        <f t="shared" ca="1" si="36"/>
        <v>70</v>
      </c>
      <c r="F633" s="9">
        <f t="shared" ca="1" si="37"/>
        <v>71</v>
      </c>
      <c r="G633" s="9" t="str">
        <f ca="1">VLOOKUP(RANDBETWEEN(1,81),Sehirler[],2,0)</f>
        <v>Kastamonu</v>
      </c>
      <c r="H633" s="9">
        <f t="shared" ca="1" si="38"/>
        <v>54729569994</v>
      </c>
      <c r="I633" s="9" t="str">
        <f t="shared" ca="1" si="39"/>
        <v>Erkek</v>
      </c>
    </row>
    <row r="634" spans="1:9">
      <c r="A634" s="9">
        <v>633</v>
      </c>
      <c r="B634" s="9" t="s">
        <v>1377</v>
      </c>
      <c r="C634" s="9" t="s">
        <v>1378</v>
      </c>
      <c r="D634" s="11">
        <f ca="1">TODAY()-Basvuranlar[[#This Row],[Yaş]]*365</f>
        <v>16358</v>
      </c>
      <c r="E634" s="9">
        <f t="shared" ca="1" si="36"/>
        <v>75</v>
      </c>
      <c r="F634" s="9">
        <f t="shared" ca="1" si="37"/>
        <v>40</v>
      </c>
      <c r="G634" s="9" t="str">
        <f ca="1">VLOOKUP(RANDBETWEEN(1,81),Sehirler[],2,0)</f>
        <v>Bolu</v>
      </c>
      <c r="H634" s="9">
        <f t="shared" ca="1" si="38"/>
        <v>48264748071</v>
      </c>
      <c r="I634" s="9" t="str">
        <f t="shared" ca="1" si="39"/>
        <v>Kadın</v>
      </c>
    </row>
    <row r="635" spans="1:9">
      <c r="A635" s="9">
        <v>634</v>
      </c>
      <c r="B635" s="9" t="s">
        <v>1379</v>
      </c>
      <c r="C635" s="9" t="s">
        <v>1380</v>
      </c>
      <c r="D635" s="11">
        <f ca="1">TODAY()-Basvuranlar[[#This Row],[Yaş]]*365</f>
        <v>34243</v>
      </c>
      <c r="E635" s="9">
        <f t="shared" ca="1" si="36"/>
        <v>26</v>
      </c>
      <c r="F635" s="9">
        <f t="shared" ca="1" si="37"/>
        <v>3</v>
      </c>
      <c r="G635" s="9" t="str">
        <f ca="1">VLOOKUP(RANDBETWEEN(1,81),Sehirler[],2,0)</f>
        <v>Ankara</v>
      </c>
      <c r="H635" s="9">
        <f t="shared" ca="1" si="38"/>
        <v>25885752003</v>
      </c>
      <c r="I635" s="9" t="str">
        <f t="shared" ca="1" si="39"/>
        <v>Erkek</v>
      </c>
    </row>
    <row r="636" spans="1:9">
      <c r="A636" s="9">
        <v>635</v>
      </c>
      <c r="B636" s="9" t="s">
        <v>1381</v>
      </c>
      <c r="C636" s="9" t="s">
        <v>1382</v>
      </c>
      <c r="D636" s="11">
        <f ca="1">TODAY()-Basvuranlar[[#This Row],[Yaş]]*365</f>
        <v>31688</v>
      </c>
      <c r="E636" s="9">
        <f t="shared" ca="1" si="36"/>
        <v>33</v>
      </c>
      <c r="F636" s="9">
        <f t="shared" ca="1" si="37"/>
        <v>21</v>
      </c>
      <c r="G636" s="9" t="str">
        <f ca="1">VLOOKUP(RANDBETWEEN(1,81),Sehirler[],2,0)</f>
        <v>Nevşehir</v>
      </c>
      <c r="H636" s="9">
        <f t="shared" ca="1" si="38"/>
        <v>65817381989</v>
      </c>
      <c r="I636" s="9" t="str">
        <f t="shared" ca="1" si="39"/>
        <v>Erkek</v>
      </c>
    </row>
    <row r="637" spans="1:9">
      <c r="A637" s="9">
        <v>636</v>
      </c>
      <c r="B637" s="9" t="s">
        <v>1383</v>
      </c>
      <c r="C637" s="9" t="s">
        <v>1384</v>
      </c>
      <c r="D637" s="11">
        <f ca="1">TODAY()-Basvuranlar[[#This Row],[Yaş]]*365</f>
        <v>22928</v>
      </c>
      <c r="E637" s="9">
        <f t="shared" ca="1" si="36"/>
        <v>57</v>
      </c>
      <c r="F637" s="9">
        <f t="shared" ca="1" si="37"/>
        <v>64</v>
      </c>
      <c r="G637" s="9" t="str">
        <f ca="1">VLOOKUP(RANDBETWEEN(1,81),Sehirler[],2,0)</f>
        <v>Kırıkkale</v>
      </c>
      <c r="H637" s="9">
        <f t="shared" ca="1" si="38"/>
        <v>55786866065</v>
      </c>
      <c r="I637" s="9" t="str">
        <f t="shared" ca="1" si="39"/>
        <v>Erkek</v>
      </c>
    </row>
    <row r="638" spans="1:9">
      <c r="A638" s="9">
        <v>637</v>
      </c>
      <c r="B638" s="9" t="s">
        <v>1385</v>
      </c>
      <c r="C638" s="9" t="s">
        <v>1386</v>
      </c>
      <c r="D638" s="11">
        <f ca="1">TODAY()-Basvuranlar[[#This Row],[Yaş]]*365</f>
        <v>23293</v>
      </c>
      <c r="E638" s="9">
        <f t="shared" ca="1" si="36"/>
        <v>56</v>
      </c>
      <c r="F638" s="9">
        <f t="shared" ca="1" si="37"/>
        <v>70</v>
      </c>
      <c r="G638" s="9" t="str">
        <f ca="1">VLOOKUP(RANDBETWEEN(1,81),Sehirler[],2,0)</f>
        <v>Ankara</v>
      </c>
      <c r="H638" s="9">
        <f t="shared" ca="1" si="38"/>
        <v>50579071918</v>
      </c>
      <c r="I638" s="9" t="str">
        <f t="shared" ca="1" si="39"/>
        <v>Erkek</v>
      </c>
    </row>
    <row r="639" spans="1:9">
      <c r="A639" s="9">
        <v>638</v>
      </c>
      <c r="B639" s="9" t="s">
        <v>1387</v>
      </c>
      <c r="C639" s="9" t="s">
        <v>1388</v>
      </c>
      <c r="D639" s="11">
        <f ca="1">TODAY()-Basvuranlar[[#This Row],[Yaş]]*365</f>
        <v>24753</v>
      </c>
      <c r="E639" s="9">
        <f t="shared" ca="1" si="36"/>
        <v>52</v>
      </c>
      <c r="F639" s="9">
        <f t="shared" ca="1" si="37"/>
        <v>47</v>
      </c>
      <c r="G639" s="9" t="str">
        <f ca="1">VLOOKUP(RANDBETWEEN(1,81),Sehirler[],2,0)</f>
        <v>Çankırı</v>
      </c>
      <c r="H639" s="9">
        <f t="shared" ca="1" si="38"/>
        <v>23617076900</v>
      </c>
      <c r="I639" s="9" t="str">
        <f t="shared" ca="1" si="39"/>
        <v>Erkek</v>
      </c>
    </row>
    <row r="640" spans="1:9">
      <c r="A640" s="9">
        <v>639</v>
      </c>
      <c r="B640" s="9" t="s">
        <v>1389</v>
      </c>
      <c r="C640" s="9" t="s">
        <v>1390</v>
      </c>
      <c r="D640" s="11">
        <f ca="1">TODAY()-Basvuranlar[[#This Row],[Yaş]]*365</f>
        <v>28403</v>
      </c>
      <c r="E640" s="9">
        <f t="shared" ca="1" si="36"/>
        <v>42</v>
      </c>
      <c r="F640" s="9">
        <f t="shared" ca="1" si="37"/>
        <v>67</v>
      </c>
      <c r="G640" s="9" t="str">
        <f ca="1">VLOOKUP(RANDBETWEEN(1,81),Sehirler[],2,0)</f>
        <v>Afyonkarahisar</v>
      </c>
      <c r="H640" s="9">
        <f t="shared" ca="1" si="38"/>
        <v>55712959280</v>
      </c>
      <c r="I640" s="9" t="str">
        <f t="shared" ca="1" si="39"/>
        <v>Erkek</v>
      </c>
    </row>
    <row r="641" spans="1:9">
      <c r="A641" s="9">
        <v>640</v>
      </c>
      <c r="B641" s="9" t="s">
        <v>1391</v>
      </c>
      <c r="C641" s="9" t="s">
        <v>1392</v>
      </c>
      <c r="D641" s="11">
        <f ca="1">TODAY()-Basvuranlar[[#This Row],[Yaş]]*365</f>
        <v>30958</v>
      </c>
      <c r="E641" s="9">
        <f t="shared" ca="1" si="36"/>
        <v>35</v>
      </c>
      <c r="F641" s="9">
        <f t="shared" ca="1" si="37"/>
        <v>74</v>
      </c>
      <c r="G641" s="9" t="str">
        <f ca="1">VLOOKUP(RANDBETWEEN(1,81),Sehirler[],2,0)</f>
        <v>Karabük</v>
      </c>
      <c r="H641" s="9">
        <f t="shared" ca="1" si="38"/>
        <v>89123978691</v>
      </c>
      <c r="I641" s="9" t="str">
        <f t="shared" ca="1" si="39"/>
        <v>Erkek</v>
      </c>
    </row>
    <row r="642" spans="1:9">
      <c r="A642" s="9">
        <v>641</v>
      </c>
      <c r="B642" s="9" t="s">
        <v>1393</v>
      </c>
      <c r="C642" s="9" t="s">
        <v>1394</v>
      </c>
      <c r="D642" s="11">
        <f ca="1">TODAY()-Basvuranlar[[#This Row],[Yaş]]*365</f>
        <v>31688</v>
      </c>
      <c r="E642" s="9">
        <f t="shared" ref="E642:E705" ca="1" si="40">RANDBETWEEN(18,82)</f>
        <v>33</v>
      </c>
      <c r="F642" s="9">
        <f t="shared" ref="F642:F705" ca="1" si="41">RANDBETWEEN(1,81)</f>
        <v>18</v>
      </c>
      <c r="G642" s="9" t="str">
        <f ca="1">VLOOKUP(RANDBETWEEN(1,81),Sehirler[],2,0)</f>
        <v>Batman</v>
      </c>
      <c r="H642" s="9">
        <f t="shared" ref="H642:H705" ca="1" si="42">RANDBETWEEN(14954316070,92354316070)</f>
        <v>21208892628</v>
      </c>
      <c r="I642" s="9" t="str">
        <f t="shared" ref="I642:I705" ca="1" si="43">_xlfn.SWITCH(RANDBETWEEN(1,2),1,"Erkek",2,"Kadın")</f>
        <v>Kadın</v>
      </c>
    </row>
    <row r="643" spans="1:9">
      <c r="A643" s="9">
        <v>642</v>
      </c>
      <c r="B643" s="9" t="s">
        <v>1395</v>
      </c>
      <c r="C643" s="9" t="s">
        <v>1396</v>
      </c>
      <c r="D643" s="11">
        <f ca="1">TODAY()-Basvuranlar[[#This Row],[Yaş]]*365</f>
        <v>25848</v>
      </c>
      <c r="E643" s="9">
        <f t="shared" ca="1" si="40"/>
        <v>49</v>
      </c>
      <c r="F643" s="9">
        <f t="shared" ca="1" si="41"/>
        <v>36</v>
      </c>
      <c r="G643" s="9" t="str">
        <f ca="1">VLOOKUP(RANDBETWEEN(1,81),Sehirler[],2,0)</f>
        <v>Karaman</v>
      </c>
      <c r="H643" s="9">
        <f t="shared" ca="1" si="42"/>
        <v>72630251354</v>
      </c>
      <c r="I643" s="9" t="str">
        <f t="shared" ca="1" si="43"/>
        <v>Erkek</v>
      </c>
    </row>
    <row r="644" spans="1:9">
      <c r="A644" s="9">
        <v>643</v>
      </c>
      <c r="B644" s="9" t="s">
        <v>1397</v>
      </c>
      <c r="C644" s="9" t="s">
        <v>1398</v>
      </c>
      <c r="D644" s="11">
        <f ca="1">TODAY()-Basvuranlar[[#This Row],[Yaş]]*365</f>
        <v>29863</v>
      </c>
      <c r="E644" s="9">
        <f t="shared" ca="1" si="40"/>
        <v>38</v>
      </c>
      <c r="F644" s="9">
        <f t="shared" ca="1" si="41"/>
        <v>45</v>
      </c>
      <c r="G644" s="9" t="str">
        <f ca="1">VLOOKUP(RANDBETWEEN(1,81),Sehirler[],2,0)</f>
        <v>Konya</v>
      </c>
      <c r="H644" s="9">
        <f t="shared" ca="1" si="42"/>
        <v>30152098602</v>
      </c>
      <c r="I644" s="9" t="str">
        <f t="shared" ca="1" si="43"/>
        <v>Kadın</v>
      </c>
    </row>
    <row r="645" spans="1:9">
      <c r="A645" s="9">
        <v>644</v>
      </c>
      <c r="B645" s="9" t="s">
        <v>1399</v>
      </c>
      <c r="C645" s="9" t="s">
        <v>1400</v>
      </c>
      <c r="D645" s="11">
        <f ca="1">TODAY()-Basvuranlar[[#This Row],[Yaş]]*365</f>
        <v>31688</v>
      </c>
      <c r="E645" s="9">
        <f t="shared" ca="1" si="40"/>
        <v>33</v>
      </c>
      <c r="F645" s="9">
        <f t="shared" ca="1" si="41"/>
        <v>73</v>
      </c>
      <c r="G645" s="9" t="str">
        <f ca="1">VLOOKUP(RANDBETWEEN(1,81),Sehirler[],2,0)</f>
        <v>Tokat</v>
      </c>
      <c r="H645" s="9">
        <f t="shared" ca="1" si="42"/>
        <v>26886138733</v>
      </c>
      <c r="I645" s="9" t="str">
        <f t="shared" ca="1" si="43"/>
        <v>Erkek</v>
      </c>
    </row>
    <row r="646" spans="1:9">
      <c r="A646" s="9">
        <v>645</v>
      </c>
      <c r="B646" s="9" t="s">
        <v>1401</v>
      </c>
      <c r="C646" s="9" t="s">
        <v>1402</v>
      </c>
      <c r="D646" s="11">
        <f ca="1">TODAY()-Basvuranlar[[#This Row],[Yaş]]*365</f>
        <v>29133</v>
      </c>
      <c r="E646" s="9">
        <f t="shared" ca="1" si="40"/>
        <v>40</v>
      </c>
      <c r="F646" s="9">
        <f t="shared" ca="1" si="41"/>
        <v>61</v>
      </c>
      <c r="G646" s="9" t="str">
        <f ca="1">VLOOKUP(RANDBETWEEN(1,81),Sehirler[],2,0)</f>
        <v>Çankırı</v>
      </c>
      <c r="H646" s="9">
        <f t="shared" ca="1" si="42"/>
        <v>18335399135</v>
      </c>
      <c r="I646" s="9" t="str">
        <f t="shared" ca="1" si="43"/>
        <v>Kadın</v>
      </c>
    </row>
    <row r="647" spans="1:9">
      <c r="A647" s="9">
        <v>646</v>
      </c>
      <c r="B647" s="9" t="s">
        <v>1403</v>
      </c>
      <c r="C647" s="9" t="s">
        <v>1404</v>
      </c>
      <c r="D647" s="11">
        <f ca="1">TODAY()-Basvuranlar[[#This Row],[Yaş]]*365</f>
        <v>25483</v>
      </c>
      <c r="E647" s="9">
        <f t="shared" ca="1" si="40"/>
        <v>50</v>
      </c>
      <c r="F647" s="9">
        <f t="shared" ca="1" si="41"/>
        <v>17</v>
      </c>
      <c r="G647" s="9" t="str">
        <f ca="1">VLOOKUP(RANDBETWEEN(1,81),Sehirler[],2,0)</f>
        <v>Tekirdağ</v>
      </c>
      <c r="H647" s="9">
        <f t="shared" ca="1" si="42"/>
        <v>74316447167</v>
      </c>
      <c r="I647" s="9" t="str">
        <f t="shared" ca="1" si="43"/>
        <v>Erkek</v>
      </c>
    </row>
    <row r="648" spans="1:9">
      <c r="A648" s="9">
        <v>647</v>
      </c>
      <c r="B648" s="9" t="s">
        <v>1405</v>
      </c>
      <c r="C648" s="9" t="s">
        <v>1406</v>
      </c>
      <c r="D648" s="11">
        <f ca="1">TODAY()-Basvuranlar[[#This Row],[Yaş]]*365</f>
        <v>29133</v>
      </c>
      <c r="E648" s="9">
        <f t="shared" ca="1" si="40"/>
        <v>40</v>
      </c>
      <c r="F648" s="9">
        <f t="shared" ca="1" si="41"/>
        <v>70</v>
      </c>
      <c r="G648" s="9" t="str">
        <f ca="1">VLOOKUP(RANDBETWEEN(1,81),Sehirler[],2,0)</f>
        <v>Afyonkarahisar</v>
      </c>
      <c r="H648" s="9">
        <f t="shared" ca="1" si="42"/>
        <v>20742168130</v>
      </c>
      <c r="I648" s="9" t="str">
        <f t="shared" ca="1" si="43"/>
        <v>Kadın</v>
      </c>
    </row>
    <row r="649" spans="1:9">
      <c r="A649" s="9">
        <v>648</v>
      </c>
      <c r="B649" s="9" t="s">
        <v>1407</v>
      </c>
      <c r="C649" s="9" t="s">
        <v>1408</v>
      </c>
      <c r="D649" s="11">
        <f ca="1">TODAY()-Basvuranlar[[#This Row],[Yaş]]*365</f>
        <v>28768</v>
      </c>
      <c r="E649" s="9">
        <f t="shared" ca="1" si="40"/>
        <v>41</v>
      </c>
      <c r="F649" s="9">
        <f t="shared" ca="1" si="41"/>
        <v>36</v>
      </c>
      <c r="G649" s="9" t="str">
        <f ca="1">VLOOKUP(RANDBETWEEN(1,81),Sehirler[],2,0)</f>
        <v>Bayburt</v>
      </c>
      <c r="H649" s="9">
        <f t="shared" ca="1" si="42"/>
        <v>54518862242</v>
      </c>
      <c r="I649" s="9" t="str">
        <f t="shared" ca="1" si="43"/>
        <v>Kadın</v>
      </c>
    </row>
    <row r="650" spans="1:9">
      <c r="A650" s="9">
        <v>649</v>
      </c>
      <c r="B650" s="9" t="s">
        <v>1409</v>
      </c>
      <c r="C650" s="9" t="s">
        <v>2098</v>
      </c>
      <c r="D650" s="11">
        <f ca="1">TODAY()-Basvuranlar[[#This Row],[Yaş]]*365</f>
        <v>20008</v>
      </c>
      <c r="E650" s="9">
        <f t="shared" ca="1" si="40"/>
        <v>65</v>
      </c>
      <c r="F650" s="9">
        <f t="shared" ca="1" si="41"/>
        <v>81</v>
      </c>
      <c r="G650" s="9" t="str">
        <f ca="1">VLOOKUP(RANDBETWEEN(1,81),Sehirler[],2,0)</f>
        <v>Muğla</v>
      </c>
      <c r="H650" s="9">
        <f t="shared" ca="1" si="42"/>
        <v>80133924415</v>
      </c>
      <c r="I650" s="9" t="str">
        <f t="shared" ca="1" si="43"/>
        <v>Kadın</v>
      </c>
    </row>
    <row r="651" spans="1:9">
      <c r="A651" s="9">
        <v>650</v>
      </c>
      <c r="B651" s="9" t="s">
        <v>1410</v>
      </c>
      <c r="C651" s="9" t="s">
        <v>1411</v>
      </c>
      <c r="D651" s="11">
        <f ca="1">TODAY()-Basvuranlar[[#This Row],[Yaş]]*365</f>
        <v>22563</v>
      </c>
      <c r="E651" s="9">
        <f t="shared" ca="1" si="40"/>
        <v>58</v>
      </c>
      <c r="F651" s="9">
        <f t="shared" ca="1" si="41"/>
        <v>29</v>
      </c>
      <c r="G651" s="9" t="str">
        <f ca="1">VLOOKUP(RANDBETWEEN(1,81),Sehirler[],2,0)</f>
        <v>Kırıkkale</v>
      </c>
      <c r="H651" s="9">
        <f t="shared" ca="1" si="42"/>
        <v>38034996898</v>
      </c>
      <c r="I651" s="9" t="str">
        <f t="shared" ca="1" si="43"/>
        <v>Kadın</v>
      </c>
    </row>
    <row r="652" spans="1:9">
      <c r="A652" s="9">
        <v>651</v>
      </c>
      <c r="B652" s="9" t="s">
        <v>1412</v>
      </c>
      <c r="C652" s="9" t="s">
        <v>1413</v>
      </c>
      <c r="D652" s="11">
        <f ca="1">TODAY()-Basvuranlar[[#This Row],[Yaş]]*365</f>
        <v>28038</v>
      </c>
      <c r="E652" s="9">
        <f t="shared" ca="1" si="40"/>
        <v>43</v>
      </c>
      <c r="F652" s="9">
        <f t="shared" ca="1" si="41"/>
        <v>21</v>
      </c>
      <c r="G652" s="9" t="str">
        <f ca="1">VLOOKUP(RANDBETWEEN(1,81),Sehirler[],2,0)</f>
        <v>Siirt</v>
      </c>
      <c r="H652" s="9">
        <f t="shared" ca="1" si="42"/>
        <v>77174020553</v>
      </c>
      <c r="I652" s="9" t="str">
        <f t="shared" ca="1" si="43"/>
        <v>Kadın</v>
      </c>
    </row>
    <row r="653" spans="1:9">
      <c r="A653" s="9">
        <v>652</v>
      </c>
      <c r="B653" s="9" t="s">
        <v>1414</v>
      </c>
      <c r="C653" s="9" t="s">
        <v>1415</v>
      </c>
      <c r="D653" s="11">
        <f ca="1">TODAY()-Basvuranlar[[#This Row],[Yaş]]*365</f>
        <v>27308</v>
      </c>
      <c r="E653" s="9">
        <f t="shared" ca="1" si="40"/>
        <v>45</v>
      </c>
      <c r="F653" s="9">
        <f t="shared" ca="1" si="41"/>
        <v>78</v>
      </c>
      <c r="G653" s="9" t="str">
        <f ca="1">VLOOKUP(RANDBETWEEN(1,81),Sehirler[],2,0)</f>
        <v>Bursa</v>
      </c>
      <c r="H653" s="9">
        <f t="shared" ca="1" si="42"/>
        <v>75180693052</v>
      </c>
      <c r="I653" s="9" t="str">
        <f t="shared" ca="1" si="43"/>
        <v>Erkek</v>
      </c>
    </row>
    <row r="654" spans="1:9">
      <c r="A654" s="9">
        <v>653</v>
      </c>
      <c r="B654" s="9" t="s">
        <v>1416</v>
      </c>
      <c r="C654" s="9" t="s">
        <v>1417</v>
      </c>
      <c r="D654" s="11">
        <f ca="1">TODAY()-Basvuranlar[[#This Row],[Yaş]]*365</f>
        <v>21468</v>
      </c>
      <c r="E654" s="9">
        <f t="shared" ca="1" si="40"/>
        <v>61</v>
      </c>
      <c r="F654" s="9">
        <f t="shared" ca="1" si="41"/>
        <v>38</v>
      </c>
      <c r="G654" s="9" t="str">
        <f ca="1">VLOOKUP(RANDBETWEEN(1,81),Sehirler[],2,0)</f>
        <v>Yozgat</v>
      </c>
      <c r="H654" s="9">
        <f t="shared" ca="1" si="42"/>
        <v>34265404922</v>
      </c>
      <c r="I654" s="9" t="str">
        <f t="shared" ca="1" si="43"/>
        <v>Erkek</v>
      </c>
    </row>
    <row r="655" spans="1:9">
      <c r="A655" s="9">
        <v>654</v>
      </c>
      <c r="B655" s="9" t="s">
        <v>1418</v>
      </c>
      <c r="C655" s="9" t="s">
        <v>1419</v>
      </c>
      <c r="D655" s="11">
        <f ca="1">TODAY()-Basvuranlar[[#This Row],[Yaş]]*365</f>
        <v>28403</v>
      </c>
      <c r="E655" s="9">
        <f t="shared" ca="1" si="40"/>
        <v>42</v>
      </c>
      <c r="F655" s="9">
        <f t="shared" ca="1" si="41"/>
        <v>36</v>
      </c>
      <c r="G655" s="9" t="str">
        <f ca="1">VLOOKUP(RANDBETWEEN(1,81),Sehirler[],2,0)</f>
        <v>Karabük</v>
      </c>
      <c r="H655" s="9">
        <f t="shared" ca="1" si="42"/>
        <v>56536602462</v>
      </c>
      <c r="I655" s="9" t="str">
        <f t="shared" ca="1" si="43"/>
        <v>Kadın</v>
      </c>
    </row>
    <row r="656" spans="1:9">
      <c r="A656" s="9">
        <v>655</v>
      </c>
      <c r="B656" s="9" t="s">
        <v>1420</v>
      </c>
      <c r="C656" s="9" t="s">
        <v>1421</v>
      </c>
      <c r="D656" s="11">
        <f ca="1">TODAY()-Basvuranlar[[#This Row],[Yaş]]*365</f>
        <v>33148</v>
      </c>
      <c r="E656" s="9">
        <f t="shared" ca="1" si="40"/>
        <v>29</v>
      </c>
      <c r="F656" s="9">
        <f t="shared" ca="1" si="41"/>
        <v>5</v>
      </c>
      <c r="G656" s="9" t="str">
        <f ca="1">VLOOKUP(RANDBETWEEN(1,81),Sehirler[],2,0)</f>
        <v>Nevşehir</v>
      </c>
      <c r="H656" s="9">
        <f t="shared" ca="1" si="42"/>
        <v>75956171152</v>
      </c>
      <c r="I656" s="9" t="str">
        <f t="shared" ca="1" si="43"/>
        <v>Erkek</v>
      </c>
    </row>
    <row r="657" spans="1:9">
      <c r="A657" s="9">
        <v>656</v>
      </c>
      <c r="B657" s="9" t="s">
        <v>1422</v>
      </c>
      <c r="C657" s="9" t="s">
        <v>1423</v>
      </c>
      <c r="D657" s="11">
        <f ca="1">TODAY()-Basvuranlar[[#This Row],[Yaş]]*365</f>
        <v>14168</v>
      </c>
      <c r="E657" s="9">
        <f t="shared" ca="1" si="40"/>
        <v>81</v>
      </c>
      <c r="F657" s="9">
        <f t="shared" ca="1" si="41"/>
        <v>48</v>
      </c>
      <c r="G657" s="9" t="str">
        <f ca="1">VLOOKUP(RANDBETWEEN(1,81),Sehirler[],2,0)</f>
        <v>Uşak</v>
      </c>
      <c r="H657" s="9">
        <f t="shared" ca="1" si="42"/>
        <v>66951416168</v>
      </c>
      <c r="I657" s="9" t="str">
        <f t="shared" ca="1" si="43"/>
        <v>Erkek</v>
      </c>
    </row>
    <row r="658" spans="1:9">
      <c r="A658" s="9">
        <v>657</v>
      </c>
      <c r="B658" s="9" t="s">
        <v>1424</v>
      </c>
      <c r="C658" s="9" t="s">
        <v>1425</v>
      </c>
      <c r="D658" s="11">
        <f ca="1">TODAY()-Basvuranlar[[#This Row],[Yaş]]*365</f>
        <v>13803</v>
      </c>
      <c r="E658" s="9">
        <f t="shared" ca="1" si="40"/>
        <v>82</v>
      </c>
      <c r="F658" s="9">
        <f t="shared" ca="1" si="41"/>
        <v>77</v>
      </c>
      <c r="G658" s="9" t="str">
        <f ca="1">VLOOKUP(RANDBETWEEN(1,81),Sehirler[],2,0)</f>
        <v>Kırıkkale</v>
      </c>
      <c r="H658" s="9">
        <f t="shared" ca="1" si="42"/>
        <v>48282458525</v>
      </c>
      <c r="I658" s="9" t="str">
        <f t="shared" ca="1" si="43"/>
        <v>Kadın</v>
      </c>
    </row>
    <row r="659" spans="1:9">
      <c r="A659" s="9">
        <v>658</v>
      </c>
      <c r="B659" s="9" t="s">
        <v>1426</v>
      </c>
      <c r="C659" s="9" t="s">
        <v>1427</v>
      </c>
      <c r="D659" s="11">
        <f ca="1">TODAY()-Basvuranlar[[#This Row],[Yaş]]*365</f>
        <v>19278</v>
      </c>
      <c r="E659" s="9">
        <f t="shared" ca="1" si="40"/>
        <v>67</v>
      </c>
      <c r="F659" s="9">
        <f t="shared" ca="1" si="41"/>
        <v>1</v>
      </c>
      <c r="G659" s="9" t="str">
        <f ca="1">VLOOKUP(RANDBETWEEN(1,81),Sehirler[],2,0)</f>
        <v>Bitlis</v>
      </c>
      <c r="H659" s="9">
        <f t="shared" ca="1" si="42"/>
        <v>20874364302</v>
      </c>
      <c r="I659" s="9" t="str">
        <f t="shared" ca="1" si="43"/>
        <v>Erkek</v>
      </c>
    </row>
    <row r="660" spans="1:9">
      <c r="A660" s="9">
        <v>659</v>
      </c>
      <c r="B660" s="9" t="s">
        <v>1428</v>
      </c>
      <c r="C660" s="9" t="s">
        <v>1429</v>
      </c>
      <c r="D660" s="11">
        <f ca="1">TODAY()-Basvuranlar[[#This Row],[Yaş]]*365</f>
        <v>24753</v>
      </c>
      <c r="E660" s="9">
        <f t="shared" ca="1" si="40"/>
        <v>52</v>
      </c>
      <c r="F660" s="9">
        <f t="shared" ca="1" si="41"/>
        <v>51</v>
      </c>
      <c r="G660" s="9" t="str">
        <f ca="1">VLOOKUP(RANDBETWEEN(1,81),Sehirler[],2,0)</f>
        <v>Şanlıurfa</v>
      </c>
      <c r="H660" s="9">
        <f t="shared" ca="1" si="42"/>
        <v>87406562559</v>
      </c>
      <c r="I660" s="9" t="str">
        <f t="shared" ca="1" si="43"/>
        <v>Erkek</v>
      </c>
    </row>
    <row r="661" spans="1:9">
      <c r="A661" s="9">
        <v>660</v>
      </c>
      <c r="B661" s="9" t="s">
        <v>1430</v>
      </c>
      <c r="C661" s="9" t="s">
        <v>1431</v>
      </c>
      <c r="D661" s="11">
        <f ca="1">TODAY()-Basvuranlar[[#This Row],[Yaş]]*365</f>
        <v>14898</v>
      </c>
      <c r="E661" s="9">
        <f t="shared" ca="1" si="40"/>
        <v>79</v>
      </c>
      <c r="F661" s="9">
        <f t="shared" ca="1" si="41"/>
        <v>18</v>
      </c>
      <c r="G661" s="9" t="str">
        <f ca="1">VLOOKUP(RANDBETWEEN(1,81),Sehirler[],2,0)</f>
        <v>Kütahya</v>
      </c>
      <c r="H661" s="9">
        <f t="shared" ca="1" si="42"/>
        <v>74525996610</v>
      </c>
      <c r="I661" s="9" t="str">
        <f t="shared" ca="1" si="43"/>
        <v>Erkek</v>
      </c>
    </row>
    <row r="662" spans="1:9">
      <c r="A662" s="9">
        <v>661</v>
      </c>
      <c r="B662" s="9" t="s">
        <v>1432</v>
      </c>
      <c r="C662" s="9" t="s">
        <v>1433</v>
      </c>
      <c r="D662" s="11">
        <f ca="1">TODAY()-Basvuranlar[[#This Row],[Yaş]]*365</f>
        <v>22563</v>
      </c>
      <c r="E662" s="9">
        <f t="shared" ca="1" si="40"/>
        <v>58</v>
      </c>
      <c r="F662" s="9">
        <f t="shared" ca="1" si="41"/>
        <v>64</v>
      </c>
      <c r="G662" s="9" t="str">
        <f ca="1">VLOOKUP(RANDBETWEEN(1,81),Sehirler[],2,0)</f>
        <v>Kastamonu</v>
      </c>
      <c r="H662" s="9">
        <f t="shared" ca="1" si="42"/>
        <v>30924181665</v>
      </c>
      <c r="I662" s="9" t="str">
        <f t="shared" ca="1" si="43"/>
        <v>Erkek</v>
      </c>
    </row>
    <row r="663" spans="1:9">
      <c r="A663" s="9">
        <v>662</v>
      </c>
      <c r="B663" s="9" t="s">
        <v>1434</v>
      </c>
      <c r="C663" s="9" t="s">
        <v>1435</v>
      </c>
      <c r="D663" s="11">
        <f ca="1">TODAY()-Basvuranlar[[#This Row],[Yaş]]*365</f>
        <v>20373</v>
      </c>
      <c r="E663" s="9">
        <f t="shared" ca="1" si="40"/>
        <v>64</v>
      </c>
      <c r="F663" s="9">
        <f t="shared" ca="1" si="41"/>
        <v>8</v>
      </c>
      <c r="G663" s="9" t="str">
        <f ca="1">VLOOKUP(RANDBETWEEN(1,81),Sehirler[],2,0)</f>
        <v>Sivas</v>
      </c>
      <c r="H663" s="9">
        <f t="shared" ca="1" si="42"/>
        <v>56608994900</v>
      </c>
      <c r="I663" s="9" t="str">
        <f t="shared" ca="1" si="43"/>
        <v>Kadın</v>
      </c>
    </row>
    <row r="664" spans="1:9">
      <c r="A664" s="9">
        <v>663</v>
      </c>
      <c r="B664" s="9" t="s">
        <v>1436</v>
      </c>
      <c r="C664" s="9" t="s">
        <v>1437</v>
      </c>
      <c r="D664" s="11">
        <f ca="1">TODAY()-Basvuranlar[[#This Row],[Yaş]]*365</f>
        <v>32053</v>
      </c>
      <c r="E664" s="9">
        <f t="shared" ca="1" si="40"/>
        <v>32</v>
      </c>
      <c r="F664" s="9">
        <f t="shared" ca="1" si="41"/>
        <v>55</v>
      </c>
      <c r="G664" s="9" t="str">
        <f ca="1">VLOOKUP(RANDBETWEEN(1,81),Sehirler[],2,0)</f>
        <v>Trabzon</v>
      </c>
      <c r="H664" s="9">
        <f t="shared" ca="1" si="42"/>
        <v>34560342773</v>
      </c>
      <c r="I664" s="9" t="str">
        <f t="shared" ca="1" si="43"/>
        <v>Erkek</v>
      </c>
    </row>
    <row r="665" spans="1:9">
      <c r="A665" s="9">
        <v>664</v>
      </c>
      <c r="B665" s="9" t="s">
        <v>1438</v>
      </c>
      <c r="C665" s="9" t="s">
        <v>1439</v>
      </c>
      <c r="D665" s="11">
        <f ca="1">TODAY()-Basvuranlar[[#This Row],[Yaş]]*365</f>
        <v>36433</v>
      </c>
      <c r="E665" s="9">
        <f t="shared" ca="1" si="40"/>
        <v>20</v>
      </c>
      <c r="F665" s="9">
        <f t="shared" ca="1" si="41"/>
        <v>10</v>
      </c>
      <c r="G665" s="9" t="str">
        <f ca="1">VLOOKUP(RANDBETWEEN(1,81),Sehirler[],2,0)</f>
        <v>Kütahya</v>
      </c>
      <c r="H665" s="9">
        <f t="shared" ca="1" si="42"/>
        <v>75575876145</v>
      </c>
      <c r="I665" s="9" t="str">
        <f t="shared" ca="1" si="43"/>
        <v>Erkek</v>
      </c>
    </row>
    <row r="666" spans="1:9">
      <c r="A666" s="9">
        <v>665</v>
      </c>
      <c r="B666" s="9" t="s">
        <v>1440</v>
      </c>
      <c r="C666" s="9" t="s">
        <v>1441</v>
      </c>
      <c r="D666" s="11">
        <f ca="1">TODAY()-Basvuranlar[[#This Row],[Yaş]]*365</f>
        <v>19278</v>
      </c>
      <c r="E666" s="9">
        <f t="shared" ca="1" si="40"/>
        <v>67</v>
      </c>
      <c r="F666" s="9">
        <f t="shared" ca="1" si="41"/>
        <v>55</v>
      </c>
      <c r="G666" s="9" t="str">
        <f ca="1">VLOOKUP(RANDBETWEEN(1,81),Sehirler[],2,0)</f>
        <v>Şırnak</v>
      </c>
      <c r="H666" s="9">
        <f t="shared" ca="1" si="42"/>
        <v>80926664944</v>
      </c>
      <c r="I666" s="9" t="str">
        <f t="shared" ca="1" si="43"/>
        <v>Erkek</v>
      </c>
    </row>
    <row r="667" spans="1:9">
      <c r="A667" s="9">
        <v>666</v>
      </c>
      <c r="B667" s="9" t="s">
        <v>1442</v>
      </c>
      <c r="C667" s="9" t="s">
        <v>1443</v>
      </c>
      <c r="D667" s="11">
        <f ca="1">TODAY()-Basvuranlar[[#This Row],[Yaş]]*365</f>
        <v>17818</v>
      </c>
      <c r="E667" s="9">
        <f t="shared" ca="1" si="40"/>
        <v>71</v>
      </c>
      <c r="F667" s="9">
        <f t="shared" ca="1" si="41"/>
        <v>60</v>
      </c>
      <c r="G667" s="9" t="str">
        <f ca="1">VLOOKUP(RANDBETWEEN(1,81),Sehirler[],2,0)</f>
        <v>Uşak</v>
      </c>
      <c r="H667" s="9">
        <f t="shared" ca="1" si="42"/>
        <v>58971053007</v>
      </c>
      <c r="I667" s="9" t="str">
        <f t="shared" ca="1" si="43"/>
        <v>Kadın</v>
      </c>
    </row>
    <row r="668" spans="1:9">
      <c r="A668" s="9">
        <v>667</v>
      </c>
      <c r="B668" s="9" t="s">
        <v>1444</v>
      </c>
      <c r="C668" s="9" t="s">
        <v>1445</v>
      </c>
      <c r="D668" s="11">
        <f ca="1">TODAY()-Basvuranlar[[#This Row],[Yaş]]*365</f>
        <v>34608</v>
      </c>
      <c r="E668" s="9">
        <f t="shared" ca="1" si="40"/>
        <v>25</v>
      </c>
      <c r="F668" s="9">
        <f t="shared" ca="1" si="41"/>
        <v>10</v>
      </c>
      <c r="G668" s="9" t="str">
        <f ca="1">VLOOKUP(RANDBETWEEN(1,81),Sehirler[],2,0)</f>
        <v>Eskisehir</v>
      </c>
      <c r="H668" s="9">
        <f t="shared" ca="1" si="42"/>
        <v>32177717146</v>
      </c>
      <c r="I668" s="9" t="str">
        <f t="shared" ca="1" si="43"/>
        <v>Kadın</v>
      </c>
    </row>
    <row r="669" spans="1:9">
      <c r="A669" s="9">
        <v>668</v>
      </c>
      <c r="B669" s="9" t="s">
        <v>1446</v>
      </c>
      <c r="C669" s="9" t="s">
        <v>1447</v>
      </c>
      <c r="D669" s="11">
        <f ca="1">TODAY()-Basvuranlar[[#This Row],[Yaş]]*365</f>
        <v>18183</v>
      </c>
      <c r="E669" s="9">
        <f t="shared" ca="1" si="40"/>
        <v>70</v>
      </c>
      <c r="F669" s="9">
        <f t="shared" ca="1" si="41"/>
        <v>72</v>
      </c>
      <c r="G669" s="9" t="str">
        <f ca="1">VLOOKUP(RANDBETWEEN(1,81),Sehirler[],2,0)</f>
        <v>Tokat</v>
      </c>
      <c r="H669" s="9">
        <f t="shared" ca="1" si="42"/>
        <v>86846227609</v>
      </c>
      <c r="I669" s="9" t="str">
        <f t="shared" ca="1" si="43"/>
        <v>Kadın</v>
      </c>
    </row>
    <row r="670" spans="1:9">
      <c r="A670" s="9">
        <v>669</v>
      </c>
      <c r="B670" s="9" t="s">
        <v>1448</v>
      </c>
      <c r="C670" s="9" t="s">
        <v>1449</v>
      </c>
      <c r="D670" s="11">
        <f ca="1">TODAY()-Basvuranlar[[#This Row],[Yaş]]*365</f>
        <v>22198</v>
      </c>
      <c r="E670" s="9">
        <f t="shared" ca="1" si="40"/>
        <v>59</v>
      </c>
      <c r="F670" s="9">
        <f t="shared" ca="1" si="41"/>
        <v>38</v>
      </c>
      <c r="G670" s="9" t="str">
        <f ca="1">VLOOKUP(RANDBETWEEN(1,81),Sehirler[],2,0)</f>
        <v>Kayseri</v>
      </c>
      <c r="H670" s="9">
        <f t="shared" ca="1" si="42"/>
        <v>23587827645</v>
      </c>
      <c r="I670" s="9" t="str">
        <f t="shared" ca="1" si="43"/>
        <v>Erkek</v>
      </c>
    </row>
    <row r="671" spans="1:9">
      <c r="A671" s="9">
        <v>670</v>
      </c>
      <c r="B671" s="9" t="s">
        <v>1450</v>
      </c>
      <c r="C671" s="9" t="s">
        <v>1451</v>
      </c>
      <c r="D671" s="11">
        <f ca="1">TODAY()-Basvuranlar[[#This Row],[Yaş]]*365</f>
        <v>19278</v>
      </c>
      <c r="E671" s="9">
        <f t="shared" ca="1" si="40"/>
        <v>67</v>
      </c>
      <c r="F671" s="9">
        <f t="shared" ca="1" si="41"/>
        <v>55</v>
      </c>
      <c r="G671" s="9" t="str">
        <f ca="1">VLOOKUP(RANDBETWEEN(1,81),Sehirler[],2,0)</f>
        <v>Ardahan</v>
      </c>
      <c r="H671" s="9">
        <f t="shared" ca="1" si="42"/>
        <v>73552058370</v>
      </c>
      <c r="I671" s="9" t="str">
        <f t="shared" ca="1" si="43"/>
        <v>Kadın</v>
      </c>
    </row>
    <row r="672" spans="1:9">
      <c r="A672" s="9">
        <v>671</v>
      </c>
      <c r="B672" s="9" t="s">
        <v>1452</v>
      </c>
      <c r="C672" s="9" t="s">
        <v>1453</v>
      </c>
      <c r="D672" s="11">
        <f ca="1">TODAY()-Basvuranlar[[#This Row],[Yaş]]*365</f>
        <v>36068</v>
      </c>
      <c r="E672" s="9">
        <f t="shared" ca="1" si="40"/>
        <v>21</v>
      </c>
      <c r="F672" s="9">
        <f t="shared" ca="1" si="41"/>
        <v>19</v>
      </c>
      <c r="G672" s="9" t="str">
        <f ca="1">VLOOKUP(RANDBETWEEN(1,81),Sehirler[],2,0)</f>
        <v>Niğde</v>
      </c>
      <c r="H672" s="9">
        <f t="shared" ca="1" si="42"/>
        <v>37427135170</v>
      </c>
      <c r="I672" s="9" t="str">
        <f t="shared" ca="1" si="43"/>
        <v>Erkek</v>
      </c>
    </row>
    <row r="673" spans="1:9">
      <c r="A673" s="9">
        <v>672</v>
      </c>
      <c r="B673" s="9" t="s">
        <v>1454</v>
      </c>
      <c r="C673" s="9" t="s">
        <v>1455</v>
      </c>
      <c r="D673" s="11">
        <f ca="1">TODAY()-Basvuranlar[[#This Row],[Yaş]]*365</f>
        <v>30958</v>
      </c>
      <c r="E673" s="9">
        <f t="shared" ca="1" si="40"/>
        <v>35</v>
      </c>
      <c r="F673" s="9">
        <f t="shared" ca="1" si="41"/>
        <v>76</v>
      </c>
      <c r="G673" s="9" t="str">
        <f ca="1">VLOOKUP(RANDBETWEEN(1,81),Sehirler[],2,0)</f>
        <v>Ağrı</v>
      </c>
      <c r="H673" s="9">
        <f t="shared" ca="1" si="42"/>
        <v>81370735866</v>
      </c>
      <c r="I673" s="9" t="str">
        <f t="shared" ca="1" si="43"/>
        <v>Erkek</v>
      </c>
    </row>
    <row r="674" spans="1:9">
      <c r="A674" s="9">
        <v>673</v>
      </c>
      <c r="B674" s="9" t="s">
        <v>1456</v>
      </c>
      <c r="C674" s="9" t="s">
        <v>1457</v>
      </c>
      <c r="D674" s="11">
        <f ca="1">TODAY()-Basvuranlar[[#This Row],[Yaş]]*365</f>
        <v>30958</v>
      </c>
      <c r="E674" s="9">
        <f t="shared" ca="1" si="40"/>
        <v>35</v>
      </c>
      <c r="F674" s="9">
        <f t="shared" ca="1" si="41"/>
        <v>60</v>
      </c>
      <c r="G674" s="9" t="str">
        <f ca="1">VLOOKUP(RANDBETWEEN(1,81),Sehirler[],2,0)</f>
        <v>Edirne</v>
      </c>
      <c r="H674" s="9">
        <f t="shared" ca="1" si="42"/>
        <v>42585197821</v>
      </c>
      <c r="I674" s="9" t="str">
        <f t="shared" ca="1" si="43"/>
        <v>Kadın</v>
      </c>
    </row>
    <row r="675" spans="1:9">
      <c r="A675" s="9">
        <v>674</v>
      </c>
      <c r="B675" s="9" t="s">
        <v>1458</v>
      </c>
      <c r="C675" s="9" t="s">
        <v>1459</v>
      </c>
      <c r="D675" s="11">
        <f ca="1">TODAY()-Basvuranlar[[#This Row],[Yaş]]*365</f>
        <v>22563</v>
      </c>
      <c r="E675" s="9">
        <f t="shared" ca="1" si="40"/>
        <v>58</v>
      </c>
      <c r="F675" s="9">
        <f t="shared" ca="1" si="41"/>
        <v>57</v>
      </c>
      <c r="G675" s="9" t="str">
        <f ca="1">VLOOKUP(RANDBETWEEN(1,81),Sehirler[],2,0)</f>
        <v>Elazığ</v>
      </c>
      <c r="H675" s="9">
        <f t="shared" ca="1" si="42"/>
        <v>35767806029</v>
      </c>
      <c r="I675" s="9" t="str">
        <f t="shared" ca="1" si="43"/>
        <v>Erkek</v>
      </c>
    </row>
    <row r="676" spans="1:9">
      <c r="A676" s="9">
        <v>675</v>
      </c>
      <c r="B676" s="9" t="s">
        <v>1460</v>
      </c>
      <c r="C676" s="9" t="s">
        <v>1461</v>
      </c>
      <c r="D676" s="11">
        <f ca="1">TODAY()-Basvuranlar[[#This Row],[Yaş]]*365</f>
        <v>32418</v>
      </c>
      <c r="E676" s="9">
        <f t="shared" ca="1" si="40"/>
        <v>31</v>
      </c>
      <c r="F676" s="9">
        <f t="shared" ca="1" si="41"/>
        <v>25</v>
      </c>
      <c r="G676" s="9" t="str">
        <f ca="1">VLOOKUP(RANDBETWEEN(1,81),Sehirler[],2,0)</f>
        <v>Ağrı</v>
      </c>
      <c r="H676" s="9">
        <f t="shared" ca="1" si="42"/>
        <v>51543161442</v>
      </c>
      <c r="I676" s="9" t="str">
        <f t="shared" ca="1" si="43"/>
        <v>Kadın</v>
      </c>
    </row>
    <row r="677" spans="1:9">
      <c r="A677" s="9">
        <v>676</v>
      </c>
      <c r="B677" s="9" t="s">
        <v>1462</v>
      </c>
      <c r="C677" s="9" t="s">
        <v>1463</v>
      </c>
      <c r="D677" s="11">
        <f ca="1">TODAY()-Basvuranlar[[#This Row],[Yaş]]*365</f>
        <v>15993</v>
      </c>
      <c r="E677" s="9">
        <f t="shared" ca="1" si="40"/>
        <v>76</v>
      </c>
      <c r="F677" s="9">
        <f t="shared" ca="1" si="41"/>
        <v>13</v>
      </c>
      <c r="G677" s="9" t="str">
        <f ca="1">VLOOKUP(RANDBETWEEN(1,81),Sehirler[],2,0)</f>
        <v>Edirne</v>
      </c>
      <c r="H677" s="9">
        <f t="shared" ca="1" si="42"/>
        <v>67802015008</v>
      </c>
      <c r="I677" s="9" t="str">
        <f t="shared" ca="1" si="43"/>
        <v>Kadın</v>
      </c>
    </row>
    <row r="678" spans="1:9">
      <c r="A678" s="9">
        <v>677</v>
      </c>
      <c r="B678" s="9" t="s">
        <v>1464</v>
      </c>
      <c r="C678" s="9" t="s">
        <v>1465</v>
      </c>
      <c r="D678" s="11">
        <f ca="1">TODAY()-Basvuranlar[[#This Row],[Yaş]]*365</f>
        <v>28768</v>
      </c>
      <c r="E678" s="9">
        <f t="shared" ca="1" si="40"/>
        <v>41</v>
      </c>
      <c r="F678" s="9">
        <f t="shared" ca="1" si="41"/>
        <v>21</v>
      </c>
      <c r="G678" s="9" t="str">
        <f ca="1">VLOOKUP(RANDBETWEEN(1,81),Sehirler[],2,0)</f>
        <v>Denizli</v>
      </c>
      <c r="H678" s="9">
        <f t="shared" ca="1" si="42"/>
        <v>15503246256</v>
      </c>
      <c r="I678" s="9" t="str">
        <f t="shared" ca="1" si="43"/>
        <v>Kadın</v>
      </c>
    </row>
    <row r="679" spans="1:9">
      <c r="A679" s="9">
        <v>678</v>
      </c>
      <c r="B679" s="9" t="s">
        <v>1466</v>
      </c>
      <c r="C679" s="9" t="s">
        <v>1467</v>
      </c>
      <c r="D679" s="11">
        <f ca="1">TODAY()-Basvuranlar[[#This Row],[Yaş]]*365</f>
        <v>34608</v>
      </c>
      <c r="E679" s="9">
        <f t="shared" ca="1" si="40"/>
        <v>25</v>
      </c>
      <c r="F679" s="9">
        <f t="shared" ca="1" si="41"/>
        <v>17</v>
      </c>
      <c r="G679" s="9" t="str">
        <f ca="1">VLOOKUP(RANDBETWEEN(1,81),Sehirler[],2,0)</f>
        <v>Kayseri</v>
      </c>
      <c r="H679" s="9">
        <f t="shared" ca="1" si="42"/>
        <v>35647987182</v>
      </c>
      <c r="I679" s="9" t="str">
        <f t="shared" ca="1" si="43"/>
        <v>Kadın</v>
      </c>
    </row>
    <row r="680" spans="1:9">
      <c r="A680" s="9">
        <v>679</v>
      </c>
      <c r="B680" s="9" t="s">
        <v>1468</v>
      </c>
      <c r="C680" s="9" t="s">
        <v>1469</v>
      </c>
      <c r="D680" s="11">
        <f ca="1">TODAY()-Basvuranlar[[#This Row],[Yaş]]*365</f>
        <v>25118</v>
      </c>
      <c r="E680" s="9">
        <f t="shared" ca="1" si="40"/>
        <v>51</v>
      </c>
      <c r="F680" s="9">
        <f t="shared" ca="1" si="41"/>
        <v>55</v>
      </c>
      <c r="G680" s="9" t="str">
        <f ca="1">VLOOKUP(RANDBETWEEN(1,81),Sehirler[],2,0)</f>
        <v>Bartın</v>
      </c>
      <c r="H680" s="9">
        <f t="shared" ca="1" si="42"/>
        <v>58090068278</v>
      </c>
      <c r="I680" s="9" t="str">
        <f t="shared" ca="1" si="43"/>
        <v>Erkek</v>
      </c>
    </row>
    <row r="681" spans="1:9">
      <c r="A681" s="9">
        <v>680</v>
      </c>
      <c r="B681" s="9" t="s">
        <v>1470</v>
      </c>
      <c r="C681" s="9" t="s">
        <v>1471</v>
      </c>
      <c r="D681" s="11">
        <f ca="1">TODAY()-Basvuranlar[[#This Row],[Yaş]]*365</f>
        <v>29133</v>
      </c>
      <c r="E681" s="9">
        <f t="shared" ca="1" si="40"/>
        <v>40</v>
      </c>
      <c r="F681" s="9">
        <f t="shared" ca="1" si="41"/>
        <v>76</v>
      </c>
      <c r="G681" s="9" t="str">
        <f ca="1">VLOOKUP(RANDBETWEEN(1,81),Sehirler[],2,0)</f>
        <v>Yozgat</v>
      </c>
      <c r="H681" s="9">
        <f t="shared" ca="1" si="42"/>
        <v>60155573114</v>
      </c>
      <c r="I681" s="9" t="str">
        <f t="shared" ca="1" si="43"/>
        <v>Erkek</v>
      </c>
    </row>
    <row r="682" spans="1:9">
      <c r="A682" s="9">
        <v>681</v>
      </c>
      <c r="B682" s="9" t="s">
        <v>1472</v>
      </c>
      <c r="C682" s="9" t="s">
        <v>1473</v>
      </c>
      <c r="D682" s="11">
        <f ca="1">TODAY()-Basvuranlar[[#This Row],[Yaş]]*365</f>
        <v>32783</v>
      </c>
      <c r="E682" s="9">
        <f t="shared" ca="1" si="40"/>
        <v>30</v>
      </c>
      <c r="F682" s="9">
        <f t="shared" ca="1" si="41"/>
        <v>22</v>
      </c>
      <c r="G682" s="9" t="str">
        <f ca="1">VLOOKUP(RANDBETWEEN(1,81),Sehirler[],2,0)</f>
        <v>Gaziantep</v>
      </c>
      <c r="H682" s="9">
        <f t="shared" ca="1" si="42"/>
        <v>40645139979</v>
      </c>
      <c r="I682" s="9" t="str">
        <f t="shared" ca="1" si="43"/>
        <v>Kadın</v>
      </c>
    </row>
    <row r="683" spans="1:9">
      <c r="A683" s="9">
        <v>682</v>
      </c>
      <c r="B683" s="9" t="s">
        <v>1474</v>
      </c>
      <c r="C683" s="9" t="s">
        <v>1475</v>
      </c>
      <c r="D683" s="11">
        <f ca="1">TODAY()-Basvuranlar[[#This Row],[Yaş]]*365</f>
        <v>24388</v>
      </c>
      <c r="E683" s="9">
        <f t="shared" ca="1" si="40"/>
        <v>53</v>
      </c>
      <c r="F683" s="9">
        <f t="shared" ca="1" si="41"/>
        <v>3</v>
      </c>
      <c r="G683" s="9" t="str">
        <f ca="1">VLOOKUP(RANDBETWEEN(1,81),Sehirler[],2,0)</f>
        <v>Bitlis</v>
      </c>
      <c r="H683" s="9">
        <f t="shared" ca="1" si="42"/>
        <v>37241444001</v>
      </c>
      <c r="I683" s="9" t="str">
        <f t="shared" ca="1" si="43"/>
        <v>Erkek</v>
      </c>
    </row>
    <row r="684" spans="1:9">
      <c r="A684" s="9">
        <v>683</v>
      </c>
      <c r="B684" s="9" t="s">
        <v>1476</v>
      </c>
      <c r="C684" s="9" t="s">
        <v>1477</v>
      </c>
      <c r="D684" s="11">
        <f ca="1">TODAY()-Basvuranlar[[#This Row],[Yaş]]*365</f>
        <v>21103</v>
      </c>
      <c r="E684" s="9">
        <f t="shared" ca="1" si="40"/>
        <v>62</v>
      </c>
      <c r="F684" s="9">
        <f t="shared" ca="1" si="41"/>
        <v>20</v>
      </c>
      <c r="G684" s="9" t="str">
        <f ca="1">VLOOKUP(RANDBETWEEN(1,81),Sehirler[],2,0)</f>
        <v>Tokat</v>
      </c>
      <c r="H684" s="9">
        <f t="shared" ca="1" si="42"/>
        <v>84275959118</v>
      </c>
      <c r="I684" s="9" t="str">
        <f t="shared" ca="1" si="43"/>
        <v>Kadın</v>
      </c>
    </row>
    <row r="685" spans="1:9">
      <c r="A685" s="9">
        <v>684</v>
      </c>
      <c r="B685" s="9" t="s">
        <v>1478</v>
      </c>
      <c r="C685" s="9" t="s">
        <v>1479</v>
      </c>
      <c r="D685" s="11">
        <f ca="1">TODAY()-Basvuranlar[[#This Row],[Yaş]]*365</f>
        <v>14168</v>
      </c>
      <c r="E685" s="9">
        <f t="shared" ca="1" si="40"/>
        <v>81</v>
      </c>
      <c r="F685" s="9">
        <f t="shared" ca="1" si="41"/>
        <v>10</v>
      </c>
      <c r="G685" s="9" t="str">
        <f ca="1">VLOOKUP(RANDBETWEEN(1,81),Sehirler[],2,0)</f>
        <v>Konya</v>
      </c>
      <c r="H685" s="9">
        <f t="shared" ca="1" si="42"/>
        <v>88997011638</v>
      </c>
      <c r="I685" s="9" t="str">
        <f t="shared" ca="1" si="43"/>
        <v>Erkek</v>
      </c>
    </row>
    <row r="686" spans="1:9">
      <c r="A686" s="9">
        <v>685</v>
      </c>
      <c r="B686" s="9" t="s">
        <v>1480</v>
      </c>
      <c r="C686" s="9" t="s">
        <v>1481</v>
      </c>
      <c r="D686" s="11">
        <f ca="1">TODAY()-Basvuranlar[[#This Row],[Yaş]]*365</f>
        <v>30593</v>
      </c>
      <c r="E686" s="9">
        <f t="shared" ca="1" si="40"/>
        <v>36</v>
      </c>
      <c r="F686" s="9">
        <f t="shared" ca="1" si="41"/>
        <v>63</v>
      </c>
      <c r="G686" s="9" t="str">
        <f ca="1">VLOOKUP(RANDBETWEEN(1,81),Sehirler[],2,0)</f>
        <v>Adıyaman</v>
      </c>
      <c r="H686" s="9">
        <f t="shared" ca="1" si="42"/>
        <v>29171665773</v>
      </c>
      <c r="I686" s="9" t="str">
        <f t="shared" ca="1" si="43"/>
        <v>Erkek</v>
      </c>
    </row>
    <row r="687" spans="1:9">
      <c r="A687" s="9">
        <v>686</v>
      </c>
      <c r="B687" s="9" t="s">
        <v>1482</v>
      </c>
      <c r="C687" s="9" t="s">
        <v>1483</v>
      </c>
      <c r="D687" s="11">
        <f ca="1">TODAY()-Basvuranlar[[#This Row],[Yaş]]*365</f>
        <v>31323</v>
      </c>
      <c r="E687" s="9">
        <f t="shared" ca="1" si="40"/>
        <v>34</v>
      </c>
      <c r="F687" s="9">
        <f t="shared" ca="1" si="41"/>
        <v>62</v>
      </c>
      <c r="G687" s="9" t="str">
        <f ca="1">VLOOKUP(RANDBETWEEN(1,81),Sehirler[],2,0)</f>
        <v>Kahramanmaraş</v>
      </c>
      <c r="H687" s="9">
        <f t="shared" ca="1" si="42"/>
        <v>47446519755</v>
      </c>
      <c r="I687" s="9" t="str">
        <f t="shared" ca="1" si="43"/>
        <v>Erkek</v>
      </c>
    </row>
    <row r="688" spans="1:9">
      <c r="A688" s="9">
        <v>687</v>
      </c>
      <c r="B688" s="9" t="s">
        <v>1484</v>
      </c>
      <c r="C688" s="9" t="s">
        <v>1485</v>
      </c>
      <c r="D688" s="11">
        <f ca="1">TODAY()-Basvuranlar[[#This Row],[Yaş]]*365</f>
        <v>14168</v>
      </c>
      <c r="E688" s="9">
        <f t="shared" ca="1" si="40"/>
        <v>81</v>
      </c>
      <c r="F688" s="9">
        <f t="shared" ca="1" si="41"/>
        <v>39</v>
      </c>
      <c r="G688" s="9" t="str">
        <f ca="1">VLOOKUP(RANDBETWEEN(1,81),Sehirler[],2,0)</f>
        <v>Siirt</v>
      </c>
      <c r="H688" s="9">
        <f t="shared" ca="1" si="42"/>
        <v>81154961606</v>
      </c>
      <c r="I688" s="9" t="str">
        <f t="shared" ca="1" si="43"/>
        <v>Erkek</v>
      </c>
    </row>
    <row r="689" spans="1:9">
      <c r="A689" s="9">
        <v>688</v>
      </c>
      <c r="B689" s="9" t="s">
        <v>1486</v>
      </c>
      <c r="C689" s="9" t="s">
        <v>1487</v>
      </c>
      <c r="D689" s="11">
        <f ca="1">TODAY()-Basvuranlar[[#This Row],[Yaş]]*365</f>
        <v>18183</v>
      </c>
      <c r="E689" s="9">
        <f t="shared" ca="1" si="40"/>
        <v>70</v>
      </c>
      <c r="F689" s="9">
        <f t="shared" ca="1" si="41"/>
        <v>7</v>
      </c>
      <c r="G689" s="9" t="str">
        <f ca="1">VLOOKUP(RANDBETWEEN(1,81),Sehirler[],2,0)</f>
        <v>Artvin</v>
      </c>
      <c r="H689" s="9">
        <f t="shared" ca="1" si="42"/>
        <v>87890172960</v>
      </c>
      <c r="I689" s="9" t="str">
        <f t="shared" ca="1" si="43"/>
        <v>Kadın</v>
      </c>
    </row>
    <row r="690" spans="1:9">
      <c r="A690" s="9">
        <v>689</v>
      </c>
      <c r="B690" s="9" t="s">
        <v>1488</v>
      </c>
      <c r="C690" s="9" t="s">
        <v>1489</v>
      </c>
      <c r="D690" s="11">
        <f ca="1">TODAY()-Basvuranlar[[#This Row],[Yaş]]*365</f>
        <v>24023</v>
      </c>
      <c r="E690" s="9">
        <f t="shared" ca="1" si="40"/>
        <v>54</v>
      </c>
      <c r="F690" s="9">
        <f t="shared" ca="1" si="41"/>
        <v>44</v>
      </c>
      <c r="G690" s="9" t="str">
        <f ca="1">VLOOKUP(RANDBETWEEN(1,81),Sehirler[],2,0)</f>
        <v>Çorum</v>
      </c>
      <c r="H690" s="9">
        <f t="shared" ca="1" si="42"/>
        <v>78558933596</v>
      </c>
      <c r="I690" s="9" t="str">
        <f t="shared" ca="1" si="43"/>
        <v>Erkek</v>
      </c>
    </row>
    <row r="691" spans="1:9">
      <c r="A691" s="9">
        <v>690</v>
      </c>
      <c r="B691" s="9" t="s">
        <v>1490</v>
      </c>
      <c r="C691" s="9" t="s">
        <v>1491</v>
      </c>
      <c r="D691" s="11">
        <f ca="1">TODAY()-Basvuranlar[[#This Row],[Yaş]]*365</f>
        <v>19278</v>
      </c>
      <c r="E691" s="9">
        <f t="shared" ca="1" si="40"/>
        <v>67</v>
      </c>
      <c r="F691" s="9">
        <f t="shared" ca="1" si="41"/>
        <v>16</v>
      </c>
      <c r="G691" s="9" t="str">
        <f ca="1">VLOOKUP(RANDBETWEEN(1,81),Sehirler[],2,0)</f>
        <v>Bingöl</v>
      </c>
      <c r="H691" s="9">
        <f t="shared" ca="1" si="42"/>
        <v>79769840097</v>
      </c>
      <c r="I691" s="9" t="str">
        <f t="shared" ca="1" si="43"/>
        <v>Kadın</v>
      </c>
    </row>
    <row r="692" spans="1:9">
      <c r="A692" s="9">
        <v>691</v>
      </c>
      <c r="B692" s="9" t="s">
        <v>1492</v>
      </c>
      <c r="C692" s="9" t="s">
        <v>1493</v>
      </c>
      <c r="D692" s="11">
        <f ca="1">TODAY()-Basvuranlar[[#This Row],[Yaş]]*365</f>
        <v>21468</v>
      </c>
      <c r="E692" s="9">
        <f t="shared" ca="1" si="40"/>
        <v>61</v>
      </c>
      <c r="F692" s="9">
        <f t="shared" ca="1" si="41"/>
        <v>58</v>
      </c>
      <c r="G692" s="9" t="str">
        <f ca="1">VLOOKUP(RANDBETWEEN(1,81),Sehirler[],2,0)</f>
        <v>Edirne</v>
      </c>
      <c r="H692" s="9">
        <f t="shared" ca="1" si="42"/>
        <v>83597623029</v>
      </c>
      <c r="I692" s="9" t="str">
        <f t="shared" ca="1" si="43"/>
        <v>Erkek</v>
      </c>
    </row>
    <row r="693" spans="1:9">
      <c r="A693" s="9">
        <v>692</v>
      </c>
      <c r="B693" s="9" t="s">
        <v>1494</v>
      </c>
      <c r="C693" s="9" t="s">
        <v>1495</v>
      </c>
      <c r="D693" s="11">
        <f ca="1">TODAY()-Basvuranlar[[#This Row],[Yaş]]*365</f>
        <v>28403</v>
      </c>
      <c r="E693" s="9">
        <f t="shared" ca="1" si="40"/>
        <v>42</v>
      </c>
      <c r="F693" s="9">
        <f t="shared" ca="1" si="41"/>
        <v>77</v>
      </c>
      <c r="G693" s="9" t="str">
        <f ca="1">VLOOKUP(RANDBETWEEN(1,81),Sehirler[],2,0)</f>
        <v>Bitlis</v>
      </c>
      <c r="H693" s="9">
        <f t="shared" ca="1" si="42"/>
        <v>34584303410</v>
      </c>
      <c r="I693" s="9" t="str">
        <f t="shared" ca="1" si="43"/>
        <v>Kadın</v>
      </c>
    </row>
    <row r="694" spans="1:9">
      <c r="A694" s="9">
        <v>693</v>
      </c>
      <c r="B694" s="9" t="s">
        <v>1496</v>
      </c>
      <c r="C694" s="9" t="s">
        <v>1497</v>
      </c>
      <c r="D694" s="11">
        <f ca="1">TODAY()-Basvuranlar[[#This Row],[Yaş]]*365</f>
        <v>20373</v>
      </c>
      <c r="E694" s="9">
        <f t="shared" ca="1" si="40"/>
        <v>64</v>
      </c>
      <c r="F694" s="9">
        <f t="shared" ca="1" si="41"/>
        <v>35</v>
      </c>
      <c r="G694" s="9" t="str">
        <f ca="1">VLOOKUP(RANDBETWEEN(1,81),Sehirler[],2,0)</f>
        <v>Rize</v>
      </c>
      <c r="H694" s="9">
        <f t="shared" ca="1" si="42"/>
        <v>86106133953</v>
      </c>
      <c r="I694" s="9" t="str">
        <f t="shared" ca="1" si="43"/>
        <v>Kadın</v>
      </c>
    </row>
    <row r="695" spans="1:9">
      <c r="A695" s="9">
        <v>694</v>
      </c>
      <c r="B695" s="9" t="s">
        <v>1498</v>
      </c>
      <c r="C695" s="9" t="s">
        <v>1499</v>
      </c>
      <c r="D695" s="11">
        <f ca="1">TODAY()-Basvuranlar[[#This Row],[Yaş]]*365</f>
        <v>32418</v>
      </c>
      <c r="E695" s="9">
        <f t="shared" ca="1" si="40"/>
        <v>31</v>
      </c>
      <c r="F695" s="9">
        <f t="shared" ca="1" si="41"/>
        <v>62</v>
      </c>
      <c r="G695" s="9" t="str">
        <f ca="1">VLOOKUP(RANDBETWEEN(1,81),Sehirler[],2,0)</f>
        <v>Kırıkkale</v>
      </c>
      <c r="H695" s="9">
        <f t="shared" ca="1" si="42"/>
        <v>79772762742</v>
      </c>
      <c r="I695" s="9" t="str">
        <f t="shared" ca="1" si="43"/>
        <v>Erkek</v>
      </c>
    </row>
    <row r="696" spans="1:9">
      <c r="A696" s="9">
        <v>695</v>
      </c>
      <c r="B696" s="9" t="s">
        <v>1500</v>
      </c>
      <c r="C696" s="9" t="s">
        <v>1501</v>
      </c>
      <c r="D696" s="11">
        <f ca="1">TODAY()-Basvuranlar[[#This Row],[Yaş]]*365</f>
        <v>27308</v>
      </c>
      <c r="E696" s="9">
        <f t="shared" ca="1" si="40"/>
        <v>45</v>
      </c>
      <c r="F696" s="9">
        <f t="shared" ca="1" si="41"/>
        <v>62</v>
      </c>
      <c r="G696" s="9" t="str">
        <f ca="1">VLOOKUP(RANDBETWEEN(1,81),Sehirler[],2,0)</f>
        <v>Muğla</v>
      </c>
      <c r="H696" s="9">
        <f t="shared" ca="1" si="42"/>
        <v>78332072185</v>
      </c>
      <c r="I696" s="9" t="str">
        <f t="shared" ca="1" si="43"/>
        <v>Kadın</v>
      </c>
    </row>
    <row r="697" spans="1:9">
      <c r="A697" s="9">
        <v>696</v>
      </c>
      <c r="B697" s="9" t="s">
        <v>1502</v>
      </c>
      <c r="C697" s="9" t="s">
        <v>536</v>
      </c>
      <c r="D697" s="11">
        <f ca="1">TODAY()-Basvuranlar[[#This Row],[Yaş]]*365</f>
        <v>33148</v>
      </c>
      <c r="E697" s="9">
        <f t="shared" ca="1" si="40"/>
        <v>29</v>
      </c>
      <c r="F697" s="9">
        <f t="shared" ca="1" si="41"/>
        <v>44</v>
      </c>
      <c r="G697" s="9" t="str">
        <f ca="1">VLOOKUP(RANDBETWEEN(1,81),Sehirler[],2,0)</f>
        <v>Ağrı</v>
      </c>
      <c r="H697" s="9">
        <f t="shared" ca="1" si="42"/>
        <v>79835401102</v>
      </c>
      <c r="I697" s="9" t="str">
        <f t="shared" ca="1" si="43"/>
        <v>Erkek</v>
      </c>
    </row>
    <row r="698" spans="1:9">
      <c r="A698" s="9">
        <v>697</v>
      </c>
      <c r="B698" s="9" t="s">
        <v>1503</v>
      </c>
      <c r="C698" s="9" t="s">
        <v>1504</v>
      </c>
      <c r="D698" s="11">
        <f ca="1">TODAY()-Basvuranlar[[#This Row],[Yaş]]*365</f>
        <v>28038</v>
      </c>
      <c r="E698" s="9">
        <f t="shared" ca="1" si="40"/>
        <v>43</v>
      </c>
      <c r="F698" s="9">
        <f t="shared" ca="1" si="41"/>
        <v>3</v>
      </c>
      <c r="G698" s="9" t="str">
        <f ca="1">VLOOKUP(RANDBETWEEN(1,81),Sehirler[],2,0)</f>
        <v>Osmaniye</v>
      </c>
      <c r="H698" s="9">
        <f t="shared" ca="1" si="42"/>
        <v>60309121138</v>
      </c>
      <c r="I698" s="9" t="str">
        <f t="shared" ca="1" si="43"/>
        <v>Kadın</v>
      </c>
    </row>
    <row r="699" spans="1:9">
      <c r="A699" s="9">
        <v>698</v>
      </c>
      <c r="B699" s="9" t="s">
        <v>1505</v>
      </c>
      <c r="C699" s="9" t="s">
        <v>1506</v>
      </c>
      <c r="D699" s="11">
        <f ca="1">TODAY()-Basvuranlar[[#This Row],[Yaş]]*365</f>
        <v>22198</v>
      </c>
      <c r="E699" s="9">
        <f t="shared" ca="1" si="40"/>
        <v>59</v>
      </c>
      <c r="F699" s="9">
        <f t="shared" ca="1" si="41"/>
        <v>48</v>
      </c>
      <c r="G699" s="9" t="str">
        <f ca="1">VLOOKUP(RANDBETWEEN(1,81),Sehirler[],2,0)</f>
        <v>Burdur</v>
      </c>
      <c r="H699" s="9">
        <f t="shared" ca="1" si="42"/>
        <v>78936705469</v>
      </c>
      <c r="I699" s="9" t="str">
        <f t="shared" ca="1" si="43"/>
        <v>Erkek</v>
      </c>
    </row>
    <row r="700" spans="1:9">
      <c r="A700" s="9">
        <v>699</v>
      </c>
      <c r="B700" s="9" t="s">
        <v>1507</v>
      </c>
      <c r="C700" s="9" t="s">
        <v>1508</v>
      </c>
      <c r="D700" s="11">
        <f ca="1">TODAY()-Basvuranlar[[#This Row],[Yaş]]*365</f>
        <v>14898</v>
      </c>
      <c r="E700" s="9">
        <f t="shared" ca="1" si="40"/>
        <v>79</v>
      </c>
      <c r="F700" s="9">
        <f t="shared" ca="1" si="41"/>
        <v>4</v>
      </c>
      <c r="G700" s="9" t="str">
        <f ca="1">VLOOKUP(RANDBETWEEN(1,81),Sehirler[],2,0)</f>
        <v>Antalya</v>
      </c>
      <c r="H700" s="9">
        <f t="shared" ca="1" si="42"/>
        <v>84485623063</v>
      </c>
      <c r="I700" s="9" t="str">
        <f t="shared" ca="1" si="43"/>
        <v>Kadın</v>
      </c>
    </row>
    <row r="701" spans="1:9">
      <c r="A701" s="9">
        <v>700</v>
      </c>
      <c r="B701" s="9" t="s">
        <v>1509</v>
      </c>
      <c r="C701" s="9" t="s">
        <v>1510</v>
      </c>
      <c r="D701" s="11">
        <f ca="1">TODAY()-Basvuranlar[[#This Row],[Yaş]]*365</f>
        <v>26578</v>
      </c>
      <c r="E701" s="9">
        <f t="shared" ca="1" si="40"/>
        <v>47</v>
      </c>
      <c r="F701" s="9">
        <f t="shared" ca="1" si="41"/>
        <v>43</v>
      </c>
      <c r="G701" s="9" t="str">
        <f ca="1">VLOOKUP(RANDBETWEEN(1,81),Sehirler[],2,0)</f>
        <v>Osmaniye</v>
      </c>
      <c r="H701" s="9">
        <f t="shared" ca="1" si="42"/>
        <v>81465262088</v>
      </c>
      <c r="I701" s="9" t="str">
        <f t="shared" ca="1" si="43"/>
        <v>Erkek</v>
      </c>
    </row>
    <row r="702" spans="1:9">
      <c r="A702" s="9">
        <v>701</v>
      </c>
      <c r="B702" s="9" t="s">
        <v>1511</v>
      </c>
      <c r="C702" s="9" t="s">
        <v>1512</v>
      </c>
      <c r="D702" s="11">
        <f ca="1">TODAY()-Basvuranlar[[#This Row],[Yaş]]*365</f>
        <v>21468</v>
      </c>
      <c r="E702" s="9">
        <f t="shared" ca="1" si="40"/>
        <v>61</v>
      </c>
      <c r="F702" s="9">
        <f t="shared" ca="1" si="41"/>
        <v>42</v>
      </c>
      <c r="G702" s="9" t="str">
        <f ca="1">VLOOKUP(RANDBETWEEN(1,81),Sehirler[],2,0)</f>
        <v>Tekirdağ</v>
      </c>
      <c r="H702" s="9">
        <f t="shared" ca="1" si="42"/>
        <v>32536661617</v>
      </c>
      <c r="I702" s="9" t="str">
        <f t="shared" ca="1" si="43"/>
        <v>Kadın</v>
      </c>
    </row>
    <row r="703" spans="1:9">
      <c r="A703" s="9">
        <v>702</v>
      </c>
      <c r="B703" s="9" t="s">
        <v>1513</v>
      </c>
      <c r="C703" s="9" t="s">
        <v>1514</v>
      </c>
      <c r="D703" s="11">
        <f ca="1">TODAY()-Basvuranlar[[#This Row],[Yaş]]*365</f>
        <v>31688</v>
      </c>
      <c r="E703" s="9">
        <f t="shared" ca="1" si="40"/>
        <v>33</v>
      </c>
      <c r="F703" s="9">
        <f t="shared" ca="1" si="41"/>
        <v>74</v>
      </c>
      <c r="G703" s="9" t="str">
        <f ca="1">VLOOKUP(RANDBETWEEN(1,81),Sehirler[],2,0)</f>
        <v>Erzincan</v>
      </c>
      <c r="H703" s="9">
        <f t="shared" ca="1" si="42"/>
        <v>60851007898</v>
      </c>
      <c r="I703" s="9" t="str">
        <f t="shared" ca="1" si="43"/>
        <v>Erkek</v>
      </c>
    </row>
    <row r="704" spans="1:9">
      <c r="A704" s="9">
        <v>703</v>
      </c>
      <c r="B704" s="9" t="s">
        <v>1515</v>
      </c>
      <c r="C704" s="9" t="s">
        <v>1516</v>
      </c>
      <c r="D704" s="11">
        <f ca="1">TODAY()-Basvuranlar[[#This Row],[Yaş]]*365</f>
        <v>28038</v>
      </c>
      <c r="E704" s="9">
        <f t="shared" ca="1" si="40"/>
        <v>43</v>
      </c>
      <c r="F704" s="9">
        <f t="shared" ca="1" si="41"/>
        <v>52</v>
      </c>
      <c r="G704" s="9" t="str">
        <f ca="1">VLOOKUP(RANDBETWEEN(1,81),Sehirler[],2,0)</f>
        <v>Bitlis</v>
      </c>
      <c r="H704" s="9">
        <f t="shared" ca="1" si="42"/>
        <v>67617586818</v>
      </c>
      <c r="I704" s="9" t="str">
        <f t="shared" ca="1" si="43"/>
        <v>Erkek</v>
      </c>
    </row>
    <row r="705" spans="1:9">
      <c r="A705" s="9">
        <v>704</v>
      </c>
      <c r="B705" s="9" t="s">
        <v>1517</v>
      </c>
      <c r="C705" s="9" t="s">
        <v>1518</v>
      </c>
      <c r="D705" s="11">
        <f ca="1">TODAY()-Basvuranlar[[#This Row],[Yaş]]*365</f>
        <v>18183</v>
      </c>
      <c r="E705" s="9">
        <f t="shared" ca="1" si="40"/>
        <v>70</v>
      </c>
      <c r="F705" s="9">
        <f t="shared" ca="1" si="41"/>
        <v>1</v>
      </c>
      <c r="G705" s="9" t="str">
        <f ca="1">VLOOKUP(RANDBETWEEN(1,81),Sehirler[],2,0)</f>
        <v>Elazığ</v>
      </c>
      <c r="H705" s="9">
        <f t="shared" ca="1" si="42"/>
        <v>57864538798</v>
      </c>
      <c r="I705" s="9" t="str">
        <f t="shared" ca="1" si="43"/>
        <v>Kadın</v>
      </c>
    </row>
    <row r="706" spans="1:9">
      <c r="A706" s="9">
        <v>705</v>
      </c>
      <c r="B706" s="9" t="s">
        <v>1519</v>
      </c>
      <c r="C706" s="9" t="s">
        <v>1520</v>
      </c>
      <c r="D706" s="11">
        <f ca="1">TODAY()-Basvuranlar[[#This Row],[Yaş]]*365</f>
        <v>19278</v>
      </c>
      <c r="E706" s="9">
        <f t="shared" ref="E706:E769" ca="1" si="44">RANDBETWEEN(18,82)</f>
        <v>67</v>
      </c>
      <c r="F706" s="9">
        <f t="shared" ref="F706:F769" ca="1" si="45">RANDBETWEEN(1,81)</f>
        <v>16</v>
      </c>
      <c r="G706" s="9" t="str">
        <f ca="1">VLOOKUP(RANDBETWEEN(1,81),Sehirler[],2,0)</f>
        <v>Ordu</v>
      </c>
      <c r="H706" s="9">
        <f t="shared" ref="H706:H769" ca="1" si="46">RANDBETWEEN(14954316070,92354316070)</f>
        <v>48425116002</v>
      </c>
      <c r="I706" s="9" t="str">
        <f t="shared" ref="I706:I769" ca="1" si="47">_xlfn.SWITCH(RANDBETWEEN(1,2),1,"Erkek",2,"Kadın")</f>
        <v>Kadın</v>
      </c>
    </row>
    <row r="707" spans="1:9">
      <c r="A707" s="9">
        <v>706</v>
      </c>
      <c r="B707" s="9" t="s">
        <v>1521</v>
      </c>
      <c r="C707" s="9" t="s">
        <v>1522</v>
      </c>
      <c r="D707" s="11">
        <f ca="1">TODAY()-Basvuranlar[[#This Row],[Yaş]]*365</f>
        <v>18183</v>
      </c>
      <c r="E707" s="9">
        <f t="shared" ca="1" si="44"/>
        <v>70</v>
      </c>
      <c r="F707" s="9">
        <f t="shared" ca="1" si="45"/>
        <v>41</v>
      </c>
      <c r="G707" s="9" t="str">
        <f ca="1">VLOOKUP(RANDBETWEEN(1,81),Sehirler[],2,0)</f>
        <v>Gümüşhane</v>
      </c>
      <c r="H707" s="9">
        <f t="shared" ca="1" si="46"/>
        <v>31560647307</v>
      </c>
      <c r="I707" s="9" t="str">
        <f t="shared" ca="1" si="47"/>
        <v>Erkek</v>
      </c>
    </row>
    <row r="708" spans="1:9">
      <c r="A708" s="9">
        <v>707</v>
      </c>
      <c r="B708" s="9" t="s">
        <v>1523</v>
      </c>
      <c r="C708" s="9" t="s">
        <v>1524</v>
      </c>
      <c r="D708" s="11">
        <f ca="1">TODAY()-Basvuranlar[[#This Row],[Yaş]]*365</f>
        <v>30958</v>
      </c>
      <c r="E708" s="9">
        <f t="shared" ca="1" si="44"/>
        <v>35</v>
      </c>
      <c r="F708" s="9">
        <f t="shared" ca="1" si="45"/>
        <v>19</v>
      </c>
      <c r="G708" s="9" t="str">
        <f ca="1">VLOOKUP(RANDBETWEEN(1,81),Sehirler[],2,0)</f>
        <v>Elazığ</v>
      </c>
      <c r="H708" s="9">
        <f t="shared" ca="1" si="46"/>
        <v>90410353425</v>
      </c>
      <c r="I708" s="9" t="str">
        <f t="shared" ca="1" si="47"/>
        <v>Kadın</v>
      </c>
    </row>
    <row r="709" spans="1:9">
      <c r="A709" s="9">
        <v>708</v>
      </c>
      <c r="B709" s="9" t="s">
        <v>1525</v>
      </c>
      <c r="C709" s="9" t="s">
        <v>1526</v>
      </c>
      <c r="D709" s="11">
        <f ca="1">TODAY()-Basvuranlar[[#This Row],[Yaş]]*365</f>
        <v>20738</v>
      </c>
      <c r="E709" s="9">
        <f t="shared" ca="1" si="44"/>
        <v>63</v>
      </c>
      <c r="F709" s="9">
        <f t="shared" ca="1" si="45"/>
        <v>44</v>
      </c>
      <c r="G709" s="9" t="str">
        <f ca="1">VLOOKUP(RANDBETWEEN(1,81),Sehirler[],2,0)</f>
        <v>Mersin</v>
      </c>
      <c r="H709" s="9">
        <f t="shared" ca="1" si="46"/>
        <v>50968023347</v>
      </c>
      <c r="I709" s="9" t="str">
        <f t="shared" ca="1" si="47"/>
        <v>Kadın</v>
      </c>
    </row>
    <row r="710" spans="1:9">
      <c r="A710" s="9">
        <v>709</v>
      </c>
      <c r="B710" s="9" t="s">
        <v>1527</v>
      </c>
      <c r="C710" s="9" t="s">
        <v>1528</v>
      </c>
      <c r="D710" s="11">
        <f ca="1">TODAY()-Basvuranlar[[#This Row],[Yaş]]*365</f>
        <v>19643</v>
      </c>
      <c r="E710" s="9">
        <f t="shared" ca="1" si="44"/>
        <v>66</v>
      </c>
      <c r="F710" s="9">
        <f t="shared" ca="1" si="45"/>
        <v>39</v>
      </c>
      <c r="G710" s="9" t="str">
        <f ca="1">VLOOKUP(RANDBETWEEN(1,81),Sehirler[],2,0)</f>
        <v>Bayburt</v>
      </c>
      <c r="H710" s="9">
        <f t="shared" ca="1" si="46"/>
        <v>28931525321</v>
      </c>
      <c r="I710" s="9" t="str">
        <f t="shared" ca="1" si="47"/>
        <v>Erkek</v>
      </c>
    </row>
    <row r="711" spans="1:9">
      <c r="A711" s="9">
        <v>710</v>
      </c>
      <c r="B711" s="9" t="s">
        <v>1529</v>
      </c>
      <c r="C711" s="9" t="s">
        <v>1530</v>
      </c>
      <c r="D711" s="11">
        <f ca="1">TODAY()-Basvuranlar[[#This Row],[Yaş]]*365</f>
        <v>18548</v>
      </c>
      <c r="E711" s="9">
        <f t="shared" ca="1" si="44"/>
        <v>69</v>
      </c>
      <c r="F711" s="9">
        <f t="shared" ca="1" si="45"/>
        <v>42</v>
      </c>
      <c r="G711" s="9" t="str">
        <f ca="1">VLOOKUP(RANDBETWEEN(1,81),Sehirler[],2,0)</f>
        <v>Gaziantep</v>
      </c>
      <c r="H711" s="9">
        <f t="shared" ca="1" si="46"/>
        <v>86436737735</v>
      </c>
      <c r="I711" s="9" t="str">
        <f t="shared" ca="1" si="47"/>
        <v>Erkek</v>
      </c>
    </row>
    <row r="712" spans="1:9">
      <c r="A712" s="9">
        <v>711</v>
      </c>
      <c r="B712" s="9" t="s">
        <v>1531</v>
      </c>
      <c r="C712" s="9" t="s">
        <v>1532</v>
      </c>
      <c r="D712" s="11">
        <f ca="1">TODAY()-Basvuranlar[[#This Row],[Yaş]]*365</f>
        <v>29498</v>
      </c>
      <c r="E712" s="9">
        <f t="shared" ca="1" si="44"/>
        <v>39</v>
      </c>
      <c r="F712" s="9">
        <f t="shared" ca="1" si="45"/>
        <v>19</v>
      </c>
      <c r="G712" s="9" t="str">
        <f ca="1">VLOOKUP(RANDBETWEEN(1,81),Sehirler[],2,0)</f>
        <v>Ankara</v>
      </c>
      <c r="H712" s="9">
        <f t="shared" ca="1" si="46"/>
        <v>62644325214</v>
      </c>
      <c r="I712" s="9" t="str">
        <f t="shared" ca="1" si="47"/>
        <v>Kadın</v>
      </c>
    </row>
    <row r="713" spans="1:9">
      <c r="A713" s="9">
        <v>712</v>
      </c>
      <c r="B713" s="9" t="s">
        <v>1533</v>
      </c>
      <c r="C713" s="9" t="s">
        <v>1534</v>
      </c>
      <c r="D713" s="11">
        <f ca="1">TODAY()-Basvuranlar[[#This Row],[Yaş]]*365</f>
        <v>30958</v>
      </c>
      <c r="E713" s="9">
        <f t="shared" ca="1" si="44"/>
        <v>35</v>
      </c>
      <c r="F713" s="9">
        <f t="shared" ca="1" si="45"/>
        <v>38</v>
      </c>
      <c r="G713" s="9" t="str">
        <f ca="1">VLOOKUP(RANDBETWEEN(1,81),Sehirler[],2,0)</f>
        <v>Aydın</v>
      </c>
      <c r="H713" s="9">
        <f t="shared" ca="1" si="46"/>
        <v>55102146431</v>
      </c>
      <c r="I713" s="9" t="str">
        <f t="shared" ca="1" si="47"/>
        <v>Kadın</v>
      </c>
    </row>
    <row r="714" spans="1:9">
      <c r="A714" s="9">
        <v>713</v>
      </c>
      <c r="B714" s="9" t="s">
        <v>1535</v>
      </c>
      <c r="C714" s="9" t="s">
        <v>1536</v>
      </c>
      <c r="D714" s="11">
        <f ca="1">TODAY()-Basvuranlar[[#This Row],[Yaş]]*365</f>
        <v>31323</v>
      </c>
      <c r="E714" s="9">
        <f t="shared" ca="1" si="44"/>
        <v>34</v>
      </c>
      <c r="F714" s="9">
        <f t="shared" ca="1" si="45"/>
        <v>13</v>
      </c>
      <c r="G714" s="9" t="str">
        <f ca="1">VLOOKUP(RANDBETWEEN(1,81),Sehirler[],2,0)</f>
        <v>Osmaniye</v>
      </c>
      <c r="H714" s="9">
        <f t="shared" ca="1" si="46"/>
        <v>72791308979</v>
      </c>
      <c r="I714" s="9" t="str">
        <f t="shared" ca="1" si="47"/>
        <v>Erkek</v>
      </c>
    </row>
    <row r="715" spans="1:9">
      <c r="A715" s="9">
        <v>714</v>
      </c>
      <c r="B715" s="9" t="s">
        <v>1537</v>
      </c>
      <c r="C715" s="9" t="s">
        <v>1538</v>
      </c>
      <c r="D715" s="11">
        <f ca="1">TODAY()-Basvuranlar[[#This Row],[Yaş]]*365</f>
        <v>25848</v>
      </c>
      <c r="E715" s="9">
        <f t="shared" ca="1" si="44"/>
        <v>49</v>
      </c>
      <c r="F715" s="9">
        <f t="shared" ca="1" si="45"/>
        <v>32</v>
      </c>
      <c r="G715" s="9" t="str">
        <f ca="1">VLOOKUP(RANDBETWEEN(1,81),Sehirler[],2,0)</f>
        <v>Malatya</v>
      </c>
      <c r="H715" s="9">
        <f t="shared" ca="1" si="46"/>
        <v>37947141581</v>
      </c>
      <c r="I715" s="9" t="str">
        <f t="shared" ca="1" si="47"/>
        <v>Kadın</v>
      </c>
    </row>
    <row r="716" spans="1:9">
      <c r="A716" s="9">
        <v>715</v>
      </c>
      <c r="B716" s="9" t="s">
        <v>1539</v>
      </c>
      <c r="C716" s="9" t="s">
        <v>1540</v>
      </c>
      <c r="D716" s="11">
        <f ca="1">TODAY()-Basvuranlar[[#This Row],[Yaş]]*365</f>
        <v>32783</v>
      </c>
      <c r="E716" s="9">
        <f t="shared" ca="1" si="44"/>
        <v>30</v>
      </c>
      <c r="F716" s="9">
        <f t="shared" ca="1" si="45"/>
        <v>31</v>
      </c>
      <c r="G716" s="9" t="str">
        <f ca="1">VLOOKUP(RANDBETWEEN(1,81),Sehirler[],2,0)</f>
        <v>Yalova</v>
      </c>
      <c r="H716" s="9">
        <f t="shared" ca="1" si="46"/>
        <v>36927084694</v>
      </c>
      <c r="I716" s="9" t="str">
        <f t="shared" ca="1" si="47"/>
        <v>Kadın</v>
      </c>
    </row>
    <row r="717" spans="1:9">
      <c r="A717" s="9">
        <v>716</v>
      </c>
      <c r="B717" s="9" t="s">
        <v>1541</v>
      </c>
      <c r="C717" s="9" t="s">
        <v>1542</v>
      </c>
      <c r="D717" s="11">
        <f ca="1">TODAY()-Basvuranlar[[#This Row],[Yaş]]*365</f>
        <v>35338</v>
      </c>
      <c r="E717" s="9">
        <f t="shared" ca="1" si="44"/>
        <v>23</v>
      </c>
      <c r="F717" s="9">
        <f t="shared" ca="1" si="45"/>
        <v>20</v>
      </c>
      <c r="G717" s="9" t="str">
        <f ca="1">VLOOKUP(RANDBETWEEN(1,81),Sehirler[],2,0)</f>
        <v>Muş</v>
      </c>
      <c r="H717" s="9">
        <f t="shared" ca="1" si="46"/>
        <v>38370314131</v>
      </c>
      <c r="I717" s="9" t="str">
        <f t="shared" ca="1" si="47"/>
        <v>Erkek</v>
      </c>
    </row>
    <row r="718" spans="1:9">
      <c r="A718" s="9">
        <v>717</v>
      </c>
      <c r="B718" s="9" t="s">
        <v>1543</v>
      </c>
      <c r="C718" s="9" t="s">
        <v>1544</v>
      </c>
      <c r="D718" s="11">
        <f ca="1">TODAY()-Basvuranlar[[#This Row],[Yaş]]*365</f>
        <v>37163</v>
      </c>
      <c r="E718" s="9">
        <f t="shared" ca="1" si="44"/>
        <v>18</v>
      </c>
      <c r="F718" s="9">
        <f t="shared" ca="1" si="45"/>
        <v>51</v>
      </c>
      <c r="G718" s="9" t="str">
        <f ca="1">VLOOKUP(RANDBETWEEN(1,81),Sehirler[],2,0)</f>
        <v>Erzurum</v>
      </c>
      <c r="H718" s="9">
        <f t="shared" ca="1" si="46"/>
        <v>30226624462</v>
      </c>
      <c r="I718" s="9" t="str">
        <f t="shared" ca="1" si="47"/>
        <v>Kadın</v>
      </c>
    </row>
    <row r="719" spans="1:9">
      <c r="A719" s="9">
        <v>718</v>
      </c>
      <c r="B719" s="9" t="s">
        <v>1545</v>
      </c>
      <c r="C719" s="9" t="s">
        <v>1546</v>
      </c>
      <c r="D719" s="11">
        <f ca="1">TODAY()-Basvuranlar[[#This Row],[Yaş]]*365</f>
        <v>14898</v>
      </c>
      <c r="E719" s="9">
        <f t="shared" ca="1" si="44"/>
        <v>79</v>
      </c>
      <c r="F719" s="9">
        <f t="shared" ca="1" si="45"/>
        <v>3</v>
      </c>
      <c r="G719" s="9" t="str">
        <f ca="1">VLOOKUP(RANDBETWEEN(1,81),Sehirler[],2,0)</f>
        <v>Samsun</v>
      </c>
      <c r="H719" s="9">
        <f t="shared" ca="1" si="46"/>
        <v>66877515329</v>
      </c>
      <c r="I719" s="9" t="str">
        <f t="shared" ca="1" si="47"/>
        <v>Erkek</v>
      </c>
    </row>
    <row r="720" spans="1:9">
      <c r="A720" s="9">
        <v>719</v>
      </c>
      <c r="B720" s="9" t="s">
        <v>234</v>
      </c>
      <c r="C720" s="9" t="s">
        <v>302</v>
      </c>
      <c r="D720" s="11">
        <f ca="1">TODAY()-Basvuranlar[[#This Row],[Yaş]]*365</f>
        <v>32418</v>
      </c>
      <c r="E720" s="9">
        <f t="shared" ca="1" si="44"/>
        <v>31</v>
      </c>
      <c r="F720" s="9">
        <f t="shared" ca="1" si="45"/>
        <v>53</v>
      </c>
      <c r="G720" s="9" t="str">
        <f ca="1">VLOOKUP(RANDBETWEEN(1,81),Sehirler[],2,0)</f>
        <v>Hakkari</v>
      </c>
      <c r="H720" s="9">
        <f t="shared" ca="1" si="46"/>
        <v>50357796062</v>
      </c>
      <c r="I720" s="9" t="str">
        <f t="shared" ca="1" si="47"/>
        <v>Erkek</v>
      </c>
    </row>
    <row r="721" spans="1:9">
      <c r="A721" s="9">
        <v>720</v>
      </c>
      <c r="B721" s="9" t="s">
        <v>1547</v>
      </c>
      <c r="C721" s="9" t="s">
        <v>1548</v>
      </c>
      <c r="D721" s="11">
        <f ca="1">TODAY()-Basvuranlar[[#This Row],[Yaş]]*365</f>
        <v>15263</v>
      </c>
      <c r="E721" s="9">
        <f t="shared" ca="1" si="44"/>
        <v>78</v>
      </c>
      <c r="F721" s="9">
        <f t="shared" ca="1" si="45"/>
        <v>79</v>
      </c>
      <c r="G721" s="9" t="str">
        <f ca="1">VLOOKUP(RANDBETWEEN(1,81),Sehirler[],2,0)</f>
        <v>Afyonkarahisar</v>
      </c>
      <c r="H721" s="9">
        <f t="shared" ca="1" si="46"/>
        <v>32923567271</v>
      </c>
      <c r="I721" s="9" t="str">
        <f t="shared" ca="1" si="47"/>
        <v>Erkek</v>
      </c>
    </row>
    <row r="722" spans="1:9">
      <c r="A722" s="9">
        <v>721</v>
      </c>
      <c r="B722" s="9" t="s">
        <v>1549</v>
      </c>
      <c r="C722" s="9" t="s">
        <v>1550</v>
      </c>
      <c r="D722" s="11">
        <f ca="1">TODAY()-Basvuranlar[[#This Row],[Yaş]]*365</f>
        <v>21468</v>
      </c>
      <c r="E722" s="9">
        <f t="shared" ca="1" si="44"/>
        <v>61</v>
      </c>
      <c r="F722" s="9">
        <f t="shared" ca="1" si="45"/>
        <v>12</v>
      </c>
      <c r="G722" s="9" t="str">
        <f ca="1">VLOOKUP(RANDBETWEEN(1,81),Sehirler[],2,0)</f>
        <v>Burdur</v>
      </c>
      <c r="H722" s="9">
        <f t="shared" ca="1" si="46"/>
        <v>77389317579</v>
      </c>
      <c r="I722" s="9" t="str">
        <f t="shared" ca="1" si="47"/>
        <v>Kadın</v>
      </c>
    </row>
    <row r="723" spans="1:9">
      <c r="A723" s="9">
        <v>722</v>
      </c>
      <c r="B723" s="9" t="s">
        <v>1551</v>
      </c>
      <c r="C723" s="9" t="s">
        <v>1552</v>
      </c>
      <c r="D723" s="11">
        <f ca="1">TODAY()-Basvuranlar[[#This Row],[Yaş]]*365</f>
        <v>18913</v>
      </c>
      <c r="E723" s="9">
        <f t="shared" ca="1" si="44"/>
        <v>68</v>
      </c>
      <c r="F723" s="9">
        <f t="shared" ca="1" si="45"/>
        <v>72</v>
      </c>
      <c r="G723" s="9" t="str">
        <f ca="1">VLOOKUP(RANDBETWEEN(1,81),Sehirler[],2,0)</f>
        <v>Isparta</v>
      </c>
      <c r="H723" s="9">
        <f t="shared" ca="1" si="46"/>
        <v>65666197303</v>
      </c>
      <c r="I723" s="9" t="str">
        <f t="shared" ca="1" si="47"/>
        <v>Kadın</v>
      </c>
    </row>
    <row r="724" spans="1:9">
      <c r="A724" s="9">
        <v>723</v>
      </c>
      <c r="B724" s="9" t="s">
        <v>1553</v>
      </c>
      <c r="C724" s="9" t="s">
        <v>1554</v>
      </c>
      <c r="D724" s="11">
        <f ca="1">TODAY()-Basvuranlar[[#This Row],[Yaş]]*365</f>
        <v>27673</v>
      </c>
      <c r="E724" s="9">
        <f t="shared" ca="1" si="44"/>
        <v>44</v>
      </c>
      <c r="F724" s="9">
        <f t="shared" ca="1" si="45"/>
        <v>2</v>
      </c>
      <c r="G724" s="9" t="str">
        <f ca="1">VLOOKUP(RANDBETWEEN(1,81),Sehirler[],2,0)</f>
        <v>Düzce</v>
      </c>
      <c r="H724" s="9">
        <f t="shared" ca="1" si="46"/>
        <v>49576642861</v>
      </c>
      <c r="I724" s="9" t="str">
        <f t="shared" ca="1" si="47"/>
        <v>Kadın</v>
      </c>
    </row>
    <row r="725" spans="1:9">
      <c r="A725" s="9">
        <v>724</v>
      </c>
      <c r="B725" s="9" t="s">
        <v>1555</v>
      </c>
      <c r="C725" s="9" t="s">
        <v>1556</v>
      </c>
      <c r="D725" s="11">
        <f ca="1">TODAY()-Basvuranlar[[#This Row],[Yaş]]*365</f>
        <v>24388</v>
      </c>
      <c r="E725" s="9">
        <f t="shared" ca="1" si="44"/>
        <v>53</v>
      </c>
      <c r="F725" s="9">
        <f t="shared" ca="1" si="45"/>
        <v>52</v>
      </c>
      <c r="G725" s="9" t="str">
        <f ca="1">VLOOKUP(RANDBETWEEN(1,81),Sehirler[],2,0)</f>
        <v>Şırnak</v>
      </c>
      <c r="H725" s="9">
        <f t="shared" ca="1" si="46"/>
        <v>23328747969</v>
      </c>
      <c r="I725" s="9" t="str">
        <f t="shared" ca="1" si="47"/>
        <v>Kadın</v>
      </c>
    </row>
    <row r="726" spans="1:9">
      <c r="A726" s="9">
        <v>725</v>
      </c>
      <c r="B726" s="9" t="s">
        <v>1557</v>
      </c>
      <c r="C726" s="9" t="s">
        <v>1558</v>
      </c>
      <c r="D726" s="11">
        <f ca="1">TODAY()-Basvuranlar[[#This Row],[Yaş]]*365</f>
        <v>24753</v>
      </c>
      <c r="E726" s="9">
        <f t="shared" ca="1" si="44"/>
        <v>52</v>
      </c>
      <c r="F726" s="9">
        <f t="shared" ca="1" si="45"/>
        <v>79</v>
      </c>
      <c r="G726" s="9" t="str">
        <f ca="1">VLOOKUP(RANDBETWEEN(1,81),Sehirler[],2,0)</f>
        <v>Tokat</v>
      </c>
      <c r="H726" s="9">
        <f t="shared" ca="1" si="46"/>
        <v>74233039411</v>
      </c>
      <c r="I726" s="9" t="str">
        <f t="shared" ca="1" si="47"/>
        <v>Erkek</v>
      </c>
    </row>
    <row r="727" spans="1:9">
      <c r="A727" s="9">
        <v>726</v>
      </c>
      <c r="B727" s="9" t="s">
        <v>299</v>
      </c>
      <c r="C727" s="9" t="s">
        <v>1559</v>
      </c>
      <c r="D727" s="11">
        <f ca="1">TODAY()-Basvuranlar[[#This Row],[Yaş]]*365</f>
        <v>33878</v>
      </c>
      <c r="E727" s="9">
        <f t="shared" ca="1" si="44"/>
        <v>27</v>
      </c>
      <c r="F727" s="9">
        <f t="shared" ca="1" si="45"/>
        <v>60</v>
      </c>
      <c r="G727" s="9" t="str">
        <f ca="1">VLOOKUP(RANDBETWEEN(1,81),Sehirler[],2,0)</f>
        <v>Malatya</v>
      </c>
      <c r="H727" s="9">
        <f t="shared" ca="1" si="46"/>
        <v>52002731437</v>
      </c>
      <c r="I727" s="9" t="str">
        <f t="shared" ca="1" si="47"/>
        <v>Kadın</v>
      </c>
    </row>
    <row r="728" spans="1:9">
      <c r="A728" s="9">
        <v>727</v>
      </c>
      <c r="B728" s="9" t="s">
        <v>1560</v>
      </c>
      <c r="C728" s="9" t="s">
        <v>1561</v>
      </c>
      <c r="D728" s="11">
        <f ca="1">TODAY()-Basvuranlar[[#This Row],[Yaş]]*365</f>
        <v>26943</v>
      </c>
      <c r="E728" s="9">
        <f t="shared" ca="1" si="44"/>
        <v>46</v>
      </c>
      <c r="F728" s="9">
        <f t="shared" ca="1" si="45"/>
        <v>33</v>
      </c>
      <c r="G728" s="9" t="str">
        <f ca="1">VLOOKUP(RANDBETWEEN(1,81),Sehirler[],2,0)</f>
        <v>Bitlis</v>
      </c>
      <c r="H728" s="9">
        <f t="shared" ca="1" si="46"/>
        <v>86558983429</v>
      </c>
      <c r="I728" s="9" t="str">
        <f t="shared" ca="1" si="47"/>
        <v>Kadın</v>
      </c>
    </row>
    <row r="729" spans="1:9">
      <c r="A729" s="9">
        <v>728</v>
      </c>
      <c r="B729" s="9" t="s">
        <v>1562</v>
      </c>
      <c r="C729" s="9" t="s">
        <v>1563</v>
      </c>
      <c r="D729" s="11">
        <f ca="1">TODAY()-Basvuranlar[[#This Row],[Yaş]]*365</f>
        <v>34608</v>
      </c>
      <c r="E729" s="9">
        <f t="shared" ca="1" si="44"/>
        <v>25</v>
      </c>
      <c r="F729" s="9">
        <f t="shared" ca="1" si="45"/>
        <v>26</v>
      </c>
      <c r="G729" s="9" t="str">
        <f ca="1">VLOOKUP(RANDBETWEEN(1,81),Sehirler[],2,0)</f>
        <v>Çorum</v>
      </c>
      <c r="H729" s="9">
        <f t="shared" ca="1" si="46"/>
        <v>72345067409</v>
      </c>
      <c r="I729" s="9" t="str">
        <f t="shared" ca="1" si="47"/>
        <v>Erkek</v>
      </c>
    </row>
    <row r="730" spans="1:9">
      <c r="A730" s="9">
        <v>729</v>
      </c>
      <c r="B730" s="9" t="s">
        <v>1564</v>
      </c>
      <c r="C730" s="9" t="s">
        <v>1565</v>
      </c>
      <c r="D730" s="11">
        <f ca="1">TODAY()-Basvuranlar[[#This Row],[Yaş]]*365</f>
        <v>30593</v>
      </c>
      <c r="E730" s="9">
        <f t="shared" ca="1" si="44"/>
        <v>36</v>
      </c>
      <c r="F730" s="9">
        <f t="shared" ca="1" si="45"/>
        <v>47</v>
      </c>
      <c r="G730" s="9" t="str">
        <f ca="1">VLOOKUP(RANDBETWEEN(1,81),Sehirler[],2,0)</f>
        <v>Adana</v>
      </c>
      <c r="H730" s="9">
        <f t="shared" ca="1" si="46"/>
        <v>54448563844</v>
      </c>
      <c r="I730" s="9" t="str">
        <f t="shared" ca="1" si="47"/>
        <v>Erkek</v>
      </c>
    </row>
    <row r="731" spans="1:9">
      <c r="A731" s="9">
        <v>730</v>
      </c>
      <c r="B731" s="9" t="s">
        <v>1566</v>
      </c>
      <c r="C731" s="9" t="s">
        <v>1567</v>
      </c>
      <c r="D731" s="11">
        <f ca="1">TODAY()-Basvuranlar[[#This Row],[Yaş]]*365</f>
        <v>30593</v>
      </c>
      <c r="E731" s="9">
        <f t="shared" ca="1" si="44"/>
        <v>36</v>
      </c>
      <c r="F731" s="9">
        <f t="shared" ca="1" si="45"/>
        <v>53</v>
      </c>
      <c r="G731" s="9" t="str">
        <f ca="1">VLOOKUP(RANDBETWEEN(1,81),Sehirler[],2,0)</f>
        <v>Kırıkkale</v>
      </c>
      <c r="H731" s="9">
        <f t="shared" ca="1" si="46"/>
        <v>16749624034</v>
      </c>
      <c r="I731" s="9" t="str">
        <f t="shared" ca="1" si="47"/>
        <v>Erkek</v>
      </c>
    </row>
    <row r="732" spans="1:9">
      <c r="A732" s="9">
        <v>731</v>
      </c>
      <c r="B732" s="9" t="s">
        <v>1568</v>
      </c>
      <c r="C732" s="9" t="s">
        <v>1569</v>
      </c>
      <c r="D732" s="11">
        <f ca="1">TODAY()-Basvuranlar[[#This Row],[Yaş]]*365</f>
        <v>35703</v>
      </c>
      <c r="E732" s="9">
        <f t="shared" ca="1" si="44"/>
        <v>22</v>
      </c>
      <c r="F732" s="9">
        <f t="shared" ca="1" si="45"/>
        <v>61</v>
      </c>
      <c r="G732" s="9" t="str">
        <f ca="1">VLOOKUP(RANDBETWEEN(1,81),Sehirler[],2,0)</f>
        <v>Kastamonu</v>
      </c>
      <c r="H732" s="9">
        <f t="shared" ca="1" si="46"/>
        <v>90520643511</v>
      </c>
      <c r="I732" s="9" t="str">
        <f t="shared" ca="1" si="47"/>
        <v>Erkek</v>
      </c>
    </row>
    <row r="733" spans="1:9">
      <c r="A733" s="9">
        <v>732</v>
      </c>
      <c r="B733" s="9" t="s">
        <v>1570</v>
      </c>
      <c r="C733" s="9" t="s">
        <v>1571</v>
      </c>
      <c r="D733" s="11">
        <f ca="1">TODAY()-Basvuranlar[[#This Row],[Yaş]]*365</f>
        <v>28403</v>
      </c>
      <c r="E733" s="9">
        <f t="shared" ca="1" si="44"/>
        <v>42</v>
      </c>
      <c r="F733" s="9">
        <f t="shared" ca="1" si="45"/>
        <v>27</v>
      </c>
      <c r="G733" s="9" t="str">
        <f ca="1">VLOOKUP(RANDBETWEEN(1,81),Sehirler[],2,0)</f>
        <v>Yozgat</v>
      </c>
      <c r="H733" s="9">
        <f t="shared" ca="1" si="46"/>
        <v>65532354538</v>
      </c>
      <c r="I733" s="9" t="str">
        <f t="shared" ca="1" si="47"/>
        <v>Kadın</v>
      </c>
    </row>
    <row r="734" spans="1:9">
      <c r="A734" s="9">
        <v>733</v>
      </c>
      <c r="B734" s="9" t="s">
        <v>1572</v>
      </c>
      <c r="C734" s="9" t="s">
        <v>1573</v>
      </c>
      <c r="D734" s="11">
        <f ca="1">TODAY()-Basvuranlar[[#This Row],[Yaş]]*365</f>
        <v>17453</v>
      </c>
      <c r="E734" s="9">
        <f t="shared" ca="1" si="44"/>
        <v>72</v>
      </c>
      <c r="F734" s="9">
        <f t="shared" ca="1" si="45"/>
        <v>54</v>
      </c>
      <c r="G734" s="9" t="str">
        <f ca="1">VLOOKUP(RANDBETWEEN(1,81),Sehirler[],2,0)</f>
        <v>Yozgat</v>
      </c>
      <c r="H734" s="9">
        <f t="shared" ca="1" si="46"/>
        <v>24756563898</v>
      </c>
      <c r="I734" s="9" t="str">
        <f t="shared" ca="1" si="47"/>
        <v>Kadın</v>
      </c>
    </row>
    <row r="735" spans="1:9">
      <c r="A735" s="9">
        <v>734</v>
      </c>
      <c r="B735" s="9" t="s">
        <v>1574</v>
      </c>
      <c r="C735" s="9" t="s">
        <v>1575</v>
      </c>
      <c r="D735" s="11">
        <f ca="1">TODAY()-Basvuranlar[[#This Row],[Yaş]]*365</f>
        <v>31688</v>
      </c>
      <c r="E735" s="9">
        <f t="shared" ca="1" si="44"/>
        <v>33</v>
      </c>
      <c r="F735" s="9">
        <f t="shared" ca="1" si="45"/>
        <v>48</v>
      </c>
      <c r="G735" s="9" t="str">
        <f ca="1">VLOOKUP(RANDBETWEEN(1,81),Sehirler[],2,0)</f>
        <v>Antalya</v>
      </c>
      <c r="H735" s="9">
        <f t="shared" ca="1" si="46"/>
        <v>50045220396</v>
      </c>
      <c r="I735" s="9" t="str">
        <f t="shared" ca="1" si="47"/>
        <v>Kadın</v>
      </c>
    </row>
    <row r="736" spans="1:9">
      <c r="A736" s="9">
        <v>735</v>
      </c>
      <c r="B736" s="9" t="s">
        <v>1576</v>
      </c>
      <c r="C736" s="9" t="s">
        <v>1577</v>
      </c>
      <c r="D736" s="11">
        <f ca="1">TODAY()-Basvuranlar[[#This Row],[Yaş]]*365</f>
        <v>18183</v>
      </c>
      <c r="E736" s="9">
        <f t="shared" ca="1" si="44"/>
        <v>70</v>
      </c>
      <c r="F736" s="9">
        <f t="shared" ca="1" si="45"/>
        <v>51</v>
      </c>
      <c r="G736" s="9" t="str">
        <f ca="1">VLOOKUP(RANDBETWEEN(1,81),Sehirler[],2,0)</f>
        <v>Kastamonu</v>
      </c>
      <c r="H736" s="9">
        <f t="shared" ca="1" si="46"/>
        <v>49718819111</v>
      </c>
      <c r="I736" s="9" t="str">
        <f t="shared" ca="1" si="47"/>
        <v>Kadın</v>
      </c>
    </row>
    <row r="737" spans="1:9">
      <c r="A737" s="9">
        <v>736</v>
      </c>
      <c r="B737" s="9" t="s">
        <v>1578</v>
      </c>
      <c r="C737" s="9" t="s">
        <v>1579</v>
      </c>
      <c r="D737" s="11">
        <f ca="1">TODAY()-Basvuranlar[[#This Row],[Yaş]]*365</f>
        <v>36433</v>
      </c>
      <c r="E737" s="9">
        <f t="shared" ca="1" si="44"/>
        <v>20</v>
      </c>
      <c r="F737" s="9">
        <f t="shared" ca="1" si="45"/>
        <v>81</v>
      </c>
      <c r="G737" s="9" t="str">
        <f ca="1">VLOOKUP(RANDBETWEEN(1,81),Sehirler[],2,0)</f>
        <v>Denizli</v>
      </c>
      <c r="H737" s="9">
        <f t="shared" ca="1" si="46"/>
        <v>42371685079</v>
      </c>
      <c r="I737" s="9" t="str">
        <f t="shared" ca="1" si="47"/>
        <v>Kadın</v>
      </c>
    </row>
    <row r="738" spans="1:9">
      <c r="A738" s="9">
        <v>737</v>
      </c>
      <c r="B738" s="9" t="s">
        <v>1580</v>
      </c>
      <c r="C738" s="9" t="s">
        <v>1581</v>
      </c>
      <c r="D738" s="11">
        <f ca="1">TODAY()-Basvuranlar[[#This Row],[Yaş]]*365</f>
        <v>20373</v>
      </c>
      <c r="E738" s="9">
        <f t="shared" ca="1" si="44"/>
        <v>64</v>
      </c>
      <c r="F738" s="9">
        <f t="shared" ca="1" si="45"/>
        <v>56</v>
      </c>
      <c r="G738" s="9" t="str">
        <f ca="1">VLOOKUP(RANDBETWEEN(1,81),Sehirler[],2,0)</f>
        <v>Bartın</v>
      </c>
      <c r="H738" s="9">
        <f t="shared" ca="1" si="46"/>
        <v>66041283803</v>
      </c>
      <c r="I738" s="9" t="str">
        <f t="shared" ca="1" si="47"/>
        <v>Erkek</v>
      </c>
    </row>
    <row r="739" spans="1:9">
      <c r="A739" s="9">
        <v>738</v>
      </c>
      <c r="B739" s="9" t="s">
        <v>1582</v>
      </c>
      <c r="C739" s="9" t="s">
        <v>1583</v>
      </c>
      <c r="D739" s="11">
        <f ca="1">TODAY()-Basvuranlar[[#This Row],[Yaş]]*365</f>
        <v>25118</v>
      </c>
      <c r="E739" s="9">
        <f t="shared" ca="1" si="44"/>
        <v>51</v>
      </c>
      <c r="F739" s="9">
        <f t="shared" ca="1" si="45"/>
        <v>20</v>
      </c>
      <c r="G739" s="9" t="str">
        <f ca="1">VLOOKUP(RANDBETWEEN(1,81),Sehirler[],2,0)</f>
        <v>Bitlis</v>
      </c>
      <c r="H739" s="9">
        <f t="shared" ca="1" si="46"/>
        <v>40916529343</v>
      </c>
      <c r="I739" s="9" t="str">
        <f t="shared" ca="1" si="47"/>
        <v>Erkek</v>
      </c>
    </row>
    <row r="740" spans="1:9">
      <c r="A740" s="9">
        <v>739</v>
      </c>
      <c r="B740" s="9" t="s">
        <v>1584</v>
      </c>
      <c r="C740" s="9" t="s">
        <v>1585</v>
      </c>
      <c r="D740" s="11">
        <f ca="1">TODAY()-Basvuranlar[[#This Row],[Yaş]]*365</f>
        <v>17453</v>
      </c>
      <c r="E740" s="9">
        <f t="shared" ca="1" si="44"/>
        <v>72</v>
      </c>
      <c r="F740" s="9">
        <f t="shared" ca="1" si="45"/>
        <v>50</v>
      </c>
      <c r="G740" s="9" t="str">
        <f ca="1">VLOOKUP(RANDBETWEEN(1,81),Sehirler[],2,0)</f>
        <v>Sakarya</v>
      </c>
      <c r="H740" s="9">
        <f t="shared" ca="1" si="46"/>
        <v>41562925861</v>
      </c>
      <c r="I740" s="9" t="str">
        <f t="shared" ca="1" si="47"/>
        <v>Kadın</v>
      </c>
    </row>
    <row r="741" spans="1:9">
      <c r="A741" s="9">
        <v>740</v>
      </c>
      <c r="B741" s="9" t="s">
        <v>1586</v>
      </c>
      <c r="C741" s="9" t="s">
        <v>1587</v>
      </c>
      <c r="D741" s="11">
        <f ca="1">TODAY()-Basvuranlar[[#This Row],[Yaş]]*365</f>
        <v>35338</v>
      </c>
      <c r="E741" s="9">
        <f t="shared" ca="1" si="44"/>
        <v>23</v>
      </c>
      <c r="F741" s="9">
        <f t="shared" ca="1" si="45"/>
        <v>80</v>
      </c>
      <c r="G741" s="9" t="str">
        <f ca="1">VLOOKUP(RANDBETWEEN(1,81),Sehirler[],2,0)</f>
        <v>Balıkesir</v>
      </c>
      <c r="H741" s="9">
        <f t="shared" ca="1" si="46"/>
        <v>24388351770</v>
      </c>
      <c r="I741" s="9" t="str">
        <f t="shared" ca="1" si="47"/>
        <v>Erkek</v>
      </c>
    </row>
    <row r="742" spans="1:9">
      <c r="A742" s="9">
        <v>741</v>
      </c>
      <c r="B742" s="9" t="s">
        <v>1588</v>
      </c>
      <c r="C742" s="9" t="s">
        <v>1589</v>
      </c>
      <c r="D742" s="11">
        <f ca="1">TODAY()-Basvuranlar[[#This Row],[Yaş]]*365</f>
        <v>32418</v>
      </c>
      <c r="E742" s="9">
        <f t="shared" ca="1" si="44"/>
        <v>31</v>
      </c>
      <c r="F742" s="9">
        <f t="shared" ca="1" si="45"/>
        <v>42</v>
      </c>
      <c r="G742" s="9" t="str">
        <f ca="1">VLOOKUP(RANDBETWEEN(1,81),Sehirler[],2,0)</f>
        <v>İzmir</v>
      </c>
      <c r="H742" s="9">
        <f t="shared" ca="1" si="46"/>
        <v>62149964888</v>
      </c>
      <c r="I742" s="9" t="str">
        <f t="shared" ca="1" si="47"/>
        <v>Kadın</v>
      </c>
    </row>
    <row r="743" spans="1:9">
      <c r="A743" s="9">
        <v>742</v>
      </c>
      <c r="B743" s="9" t="s">
        <v>1590</v>
      </c>
      <c r="C743" s="9" t="s">
        <v>1591</v>
      </c>
      <c r="D743" s="11">
        <f ca="1">TODAY()-Basvuranlar[[#This Row],[Yaş]]*365</f>
        <v>30593</v>
      </c>
      <c r="E743" s="9">
        <f t="shared" ca="1" si="44"/>
        <v>36</v>
      </c>
      <c r="F743" s="9">
        <f t="shared" ca="1" si="45"/>
        <v>6</v>
      </c>
      <c r="G743" s="9" t="str">
        <f ca="1">VLOOKUP(RANDBETWEEN(1,81),Sehirler[],2,0)</f>
        <v>Sivas</v>
      </c>
      <c r="H743" s="9">
        <f t="shared" ca="1" si="46"/>
        <v>61083758329</v>
      </c>
      <c r="I743" s="9" t="str">
        <f t="shared" ca="1" si="47"/>
        <v>Kadın</v>
      </c>
    </row>
    <row r="744" spans="1:9">
      <c r="A744" s="9">
        <v>743</v>
      </c>
      <c r="B744" s="9" t="s">
        <v>1592</v>
      </c>
      <c r="C744" s="9" t="s">
        <v>454</v>
      </c>
      <c r="D744" s="11">
        <f ca="1">TODAY()-Basvuranlar[[#This Row],[Yaş]]*365</f>
        <v>20008</v>
      </c>
      <c r="E744" s="9">
        <f t="shared" ca="1" si="44"/>
        <v>65</v>
      </c>
      <c r="F744" s="9">
        <f t="shared" ca="1" si="45"/>
        <v>63</v>
      </c>
      <c r="G744" s="9" t="str">
        <f ca="1">VLOOKUP(RANDBETWEEN(1,81),Sehirler[],2,0)</f>
        <v>Kocaeli</v>
      </c>
      <c r="H744" s="9">
        <f t="shared" ca="1" si="46"/>
        <v>83889410656</v>
      </c>
      <c r="I744" s="9" t="str">
        <f t="shared" ca="1" si="47"/>
        <v>Kadın</v>
      </c>
    </row>
    <row r="745" spans="1:9">
      <c r="A745" s="9">
        <v>744</v>
      </c>
      <c r="B745" s="9" t="s">
        <v>1593</v>
      </c>
      <c r="C745" s="9" t="s">
        <v>1594</v>
      </c>
      <c r="D745" s="11">
        <f ca="1">TODAY()-Basvuranlar[[#This Row],[Yaş]]*365</f>
        <v>26213</v>
      </c>
      <c r="E745" s="9">
        <f t="shared" ca="1" si="44"/>
        <v>48</v>
      </c>
      <c r="F745" s="9">
        <f t="shared" ca="1" si="45"/>
        <v>73</v>
      </c>
      <c r="G745" s="9" t="str">
        <f ca="1">VLOOKUP(RANDBETWEEN(1,81),Sehirler[],2,0)</f>
        <v>Bayburt</v>
      </c>
      <c r="H745" s="9">
        <f t="shared" ca="1" si="46"/>
        <v>79156111722</v>
      </c>
      <c r="I745" s="9" t="str">
        <f t="shared" ca="1" si="47"/>
        <v>Kadın</v>
      </c>
    </row>
    <row r="746" spans="1:9">
      <c r="A746" s="9">
        <v>745</v>
      </c>
      <c r="B746" s="9" t="s">
        <v>1595</v>
      </c>
      <c r="C746" s="9" t="s">
        <v>1596</v>
      </c>
      <c r="D746" s="11">
        <f ca="1">TODAY()-Basvuranlar[[#This Row],[Yaş]]*365</f>
        <v>21103</v>
      </c>
      <c r="E746" s="9">
        <f t="shared" ca="1" si="44"/>
        <v>62</v>
      </c>
      <c r="F746" s="9">
        <f t="shared" ca="1" si="45"/>
        <v>31</v>
      </c>
      <c r="G746" s="9" t="str">
        <f ca="1">VLOOKUP(RANDBETWEEN(1,81),Sehirler[],2,0)</f>
        <v>Bayburt</v>
      </c>
      <c r="H746" s="9">
        <f t="shared" ca="1" si="46"/>
        <v>69045780497</v>
      </c>
      <c r="I746" s="9" t="str">
        <f t="shared" ca="1" si="47"/>
        <v>Kadın</v>
      </c>
    </row>
    <row r="747" spans="1:9">
      <c r="A747" s="9">
        <v>746</v>
      </c>
      <c r="B747" s="9" t="s">
        <v>1597</v>
      </c>
      <c r="C747" s="9" t="s">
        <v>1598</v>
      </c>
      <c r="D747" s="11">
        <f ca="1">TODAY()-Basvuranlar[[#This Row],[Yaş]]*365</f>
        <v>35703</v>
      </c>
      <c r="E747" s="9">
        <f t="shared" ca="1" si="44"/>
        <v>22</v>
      </c>
      <c r="F747" s="9">
        <f t="shared" ca="1" si="45"/>
        <v>9</v>
      </c>
      <c r="G747" s="9" t="str">
        <f ca="1">VLOOKUP(RANDBETWEEN(1,81),Sehirler[],2,0)</f>
        <v>Bursa</v>
      </c>
      <c r="H747" s="9">
        <f t="shared" ca="1" si="46"/>
        <v>48817411464</v>
      </c>
      <c r="I747" s="9" t="str">
        <f t="shared" ca="1" si="47"/>
        <v>Kadın</v>
      </c>
    </row>
    <row r="748" spans="1:9">
      <c r="A748" s="9">
        <v>747</v>
      </c>
      <c r="B748" s="9" t="s">
        <v>1599</v>
      </c>
      <c r="C748" s="9" t="s">
        <v>1600</v>
      </c>
      <c r="D748" s="11">
        <f ca="1">TODAY()-Basvuranlar[[#This Row],[Yaş]]*365</f>
        <v>26943</v>
      </c>
      <c r="E748" s="9">
        <f t="shared" ca="1" si="44"/>
        <v>46</v>
      </c>
      <c r="F748" s="9">
        <f t="shared" ca="1" si="45"/>
        <v>74</v>
      </c>
      <c r="G748" s="9" t="str">
        <f ca="1">VLOOKUP(RANDBETWEEN(1,81),Sehirler[],2,0)</f>
        <v>Hakkari</v>
      </c>
      <c r="H748" s="9">
        <f t="shared" ca="1" si="46"/>
        <v>79920115868</v>
      </c>
      <c r="I748" s="9" t="str">
        <f t="shared" ca="1" si="47"/>
        <v>Kadın</v>
      </c>
    </row>
    <row r="749" spans="1:9">
      <c r="A749" s="9">
        <v>748</v>
      </c>
      <c r="B749" s="9" t="s">
        <v>557</v>
      </c>
      <c r="C749" s="9" t="s">
        <v>1601</v>
      </c>
      <c r="D749" s="11">
        <f ca="1">TODAY()-Basvuranlar[[#This Row],[Yaş]]*365</f>
        <v>35703</v>
      </c>
      <c r="E749" s="9">
        <f t="shared" ca="1" si="44"/>
        <v>22</v>
      </c>
      <c r="F749" s="9">
        <f t="shared" ca="1" si="45"/>
        <v>18</v>
      </c>
      <c r="G749" s="9" t="str">
        <f ca="1">VLOOKUP(RANDBETWEEN(1,81),Sehirler[],2,0)</f>
        <v>Kütahya</v>
      </c>
      <c r="H749" s="9">
        <f t="shared" ca="1" si="46"/>
        <v>73806619523</v>
      </c>
      <c r="I749" s="9" t="str">
        <f t="shared" ca="1" si="47"/>
        <v>Erkek</v>
      </c>
    </row>
    <row r="750" spans="1:9">
      <c r="A750" s="9">
        <v>749</v>
      </c>
      <c r="B750" s="9" t="s">
        <v>1602</v>
      </c>
      <c r="C750" s="9" t="s">
        <v>1603</v>
      </c>
      <c r="D750" s="11">
        <f ca="1">TODAY()-Basvuranlar[[#This Row],[Yaş]]*365</f>
        <v>24023</v>
      </c>
      <c r="E750" s="9">
        <f t="shared" ca="1" si="44"/>
        <v>54</v>
      </c>
      <c r="F750" s="9">
        <f t="shared" ca="1" si="45"/>
        <v>22</v>
      </c>
      <c r="G750" s="9" t="str">
        <f ca="1">VLOOKUP(RANDBETWEEN(1,81),Sehirler[],2,0)</f>
        <v>Mersin</v>
      </c>
      <c r="H750" s="9">
        <f t="shared" ca="1" si="46"/>
        <v>36318211324</v>
      </c>
      <c r="I750" s="9" t="str">
        <f t="shared" ca="1" si="47"/>
        <v>Kadın</v>
      </c>
    </row>
    <row r="751" spans="1:9">
      <c r="A751" s="9">
        <v>750</v>
      </c>
      <c r="B751" s="9" t="s">
        <v>1604</v>
      </c>
      <c r="C751" s="9" t="s">
        <v>1605</v>
      </c>
      <c r="D751" s="11">
        <f ca="1">TODAY()-Basvuranlar[[#This Row],[Yaş]]*365</f>
        <v>36798</v>
      </c>
      <c r="E751" s="9">
        <f t="shared" ca="1" si="44"/>
        <v>19</v>
      </c>
      <c r="F751" s="9">
        <f t="shared" ca="1" si="45"/>
        <v>37</v>
      </c>
      <c r="G751" s="9" t="str">
        <f ca="1">VLOOKUP(RANDBETWEEN(1,81),Sehirler[],2,0)</f>
        <v>Muğla</v>
      </c>
      <c r="H751" s="9">
        <f t="shared" ca="1" si="46"/>
        <v>45657955334</v>
      </c>
      <c r="I751" s="9" t="str">
        <f t="shared" ca="1" si="47"/>
        <v>Kadın</v>
      </c>
    </row>
    <row r="752" spans="1:9">
      <c r="A752" s="9">
        <v>751</v>
      </c>
      <c r="B752" s="9" t="s">
        <v>1606</v>
      </c>
      <c r="C752" s="9" t="s">
        <v>1607</v>
      </c>
      <c r="D752" s="11">
        <f ca="1">TODAY()-Basvuranlar[[#This Row],[Yaş]]*365</f>
        <v>26943</v>
      </c>
      <c r="E752" s="9">
        <f t="shared" ca="1" si="44"/>
        <v>46</v>
      </c>
      <c r="F752" s="9">
        <f t="shared" ca="1" si="45"/>
        <v>63</v>
      </c>
      <c r="G752" s="9" t="str">
        <f ca="1">VLOOKUP(RANDBETWEEN(1,81),Sehirler[],2,0)</f>
        <v>Artvin</v>
      </c>
      <c r="H752" s="9">
        <f t="shared" ca="1" si="46"/>
        <v>52593841479</v>
      </c>
      <c r="I752" s="9" t="str">
        <f t="shared" ca="1" si="47"/>
        <v>Kadın</v>
      </c>
    </row>
    <row r="753" spans="1:9">
      <c r="A753" s="9">
        <v>752</v>
      </c>
      <c r="B753" s="9" t="s">
        <v>1608</v>
      </c>
      <c r="C753" s="9" t="s">
        <v>1609</v>
      </c>
      <c r="D753" s="11">
        <f ca="1">TODAY()-Basvuranlar[[#This Row],[Yaş]]*365</f>
        <v>14533</v>
      </c>
      <c r="E753" s="9">
        <f t="shared" ca="1" si="44"/>
        <v>80</v>
      </c>
      <c r="F753" s="9">
        <f t="shared" ca="1" si="45"/>
        <v>47</v>
      </c>
      <c r="G753" s="9" t="str">
        <f ca="1">VLOOKUP(RANDBETWEEN(1,81),Sehirler[],2,0)</f>
        <v>Şırnak</v>
      </c>
      <c r="H753" s="9">
        <f t="shared" ca="1" si="46"/>
        <v>67926895679</v>
      </c>
      <c r="I753" s="9" t="str">
        <f t="shared" ca="1" si="47"/>
        <v>Erkek</v>
      </c>
    </row>
    <row r="754" spans="1:9">
      <c r="A754" s="9">
        <v>753</v>
      </c>
      <c r="B754" s="9" t="s">
        <v>1610</v>
      </c>
      <c r="C754" s="9" t="s">
        <v>1611</v>
      </c>
      <c r="D754" s="11">
        <f ca="1">TODAY()-Basvuranlar[[#This Row],[Yaş]]*365</f>
        <v>23293</v>
      </c>
      <c r="E754" s="9">
        <f t="shared" ca="1" si="44"/>
        <v>56</v>
      </c>
      <c r="F754" s="9">
        <f t="shared" ca="1" si="45"/>
        <v>79</v>
      </c>
      <c r="G754" s="9" t="str">
        <f ca="1">VLOOKUP(RANDBETWEEN(1,81),Sehirler[],2,0)</f>
        <v>Denizli</v>
      </c>
      <c r="H754" s="9">
        <f t="shared" ca="1" si="46"/>
        <v>75705350755</v>
      </c>
      <c r="I754" s="9" t="str">
        <f t="shared" ca="1" si="47"/>
        <v>Kadın</v>
      </c>
    </row>
    <row r="755" spans="1:9">
      <c r="A755" s="9">
        <v>754</v>
      </c>
      <c r="B755" s="9" t="s">
        <v>1612</v>
      </c>
      <c r="C755" s="9" t="s">
        <v>1613</v>
      </c>
      <c r="D755" s="11">
        <f ca="1">TODAY()-Basvuranlar[[#This Row],[Yaş]]*365</f>
        <v>14168</v>
      </c>
      <c r="E755" s="9">
        <f t="shared" ca="1" si="44"/>
        <v>81</v>
      </c>
      <c r="F755" s="9">
        <f t="shared" ca="1" si="45"/>
        <v>24</v>
      </c>
      <c r="G755" s="9" t="str">
        <f ca="1">VLOOKUP(RANDBETWEEN(1,81),Sehirler[],2,0)</f>
        <v>Ardahan</v>
      </c>
      <c r="H755" s="9">
        <f t="shared" ca="1" si="46"/>
        <v>18433743791</v>
      </c>
      <c r="I755" s="9" t="str">
        <f t="shared" ca="1" si="47"/>
        <v>Erkek</v>
      </c>
    </row>
    <row r="756" spans="1:9">
      <c r="A756" s="9">
        <v>755</v>
      </c>
      <c r="B756" s="9" t="s">
        <v>1614</v>
      </c>
      <c r="C756" s="9" t="s">
        <v>1615</v>
      </c>
      <c r="D756" s="11">
        <f ca="1">TODAY()-Basvuranlar[[#This Row],[Yaş]]*365</f>
        <v>14533</v>
      </c>
      <c r="E756" s="9">
        <f t="shared" ca="1" si="44"/>
        <v>80</v>
      </c>
      <c r="F756" s="9">
        <f t="shared" ca="1" si="45"/>
        <v>65</v>
      </c>
      <c r="G756" s="9" t="str">
        <f ca="1">VLOOKUP(RANDBETWEEN(1,81),Sehirler[],2,0)</f>
        <v>Ardahan</v>
      </c>
      <c r="H756" s="9">
        <f t="shared" ca="1" si="46"/>
        <v>86304361670</v>
      </c>
      <c r="I756" s="9" t="str">
        <f t="shared" ca="1" si="47"/>
        <v>Erkek</v>
      </c>
    </row>
    <row r="757" spans="1:9">
      <c r="A757" s="9">
        <v>756</v>
      </c>
      <c r="B757" s="9" t="s">
        <v>1616</v>
      </c>
      <c r="C757" s="9" t="s">
        <v>79</v>
      </c>
      <c r="D757" s="11">
        <f ca="1">TODAY()-Basvuranlar[[#This Row],[Yaş]]*365</f>
        <v>22928</v>
      </c>
      <c r="E757" s="9">
        <f t="shared" ca="1" si="44"/>
        <v>57</v>
      </c>
      <c r="F757" s="9">
        <f t="shared" ca="1" si="45"/>
        <v>61</v>
      </c>
      <c r="G757" s="9" t="str">
        <f ca="1">VLOOKUP(RANDBETWEEN(1,81),Sehirler[],2,0)</f>
        <v>Bingöl</v>
      </c>
      <c r="H757" s="9">
        <f t="shared" ca="1" si="46"/>
        <v>28856352475</v>
      </c>
      <c r="I757" s="9" t="str">
        <f t="shared" ca="1" si="47"/>
        <v>Kadın</v>
      </c>
    </row>
    <row r="758" spans="1:9">
      <c r="A758" s="9">
        <v>757</v>
      </c>
      <c r="B758" s="9" t="s">
        <v>1617</v>
      </c>
      <c r="C758" s="9" t="s">
        <v>1618</v>
      </c>
      <c r="D758" s="11">
        <f ca="1">TODAY()-Basvuranlar[[#This Row],[Yaş]]*365</f>
        <v>26943</v>
      </c>
      <c r="E758" s="9">
        <f t="shared" ca="1" si="44"/>
        <v>46</v>
      </c>
      <c r="F758" s="9">
        <f t="shared" ca="1" si="45"/>
        <v>1</v>
      </c>
      <c r="G758" s="9" t="str">
        <f ca="1">VLOOKUP(RANDBETWEEN(1,81),Sehirler[],2,0)</f>
        <v>Niğde</v>
      </c>
      <c r="H758" s="9">
        <f t="shared" ca="1" si="46"/>
        <v>27714562270</v>
      </c>
      <c r="I758" s="9" t="str">
        <f t="shared" ca="1" si="47"/>
        <v>Erkek</v>
      </c>
    </row>
    <row r="759" spans="1:9">
      <c r="A759" s="9">
        <v>758</v>
      </c>
      <c r="B759" s="9" t="s">
        <v>1619</v>
      </c>
      <c r="C759" s="9" t="s">
        <v>1620</v>
      </c>
      <c r="D759" s="11">
        <f ca="1">TODAY()-Basvuranlar[[#This Row],[Yaş]]*365</f>
        <v>14898</v>
      </c>
      <c r="E759" s="9">
        <f t="shared" ca="1" si="44"/>
        <v>79</v>
      </c>
      <c r="F759" s="9">
        <f t="shared" ca="1" si="45"/>
        <v>72</v>
      </c>
      <c r="G759" s="9" t="str">
        <f ca="1">VLOOKUP(RANDBETWEEN(1,81),Sehirler[],2,0)</f>
        <v>Elazığ</v>
      </c>
      <c r="H759" s="9">
        <f t="shared" ca="1" si="46"/>
        <v>64276335810</v>
      </c>
      <c r="I759" s="9" t="str">
        <f t="shared" ca="1" si="47"/>
        <v>Kadın</v>
      </c>
    </row>
    <row r="760" spans="1:9">
      <c r="A760" s="9">
        <v>759</v>
      </c>
      <c r="B760" s="9" t="s">
        <v>1621</v>
      </c>
      <c r="C760" s="9" t="s">
        <v>1622</v>
      </c>
      <c r="D760" s="11">
        <f ca="1">TODAY()-Basvuranlar[[#This Row],[Yaş]]*365</f>
        <v>35338</v>
      </c>
      <c r="E760" s="9">
        <f t="shared" ca="1" si="44"/>
        <v>23</v>
      </c>
      <c r="F760" s="9">
        <f t="shared" ca="1" si="45"/>
        <v>16</v>
      </c>
      <c r="G760" s="9" t="str">
        <f ca="1">VLOOKUP(RANDBETWEEN(1,81),Sehirler[],2,0)</f>
        <v>Düzce</v>
      </c>
      <c r="H760" s="9">
        <f t="shared" ca="1" si="46"/>
        <v>61426398815</v>
      </c>
      <c r="I760" s="9" t="str">
        <f t="shared" ca="1" si="47"/>
        <v>Kadın</v>
      </c>
    </row>
    <row r="761" spans="1:9">
      <c r="A761" s="9">
        <v>760</v>
      </c>
      <c r="B761" s="9" t="s">
        <v>1623</v>
      </c>
      <c r="C761" s="9" t="s">
        <v>1624</v>
      </c>
      <c r="D761" s="11">
        <f ca="1">TODAY()-Basvuranlar[[#This Row],[Yaş]]*365</f>
        <v>29498</v>
      </c>
      <c r="E761" s="9">
        <f t="shared" ca="1" si="44"/>
        <v>39</v>
      </c>
      <c r="F761" s="9">
        <f t="shared" ca="1" si="45"/>
        <v>51</v>
      </c>
      <c r="G761" s="9" t="str">
        <f ca="1">VLOOKUP(RANDBETWEEN(1,81),Sehirler[],2,0)</f>
        <v>Kütahya</v>
      </c>
      <c r="H761" s="9">
        <f t="shared" ca="1" si="46"/>
        <v>29437841393</v>
      </c>
      <c r="I761" s="9" t="str">
        <f t="shared" ca="1" si="47"/>
        <v>Kadın</v>
      </c>
    </row>
    <row r="762" spans="1:9">
      <c r="A762" s="9">
        <v>761</v>
      </c>
      <c r="B762" s="9" t="s">
        <v>1625</v>
      </c>
      <c r="C762" s="9" t="s">
        <v>1626</v>
      </c>
      <c r="D762" s="11">
        <f ca="1">TODAY()-Basvuranlar[[#This Row],[Yaş]]*365</f>
        <v>25483</v>
      </c>
      <c r="E762" s="9">
        <f t="shared" ca="1" si="44"/>
        <v>50</v>
      </c>
      <c r="F762" s="9">
        <f t="shared" ca="1" si="45"/>
        <v>8</v>
      </c>
      <c r="G762" s="9" t="str">
        <f ca="1">VLOOKUP(RANDBETWEEN(1,81),Sehirler[],2,0)</f>
        <v>Muğla</v>
      </c>
      <c r="H762" s="9">
        <f t="shared" ca="1" si="46"/>
        <v>84747936211</v>
      </c>
      <c r="I762" s="9" t="str">
        <f t="shared" ca="1" si="47"/>
        <v>Erkek</v>
      </c>
    </row>
    <row r="763" spans="1:9">
      <c r="A763" s="9">
        <v>762</v>
      </c>
      <c r="B763" s="9" t="s">
        <v>1627</v>
      </c>
      <c r="C763" s="9" t="s">
        <v>1628</v>
      </c>
      <c r="D763" s="11">
        <f ca="1">TODAY()-Basvuranlar[[#This Row],[Yaş]]*365</f>
        <v>23658</v>
      </c>
      <c r="E763" s="9">
        <f t="shared" ca="1" si="44"/>
        <v>55</v>
      </c>
      <c r="F763" s="9">
        <f t="shared" ca="1" si="45"/>
        <v>56</v>
      </c>
      <c r="G763" s="9" t="str">
        <f ca="1">VLOOKUP(RANDBETWEEN(1,81),Sehirler[],2,0)</f>
        <v>Aydın</v>
      </c>
      <c r="H763" s="9">
        <f t="shared" ca="1" si="46"/>
        <v>23390850632</v>
      </c>
      <c r="I763" s="9" t="str">
        <f t="shared" ca="1" si="47"/>
        <v>Kadın</v>
      </c>
    </row>
    <row r="764" spans="1:9">
      <c r="A764" s="9">
        <v>763</v>
      </c>
      <c r="B764" s="9" t="s">
        <v>1629</v>
      </c>
      <c r="C764" s="9" t="s">
        <v>1630</v>
      </c>
      <c r="D764" s="11">
        <f ca="1">TODAY()-Basvuranlar[[#This Row],[Yaş]]*365</f>
        <v>23658</v>
      </c>
      <c r="E764" s="9">
        <f t="shared" ca="1" si="44"/>
        <v>55</v>
      </c>
      <c r="F764" s="9">
        <f t="shared" ca="1" si="45"/>
        <v>30</v>
      </c>
      <c r="G764" s="9" t="str">
        <f ca="1">VLOOKUP(RANDBETWEEN(1,81),Sehirler[],2,0)</f>
        <v>Osmaniye</v>
      </c>
      <c r="H764" s="9">
        <f t="shared" ca="1" si="46"/>
        <v>89265077894</v>
      </c>
      <c r="I764" s="9" t="str">
        <f t="shared" ca="1" si="47"/>
        <v>Kadın</v>
      </c>
    </row>
    <row r="765" spans="1:9">
      <c r="A765" s="9">
        <v>764</v>
      </c>
      <c r="B765" s="9" t="s">
        <v>1631</v>
      </c>
      <c r="C765" s="9" t="s">
        <v>1632</v>
      </c>
      <c r="D765" s="11">
        <f ca="1">TODAY()-Basvuranlar[[#This Row],[Yaş]]*365</f>
        <v>26943</v>
      </c>
      <c r="E765" s="9">
        <f t="shared" ca="1" si="44"/>
        <v>46</v>
      </c>
      <c r="F765" s="9">
        <f t="shared" ca="1" si="45"/>
        <v>7</v>
      </c>
      <c r="G765" s="9" t="str">
        <f ca="1">VLOOKUP(RANDBETWEEN(1,81),Sehirler[],2,0)</f>
        <v>Bingöl</v>
      </c>
      <c r="H765" s="9">
        <f t="shared" ca="1" si="46"/>
        <v>52092171211</v>
      </c>
      <c r="I765" s="9" t="str">
        <f t="shared" ca="1" si="47"/>
        <v>Kadın</v>
      </c>
    </row>
    <row r="766" spans="1:9">
      <c r="A766" s="9">
        <v>765</v>
      </c>
      <c r="B766" s="9" t="s">
        <v>1633</v>
      </c>
      <c r="C766" s="9" t="s">
        <v>1634</v>
      </c>
      <c r="D766" s="11">
        <f ca="1">TODAY()-Basvuranlar[[#This Row],[Yaş]]*365</f>
        <v>32053</v>
      </c>
      <c r="E766" s="9">
        <f t="shared" ca="1" si="44"/>
        <v>32</v>
      </c>
      <c r="F766" s="9">
        <f t="shared" ca="1" si="45"/>
        <v>74</v>
      </c>
      <c r="G766" s="9" t="str">
        <f ca="1">VLOOKUP(RANDBETWEEN(1,81),Sehirler[],2,0)</f>
        <v>Muğla</v>
      </c>
      <c r="H766" s="9">
        <f t="shared" ca="1" si="46"/>
        <v>61899865036</v>
      </c>
      <c r="I766" s="9" t="str">
        <f t="shared" ca="1" si="47"/>
        <v>Kadın</v>
      </c>
    </row>
    <row r="767" spans="1:9">
      <c r="A767" s="9">
        <v>766</v>
      </c>
      <c r="B767" s="9" t="s">
        <v>1635</v>
      </c>
      <c r="C767" s="9" t="s">
        <v>1636</v>
      </c>
      <c r="D767" s="11">
        <f ca="1">TODAY()-Basvuranlar[[#This Row],[Yaş]]*365</f>
        <v>24023</v>
      </c>
      <c r="E767" s="9">
        <f t="shared" ca="1" si="44"/>
        <v>54</v>
      </c>
      <c r="F767" s="9">
        <f t="shared" ca="1" si="45"/>
        <v>43</v>
      </c>
      <c r="G767" s="9" t="str">
        <f ca="1">VLOOKUP(RANDBETWEEN(1,81),Sehirler[],2,0)</f>
        <v>Bingöl</v>
      </c>
      <c r="H767" s="9">
        <f t="shared" ca="1" si="46"/>
        <v>21956693704</v>
      </c>
      <c r="I767" s="9" t="str">
        <f t="shared" ca="1" si="47"/>
        <v>Erkek</v>
      </c>
    </row>
    <row r="768" spans="1:9">
      <c r="A768" s="9">
        <v>767</v>
      </c>
      <c r="B768" s="9" t="s">
        <v>1637</v>
      </c>
      <c r="C768" s="9" t="s">
        <v>1638</v>
      </c>
      <c r="D768" s="11">
        <f ca="1">TODAY()-Basvuranlar[[#This Row],[Yaş]]*365</f>
        <v>29863</v>
      </c>
      <c r="E768" s="9">
        <f t="shared" ca="1" si="44"/>
        <v>38</v>
      </c>
      <c r="F768" s="9">
        <f t="shared" ca="1" si="45"/>
        <v>21</v>
      </c>
      <c r="G768" s="9" t="str">
        <f ca="1">VLOOKUP(RANDBETWEEN(1,81),Sehirler[],2,0)</f>
        <v>Burdur</v>
      </c>
      <c r="H768" s="9">
        <f t="shared" ca="1" si="46"/>
        <v>25615404900</v>
      </c>
      <c r="I768" s="9" t="str">
        <f t="shared" ca="1" si="47"/>
        <v>Kadın</v>
      </c>
    </row>
    <row r="769" spans="1:9">
      <c r="A769" s="9">
        <v>768</v>
      </c>
      <c r="B769" s="9" t="s">
        <v>1639</v>
      </c>
      <c r="C769" s="9" t="s">
        <v>1640</v>
      </c>
      <c r="D769" s="11">
        <f ca="1">TODAY()-Basvuranlar[[#This Row],[Yaş]]*365</f>
        <v>32783</v>
      </c>
      <c r="E769" s="9">
        <f t="shared" ca="1" si="44"/>
        <v>30</v>
      </c>
      <c r="F769" s="9">
        <f t="shared" ca="1" si="45"/>
        <v>52</v>
      </c>
      <c r="G769" s="9" t="str">
        <f ca="1">VLOOKUP(RANDBETWEEN(1,81),Sehirler[],2,0)</f>
        <v>Bolu</v>
      </c>
      <c r="H769" s="9">
        <f t="shared" ca="1" si="46"/>
        <v>29811696389</v>
      </c>
      <c r="I769" s="9" t="str">
        <f t="shared" ca="1" si="47"/>
        <v>Erkek</v>
      </c>
    </row>
    <row r="770" spans="1:9">
      <c r="A770" s="9">
        <v>769</v>
      </c>
      <c r="B770" s="9" t="s">
        <v>1641</v>
      </c>
      <c r="C770" s="9" t="s">
        <v>1642</v>
      </c>
      <c r="D770" s="11">
        <f ca="1">TODAY()-Basvuranlar[[#This Row],[Yaş]]*365</f>
        <v>36068</v>
      </c>
      <c r="E770" s="9">
        <f t="shared" ref="E770:E833" ca="1" si="48">RANDBETWEEN(18,82)</f>
        <v>21</v>
      </c>
      <c r="F770" s="9">
        <f t="shared" ref="F770:F833" ca="1" si="49">RANDBETWEEN(1,81)</f>
        <v>42</v>
      </c>
      <c r="G770" s="9" t="str">
        <f ca="1">VLOOKUP(RANDBETWEEN(1,81),Sehirler[],2,0)</f>
        <v>Ardahan</v>
      </c>
      <c r="H770" s="9">
        <f t="shared" ref="H770:H833" ca="1" si="50">RANDBETWEEN(14954316070,92354316070)</f>
        <v>17177559091</v>
      </c>
      <c r="I770" s="9" t="str">
        <f t="shared" ref="I770:I833" ca="1" si="51">_xlfn.SWITCH(RANDBETWEEN(1,2),1,"Erkek",2,"Kadın")</f>
        <v>Kadın</v>
      </c>
    </row>
    <row r="771" spans="1:9">
      <c r="A771" s="9">
        <v>770</v>
      </c>
      <c r="B771" s="9" t="s">
        <v>1643</v>
      </c>
      <c r="C771" s="9" t="s">
        <v>1644</v>
      </c>
      <c r="D771" s="11">
        <f ca="1">TODAY()-Basvuranlar[[#This Row],[Yaş]]*365</f>
        <v>30228</v>
      </c>
      <c r="E771" s="9">
        <f t="shared" ca="1" si="48"/>
        <v>37</v>
      </c>
      <c r="F771" s="9">
        <f t="shared" ca="1" si="49"/>
        <v>9</v>
      </c>
      <c r="G771" s="9" t="str">
        <f ca="1">VLOOKUP(RANDBETWEEN(1,81),Sehirler[],2,0)</f>
        <v>Samsun</v>
      </c>
      <c r="H771" s="9">
        <f t="shared" ca="1" si="50"/>
        <v>87131567642</v>
      </c>
      <c r="I771" s="9" t="str">
        <f t="shared" ca="1" si="51"/>
        <v>Erkek</v>
      </c>
    </row>
    <row r="772" spans="1:9">
      <c r="A772" s="9">
        <v>771</v>
      </c>
      <c r="B772" s="9" t="s">
        <v>1645</v>
      </c>
      <c r="C772" s="9" t="s">
        <v>1646</v>
      </c>
      <c r="D772" s="11">
        <f ca="1">TODAY()-Basvuranlar[[#This Row],[Yaş]]*365</f>
        <v>30228</v>
      </c>
      <c r="E772" s="9">
        <f t="shared" ca="1" si="48"/>
        <v>37</v>
      </c>
      <c r="F772" s="9">
        <f t="shared" ca="1" si="49"/>
        <v>48</v>
      </c>
      <c r="G772" s="9" t="str">
        <f ca="1">VLOOKUP(RANDBETWEEN(1,81),Sehirler[],2,0)</f>
        <v>Batman</v>
      </c>
      <c r="H772" s="9">
        <f t="shared" ca="1" si="50"/>
        <v>67030210716</v>
      </c>
      <c r="I772" s="9" t="str">
        <f t="shared" ca="1" si="51"/>
        <v>Kadın</v>
      </c>
    </row>
    <row r="773" spans="1:9">
      <c r="A773" s="9">
        <v>772</v>
      </c>
      <c r="B773" s="9" t="s">
        <v>1647</v>
      </c>
      <c r="C773" s="9" t="s">
        <v>1648</v>
      </c>
      <c r="D773" s="11">
        <f ca="1">TODAY()-Basvuranlar[[#This Row],[Yaş]]*365</f>
        <v>25848</v>
      </c>
      <c r="E773" s="9">
        <f t="shared" ca="1" si="48"/>
        <v>49</v>
      </c>
      <c r="F773" s="9">
        <f t="shared" ca="1" si="49"/>
        <v>69</v>
      </c>
      <c r="G773" s="9" t="str">
        <f ca="1">VLOOKUP(RANDBETWEEN(1,81),Sehirler[],2,0)</f>
        <v>Adana</v>
      </c>
      <c r="H773" s="9">
        <f t="shared" ca="1" si="50"/>
        <v>66772478768</v>
      </c>
      <c r="I773" s="9" t="str">
        <f t="shared" ca="1" si="51"/>
        <v>Erkek</v>
      </c>
    </row>
    <row r="774" spans="1:9">
      <c r="A774" s="9">
        <v>773</v>
      </c>
      <c r="B774" s="9" t="s">
        <v>1649</v>
      </c>
      <c r="C774" s="9" t="s">
        <v>1650</v>
      </c>
      <c r="D774" s="11">
        <f ca="1">TODAY()-Basvuranlar[[#This Row],[Yaş]]*365</f>
        <v>32418</v>
      </c>
      <c r="E774" s="9">
        <f t="shared" ca="1" si="48"/>
        <v>31</v>
      </c>
      <c r="F774" s="9">
        <f t="shared" ca="1" si="49"/>
        <v>9</v>
      </c>
      <c r="G774" s="9" t="str">
        <f ca="1">VLOOKUP(RANDBETWEEN(1,81),Sehirler[],2,0)</f>
        <v>Çankırı</v>
      </c>
      <c r="H774" s="9">
        <f t="shared" ca="1" si="50"/>
        <v>89251309733</v>
      </c>
      <c r="I774" s="9" t="str">
        <f t="shared" ca="1" si="51"/>
        <v>Kadın</v>
      </c>
    </row>
    <row r="775" spans="1:9">
      <c r="A775" s="9">
        <v>774</v>
      </c>
      <c r="B775" s="9" t="s">
        <v>1651</v>
      </c>
      <c r="C775" s="9" t="s">
        <v>1652</v>
      </c>
      <c r="D775" s="11">
        <f ca="1">TODAY()-Basvuranlar[[#This Row],[Yaş]]*365</f>
        <v>37163</v>
      </c>
      <c r="E775" s="9">
        <f t="shared" ca="1" si="48"/>
        <v>18</v>
      </c>
      <c r="F775" s="9">
        <f t="shared" ca="1" si="49"/>
        <v>28</v>
      </c>
      <c r="G775" s="9" t="str">
        <f ca="1">VLOOKUP(RANDBETWEEN(1,81),Sehirler[],2,0)</f>
        <v>Antalya</v>
      </c>
      <c r="H775" s="9">
        <f t="shared" ca="1" si="50"/>
        <v>39551548019</v>
      </c>
      <c r="I775" s="9" t="str">
        <f t="shared" ca="1" si="51"/>
        <v>Erkek</v>
      </c>
    </row>
    <row r="776" spans="1:9">
      <c r="A776" s="9">
        <v>775</v>
      </c>
      <c r="B776" s="9" t="s">
        <v>1653</v>
      </c>
      <c r="C776" s="9" t="s">
        <v>1654</v>
      </c>
      <c r="D776" s="11">
        <f ca="1">TODAY()-Basvuranlar[[#This Row],[Yaş]]*365</f>
        <v>15993</v>
      </c>
      <c r="E776" s="9">
        <f t="shared" ca="1" si="48"/>
        <v>76</v>
      </c>
      <c r="F776" s="9">
        <f t="shared" ca="1" si="49"/>
        <v>4</v>
      </c>
      <c r="G776" s="9" t="str">
        <f ca="1">VLOOKUP(RANDBETWEEN(1,81),Sehirler[],2,0)</f>
        <v>Kahramanmaraş</v>
      </c>
      <c r="H776" s="9">
        <f t="shared" ca="1" si="50"/>
        <v>45361251605</v>
      </c>
      <c r="I776" s="9" t="str">
        <f t="shared" ca="1" si="51"/>
        <v>Kadın</v>
      </c>
    </row>
    <row r="777" spans="1:9">
      <c r="A777" s="9">
        <v>776</v>
      </c>
      <c r="B777" s="9" t="s">
        <v>1655</v>
      </c>
      <c r="C777" s="9" t="s">
        <v>1656</v>
      </c>
      <c r="D777" s="11">
        <f ca="1">TODAY()-Basvuranlar[[#This Row],[Yaş]]*365</f>
        <v>34243</v>
      </c>
      <c r="E777" s="9">
        <f t="shared" ca="1" si="48"/>
        <v>26</v>
      </c>
      <c r="F777" s="9">
        <f t="shared" ca="1" si="49"/>
        <v>62</v>
      </c>
      <c r="G777" s="9" t="str">
        <f ca="1">VLOOKUP(RANDBETWEEN(1,81),Sehirler[],2,0)</f>
        <v>Konya</v>
      </c>
      <c r="H777" s="9">
        <f t="shared" ca="1" si="50"/>
        <v>88888050318</v>
      </c>
      <c r="I777" s="9" t="str">
        <f t="shared" ca="1" si="51"/>
        <v>Kadın</v>
      </c>
    </row>
    <row r="778" spans="1:9">
      <c r="A778" s="9">
        <v>777</v>
      </c>
      <c r="B778" s="9" t="s">
        <v>1657</v>
      </c>
      <c r="C778" s="9" t="s">
        <v>1658</v>
      </c>
      <c r="D778" s="11">
        <f ca="1">TODAY()-Basvuranlar[[#This Row],[Yaş]]*365</f>
        <v>32783</v>
      </c>
      <c r="E778" s="9">
        <f t="shared" ca="1" si="48"/>
        <v>30</v>
      </c>
      <c r="F778" s="9">
        <f t="shared" ca="1" si="49"/>
        <v>60</v>
      </c>
      <c r="G778" s="9" t="str">
        <f ca="1">VLOOKUP(RANDBETWEEN(1,81),Sehirler[],2,0)</f>
        <v>Trabzon</v>
      </c>
      <c r="H778" s="9">
        <f t="shared" ca="1" si="50"/>
        <v>87549974086</v>
      </c>
      <c r="I778" s="9" t="str">
        <f t="shared" ca="1" si="51"/>
        <v>Kadın</v>
      </c>
    </row>
    <row r="779" spans="1:9">
      <c r="A779" s="9">
        <v>778</v>
      </c>
      <c r="B779" s="9" t="s">
        <v>1659</v>
      </c>
      <c r="C779" s="9" t="s">
        <v>1660</v>
      </c>
      <c r="D779" s="11">
        <f ca="1">TODAY()-Basvuranlar[[#This Row],[Yaş]]*365</f>
        <v>19278</v>
      </c>
      <c r="E779" s="9">
        <f t="shared" ca="1" si="48"/>
        <v>67</v>
      </c>
      <c r="F779" s="9">
        <f t="shared" ca="1" si="49"/>
        <v>32</v>
      </c>
      <c r="G779" s="9" t="str">
        <f ca="1">VLOOKUP(RANDBETWEEN(1,81),Sehirler[],2,0)</f>
        <v>Kayseri</v>
      </c>
      <c r="H779" s="9">
        <f t="shared" ca="1" si="50"/>
        <v>43952822580</v>
      </c>
      <c r="I779" s="9" t="str">
        <f t="shared" ca="1" si="51"/>
        <v>Kadın</v>
      </c>
    </row>
    <row r="780" spans="1:9">
      <c r="A780" s="9">
        <v>779</v>
      </c>
      <c r="B780" s="9" t="s">
        <v>1661</v>
      </c>
      <c r="C780" s="9" t="s">
        <v>1662</v>
      </c>
      <c r="D780" s="11">
        <f ca="1">TODAY()-Basvuranlar[[#This Row],[Yaş]]*365</f>
        <v>29863</v>
      </c>
      <c r="E780" s="9">
        <f t="shared" ca="1" si="48"/>
        <v>38</v>
      </c>
      <c r="F780" s="9">
        <f t="shared" ca="1" si="49"/>
        <v>54</v>
      </c>
      <c r="G780" s="9" t="str">
        <f ca="1">VLOOKUP(RANDBETWEEN(1,81),Sehirler[],2,0)</f>
        <v>Kars</v>
      </c>
      <c r="H780" s="9">
        <f t="shared" ca="1" si="50"/>
        <v>73656964456</v>
      </c>
      <c r="I780" s="9" t="str">
        <f t="shared" ca="1" si="51"/>
        <v>Kadın</v>
      </c>
    </row>
    <row r="781" spans="1:9">
      <c r="A781" s="9">
        <v>780</v>
      </c>
      <c r="B781" s="9" t="s">
        <v>1663</v>
      </c>
      <c r="C781" s="9" t="s">
        <v>1664</v>
      </c>
      <c r="D781" s="11">
        <f ca="1">TODAY()-Basvuranlar[[#This Row],[Yaş]]*365</f>
        <v>23293</v>
      </c>
      <c r="E781" s="9">
        <f t="shared" ca="1" si="48"/>
        <v>56</v>
      </c>
      <c r="F781" s="9">
        <f t="shared" ca="1" si="49"/>
        <v>48</v>
      </c>
      <c r="G781" s="9" t="str">
        <f ca="1">VLOOKUP(RANDBETWEEN(1,81),Sehirler[],2,0)</f>
        <v>Karabük</v>
      </c>
      <c r="H781" s="9">
        <f t="shared" ca="1" si="50"/>
        <v>41154625910</v>
      </c>
      <c r="I781" s="9" t="str">
        <f t="shared" ca="1" si="51"/>
        <v>Kadın</v>
      </c>
    </row>
    <row r="782" spans="1:9">
      <c r="A782" s="9">
        <v>781</v>
      </c>
      <c r="B782" s="9" t="s">
        <v>1665</v>
      </c>
      <c r="C782" s="9" t="s">
        <v>1666</v>
      </c>
      <c r="D782" s="11">
        <f ca="1">TODAY()-Basvuranlar[[#This Row],[Yaş]]*365</f>
        <v>23658</v>
      </c>
      <c r="E782" s="9">
        <f t="shared" ca="1" si="48"/>
        <v>55</v>
      </c>
      <c r="F782" s="9">
        <f t="shared" ca="1" si="49"/>
        <v>5</v>
      </c>
      <c r="G782" s="9" t="str">
        <f ca="1">VLOOKUP(RANDBETWEEN(1,81),Sehirler[],2,0)</f>
        <v>Samsun</v>
      </c>
      <c r="H782" s="9">
        <f t="shared" ca="1" si="50"/>
        <v>61164245413</v>
      </c>
      <c r="I782" s="9" t="str">
        <f t="shared" ca="1" si="51"/>
        <v>Erkek</v>
      </c>
    </row>
    <row r="783" spans="1:9">
      <c r="A783" s="9">
        <v>782</v>
      </c>
      <c r="B783" s="9" t="s">
        <v>1667</v>
      </c>
      <c r="C783" s="9" t="s">
        <v>1668</v>
      </c>
      <c r="D783" s="11">
        <f ca="1">TODAY()-Basvuranlar[[#This Row],[Yaş]]*365</f>
        <v>19278</v>
      </c>
      <c r="E783" s="9">
        <f t="shared" ca="1" si="48"/>
        <v>67</v>
      </c>
      <c r="F783" s="9">
        <f t="shared" ca="1" si="49"/>
        <v>14</v>
      </c>
      <c r="G783" s="9" t="str">
        <f ca="1">VLOOKUP(RANDBETWEEN(1,81),Sehirler[],2,0)</f>
        <v>Hatay</v>
      </c>
      <c r="H783" s="9">
        <f t="shared" ca="1" si="50"/>
        <v>35909501289</v>
      </c>
      <c r="I783" s="9" t="str">
        <f t="shared" ca="1" si="51"/>
        <v>Erkek</v>
      </c>
    </row>
    <row r="784" spans="1:9">
      <c r="A784" s="9">
        <v>783</v>
      </c>
      <c r="B784" s="9" t="s">
        <v>1669</v>
      </c>
      <c r="C784" s="9" t="s">
        <v>1670</v>
      </c>
      <c r="D784" s="11">
        <f ca="1">TODAY()-Basvuranlar[[#This Row],[Yaş]]*365</f>
        <v>14168</v>
      </c>
      <c r="E784" s="9">
        <f t="shared" ca="1" si="48"/>
        <v>81</v>
      </c>
      <c r="F784" s="9">
        <f t="shared" ca="1" si="49"/>
        <v>27</v>
      </c>
      <c r="G784" s="9" t="str">
        <f ca="1">VLOOKUP(RANDBETWEEN(1,81),Sehirler[],2,0)</f>
        <v>Aksaray</v>
      </c>
      <c r="H784" s="9">
        <f t="shared" ca="1" si="50"/>
        <v>78587483832</v>
      </c>
      <c r="I784" s="9" t="str">
        <f t="shared" ca="1" si="51"/>
        <v>Erkek</v>
      </c>
    </row>
    <row r="785" spans="1:9">
      <c r="A785" s="9">
        <v>784</v>
      </c>
      <c r="B785" s="9" t="s">
        <v>1671</v>
      </c>
      <c r="C785" s="9" t="s">
        <v>1672</v>
      </c>
      <c r="D785" s="11">
        <f ca="1">TODAY()-Basvuranlar[[#This Row],[Yaş]]*365</f>
        <v>24388</v>
      </c>
      <c r="E785" s="9">
        <f t="shared" ca="1" si="48"/>
        <v>53</v>
      </c>
      <c r="F785" s="9">
        <f t="shared" ca="1" si="49"/>
        <v>68</v>
      </c>
      <c r="G785" s="9" t="str">
        <f ca="1">VLOOKUP(RANDBETWEEN(1,81),Sehirler[],2,0)</f>
        <v>Giresun</v>
      </c>
      <c r="H785" s="9">
        <f t="shared" ca="1" si="50"/>
        <v>88006851791</v>
      </c>
      <c r="I785" s="9" t="str">
        <f t="shared" ca="1" si="51"/>
        <v>Erkek</v>
      </c>
    </row>
    <row r="786" spans="1:9">
      <c r="A786" s="9">
        <v>785</v>
      </c>
      <c r="B786" s="9" t="s">
        <v>1673</v>
      </c>
      <c r="C786" s="9" t="s">
        <v>1674</v>
      </c>
      <c r="D786" s="11">
        <f ca="1">TODAY()-Basvuranlar[[#This Row],[Yaş]]*365</f>
        <v>32053</v>
      </c>
      <c r="E786" s="9">
        <f t="shared" ca="1" si="48"/>
        <v>32</v>
      </c>
      <c r="F786" s="9">
        <f t="shared" ca="1" si="49"/>
        <v>58</v>
      </c>
      <c r="G786" s="9" t="str">
        <f ca="1">VLOOKUP(RANDBETWEEN(1,81),Sehirler[],2,0)</f>
        <v>Ordu</v>
      </c>
      <c r="H786" s="9">
        <f t="shared" ca="1" si="50"/>
        <v>72092755654</v>
      </c>
      <c r="I786" s="9" t="str">
        <f t="shared" ca="1" si="51"/>
        <v>Erkek</v>
      </c>
    </row>
    <row r="787" spans="1:9">
      <c r="A787" s="9">
        <v>786</v>
      </c>
      <c r="B787" s="9" t="s">
        <v>1675</v>
      </c>
      <c r="C787" s="9" t="s">
        <v>1676</v>
      </c>
      <c r="D787" s="11">
        <f ca="1">TODAY()-Basvuranlar[[#This Row],[Yaş]]*365</f>
        <v>21468</v>
      </c>
      <c r="E787" s="9">
        <f t="shared" ca="1" si="48"/>
        <v>61</v>
      </c>
      <c r="F787" s="9">
        <f t="shared" ca="1" si="49"/>
        <v>26</v>
      </c>
      <c r="G787" s="9" t="str">
        <f ca="1">VLOOKUP(RANDBETWEEN(1,81),Sehirler[],2,0)</f>
        <v>Ankara</v>
      </c>
      <c r="H787" s="9">
        <f t="shared" ca="1" si="50"/>
        <v>69986535167</v>
      </c>
      <c r="I787" s="9" t="str">
        <f t="shared" ca="1" si="51"/>
        <v>Kadın</v>
      </c>
    </row>
    <row r="788" spans="1:9">
      <c r="A788" s="9">
        <v>787</v>
      </c>
      <c r="B788" s="9" t="s">
        <v>1677</v>
      </c>
      <c r="C788" s="9" t="s">
        <v>1678</v>
      </c>
      <c r="D788" s="11">
        <f ca="1">TODAY()-Basvuranlar[[#This Row],[Yaş]]*365</f>
        <v>34608</v>
      </c>
      <c r="E788" s="9">
        <f t="shared" ca="1" si="48"/>
        <v>25</v>
      </c>
      <c r="F788" s="9">
        <f t="shared" ca="1" si="49"/>
        <v>56</v>
      </c>
      <c r="G788" s="9" t="str">
        <f ca="1">VLOOKUP(RANDBETWEEN(1,81),Sehirler[],2,0)</f>
        <v>Uşak</v>
      </c>
      <c r="H788" s="9">
        <f t="shared" ca="1" si="50"/>
        <v>65850453756</v>
      </c>
      <c r="I788" s="9" t="str">
        <f t="shared" ca="1" si="51"/>
        <v>Erkek</v>
      </c>
    </row>
    <row r="789" spans="1:9">
      <c r="A789" s="9">
        <v>788</v>
      </c>
      <c r="B789" s="9" t="s">
        <v>1679</v>
      </c>
      <c r="C789" s="9" t="s">
        <v>1680</v>
      </c>
      <c r="D789" s="11">
        <f ca="1">TODAY()-Basvuranlar[[#This Row],[Yaş]]*365</f>
        <v>20738</v>
      </c>
      <c r="E789" s="9">
        <f t="shared" ca="1" si="48"/>
        <v>63</v>
      </c>
      <c r="F789" s="9">
        <f t="shared" ca="1" si="49"/>
        <v>26</v>
      </c>
      <c r="G789" s="9" t="str">
        <f ca="1">VLOOKUP(RANDBETWEEN(1,81),Sehirler[],2,0)</f>
        <v>Samsun</v>
      </c>
      <c r="H789" s="9">
        <f t="shared" ca="1" si="50"/>
        <v>81839047269</v>
      </c>
      <c r="I789" s="9" t="str">
        <f t="shared" ca="1" si="51"/>
        <v>Kadın</v>
      </c>
    </row>
    <row r="790" spans="1:9">
      <c r="A790" s="9">
        <v>789</v>
      </c>
      <c r="B790" s="9" t="s">
        <v>1681</v>
      </c>
      <c r="C790" s="9" t="s">
        <v>1682</v>
      </c>
      <c r="D790" s="11">
        <f ca="1">TODAY()-Basvuranlar[[#This Row],[Yaş]]*365</f>
        <v>32783</v>
      </c>
      <c r="E790" s="9">
        <f t="shared" ca="1" si="48"/>
        <v>30</v>
      </c>
      <c r="F790" s="9">
        <f t="shared" ca="1" si="49"/>
        <v>11</v>
      </c>
      <c r="G790" s="9" t="str">
        <f ca="1">VLOOKUP(RANDBETWEEN(1,81),Sehirler[],2,0)</f>
        <v>Bolu</v>
      </c>
      <c r="H790" s="9">
        <f t="shared" ca="1" si="50"/>
        <v>20509378898</v>
      </c>
      <c r="I790" s="9" t="str">
        <f t="shared" ca="1" si="51"/>
        <v>Kadın</v>
      </c>
    </row>
    <row r="791" spans="1:9">
      <c r="A791" s="9">
        <v>790</v>
      </c>
      <c r="B791" s="9" t="s">
        <v>1683</v>
      </c>
      <c r="C791" s="9" t="s">
        <v>1684</v>
      </c>
      <c r="D791" s="11">
        <f ca="1">TODAY()-Basvuranlar[[#This Row],[Yaş]]*365</f>
        <v>16723</v>
      </c>
      <c r="E791" s="9">
        <f t="shared" ca="1" si="48"/>
        <v>74</v>
      </c>
      <c r="F791" s="9">
        <f t="shared" ca="1" si="49"/>
        <v>71</v>
      </c>
      <c r="G791" s="9" t="str">
        <f ca="1">VLOOKUP(RANDBETWEEN(1,81),Sehirler[],2,0)</f>
        <v>Bitlis</v>
      </c>
      <c r="H791" s="9">
        <f t="shared" ca="1" si="50"/>
        <v>20396175621</v>
      </c>
      <c r="I791" s="9" t="str">
        <f t="shared" ca="1" si="51"/>
        <v>Erkek</v>
      </c>
    </row>
    <row r="792" spans="1:9">
      <c r="A792" s="9">
        <v>791</v>
      </c>
      <c r="B792" s="9" t="s">
        <v>1685</v>
      </c>
      <c r="C792" s="9" t="s">
        <v>1686</v>
      </c>
      <c r="D792" s="11">
        <f ca="1">TODAY()-Basvuranlar[[#This Row],[Yaş]]*365</f>
        <v>14898</v>
      </c>
      <c r="E792" s="9">
        <f t="shared" ca="1" si="48"/>
        <v>79</v>
      </c>
      <c r="F792" s="9">
        <f t="shared" ca="1" si="49"/>
        <v>77</v>
      </c>
      <c r="G792" s="9" t="str">
        <f ca="1">VLOOKUP(RANDBETWEEN(1,81),Sehirler[],2,0)</f>
        <v>Bitlis</v>
      </c>
      <c r="H792" s="9">
        <f t="shared" ca="1" si="50"/>
        <v>25667849762</v>
      </c>
      <c r="I792" s="9" t="str">
        <f t="shared" ca="1" si="51"/>
        <v>Kadın</v>
      </c>
    </row>
    <row r="793" spans="1:9">
      <c r="A793" s="9">
        <v>792</v>
      </c>
      <c r="B793" s="9" t="s">
        <v>1687</v>
      </c>
      <c r="C793" s="9" t="s">
        <v>1688</v>
      </c>
      <c r="D793" s="11">
        <f ca="1">TODAY()-Basvuranlar[[#This Row],[Yaş]]*365</f>
        <v>32053</v>
      </c>
      <c r="E793" s="9">
        <f t="shared" ca="1" si="48"/>
        <v>32</v>
      </c>
      <c r="F793" s="9">
        <f t="shared" ca="1" si="49"/>
        <v>24</v>
      </c>
      <c r="G793" s="9" t="str">
        <f ca="1">VLOOKUP(RANDBETWEEN(1,81),Sehirler[],2,0)</f>
        <v>Şanlıurfa</v>
      </c>
      <c r="H793" s="9">
        <f t="shared" ca="1" si="50"/>
        <v>42508831222</v>
      </c>
      <c r="I793" s="9" t="str">
        <f t="shared" ca="1" si="51"/>
        <v>Erkek</v>
      </c>
    </row>
    <row r="794" spans="1:9">
      <c r="A794" s="9">
        <v>793</v>
      </c>
      <c r="B794" s="9" t="s">
        <v>1689</v>
      </c>
      <c r="C794" s="9" t="s">
        <v>1690</v>
      </c>
      <c r="D794" s="11">
        <f ca="1">TODAY()-Basvuranlar[[#This Row],[Yaş]]*365</f>
        <v>27308</v>
      </c>
      <c r="E794" s="9">
        <f t="shared" ca="1" si="48"/>
        <v>45</v>
      </c>
      <c r="F794" s="9">
        <f t="shared" ca="1" si="49"/>
        <v>29</v>
      </c>
      <c r="G794" s="9" t="str">
        <f ca="1">VLOOKUP(RANDBETWEEN(1,81),Sehirler[],2,0)</f>
        <v>Kırklareli</v>
      </c>
      <c r="H794" s="9">
        <f t="shared" ca="1" si="50"/>
        <v>85644043389</v>
      </c>
      <c r="I794" s="9" t="str">
        <f t="shared" ca="1" si="51"/>
        <v>Erkek</v>
      </c>
    </row>
    <row r="795" spans="1:9">
      <c r="A795" s="9">
        <v>794</v>
      </c>
      <c r="B795" s="9" t="s">
        <v>1691</v>
      </c>
      <c r="C795" s="9" t="s">
        <v>1692</v>
      </c>
      <c r="D795" s="11">
        <f ca="1">TODAY()-Basvuranlar[[#This Row],[Yaş]]*365</f>
        <v>30593</v>
      </c>
      <c r="E795" s="9">
        <f t="shared" ca="1" si="48"/>
        <v>36</v>
      </c>
      <c r="F795" s="9">
        <f t="shared" ca="1" si="49"/>
        <v>50</v>
      </c>
      <c r="G795" s="9" t="str">
        <f ca="1">VLOOKUP(RANDBETWEEN(1,81),Sehirler[],2,0)</f>
        <v>Mersin</v>
      </c>
      <c r="H795" s="9">
        <f t="shared" ca="1" si="50"/>
        <v>74812290050</v>
      </c>
      <c r="I795" s="9" t="str">
        <f t="shared" ca="1" si="51"/>
        <v>Erkek</v>
      </c>
    </row>
    <row r="796" spans="1:9">
      <c r="A796" s="9">
        <v>795</v>
      </c>
      <c r="B796" s="9" t="s">
        <v>1693</v>
      </c>
      <c r="C796" s="9" t="s">
        <v>1694</v>
      </c>
      <c r="D796" s="11">
        <f ca="1">TODAY()-Basvuranlar[[#This Row],[Yaş]]*365</f>
        <v>20373</v>
      </c>
      <c r="E796" s="9">
        <f t="shared" ca="1" si="48"/>
        <v>64</v>
      </c>
      <c r="F796" s="9">
        <f t="shared" ca="1" si="49"/>
        <v>6</v>
      </c>
      <c r="G796" s="9" t="str">
        <f ca="1">VLOOKUP(RANDBETWEEN(1,81),Sehirler[],2,0)</f>
        <v>Afyonkarahisar</v>
      </c>
      <c r="H796" s="9">
        <f t="shared" ca="1" si="50"/>
        <v>60871571298</v>
      </c>
      <c r="I796" s="9" t="str">
        <f t="shared" ca="1" si="51"/>
        <v>Erkek</v>
      </c>
    </row>
    <row r="797" spans="1:9">
      <c r="A797" s="9">
        <v>796</v>
      </c>
      <c r="B797" s="9" t="s">
        <v>1695</v>
      </c>
      <c r="C797" s="9" t="s">
        <v>1696</v>
      </c>
      <c r="D797" s="11">
        <f ca="1">TODAY()-Basvuranlar[[#This Row],[Yaş]]*365</f>
        <v>30228</v>
      </c>
      <c r="E797" s="9">
        <f t="shared" ca="1" si="48"/>
        <v>37</v>
      </c>
      <c r="F797" s="9">
        <f t="shared" ca="1" si="49"/>
        <v>42</v>
      </c>
      <c r="G797" s="9" t="str">
        <f ca="1">VLOOKUP(RANDBETWEEN(1,81),Sehirler[],2,0)</f>
        <v>Isparta</v>
      </c>
      <c r="H797" s="9">
        <f t="shared" ca="1" si="50"/>
        <v>89400297108</v>
      </c>
      <c r="I797" s="9" t="str">
        <f t="shared" ca="1" si="51"/>
        <v>Erkek</v>
      </c>
    </row>
    <row r="798" spans="1:9">
      <c r="A798" s="9">
        <v>797</v>
      </c>
      <c r="B798" s="9" t="s">
        <v>809</v>
      </c>
      <c r="C798" s="9" t="s">
        <v>1697</v>
      </c>
      <c r="D798" s="11">
        <f ca="1">TODAY()-Basvuranlar[[#This Row],[Yaş]]*365</f>
        <v>36433</v>
      </c>
      <c r="E798" s="9">
        <f t="shared" ca="1" si="48"/>
        <v>20</v>
      </c>
      <c r="F798" s="9">
        <f t="shared" ca="1" si="49"/>
        <v>26</v>
      </c>
      <c r="G798" s="9" t="str">
        <f ca="1">VLOOKUP(RANDBETWEEN(1,81),Sehirler[],2,0)</f>
        <v>Mersin</v>
      </c>
      <c r="H798" s="9">
        <f t="shared" ca="1" si="50"/>
        <v>49010474622</v>
      </c>
      <c r="I798" s="9" t="str">
        <f t="shared" ca="1" si="51"/>
        <v>Kadın</v>
      </c>
    </row>
    <row r="799" spans="1:9">
      <c r="A799" s="9">
        <v>798</v>
      </c>
      <c r="B799" s="9" t="s">
        <v>1698</v>
      </c>
      <c r="C799" s="9" t="s">
        <v>1699</v>
      </c>
      <c r="D799" s="11">
        <f ca="1">TODAY()-Basvuranlar[[#This Row],[Yaş]]*365</f>
        <v>33148</v>
      </c>
      <c r="E799" s="9">
        <f t="shared" ca="1" si="48"/>
        <v>29</v>
      </c>
      <c r="F799" s="9">
        <f t="shared" ca="1" si="49"/>
        <v>62</v>
      </c>
      <c r="G799" s="9" t="str">
        <f ca="1">VLOOKUP(RANDBETWEEN(1,81),Sehirler[],2,0)</f>
        <v>Gümüşhane</v>
      </c>
      <c r="H799" s="9">
        <f t="shared" ca="1" si="50"/>
        <v>31734315515</v>
      </c>
      <c r="I799" s="9" t="str">
        <f t="shared" ca="1" si="51"/>
        <v>Erkek</v>
      </c>
    </row>
    <row r="800" spans="1:9">
      <c r="A800" s="9">
        <v>799</v>
      </c>
      <c r="B800" s="9" t="s">
        <v>1700</v>
      </c>
      <c r="C800" s="9" t="s">
        <v>1701</v>
      </c>
      <c r="D800" s="11">
        <f ca="1">TODAY()-Basvuranlar[[#This Row],[Yaş]]*365</f>
        <v>21833</v>
      </c>
      <c r="E800" s="9">
        <f t="shared" ca="1" si="48"/>
        <v>60</v>
      </c>
      <c r="F800" s="9">
        <f t="shared" ca="1" si="49"/>
        <v>77</v>
      </c>
      <c r="G800" s="9" t="str">
        <f ca="1">VLOOKUP(RANDBETWEEN(1,81),Sehirler[],2,0)</f>
        <v>Trabzon</v>
      </c>
      <c r="H800" s="9">
        <f t="shared" ca="1" si="50"/>
        <v>68370858605</v>
      </c>
      <c r="I800" s="9" t="str">
        <f t="shared" ca="1" si="51"/>
        <v>Erkek</v>
      </c>
    </row>
    <row r="801" spans="1:9">
      <c r="A801" s="9">
        <v>800</v>
      </c>
      <c r="B801" s="9" t="s">
        <v>1702</v>
      </c>
      <c r="C801" s="9" t="s">
        <v>1703</v>
      </c>
      <c r="D801" s="11">
        <f ca="1">TODAY()-Basvuranlar[[#This Row],[Yaş]]*365</f>
        <v>29133</v>
      </c>
      <c r="E801" s="9">
        <f t="shared" ca="1" si="48"/>
        <v>40</v>
      </c>
      <c r="F801" s="9">
        <f t="shared" ca="1" si="49"/>
        <v>32</v>
      </c>
      <c r="G801" s="9" t="str">
        <f ca="1">VLOOKUP(RANDBETWEEN(1,81),Sehirler[],2,0)</f>
        <v>Bayburt</v>
      </c>
      <c r="H801" s="9">
        <f t="shared" ca="1" si="50"/>
        <v>71205199499</v>
      </c>
      <c r="I801" s="9" t="str">
        <f t="shared" ca="1" si="51"/>
        <v>Kadın</v>
      </c>
    </row>
    <row r="802" spans="1:9">
      <c r="A802" s="9">
        <v>801</v>
      </c>
      <c r="B802" s="9" t="s">
        <v>1704</v>
      </c>
      <c r="C802" s="9" t="s">
        <v>1705</v>
      </c>
      <c r="D802" s="11">
        <f ca="1">TODAY()-Basvuranlar[[#This Row],[Yaş]]*365</f>
        <v>21833</v>
      </c>
      <c r="E802" s="9">
        <f t="shared" ca="1" si="48"/>
        <v>60</v>
      </c>
      <c r="F802" s="9">
        <f t="shared" ca="1" si="49"/>
        <v>58</v>
      </c>
      <c r="G802" s="9" t="str">
        <f ca="1">VLOOKUP(RANDBETWEEN(1,81),Sehirler[],2,0)</f>
        <v>Kırşehir</v>
      </c>
      <c r="H802" s="9">
        <f t="shared" ca="1" si="50"/>
        <v>74946421799</v>
      </c>
      <c r="I802" s="9" t="str">
        <f t="shared" ca="1" si="51"/>
        <v>Erkek</v>
      </c>
    </row>
    <row r="803" spans="1:9">
      <c r="A803" s="9">
        <v>802</v>
      </c>
      <c r="B803" s="9" t="s">
        <v>1706</v>
      </c>
      <c r="C803" s="9" t="s">
        <v>1707</v>
      </c>
      <c r="D803" s="11">
        <f ca="1">TODAY()-Basvuranlar[[#This Row],[Yaş]]*365</f>
        <v>25848</v>
      </c>
      <c r="E803" s="9">
        <f t="shared" ca="1" si="48"/>
        <v>49</v>
      </c>
      <c r="F803" s="9">
        <f t="shared" ca="1" si="49"/>
        <v>3</v>
      </c>
      <c r="G803" s="9" t="str">
        <f ca="1">VLOOKUP(RANDBETWEEN(1,81),Sehirler[],2,0)</f>
        <v>Adana</v>
      </c>
      <c r="H803" s="9">
        <f t="shared" ca="1" si="50"/>
        <v>42479851224</v>
      </c>
      <c r="I803" s="9" t="str">
        <f t="shared" ca="1" si="51"/>
        <v>Erkek</v>
      </c>
    </row>
    <row r="804" spans="1:9">
      <c r="A804" s="9">
        <v>803</v>
      </c>
      <c r="B804" s="9" t="s">
        <v>1708</v>
      </c>
      <c r="C804" s="9" t="s">
        <v>1709</v>
      </c>
      <c r="D804" s="11">
        <f ca="1">TODAY()-Basvuranlar[[#This Row],[Yaş]]*365</f>
        <v>36433</v>
      </c>
      <c r="E804" s="9">
        <f t="shared" ca="1" si="48"/>
        <v>20</v>
      </c>
      <c r="F804" s="9">
        <f t="shared" ca="1" si="49"/>
        <v>5</v>
      </c>
      <c r="G804" s="9" t="str">
        <f ca="1">VLOOKUP(RANDBETWEEN(1,81),Sehirler[],2,0)</f>
        <v>Uşak</v>
      </c>
      <c r="H804" s="9">
        <f t="shared" ca="1" si="50"/>
        <v>52530861234</v>
      </c>
      <c r="I804" s="9" t="str">
        <f t="shared" ca="1" si="51"/>
        <v>Erkek</v>
      </c>
    </row>
    <row r="805" spans="1:9">
      <c r="A805" s="9">
        <v>804</v>
      </c>
      <c r="B805" s="9" t="s">
        <v>1710</v>
      </c>
      <c r="C805" s="9" t="s">
        <v>1711</v>
      </c>
      <c r="D805" s="11">
        <f ca="1">TODAY()-Basvuranlar[[#This Row],[Yaş]]*365</f>
        <v>25848</v>
      </c>
      <c r="E805" s="9">
        <f t="shared" ca="1" si="48"/>
        <v>49</v>
      </c>
      <c r="F805" s="9">
        <f t="shared" ca="1" si="49"/>
        <v>41</v>
      </c>
      <c r="G805" s="9" t="str">
        <f ca="1">VLOOKUP(RANDBETWEEN(1,81),Sehirler[],2,0)</f>
        <v>Kırşehir</v>
      </c>
      <c r="H805" s="9">
        <f t="shared" ca="1" si="50"/>
        <v>52795833879</v>
      </c>
      <c r="I805" s="9" t="str">
        <f t="shared" ca="1" si="51"/>
        <v>Erkek</v>
      </c>
    </row>
    <row r="806" spans="1:9">
      <c r="A806" s="9">
        <v>805</v>
      </c>
      <c r="B806" s="9" t="s">
        <v>1712</v>
      </c>
      <c r="C806" s="9" t="s">
        <v>1713</v>
      </c>
      <c r="D806" s="11">
        <f ca="1">TODAY()-Basvuranlar[[#This Row],[Yaş]]*365</f>
        <v>20008</v>
      </c>
      <c r="E806" s="9">
        <f t="shared" ca="1" si="48"/>
        <v>65</v>
      </c>
      <c r="F806" s="9">
        <f t="shared" ca="1" si="49"/>
        <v>62</v>
      </c>
      <c r="G806" s="9" t="str">
        <f ca="1">VLOOKUP(RANDBETWEEN(1,81),Sehirler[],2,0)</f>
        <v>Manisa</v>
      </c>
      <c r="H806" s="9">
        <f t="shared" ca="1" si="50"/>
        <v>72300295529</v>
      </c>
      <c r="I806" s="9" t="str">
        <f t="shared" ca="1" si="51"/>
        <v>Erkek</v>
      </c>
    </row>
    <row r="807" spans="1:9">
      <c r="A807" s="9">
        <v>806</v>
      </c>
      <c r="B807" s="9" t="s">
        <v>1714</v>
      </c>
      <c r="C807" s="9" t="s">
        <v>1715</v>
      </c>
      <c r="D807" s="11">
        <f ca="1">TODAY()-Basvuranlar[[#This Row],[Yaş]]*365</f>
        <v>15993</v>
      </c>
      <c r="E807" s="9">
        <f t="shared" ca="1" si="48"/>
        <v>76</v>
      </c>
      <c r="F807" s="9">
        <f t="shared" ca="1" si="49"/>
        <v>22</v>
      </c>
      <c r="G807" s="9" t="str">
        <f ca="1">VLOOKUP(RANDBETWEEN(1,81),Sehirler[],2,0)</f>
        <v>Nevşehir</v>
      </c>
      <c r="H807" s="9">
        <f t="shared" ca="1" si="50"/>
        <v>63275501313</v>
      </c>
      <c r="I807" s="9" t="str">
        <f t="shared" ca="1" si="51"/>
        <v>Erkek</v>
      </c>
    </row>
    <row r="808" spans="1:9">
      <c r="A808" s="9">
        <v>807</v>
      </c>
      <c r="B808" s="9" t="s">
        <v>1716</v>
      </c>
      <c r="C808" s="9" t="s">
        <v>1717</v>
      </c>
      <c r="D808" s="11">
        <f ca="1">TODAY()-Basvuranlar[[#This Row],[Yaş]]*365</f>
        <v>27673</v>
      </c>
      <c r="E808" s="9">
        <f t="shared" ca="1" si="48"/>
        <v>44</v>
      </c>
      <c r="F808" s="9">
        <f t="shared" ca="1" si="49"/>
        <v>25</v>
      </c>
      <c r="G808" s="9" t="str">
        <f ca="1">VLOOKUP(RANDBETWEEN(1,81),Sehirler[],2,0)</f>
        <v>Afyonkarahisar</v>
      </c>
      <c r="H808" s="9">
        <f t="shared" ca="1" si="50"/>
        <v>70616368215</v>
      </c>
      <c r="I808" s="9" t="str">
        <f t="shared" ca="1" si="51"/>
        <v>Erkek</v>
      </c>
    </row>
    <row r="809" spans="1:9">
      <c r="A809" s="9">
        <v>808</v>
      </c>
      <c r="B809" s="9" t="s">
        <v>1718</v>
      </c>
      <c r="C809" s="9" t="s">
        <v>1719</v>
      </c>
      <c r="D809" s="11">
        <f ca="1">TODAY()-Basvuranlar[[#This Row],[Yaş]]*365</f>
        <v>22563</v>
      </c>
      <c r="E809" s="9">
        <f t="shared" ca="1" si="48"/>
        <v>58</v>
      </c>
      <c r="F809" s="9">
        <f t="shared" ca="1" si="49"/>
        <v>43</v>
      </c>
      <c r="G809" s="9" t="str">
        <f ca="1">VLOOKUP(RANDBETWEEN(1,81),Sehirler[],2,0)</f>
        <v>Sivas</v>
      </c>
      <c r="H809" s="9">
        <f t="shared" ca="1" si="50"/>
        <v>32710165765</v>
      </c>
      <c r="I809" s="9" t="str">
        <f t="shared" ca="1" si="51"/>
        <v>Erkek</v>
      </c>
    </row>
    <row r="810" spans="1:9">
      <c r="A810" s="9">
        <v>809</v>
      </c>
      <c r="B810" s="9" t="s">
        <v>1720</v>
      </c>
      <c r="C810" s="9" t="s">
        <v>1083</v>
      </c>
      <c r="D810" s="11">
        <f ca="1">TODAY()-Basvuranlar[[#This Row],[Yaş]]*365</f>
        <v>29133</v>
      </c>
      <c r="E810" s="9">
        <f t="shared" ca="1" si="48"/>
        <v>40</v>
      </c>
      <c r="F810" s="9">
        <f t="shared" ca="1" si="49"/>
        <v>22</v>
      </c>
      <c r="G810" s="9" t="str">
        <f ca="1">VLOOKUP(RANDBETWEEN(1,81),Sehirler[],2,0)</f>
        <v>Düzce</v>
      </c>
      <c r="H810" s="9">
        <f t="shared" ca="1" si="50"/>
        <v>52642268642</v>
      </c>
      <c r="I810" s="9" t="str">
        <f t="shared" ca="1" si="51"/>
        <v>Kadın</v>
      </c>
    </row>
    <row r="811" spans="1:9">
      <c r="A811" s="9">
        <v>810</v>
      </c>
      <c r="B811" s="9" t="s">
        <v>1721</v>
      </c>
      <c r="C811" s="9" t="s">
        <v>1722</v>
      </c>
      <c r="D811" s="11">
        <f ca="1">TODAY()-Basvuranlar[[#This Row],[Yaş]]*365</f>
        <v>16358</v>
      </c>
      <c r="E811" s="9">
        <f t="shared" ca="1" si="48"/>
        <v>75</v>
      </c>
      <c r="F811" s="9">
        <f t="shared" ca="1" si="49"/>
        <v>35</v>
      </c>
      <c r="G811" s="9" t="str">
        <f ca="1">VLOOKUP(RANDBETWEEN(1,81),Sehirler[],2,0)</f>
        <v>Amasya</v>
      </c>
      <c r="H811" s="9">
        <f t="shared" ca="1" si="50"/>
        <v>40577631840</v>
      </c>
      <c r="I811" s="9" t="str">
        <f t="shared" ca="1" si="51"/>
        <v>Erkek</v>
      </c>
    </row>
    <row r="812" spans="1:9">
      <c r="A812" s="9">
        <v>811</v>
      </c>
      <c r="B812" s="9" t="s">
        <v>943</v>
      </c>
      <c r="C812" s="9" t="s">
        <v>1723</v>
      </c>
      <c r="D812" s="11">
        <f ca="1">TODAY()-Basvuranlar[[#This Row],[Yaş]]*365</f>
        <v>35338</v>
      </c>
      <c r="E812" s="9">
        <f t="shared" ca="1" si="48"/>
        <v>23</v>
      </c>
      <c r="F812" s="9">
        <f t="shared" ca="1" si="49"/>
        <v>63</v>
      </c>
      <c r="G812" s="9" t="str">
        <f ca="1">VLOOKUP(RANDBETWEEN(1,81),Sehirler[],2,0)</f>
        <v>Mardin</v>
      </c>
      <c r="H812" s="9">
        <f t="shared" ca="1" si="50"/>
        <v>83059981001</v>
      </c>
      <c r="I812" s="9" t="str">
        <f t="shared" ca="1" si="51"/>
        <v>Erkek</v>
      </c>
    </row>
    <row r="813" spans="1:9">
      <c r="A813" s="9">
        <v>812</v>
      </c>
      <c r="B813" s="9" t="s">
        <v>1724</v>
      </c>
      <c r="C813" s="9" t="s">
        <v>1725</v>
      </c>
      <c r="D813" s="11">
        <f ca="1">TODAY()-Basvuranlar[[#This Row],[Yaş]]*365</f>
        <v>19643</v>
      </c>
      <c r="E813" s="9">
        <f t="shared" ca="1" si="48"/>
        <v>66</v>
      </c>
      <c r="F813" s="9">
        <f t="shared" ca="1" si="49"/>
        <v>31</v>
      </c>
      <c r="G813" s="9" t="str">
        <f ca="1">VLOOKUP(RANDBETWEEN(1,81),Sehirler[],2,0)</f>
        <v>Yalova</v>
      </c>
      <c r="H813" s="9">
        <f t="shared" ca="1" si="50"/>
        <v>36548610675</v>
      </c>
      <c r="I813" s="9" t="str">
        <f t="shared" ca="1" si="51"/>
        <v>Kadın</v>
      </c>
    </row>
    <row r="814" spans="1:9">
      <c r="A814" s="9">
        <v>813</v>
      </c>
      <c r="B814" s="9" t="s">
        <v>1726</v>
      </c>
      <c r="C814" s="9" t="s">
        <v>1727</v>
      </c>
      <c r="D814" s="11">
        <f ca="1">TODAY()-Basvuranlar[[#This Row],[Yaş]]*365</f>
        <v>22928</v>
      </c>
      <c r="E814" s="9">
        <f t="shared" ca="1" si="48"/>
        <v>57</v>
      </c>
      <c r="F814" s="9">
        <f t="shared" ca="1" si="49"/>
        <v>61</v>
      </c>
      <c r="G814" s="9" t="str">
        <f ca="1">VLOOKUP(RANDBETWEEN(1,81),Sehirler[],2,0)</f>
        <v>Erzurum</v>
      </c>
      <c r="H814" s="9">
        <f t="shared" ca="1" si="50"/>
        <v>80625549689</v>
      </c>
      <c r="I814" s="9" t="str">
        <f t="shared" ca="1" si="51"/>
        <v>Erkek</v>
      </c>
    </row>
    <row r="815" spans="1:9">
      <c r="A815" s="9">
        <v>814</v>
      </c>
      <c r="B815" s="9" t="s">
        <v>1728</v>
      </c>
      <c r="C815" s="9" t="s">
        <v>1729</v>
      </c>
      <c r="D815" s="11">
        <f ca="1">TODAY()-Basvuranlar[[#This Row],[Yaş]]*365</f>
        <v>22198</v>
      </c>
      <c r="E815" s="9">
        <f t="shared" ca="1" si="48"/>
        <v>59</v>
      </c>
      <c r="F815" s="9">
        <f t="shared" ca="1" si="49"/>
        <v>76</v>
      </c>
      <c r="G815" s="9" t="str">
        <f ca="1">VLOOKUP(RANDBETWEEN(1,81),Sehirler[],2,0)</f>
        <v>Gümüşhane</v>
      </c>
      <c r="H815" s="9">
        <f t="shared" ca="1" si="50"/>
        <v>27947725315</v>
      </c>
      <c r="I815" s="9" t="str">
        <f t="shared" ca="1" si="51"/>
        <v>Erkek</v>
      </c>
    </row>
    <row r="816" spans="1:9">
      <c r="A816" s="9">
        <v>815</v>
      </c>
      <c r="B816" s="9" t="s">
        <v>1730</v>
      </c>
      <c r="C816" s="9" t="s">
        <v>1731</v>
      </c>
      <c r="D816" s="11">
        <f ca="1">TODAY()-Basvuranlar[[#This Row],[Yaş]]*365</f>
        <v>23658</v>
      </c>
      <c r="E816" s="9">
        <f t="shared" ca="1" si="48"/>
        <v>55</v>
      </c>
      <c r="F816" s="9">
        <f t="shared" ca="1" si="49"/>
        <v>54</v>
      </c>
      <c r="G816" s="9" t="str">
        <f ca="1">VLOOKUP(RANDBETWEEN(1,81),Sehirler[],2,0)</f>
        <v>Hakkari</v>
      </c>
      <c r="H816" s="9">
        <f t="shared" ca="1" si="50"/>
        <v>46007313679</v>
      </c>
      <c r="I816" s="9" t="str">
        <f t="shared" ca="1" si="51"/>
        <v>Erkek</v>
      </c>
    </row>
    <row r="817" spans="1:9">
      <c r="A817" s="9">
        <v>816</v>
      </c>
      <c r="B817" s="9" t="s">
        <v>1732</v>
      </c>
      <c r="C817" s="9" t="s">
        <v>1733</v>
      </c>
      <c r="D817" s="11">
        <f ca="1">TODAY()-Basvuranlar[[#This Row],[Yaş]]*365</f>
        <v>35703</v>
      </c>
      <c r="E817" s="9">
        <f t="shared" ca="1" si="48"/>
        <v>22</v>
      </c>
      <c r="F817" s="9">
        <f t="shared" ca="1" si="49"/>
        <v>25</v>
      </c>
      <c r="G817" s="9" t="str">
        <f ca="1">VLOOKUP(RANDBETWEEN(1,81),Sehirler[],2,0)</f>
        <v>Uşak</v>
      </c>
      <c r="H817" s="9">
        <f t="shared" ca="1" si="50"/>
        <v>38414362694</v>
      </c>
      <c r="I817" s="9" t="str">
        <f t="shared" ca="1" si="51"/>
        <v>Kadın</v>
      </c>
    </row>
    <row r="818" spans="1:9">
      <c r="A818" s="9">
        <v>817</v>
      </c>
      <c r="B818" s="9" t="s">
        <v>1734</v>
      </c>
      <c r="C818" s="9" t="s">
        <v>1735</v>
      </c>
      <c r="D818" s="11">
        <f ca="1">TODAY()-Basvuranlar[[#This Row],[Yaş]]*365</f>
        <v>32053</v>
      </c>
      <c r="E818" s="9">
        <f t="shared" ca="1" si="48"/>
        <v>32</v>
      </c>
      <c r="F818" s="9">
        <f t="shared" ca="1" si="49"/>
        <v>16</v>
      </c>
      <c r="G818" s="9" t="str">
        <f ca="1">VLOOKUP(RANDBETWEEN(1,81),Sehirler[],2,0)</f>
        <v>Muş</v>
      </c>
      <c r="H818" s="9">
        <f t="shared" ca="1" si="50"/>
        <v>25159756569</v>
      </c>
      <c r="I818" s="9" t="str">
        <f t="shared" ca="1" si="51"/>
        <v>Erkek</v>
      </c>
    </row>
    <row r="819" spans="1:9">
      <c r="A819" s="9">
        <v>818</v>
      </c>
      <c r="B819" s="9" t="s">
        <v>1736</v>
      </c>
      <c r="C819" s="9" t="s">
        <v>1737</v>
      </c>
      <c r="D819" s="11">
        <f ca="1">TODAY()-Basvuranlar[[#This Row],[Yaş]]*365</f>
        <v>16358</v>
      </c>
      <c r="E819" s="9">
        <f t="shared" ca="1" si="48"/>
        <v>75</v>
      </c>
      <c r="F819" s="9">
        <f t="shared" ca="1" si="49"/>
        <v>42</v>
      </c>
      <c r="G819" s="9" t="str">
        <f ca="1">VLOOKUP(RANDBETWEEN(1,81),Sehirler[],2,0)</f>
        <v>Sakarya</v>
      </c>
      <c r="H819" s="9">
        <f t="shared" ca="1" si="50"/>
        <v>17957058557</v>
      </c>
      <c r="I819" s="9" t="str">
        <f t="shared" ca="1" si="51"/>
        <v>Erkek</v>
      </c>
    </row>
    <row r="820" spans="1:9">
      <c r="A820" s="9">
        <v>819</v>
      </c>
      <c r="B820" s="9" t="s">
        <v>1738</v>
      </c>
      <c r="C820" s="9" t="s">
        <v>1739</v>
      </c>
      <c r="D820" s="11">
        <f ca="1">TODAY()-Basvuranlar[[#This Row],[Yaş]]*365</f>
        <v>17088</v>
      </c>
      <c r="E820" s="9">
        <f t="shared" ca="1" si="48"/>
        <v>73</v>
      </c>
      <c r="F820" s="9">
        <f t="shared" ca="1" si="49"/>
        <v>41</v>
      </c>
      <c r="G820" s="9" t="str">
        <f ca="1">VLOOKUP(RANDBETWEEN(1,81),Sehirler[],2,0)</f>
        <v>Afyonkarahisar</v>
      </c>
      <c r="H820" s="9">
        <f t="shared" ca="1" si="50"/>
        <v>51883477795</v>
      </c>
      <c r="I820" s="9" t="str">
        <f t="shared" ca="1" si="51"/>
        <v>Kadın</v>
      </c>
    </row>
    <row r="821" spans="1:9">
      <c r="A821" s="9">
        <v>820</v>
      </c>
      <c r="B821" s="9" t="s">
        <v>1740</v>
      </c>
      <c r="C821" s="9" t="s">
        <v>1741</v>
      </c>
      <c r="D821" s="11">
        <f ca="1">TODAY()-Basvuranlar[[#This Row],[Yaş]]*365</f>
        <v>34973</v>
      </c>
      <c r="E821" s="9">
        <f t="shared" ca="1" si="48"/>
        <v>24</v>
      </c>
      <c r="F821" s="9">
        <f t="shared" ca="1" si="49"/>
        <v>29</v>
      </c>
      <c r="G821" s="9" t="str">
        <f ca="1">VLOOKUP(RANDBETWEEN(1,81),Sehirler[],2,0)</f>
        <v>Kırşehir</v>
      </c>
      <c r="H821" s="9">
        <f t="shared" ca="1" si="50"/>
        <v>32575706494</v>
      </c>
      <c r="I821" s="9" t="str">
        <f t="shared" ca="1" si="51"/>
        <v>Kadın</v>
      </c>
    </row>
    <row r="822" spans="1:9">
      <c r="A822" s="9">
        <v>821</v>
      </c>
      <c r="B822" s="9" t="s">
        <v>1742</v>
      </c>
      <c r="C822" s="9" t="s">
        <v>1743</v>
      </c>
      <c r="D822" s="11">
        <f ca="1">TODAY()-Basvuranlar[[#This Row],[Yaş]]*365</f>
        <v>30958</v>
      </c>
      <c r="E822" s="9">
        <f t="shared" ca="1" si="48"/>
        <v>35</v>
      </c>
      <c r="F822" s="9">
        <f t="shared" ca="1" si="49"/>
        <v>69</v>
      </c>
      <c r="G822" s="9" t="str">
        <f ca="1">VLOOKUP(RANDBETWEEN(1,81),Sehirler[],2,0)</f>
        <v>Siirt</v>
      </c>
      <c r="H822" s="9">
        <f t="shared" ca="1" si="50"/>
        <v>89053787436</v>
      </c>
      <c r="I822" s="9" t="str">
        <f t="shared" ca="1" si="51"/>
        <v>Kadın</v>
      </c>
    </row>
    <row r="823" spans="1:9">
      <c r="A823" s="9">
        <v>822</v>
      </c>
      <c r="B823" s="9" t="s">
        <v>1744</v>
      </c>
      <c r="C823" s="9" t="s">
        <v>1745</v>
      </c>
      <c r="D823" s="11">
        <f ca="1">TODAY()-Basvuranlar[[#This Row],[Yaş]]*365</f>
        <v>23293</v>
      </c>
      <c r="E823" s="9">
        <f t="shared" ca="1" si="48"/>
        <v>56</v>
      </c>
      <c r="F823" s="9">
        <f t="shared" ca="1" si="49"/>
        <v>53</v>
      </c>
      <c r="G823" s="9" t="str">
        <f ca="1">VLOOKUP(RANDBETWEEN(1,81),Sehirler[],2,0)</f>
        <v>Rize</v>
      </c>
      <c r="H823" s="9">
        <f t="shared" ca="1" si="50"/>
        <v>29948635034</v>
      </c>
      <c r="I823" s="9" t="str">
        <f t="shared" ca="1" si="51"/>
        <v>Erkek</v>
      </c>
    </row>
    <row r="824" spans="1:9">
      <c r="A824" s="9">
        <v>823</v>
      </c>
      <c r="B824" s="9" t="s">
        <v>1746</v>
      </c>
      <c r="C824" s="9" t="s">
        <v>1747</v>
      </c>
      <c r="D824" s="11">
        <f ca="1">TODAY()-Basvuranlar[[#This Row],[Yaş]]*365</f>
        <v>33513</v>
      </c>
      <c r="E824" s="9">
        <f t="shared" ca="1" si="48"/>
        <v>28</v>
      </c>
      <c r="F824" s="9">
        <f t="shared" ca="1" si="49"/>
        <v>65</v>
      </c>
      <c r="G824" s="9" t="str">
        <f ca="1">VLOOKUP(RANDBETWEEN(1,81),Sehirler[],2,0)</f>
        <v>Konya</v>
      </c>
      <c r="H824" s="9">
        <f t="shared" ca="1" si="50"/>
        <v>56549216597</v>
      </c>
      <c r="I824" s="9" t="str">
        <f t="shared" ca="1" si="51"/>
        <v>Kadın</v>
      </c>
    </row>
    <row r="825" spans="1:9">
      <c r="A825" s="9">
        <v>824</v>
      </c>
      <c r="B825" s="9" t="s">
        <v>1748</v>
      </c>
      <c r="C825" s="9" t="s">
        <v>2099</v>
      </c>
      <c r="D825" s="11">
        <f ca="1">TODAY()-Basvuranlar[[#This Row],[Yaş]]*365</f>
        <v>21833</v>
      </c>
      <c r="E825" s="9">
        <f t="shared" ca="1" si="48"/>
        <v>60</v>
      </c>
      <c r="F825" s="9">
        <f t="shared" ca="1" si="49"/>
        <v>21</v>
      </c>
      <c r="G825" s="9" t="str">
        <f ca="1">VLOOKUP(RANDBETWEEN(1,81),Sehirler[],2,0)</f>
        <v>Sivas</v>
      </c>
      <c r="H825" s="9">
        <f t="shared" ca="1" si="50"/>
        <v>71158623459</v>
      </c>
      <c r="I825" s="9" t="str">
        <f t="shared" ca="1" si="51"/>
        <v>Erkek</v>
      </c>
    </row>
    <row r="826" spans="1:9">
      <c r="A826" s="9">
        <v>825</v>
      </c>
      <c r="B826" s="9" t="s">
        <v>1749</v>
      </c>
      <c r="C826" s="9" t="s">
        <v>1750</v>
      </c>
      <c r="D826" s="11">
        <f ca="1">TODAY()-Basvuranlar[[#This Row],[Yaş]]*365</f>
        <v>17818</v>
      </c>
      <c r="E826" s="9">
        <f t="shared" ca="1" si="48"/>
        <v>71</v>
      </c>
      <c r="F826" s="9">
        <f t="shared" ca="1" si="49"/>
        <v>76</v>
      </c>
      <c r="G826" s="9" t="str">
        <f ca="1">VLOOKUP(RANDBETWEEN(1,81),Sehirler[],2,0)</f>
        <v>Nevşehir</v>
      </c>
      <c r="H826" s="9">
        <f t="shared" ca="1" si="50"/>
        <v>45869663884</v>
      </c>
      <c r="I826" s="9" t="str">
        <f t="shared" ca="1" si="51"/>
        <v>Kadın</v>
      </c>
    </row>
    <row r="827" spans="1:9">
      <c r="A827" s="9">
        <v>826</v>
      </c>
      <c r="B827" s="9" t="s">
        <v>1751</v>
      </c>
      <c r="C827" s="9" t="s">
        <v>1752</v>
      </c>
      <c r="D827" s="11">
        <f ca="1">TODAY()-Basvuranlar[[#This Row],[Yaş]]*365</f>
        <v>22928</v>
      </c>
      <c r="E827" s="9">
        <f t="shared" ca="1" si="48"/>
        <v>57</v>
      </c>
      <c r="F827" s="9">
        <f t="shared" ca="1" si="49"/>
        <v>11</v>
      </c>
      <c r="G827" s="9" t="str">
        <f ca="1">VLOOKUP(RANDBETWEEN(1,81),Sehirler[],2,0)</f>
        <v>Çankırı</v>
      </c>
      <c r="H827" s="9">
        <f t="shared" ca="1" si="50"/>
        <v>32295881321</v>
      </c>
      <c r="I827" s="9" t="str">
        <f t="shared" ca="1" si="51"/>
        <v>Kadın</v>
      </c>
    </row>
    <row r="828" spans="1:9">
      <c r="A828" s="9">
        <v>827</v>
      </c>
      <c r="B828" s="9" t="s">
        <v>1753</v>
      </c>
      <c r="C828" s="9" t="s">
        <v>1754</v>
      </c>
      <c r="D828" s="11">
        <f ca="1">TODAY()-Basvuranlar[[#This Row],[Yaş]]*365</f>
        <v>36068</v>
      </c>
      <c r="E828" s="9">
        <f t="shared" ca="1" si="48"/>
        <v>21</v>
      </c>
      <c r="F828" s="9">
        <f t="shared" ca="1" si="49"/>
        <v>30</v>
      </c>
      <c r="G828" s="9" t="str">
        <f ca="1">VLOOKUP(RANDBETWEEN(1,81),Sehirler[],2,0)</f>
        <v>Trabzon</v>
      </c>
      <c r="H828" s="9">
        <f t="shared" ca="1" si="50"/>
        <v>18877158814</v>
      </c>
      <c r="I828" s="9" t="str">
        <f t="shared" ca="1" si="51"/>
        <v>Kadın</v>
      </c>
    </row>
    <row r="829" spans="1:9">
      <c r="A829" s="9">
        <v>828</v>
      </c>
      <c r="B829" s="9" t="s">
        <v>1755</v>
      </c>
      <c r="C829" s="9" t="s">
        <v>1756</v>
      </c>
      <c r="D829" s="11">
        <f ca="1">TODAY()-Basvuranlar[[#This Row],[Yaş]]*365</f>
        <v>22563</v>
      </c>
      <c r="E829" s="9">
        <f t="shared" ca="1" si="48"/>
        <v>58</v>
      </c>
      <c r="F829" s="9">
        <f t="shared" ca="1" si="49"/>
        <v>66</v>
      </c>
      <c r="G829" s="9" t="str">
        <f ca="1">VLOOKUP(RANDBETWEEN(1,81),Sehirler[],2,0)</f>
        <v>Kilis</v>
      </c>
      <c r="H829" s="9">
        <f t="shared" ca="1" si="50"/>
        <v>70174480213</v>
      </c>
      <c r="I829" s="9" t="str">
        <f t="shared" ca="1" si="51"/>
        <v>Erkek</v>
      </c>
    </row>
    <row r="830" spans="1:9">
      <c r="A830" s="9">
        <v>829</v>
      </c>
      <c r="B830" s="9" t="s">
        <v>1757</v>
      </c>
      <c r="C830" s="9" t="s">
        <v>1758</v>
      </c>
      <c r="D830" s="11">
        <f ca="1">TODAY()-Basvuranlar[[#This Row],[Yaş]]*365</f>
        <v>26943</v>
      </c>
      <c r="E830" s="9">
        <f t="shared" ca="1" si="48"/>
        <v>46</v>
      </c>
      <c r="F830" s="9">
        <f t="shared" ca="1" si="49"/>
        <v>6</v>
      </c>
      <c r="G830" s="9" t="str">
        <f ca="1">VLOOKUP(RANDBETWEEN(1,81),Sehirler[],2,0)</f>
        <v>Antalya</v>
      </c>
      <c r="H830" s="9">
        <f t="shared" ca="1" si="50"/>
        <v>58349875396</v>
      </c>
      <c r="I830" s="9" t="str">
        <f t="shared" ca="1" si="51"/>
        <v>Kadın</v>
      </c>
    </row>
    <row r="831" spans="1:9">
      <c r="A831" s="9">
        <v>830</v>
      </c>
      <c r="B831" s="9" t="s">
        <v>1759</v>
      </c>
      <c r="C831" s="9" t="s">
        <v>1760</v>
      </c>
      <c r="D831" s="11">
        <f ca="1">TODAY()-Basvuranlar[[#This Row],[Yaş]]*365</f>
        <v>14168</v>
      </c>
      <c r="E831" s="9">
        <f t="shared" ca="1" si="48"/>
        <v>81</v>
      </c>
      <c r="F831" s="9">
        <f t="shared" ca="1" si="49"/>
        <v>42</v>
      </c>
      <c r="G831" s="9" t="str">
        <f ca="1">VLOOKUP(RANDBETWEEN(1,81),Sehirler[],2,0)</f>
        <v>Artvin</v>
      </c>
      <c r="H831" s="9">
        <f t="shared" ca="1" si="50"/>
        <v>46326052762</v>
      </c>
      <c r="I831" s="9" t="str">
        <f t="shared" ca="1" si="51"/>
        <v>Kadın</v>
      </c>
    </row>
    <row r="832" spans="1:9">
      <c r="A832" s="9">
        <v>831</v>
      </c>
      <c r="B832" s="9" t="s">
        <v>1761</v>
      </c>
      <c r="C832" s="9" t="s">
        <v>1762</v>
      </c>
      <c r="D832" s="11">
        <f ca="1">TODAY()-Basvuranlar[[#This Row],[Yaş]]*365</f>
        <v>31688</v>
      </c>
      <c r="E832" s="9">
        <f t="shared" ca="1" si="48"/>
        <v>33</v>
      </c>
      <c r="F832" s="9">
        <f t="shared" ca="1" si="49"/>
        <v>76</v>
      </c>
      <c r="G832" s="9" t="str">
        <f ca="1">VLOOKUP(RANDBETWEEN(1,81),Sehirler[],2,0)</f>
        <v>Şanlıurfa</v>
      </c>
      <c r="H832" s="9">
        <f t="shared" ca="1" si="50"/>
        <v>66417444235</v>
      </c>
      <c r="I832" s="9" t="str">
        <f t="shared" ca="1" si="51"/>
        <v>Kadın</v>
      </c>
    </row>
    <row r="833" spans="1:9">
      <c r="A833" s="9">
        <v>832</v>
      </c>
      <c r="B833" s="9" t="s">
        <v>1763</v>
      </c>
      <c r="C833" s="9" t="s">
        <v>1764</v>
      </c>
      <c r="D833" s="11">
        <f ca="1">TODAY()-Basvuranlar[[#This Row],[Yaş]]*365</f>
        <v>36433</v>
      </c>
      <c r="E833" s="9">
        <f t="shared" ca="1" si="48"/>
        <v>20</v>
      </c>
      <c r="F833" s="9">
        <f t="shared" ca="1" si="49"/>
        <v>33</v>
      </c>
      <c r="G833" s="9" t="str">
        <f ca="1">VLOOKUP(RANDBETWEEN(1,81),Sehirler[],2,0)</f>
        <v>Mersin</v>
      </c>
      <c r="H833" s="9">
        <f t="shared" ca="1" si="50"/>
        <v>65508579847</v>
      </c>
      <c r="I833" s="9" t="str">
        <f t="shared" ca="1" si="51"/>
        <v>Kadın</v>
      </c>
    </row>
    <row r="834" spans="1:9">
      <c r="A834" s="9">
        <v>833</v>
      </c>
      <c r="B834" s="9" t="s">
        <v>1765</v>
      </c>
      <c r="C834" s="9" t="s">
        <v>1766</v>
      </c>
      <c r="D834" s="11">
        <f ca="1">TODAY()-Basvuranlar[[#This Row],[Yaş]]*365</f>
        <v>31323</v>
      </c>
      <c r="E834" s="9">
        <f t="shared" ref="E834:E897" ca="1" si="52">RANDBETWEEN(18,82)</f>
        <v>34</v>
      </c>
      <c r="F834" s="9">
        <f t="shared" ref="F834:F897" ca="1" si="53">RANDBETWEEN(1,81)</f>
        <v>35</v>
      </c>
      <c r="G834" s="9" t="str">
        <f ca="1">VLOOKUP(RANDBETWEEN(1,81),Sehirler[],2,0)</f>
        <v>Bitlis</v>
      </c>
      <c r="H834" s="9">
        <f t="shared" ref="H834:H897" ca="1" si="54">RANDBETWEEN(14954316070,92354316070)</f>
        <v>15768754904</v>
      </c>
      <c r="I834" s="9" t="str">
        <f t="shared" ref="I834:I897" ca="1" si="55">_xlfn.SWITCH(RANDBETWEEN(1,2),1,"Erkek",2,"Kadın")</f>
        <v>Kadın</v>
      </c>
    </row>
    <row r="835" spans="1:9">
      <c r="A835" s="9">
        <v>834</v>
      </c>
      <c r="B835" s="9" t="s">
        <v>1767</v>
      </c>
      <c r="C835" s="9" t="s">
        <v>1768</v>
      </c>
      <c r="D835" s="11">
        <f ca="1">TODAY()-Basvuranlar[[#This Row],[Yaş]]*365</f>
        <v>19643</v>
      </c>
      <c r="E835" s="9">
        <f t="shared" ca="1" si="52"/>
        <v>66</v>
      </c>
      <c r="F835" s="9">
        <f t="shared" ca="1" si="53"/>
        <v>35</v>
      </c>
      <c r="G835" s="9" t="str">
        <f ca="1">VLOOKUP(RANDBETWEEN(1,81),Sehirler[],2,0)</f>
        <v>Erzincan</v>
      </c>
      <c r="H835" s="9">
        <f t="shared" ca="1" si="54"/>
        <v>29260313771</v>
      </c>
      <c r="I835" s="9" t="str">
        <f t="shared" ca="1" si="55"/>
        <v>Erkek</v>
      </c>
    </row>
    <row r="836" spans="1:9">
      <c r="A836" s="9">
        <v>835</v>
      </c>
      <c r="B836" s="9" t="s">
        <v>1769</v>
      </c>
      <c r="C836" s="9" t="s">
        <v>1770</v>
      </c>
      <c r="D836" s="11">
        <f ca="1">TODAY()-Basvuranlar[[#This Row],[Yaş]]*365</f>
        <v>20008</v>
      </c>
      <c r="E836" s="9">
        <f t="shared" ca="1" si="52"/>
        <v>65</v>
      </c>
      <c r="F836" s="9">
        <f t="shared" ca="1" si="53"/>
        <v>61</v>
      </c>
      <c r="G836" s="9" t="str">
        <f ca="1">VLOOKUP(RANDBETWEEN(1,81),Sehirler[],2,0)</f>
        <v>Kocaeli</v>
      </c>
      <c r="H836" s="9">
        <f t="shared" ca="1" si="54"/>
        <v>17341229383</v>
      </c>
      <c r="I836" s="9" t="str">
        <f t="shared" ca="1" si="55"/>
        <v>Kadın</v>
      </c>
    </row>
    <row r="837" spans="1:9">
      <c r="A837" s="9">
        <v>836</v>
      </c>
      <c r="B837" s="9" t="s">
        <v>1771</v>
      </c>
      <c r="C837" s="9" t="s">
        <v>1772</v>
      </c>
      <c r="D837" s="11">
        <f ca="1">TODAY()-Basvuranlar[[#This Row],[Yaş]]*365</f>
        <v>20738</v>
      </c>
      <c r="E837" s="9">
        <f t="shared" ca="1" si="52"/>
        <v>63</v>
      </c>
      <c r="F837" s="9">
        <f t="shared" ca="1" si="53"/>
        <v>64</v>
      </c>
      <c r="G837" s="9" t="str">
        <f ca="1">VLOOKUP(RANDBETWEEN(1,81),Sehirler[],2,0)</f>
        <v>Bilecik</v>
      </c>
      <c r="H837" s="9">
        <f t="shared" ca="1" si="54"/>
        <v>30422571583</v>
      </c>
      <c r="I837" s="9" t="str">
        <f t="shared" ca="1" si="55"/>
        <v>Erkek</v>
      </c>
    </row>
    <row r="838" spans="1:9">
      <c r="A838" s="9">
        <v>837</v>
      </c>
      <c r="B838" s="9" t="s">
        <v>1773</v>
      </c>
      <c r="C838" s="9" t="s">
        <v>1774</v>
      </c>
      <c r="D838" s="11">
        <f ca="1">TODAY()-Basvuranlar[[#This Row],[Yaş]]*365</f>
        <v>29133</v>
      </c>
      <c r="E838" s="9">
        <f t="shared" ca="1" si="52"/>
        <v>40</v>
      </c>
      <c r="F838" s="9">
        <f t="shared" ca="1" si="53"/>
        <v>66</v>
      </c>
      <c r="G838" s="9" t="str">
        <f ca="1">VLOOKUP(RANDBETWEEN(1,81),Sehirler[],2,0)</f>
        <v>Kayseri</v>
      </c>
      <c r="H838" s="9">
        <f t="shared" ca="1" si="54"/>
        <v>83849206695</v>
      </c>
      <c r="I838" s="9" t="str">
        <f t="shared" ca="1" si="55"/>
        <v>Kadın</v>
      </c>
    </row>
    <row r="839" spans="1:9">
      <c r="A839" s="9">
        <v>838</v>
      </c>
      <c r="B839" s="9" t="s">
        <v>336</v>
      </c>
      <c r="C839" s="9" t="s">
        <v>1775</v>
      </c>
      <c r="D839" s="11">
        <f ca="1">TODAY()-Basvuranlar[[#This Row],[Yaş]]*365</f>
        <v>28038</v>
      </c>
      <c r="E839" s="9">
        <f t="shared" ca="1" si="52"/>
        <v>43</v>
      </c>
      <c r="F839" s="9">
        <f t="shared" ca="1" si="53"/>
        <v>8</v>
      </c>
      <c r="G839" s="9" t="str">
        <f ca="1">VLOOKUP(RANDBETWEEN(1,81),Sehirler[],2,0)</f>
        <v>Van</v>
      </c>
      <c r="H839" s="9">
        <f t="shared" ca="1" si="54"/>
        <v>23746574340</v>
      </c>
      <c r="I839" s="9" t="str">
        <f t="shared" ca="1" si="55"/>
        <v>Kadın</v>
      </c>
    </row>
    <row r="840" spans="1:9">
      <c r="A840" s="9">
        <v>839</v>
      </c>
      <c r="B840" s="9" t="s">
        <v>1776</v>
      </c>
      <c r="C840" s="9" t="s">
        <v>1777</v>
      </c>
      <c r="D840" s="11">
        <f ca="1">TODAY()-Basvuranlar[[#This Row],[Yaş]]*365</f>
        <v>36433</v>
      </c>
      <c r="E840" s="9">
        <f t="shared" ca="1" si="52"/>
        <v>20</v>
      </c>
      <c r="F840" s="9">
        <f t="shared" ca="1" si="53"/>
        <v>36</v>
      </c>
      <c r="G840" s="9" t="str">
        <f ca="1">VLOOKUP(RANDBETWEEN(1,81),Sehirler[],2,0)</f>
        <v>Tokat</v>
      </c>
      <c r="H840" s="9">
        <f t="shared" ca="1" si="54"/>
        <v>35156053776</v>
      </c>
      <c r="I840" s="9" t="str">
        <f t="shared" ca="1" si="55"/>
        <v>Erkek</v>
      </c>
    </row>
    <row r="841" spans="1:9">
      <c r="A841" s="9">
        <v>840</v>
      </c>
      <c r="B841" s="9" t="s">
        <v>1778</v>
      </c>
      <c r="C841" s="9" t="s">
        <v>1779</v>
      </c>
      <c r="D841" s="11">
        <f ca="1">TODAY()-Basvuranlar[[#This Row],[Yaş]]*365</f>
        <v>33148</v>
      </c>
      <c r="E841" s="9">
        <f t="shared" ca="1" si="52"/>
        <v>29</v>
      </c>
      <c r="F841" s="9">
        <f t="shared" ca="1" si="53"/>
        <v>36</v>
      </c>
      <c r="G841" s="9" t="str">
        <f ca="1">VLOOKUP(RANDBETWEEN(1,81),Sehirler[],2,0)</f>
        <v>Artvin</v>
      </c>
      <c r="H841" s="9">
        <f t="shared" ca="1" si="54"/>
        <v>22996839363</v>
      </c>
      <c r="I841" s="9" t="str">
        <f t="shared" ca="1" si="55"/>
        <v>Erkek</v>
      </c>
    </row>
    <row r="842" spans="1:9">
      <c r="A842" s="9">
        <v>841</v>
      </c>
      <c r="B842" s="9" t="s">
        <v>1780</v>
      </c>
      <c r="C842" s="9" t="s">
        <v>1781</v>
      </c>
      <c r="D842" s="11">
        <f ca="1">TODAY()-Basvuranlar[[#This Row],[Yaş]]*365</f>
        <v>22198</v>
      </c>
      <c r="E842" s="9">
        <f t="shared" ca="1" si="52"/>
        <v>59</v>
      </c>
      <c r="F842" s="9">
        <f t="shared" ca="1" si="53"/>
        <v>62</v>
      </c>
      <c r="G842" s="9" t="str">
        <f ca="1">VLOOKUP(RANDBETWEEN(1,81),Sehirler[],2,0)</f>
        <v>Kocaeli</v>
      </c>
      <c r="H842" s="9">
        <f t="shared" ca="1" si="54"/>
        <v>44582880346</v>
      </c>
      <c r="I842" s="9" t="str">
        <f t="shared" ca="1" si="55"/>
        <v>Kadın</v>
      </c>
    </row>
    <row r="843" spans="1:9">
      <c r="A843" s="9">
        <v>842</v>
      </c>
      <c r="B843" s="9" t="s">
        <v>1782</v>
      </c>
      <c r="C843" s="9" t="s">
        <v>1783</v>
      </c>
      <c r="D843" s="11">
        <f ca="1">TODAY()-Basvuranlar[[#This Row],[Yaş]]*365</f>
        <v>13803</v>
      </c>
      <c r="E843" s="9">
        <f t="shared" ca="1" si="52"/>
        <v>82</v>
      </c>
      <c r="F843" s="9">
        <f t="shared" ca="1" si="53"/>
        <v>3</v>
      </c>
      <c r="G843" s="9" t="str">
        <f ca="1">VLOOKUP(RANDBETWEEN(1,81),Sehirler[],2,0)</f>
        <v>Antalya</v>
      </c>
      <c r="H843" s="9">
        <f t="shared" ca="1" si="54"/>
        <v>59687505891</v>
      </c>
      <c r="I843" s="9" t="str">
        <f t="shared" ca="1" si="55"/>
        <v>Erkek</v>
      </c>
    </row>
    <row r="844" spans="1:9">
      <c r="A844" s="9">
        <v>843</v>
      </c>
      <c r="B844" s="9" t="s">
        <v>1784</v>
      </c>
      <c r="C844" s="9" t="s">
        <v>1785</v>
      </c>
      <c r="D844" s="11">
        <f ca="1">TODAY()-Basvuranlar[[#This Row],[Yaş]]*365</f>
        <v>19278</v>
      </c>
      <c r="E844" s="9">
        <f t="shared" ca="1" si="52"/>
        <v>67</v>
      </c>
      <c r="F844" s="9">
        <f t="shared" ca="1" si="53"/>
        <v>20</v>
      </c>
      <c r="G844" s="9" t="str">
        <f ca="1">VLOOKUP(RANDBETWEEN(1,81),Sehirler[],2,0)</f>
        <v>Kahramanmaraş</v>
      </c>
      <c r="H844" s="9">
        <f t="shared" ca="1" si="54"/>
        <v>36049254600</v>
      </c>
      <c r="I844" s="9" t="str">
        <f t="shared" ca="1" si="55"/>
        <v>Erkek</v>
      </c>
    </row>
    <row r="845" spans="1:9">
      <c r="A845" s="9">
        <v>844</v>
      </c>
      <c r="B845" s="9" t="s">
        <v>1786</v>
      </c>
      <c r="C845" s="9" t="s">
        <v>1787</v>
      </c>
      <c r="D845" s="11">
        <f ca="1">TODAY()-Basvuranlar[[#This Row],[Yaş]]*365</f>
        <v>22198</v>
      </c>
      <c r="E845" s="9">
        <f t="shared" ca="1" si="52"/>
        <v>59</v>
      </c>
      <c r="F845" s="9">
        <f t="shared" ca="1" si="53"/>
        <v>38</v>
      </c>
      <c r="G845" s="9" t="str">
        <f ca="1">VLOOKUP(RANDBETWEEN(1,81),Sehirler[],2,0)</f>
        <v>Yozgat</v>
      </c>
      <c r="H845" s="9">
        <f t="shared" ca="1" si="54"/>
        <v>89825802997</v>
      </c>
      <c r="I845" s="9" t="str">
        <f t="shared" ca="1" si="55"/>
        <v>Kadın</v>
      </c>
    </row>
    <row r="846" spans="1:9">
      <c r="A846" s="9">
        <v>845</v>
      </c>
      <c r="B846" s="9" t="s">
        <v>1788</v>
      </c>
      <c r="C846" s="9" t="s">
        <v>1789</v>
      </c>
      <c r="D846" s="11">
        <f ca="1">TODAY()-Basvuranlar[[#This Row],[Yaş]]*365</f>
        <v>15628</v>
      </c>
      <c r="E846" s="9">
        <f t="shared" ca="1" si="52"/>
        <v>77</v>
      </c>
      <c r="F846" s="9">
        <f t="shared" ca="1" si="53"/>
        <v>29</v>
      </c>
      <c r="G846" s="9" t="str">
        <f ca="1">VLOOKUP(RANDBETWEEN(1,81),Sehirler[],2,0)</f>
        <v>Balıkesir</v>
      </c>
      <c r="H846" s="9">
        <f t="shared" ca="1" si="54"/>
        <v>81664486896</v>
      </c>
      <c r="I846" s="9" t="str">
        <f t="shared" ca="1" si="55"/>
        <v>Kadın</v>
      </c>
    </row>
    <row r="847" spans="1:9">
      <c r="A847" s="9">
        <v>846</v>
      </c>
      <c r="B847" s="9" t="s">
        <v>1790</v>
      </c>
      <c r="C847" s="9" t="s">
        <v>1791</v>
      </c>
      <c r="D847" s="11">
        <f ca="1">TODAY()-Basvuranlar[[#This Row],[Yaş]]*365</f>
        <v>32783</v>
      </c>
      <c r="E847" s="9">
        <f t="shared" ca="1" si="52"/>
        <v>30</v>
      </c>
      <c r="F847" s="9">
        <f t="shared" ca="1" si="53"/>
        <v>64</v>
      </c>
      <c r="G847" s="9" t="str">
        <f ca="1">VLOOKUP(RANDBETWEEN(1,81),Sehirler[],2,0)</f>
        <v>Tunceli</v>
      </c>
      <c r="H847" s="9">
        <f t="shared" ca="1" si="54"/>
        <v>32991460869</v>
      </c>
      <c r="I847" s="9" t="str">
        <f t="shared" ca="1" si="55"/>
        <v>Erkek</v>
      </c>
    </row>
    <row r="848" spans="1:9">
      <c r="A848" s="9">
        <v>847</v>
      </c>
      <c r="B848" s="9" t="s">
        <v>1792</v>
      </c>
      <c r="C848" s="9" t="s">
        <v>1793</v>
      </c>
      <c r="D848" s="11">
        <f ca="1">TODAY()-Basvuranlar[[#This Row],[Yaş]]*365</f>
        <v>28038</v>
      </c>
      <c r="E848" s="9">
        <f t="shared" ca="1" si="52"/>
        <v>43</v>
      </c>
      <c r="F848" s="9">
        <f t="shared" ca="1" si="53"/>
        <v>67</v>
      </c>
      <c r="G848" s="9" t="str">
        <f ca="1">VLOOKUP(RANDBETWEEN(1,81),Sehirler[],2,0)</f>
        <v>Aydın</v>
      </c>
      <c r="H848" s="9">
        <f t="shared" ca="1" si="54"/>
        <v>37667815467</v>
      </c>
      <c r="I848" s="9" t="str">
        <f t="shared" ca="1" si="55"/>
        <v>Erkek</v>
      </c>
    </row>
    <row r="849" spans="1:9">
      <c r="A849" s="9">
        <v>848</v>
      </c>
      <c r="B849" s="9" t="s">
        <v>1794</v>
      </c>
      <c r="C849" s="9" t="s">
        <v>1795</v>
      </c>
      <c r="D849" s="11">
        <f ca="1">TODAY()-Basvuranlar[[#This Row],[Yaş]]*365</f>
        <v>33878</v>
      </c>
      <c r="E849" s="9">
        <f t="shared" ca="1" si="52"/>
        <v>27</v>
      </c>
      <c r="F849" s="9">
        <f t="shared" ca="1" si="53"/>
        <v>59</v>
      </c>
      <c r="G849" s="9" t="str">
        <f ca="1">VLOOKUP(RANDBETWEEN(1,81),Sehirler[],2,0)</f>
        <v>Afyonkarahisar</v>
      </c>
      <c r="H849" s="9">
        <f t="shared" ca="1" si="54"/>
        <v>31906019232</v>
      </c>
      <c r="I849" s="9" t="str">
        <f t="shared" ca="1" si="55"/>
        <v>Kadın</v>
      </c>
    </row>
    <row r="850" spans="1:9">
      <c r="A850" s="9">
        <v>849</v>
      </c>
      <c r="B850" s="9" t="s">
        <v>1796</v>
      </c>
      <c r="C850" s="9" t="s">
        <v>1797</v>
      </c>
      <c r="D850" s="11">
        <f ca="1">TODAY()-Basvuranlar[[#This Row],[Yaş]]*365</f>
        <v>37163</v>
      </c>
      <c r="E850" s="9">
        <f t="shared" ca="1" si="52"/>
        <v>18</v>
      </c>
      <c r="F850" s="9">
        <f t="shared" ca="1" si="53"/>
        <v>65</v>
      </c>
      <c r="G850" s="9" t="str">
        <f ca="1">VLOOKUP(RANDBETWEEN(1,81),Sehirler[],2,0)</f>
        <v>Hatay</v>
      </c>
      <c r="H850" s="9">
        <f t="shared" ca="1" si="54"/>
        <v>75100421621</v>
      </c>
      <c r="I850" s="9" t="str">
        <f t="shared" ca="1" si="55"/>
        <v>Kadın</v>
      </c>
    </row>
    <row r="851" spans="1:9">
      <c r="A851" s="9">
        <v>850</v>
      </c>
      <c r="B851" s="9" t="s">
        <v>600</v>
      </c>
      <c r="C851" s="9" t="s">
        <v>1798</v>
      </c>
      <c r="D851" s="11">
        <f ca="1">TODAY()-Basvuranlar[[#This Row],[Yaş]]*365</f>
        <v>22198</v>
      </c>
      <c r="E851" s="9">
        <f t="shared" ca="1" si="52"/>
        <v>59</v>
      </c>
      <c r="F851" s="9">
        <f t="shared" ca="1" si="53"/>
        <v>2</v>
      </c>
      <c r="G851" s="9" t="str">
        <f ca="1">VLOOKUP(RANDBETWEEN(1,81),Sehirler[],2,0)</f>
        <v>Kütahya</v>
      </c>
      <c r="H851" s="9">
        <f t="shared" ca="1" si="54"/>
        <v>77337098303</v>
      </c>
      <c r="I851" s="9" t="str">
        <f t="shared" ca="1" si="55"/>
        <v>Kadın</v>
      </c>
    </row>
    <row r="852" spans="1:9">
      <c r="A852" s="9">
        <v>851</v>
      </c>
      <c r="B852" s="9" t="s">
        <v>1799</v>
      </c>
      <c r="C852" s="9" t="s">
        <v>1800</v>
      </c>
      <c r="D852" s="11">
        <f ca="1">TODAY()-Basvuranlar[[#This Row],[Yaş]]*365</f>
        <v>18913</v>
      </c>
      <c r="E852" s="9">
        <f t="shared" ca="1" si="52"/>
        <v>68</v>
      </c>
      <c r="F852" s="9">
        <f t="shared" ca="1" si="53"/>
        <v>8</v>
      </c>
      <c r="G852" s="9" t="str">
        <f ca="1">VLOOKUP(RANDBETWEEN(1,81),Sehirler[],2,0)</f>
        <v>Tunceli</v>
      </c>
      <c r="H852" s="9">
        <f t="shared" ca="1" si="54"/>
        <v>27953161385</v>
      </c>
      <c r="I852" s="9" t="str">
        <f t="shared" ca="1" si="55"/>
        <v>Kadın</v>
      </c>
    </row>
    <row r="853" spans="1:9">
      <c r="A853" s="9">
        <v>852</v>
      </c>
      <c r="B853" s="9" t="s">
        <v>1801</v>
      </c>
      <c r="C853" s="9" t="s">
        <v>1802</v>
      </c>
      <c r="D853" s="11">
        <f ca="1">TODAY()-Basvuranlar[[#This Row],[Yaş]]*365</f>
        <v>35703</v>
      </c>
      <c r="E853" s="9">
        <f t="shared" ca="1" si="52"/>
        <v>22</v>
      </c>
      <c r="F853" s="9">
        <f t="shared" ca="1" si="53"/>
        <v>79</v>
      </c>
      <c r="G853" s="9" t="str">
        <f ca="1">VLOOKUP(RANDBETWEEN(1,81),Sehirler[],2,0)</f>
        <v>Kırıkkale</v>
      </c>
      <c r="H853" s="9">
        <f t="shared" ca="1" si="54"/>
        <v>47660423504</v>
      </c>
      <c r="I853" s="9" t="str">
        <f t="shared" ca="1" si="55"/>
        <v>Kadın</v>
      </c>
    </row>
    <row r="854" spans="1:9">
      <c r="A854" s="9">
        <v>853</v>
      </c>
      <c r="B854" s="9" t="s">
        <v>1803</v>
      </c>
      <c r="C854" s="9" t="s">
        <v>1804</v>
      </c>
      <c r="D854" s="11">
        <f ca="1">TODAY()-Basvuranlar[[#This Row],[Yaş]]*365</f>
        <v>29498</v>
      </c>
      <c r="E854" s="9">
        <f t="shared" ca="1" si="52"/>
        <v>39</v>
      </c>
      <c r="F854" s="9">
        <f t="shared" ca="1" si="53"/>
        <v>67</v>
      </c>
      <c r="G854" s="9" t="str">
        <f ca="1">VLOOKUP(RANDBETWEEN(1,81),Sehirler[],2,0)</f>
        <v>Kütahya</v>
      </c>
      <c r="H854" s="9">
        <f t="shared" ca="1" si="54"/>
        <v>28494042136</v>
      </c>
      <c r="I854" s="9" t="str">
        <f t="shared" ca="1" si="55"/>
        <v>Kadın</v>
      </c>
    </row>
    <row r="855" spans="1:9">
      <c r="A855" s="9">
        <v>854</v>
      </c>
      <c r="B855" s="9" t="s">
        <v>1805</v>
      </c>
      <c r="C855" s="9" t="s">
        <v>1806</v>
      </c>
      <c r="D855" s="11">
        <f ca="1">TODAY()-Basvuranlar[[#This Row],[Yaş]]*365</f>
        <v>16723</v>
      </c>
      <c r="E855" s="9">
        <f t="shared" ca="1" si="52"/>
        <v>74</v>
      </c>
      <c r="F855" s="9">
        <f t="shared" ca="1" si="53"/>
        <v>73</v>
      </c>
      <c r="G855" s="9" t="str">
        <f ca="1">VLOOKUP(RANDBETWEEN(1,81),Sehirler[],2,0)</f>
        <v>Yalova</v>
      </c>
      <c r="H855" s="9">
        <f t="shared" ca="1" si="54"/>
        <v>70616832962</v>
      </c>
      <c r="I855" s="9" t="str">
        <f t="shared" ca="1" si="55"/>
        <v>Kadın</v>
      </c>
    </row>
    <row r="856" spans="1:9">
      <c r="A856" s="9">
        <v>855</v>
      </c>
      <c r="B856" s="9" t="s">
        <v>953</v>
      </c>
      <c r="C856" s="9" t="s">
        <v>1807</v>
      </c>
      <c r="D856" s="11">
        <f ca="1">TODAY()-Basvuranlar[[#This Row],[Yaş]]*365</f>
        <v>20738</v>
      </c>
      <c r="E856" s="9">
        <f t="shared" ca="1" si="52"/>
        <v>63</v>
      </c>
      <c r="F856" s="9">
        <f t="shared" ca="1" si="53"/>
        <v>31</v>
      </c>
      <c r="G856" s="9" t="str">
        <f ca="1">VLOOKUP(RANDBETWEEN(1,81),Sehirler[],2,0)</f>
        <v>Yozgat</v>
      </c>
      <c r="H856" s="9">
        <f t="shared" ca="1" si="54"/>
        <v>30091012282</v>
      </c>
      <c r="I856" s="9" t="str">
        <f t="shared" ca="1" si="55"/>
        <v>Erkek</v>
      </c>
    </row>
    <row r="857" spans="1:9">
      <c r="A857" s="9">
        <v>856</v>
      </c>
      <c r="B857" s="9" t="s">
        <v>1808</v>
      </c>
      <c r="C857" s="9" t="s">
        <v>1809</v>
      </c>
      <c r="D857" s="11">
        <f ca="1">TODAY()-Basvuranlar[[#This Row],[Yaş]]*365</f>
        <v>30228</v>
      </c>
      <c r="E857" s="9">
        <f t="shared" ca="1" si="52"/>
        <v>37</v>
      </c>
      <c r="F857" s="9">
        <f t="shared" ca="1" si="53"/>
        <v>72</v>
      </c>
      <c r="G857" s="9" t="str">
        <f ca="1">VLOOKUP(RANDBETWEEN(1,81),Sehirler[],2,0)</f>
        <v>Isparta</v>
      </c>
      <c r="H857" s="9">
        <f t="shared" ca="1" si="54"/>
        <v>65401158836</v>
      </c>
      <c r="I857" s="9" t="str">
        <f t="shared" ca="1" si="55"/>
        <v>Kadın</v>
      </c>
    </row>
    <row r="858" spans="1:9">
      <c r="A858" s="9">
        <v>857</v>
      </c>
      <c r="B858" s="9" t="s">
        <v>1810</v>
      </c>
      <c r="C858" s="9" t="s">
        <v>1811</v>
      </c>
      <c r="D858" s="11">
        <f ca="1">TODAY()-Basvuranlar[[#This Row],[Yaş]]*365</f>
        <v>29863</v>
      </c>
      <c r="E858" s="9">
        <f t="shared" ca="1" si="52"/>
        <v>38</v>
      </c>
      <c r="F858" s="9">
        <f t="shared" ca="1" si="53"/>
        <v>3</v>
      </c>
      <c r="G858" s="9" t="str">
        <f ca="1">VLOOKUP(RANDBETWEEN(1,81),Sehirler[],2,0)</f>
        <v>Bursa</v>
      </c>
      <c r="H858" s="9">
        <f t="shared" ca="1" si="54"/>
        <v>23206402640</v>
      </c>
      <c r="I858" s="9" t="str">
        <f t="shared" ca="1" si="55"/>
        <v>Kadın</v>
      </c>
    </row>
    <row r="859" spans="1:9">
      <c r="A859" s="9">
        <v>858</v>
      </c>
      <c r="B859" s="9" t="s">
        <v>1812</v>
      </c>
      <c r="C859" s="9" t="s">
        <v>1813</v>
      </c>
      <c r="D859" s="11">
        <f ca="1">TODAY()-Basvuranlar[[#This Row],[Yaş]]*365</f>
        <v>36798</v>
      </c>
      <c r="E859" s="9">
        <f t="shared" ca="1" si="52"/>
        <v>19</v>
      </c>
      <c r="F859" s="9">
        <f t="shared" ca="1" si="53"/>
        <v>79</v>
      </c>
      <c r="G859" s="9" t="str">
        <f ca="1">VLOOKUP(RANDBETWEEN(1,81),Sehirler[],2,0)</f>
        <v>Hakkari</v>
      </c>
      <c r="H859" s="9">
        <f t="shared" ca="1" si="54"/>
        <v>37335522921</v>
      </c>
      <c r="I859" s="9" t="str">
        <f t="shared" ca="1" si="55"/>
        <v>Kadın</v>
      </c>
    </row>
    <row r="860" spans="1:9">
      <c r="A860" s="9">
        <v>859</v>
      </c>
      <c r="B860" s="9" t="s">
        <v>1814</v>
      </c>
      <c r="C860" s="9" t="s">
        <v>1815</v>
      </c>
      <c r="D860" s="11">
        <f ca="1">TODAY()-Basvuranlar[[#This Row],[Yaş]]*365</f>
        <v>22198</v>
      </c>
      <c r="E860" s="9">
        <f t="shared" ca="1" si="52"/>
        <v>59</v>
      </c>
      <c r="F860" s="9">
        <f t="shared" ca="1" si="53"/>
        <v>21</v>
      </c>
      <c r="G860" s="9" t="str">
        <f ca="1">VLOOKUP(RANDBETWEEN(1,81),Sehirler[],2,0)</f>
        <v>Iğdır</v>
      </c>
      <c r="H860" s="9">
        <f t="shared" ca="1" si="54"/>
        <v>79387541810</v>
      </c>
      <c r="I860" s="9" t="str">
        <f t="shared" ca="1" si="55"/>
        <v>Erkek</v>
      </c>
    </row>
    <row r="861" spans="1:9">
      <c r="A861" s="9">
        <v>860</v>
      </c>
      <c r="B861" s="9" t="s">
        <v>1816</v>
      </c>
      <c r="C861" s="9" t="s">
        <v>1817</v>
      </c>
      <c r="D861" s="11">
        <f ca="1">TODAY()-Basvuranlar[[#This Row],[Yaş]]*365</f>
        <v>20373</v>
      </c>
      <c r="E861" s="9">
        <f t="shared" ca="1" si="52"/>
        <v>64</v>
      </c>
      <c r="F861" s="9">
        <f t="shared" ca="1" si="53"/>
        <v>1</v>
      </c>
      <c r="G861" s="9" t="str">
        <f ca="1">VLOOKUP(RANDBETWEEN(1,81),Sehirler[],2,0)</f>
        <v>Bitlis</v>
      </c>
      <c r="H861" s="9">
        <f t="shared" ca="1" si="54"/>
        <v>43585555151</v>
      </c>
      <c r="I861" s="9" t="str">
        <f t="shared" ca="1" si="55"/>
        <v>Erkek</v>
      </c>
    </row>
    <row r="862" spans="1:9">
      <c r="A862" s="9">
        <v>861</v>
      </c>
      <c r="B862" s="9" t="s">
        <v>1818</v>
      </c>
      <c r="C862" s="9" t="s">
        <v>1819</v>
      </c>
      <c r="D862" s="11">
        <f ca="1">TODAY()-Basvuranlar[[#This Row],[Yaş]]*365</f>
        <v>22198</v>
      </c>
      <c r="E862" s="9">
        <f t="shared" ca="1" si="52"/>
        <v>59</v>
      </c>
      <c r="F862" s="9">
        <f t="shared" ca="1" si="53"/>
        <v>69</v>
      </c>
      <c r="G862" s="9" t="str">
        <f ca="1">VLOOKUP(RANDBETWEEN(1,81),Sehirler[],2,0)</f>
        <v>Şırnak</v>
      </c>
      <c r="H862" s="9">
        <f t="shared" ca="1" si="54"/>
        <v>31786278542</v>
      </c>
      <c r="I862" s="9" t="str">
        <f t="shared" ca="1" si="55"/>
        <v>Erkek</v>
      </c>
    </row>
    <row r="863" spans="1:9">
      <c r="A863" s="9">
        <v>862</v>
      </c>
      <c r="B863" s="9" t="s">
        <v>1820</v>
      </c>
      <c r="C863" s="9" t="s">
        <v>1821</v>
      </c>
      <c r="D863" s="11">
        <f ca="1">TODAY()-Basvuranlar[[#This Row],[Yaş]]*365</f>
        <v>18913</v>
      </c>
      <c r="E863" s="9">
        <f t="shared" ca="1" si="52"/>
        <v>68</v>
      </c>
      <c r="F863" s="9">
        <f t="shared" ca="1" si="53"/>
        <v>9</v>
      </c>
      <c r="G863" s="9" t="str">
        <f ca="1">VLOOKUP(RANDBETWEEN(1,81),Sehirler[],2,0)</f>
        <v>İstanbul</v>
      </c>
      <c r="H863" s="9">
        <f t="shared" ca="1" si="54"/>
        <v>49854462364</v>
      </c>
      <c r="I863" s="9" t="str">
        <f t="shared" ca="1" si="55"/>
        <v>Kadın</v>
      </c>
    </row>
    <row r="864" spans="1:9">
      <c r="A864" s="9">
        <v>863</v>
      </c>
      <c r="B864" s="9" t="s">
        <v>1822</v>
      </c>
      <c r="C864" s="9" t="s">
        <v>1823</v>
      </c>
      <c r="D864" s="11">
        <f ca="1">TODAY()-Basvuranlar[[#This Row],[Yaş]]*365</f>
        <v>24388</v>
      </c>
      <c r="E864" s="9">
        <f t="shared" ca="1" si="52"/>
        <v>53</v>
      </c>
      <c r="F864" s="9">
        <f t="shared" ca="1" si="53"/>
        <v>80</v>
      </c>
      <c r="G864" s="9" t="str">
        <f ca="1">VLOOKUP(RANDBETWEEN(1,81),Sehirler[],2,0)</f>
        <v>İzmir</v>
      </c>
      <c r="H864" s="9">
        <f t="shared" ca="1" si="54"/>
        <v>64645256050</v>
      </c>
      <c r="I864" s="9" t="str">
        <f t="shared" ca="1" si="55"/>
        <v>Kadın</v>
      </c>
    </row>
    <row r="865" spans="1:9">
      <c r="A865" s="9">
        <v>864</v>
      </c>
      <c r="B865" s="9" t="s">
        <v>1824</v>
      </c>
      <c r="C865" s="9" t="s">
        <v>1825</v>
      </c>
      <c r="D865" s="11">
        <f ca="1">TODAY()-Basvuranlar[[#This Row],[Yaş]]*365</f>
        <v>16358</v>
      </c>
      <c r="E865" s="9">
        <f t="shared" ca="1" si="52"/>
        <v>75</v>
      </c>
      <c r="F865" s="9">
        <f t="shared" ca="1" si="53"/>
        <v>33</v>
      </c>
      <c r="G865" s="9" t="str">
        <f ca="1">VLOOKUP(RANDBETWEEN(1,81),Sehirler[],2,0)</f>
        <v>Giresun</v>
      </c>
      <c r="H865" s="9">
        <f t="shared" ca="1" si="54"/>
        <v>85390588828</v>
      </c>
      <c r="I865" s="9" t="str">
        <f t="shared" ca="1" si="55"/>
        <v>Erkek</v>
      </c>
    </row>
    <row r="866" spans="1:9">
      <c r="A866" s="9">
        <v>865</v>
      </c>
      <c r="B866" s="9" t="s">
        <v>1826</v>
      </c>
      <c r="C866" s="9" t="s">
        <v>1827</v>
      </c>
      <c r="D866" s="11">
        <f ca="1">TODAY()-Basvuranlar[[#This Row],[Yaş]]*365</f>
        <v>32783</v>
      </c>
      <c r="E866" s="9">
        <f t="shared" ca="1" si="52"/>
        <v>30</v>
      </c>
      <c r="F866" s="9">
        <f t="shared" ca="1" si="53"/>
        <v>23</v>
      </c>
      <c r="G866" s="9" t="str">
        <f ca="1">VLOOKUP(RANDBETWEEN(1,81),Sehirler[],2,0)</f>
        <v>Çanakkale</v>
      </c>
      <c r="H866" s="9">
        <f t="shared" ca="1" si="54"/>
        <v>78998991387</v>
      </c>
      <c r="I866" s="9" t="str">
        <f t="shared" ca="1" si="55"/>
        <v>Erkek</v>
      </c>
    </row>
    <row r="867" spans="1:9">
      <c r="A867" s="9">
        <v>866</v>
      </c>
      <c r="B867" s="9" t="s">
        <v>1828</v>
      </c>
      <c r="C867" s="9" t="s">
        <v>1829</v>
      </c>
      <c r="D867" s="11">
        <f ca="1">TODAY()-Basvuranlar[[#This Row],[Yaş]]*365</f>
        <v>19643</v>
      </c>
      <c r="E867" s="9">
        <f t="shared" ca="1" si="52"/>
        <v>66</v>
      </c>
      <c r="F867" s="9">
        <f t="shared" ca="1" si="53"/>
        <v>55</v>
      </c>
      <c r="G867" s="9" t="str">
        <f ca="1">VLOOKUP(RANDBETWEEN(1,81),Sehirler[],2,0)</f>
        <v>Samsun</v>
      </c>
      <c r="H867" s="9">
        <f t="shared" ca="1" si="54"/>
        <v>56162691319</v>
      </c>
      <c r="I867" s="9" t="str">
        <f t="shared" ca="1" si="55"/>
        <v>Erkek</v>
      </c>
    </row>
    <row r="868" spans="1:9">
      <c r="A868" s="9">
        <v>867</v>
      </c>
      <c r="B868" s="9" t="s">
        <v>1830</v>
      </c>
      <c r="C868" s="9" t="s">
        <v>1831</v>
      </c>
      <c r="D868" s="11">
        <f ca="1">TODAY()-Basvuranlar[[#This Row],[Yaş]]*365</f>
        <v>21468</v>
      </c>
      <c r="E868" s="9">
        <f t="shared" ca="1" si="52"/>
        <v>61</v>
      </c>
      <c r="F868" s="9">
        <f t="shared" ca="1" si="53"/>
        <v>54</v>
      </c>
      <c r="G868" s="9" t="str">
        <f ca="1">VLOOKUP(RANDBETWEEN(1,81),Sehirler[],2,0)</f>
        <v>Ardahan</v>
      </c>
      <c r="H868" s="9">
        <f t="shared" ca="1" si="54"/>
        <v>81962924169</v>
      </c>
      <c r="I868" s="9" t="str">
        <f t="shared" ca="1" si="55"/>
        <v>Erkek</v>
      </c>
    </row>
    <row r="869" spans="1:9">
      <c r="A869" s="9">
        <v>868</v>
      </c>
      <c r="B869" s="9" t="s">
        <v>1832</v>
      </c>
      <c r="C869" s="9" t="s">
        <v>1833</v>
      </c>
      <c r="D869" s="11">
        <f ca="1">TODAY()-Basvuranlar[[#This Row],[Yaş]]*365</f>
        <v>33878</v>
      </c>
      <c r="E869" s="9">
        <f t="shared" ca="1" si="52"/>
        <v>27</v>
      </c>
      <c r="F869" s="9">
        <f t="shared" ca="1" si="53"/>
        <v>36</v>
      </c>
      <c r="G869" s="9" t="str">
        <f ca="1">VLOOKUP(RANDBETWEEN(1,81),Sehirler[],2,0)</f>
        <v>Malatya</v>
      </c>
      <c r="H869" s="9">
        <f t="shared" ca="1" si="54"/>
        <v>71707128014</v>
      </c>
      <c r="I869" s="9" t="str">
        <f t="shared" ca="1" si="55"/>
        <v>Kadın</v>
      </c>
    </row>
    <row r="870" spans="1:9">
      <c r="A870" s="9">
        <v>869</v>
      </c>
      <c r="B870" s="9" t="s">
        <v>1834</v>
      </c>
      <c r="C870" s="9" t="s">
        <v>1835</v>
      </c>
      <c r="D870" s="11">
        <f ca="1">TODAY()-Basvuranlar[[#This Row],[Yaş]]*365</f>
        <v>32418</v>
      </c>
      <c r="E870" s="9">
        <f t="shared" ca="1" si="52"/>
        <v>31</v>
      </c>
      <c r="F870" s="9">
        <f t="shared" ca="1" si="53"/>
        <v>39</v>
      </c>
      <c r="G870" s="9" t="str">
        <f ca="1">VLOOKUP(RANDBETWEEN(1,81),Sehirler[],2,0)</f>
        <v>Afyonkarahisar</v>
      </c>
      <c r="H870" s="9">
        <f t="shared" ca="1" si="54"/>
        <v>89601690732</v>
      </c>
      <c r="I870" s="9" t="str">
        <f t="shared" ca="1" si="55"/>
        <v>Kadın</v>
      </c>
    </row>
    <row r="871" spans="1:9">
      <c r="A871" s="9">
        <v>870</v>
      </c>
      <c r="B871" s="9" t="s">
        <v>1836</v>
      </c>
      <c r="C871" s="9" t="s">
        <v>1837</v>
      </c>
      <c r="D871" s="11">
        <f ca="1">TODAY()-Basvuranlar[[#This Row],[Yaş]]*365</f>
        <v>26943</v>
      </c>
      <c r="E871" s="9">
        <f t="shared" ca="1" si="52"/>
        <v>46</v>
      </c>
      <c r="F871" s="9">
        <f t="shared" ca="1" si="53"/>
        <v>43</v>
      </c>
      <c r="G871" s="9" t="str">
        <f ca="1">VLOOKUP(RANDBETWEEN(1,81),Sehirler[],2,0)</f>
        <v>Bursa</v>
      </c>
      <c r="H871" s="9">
        <f t="shared" ca="1" si="54"/>
        <v>24439064076</v>
      </c>
      <c r="I871" s="9" t="str">
        <f t="shared" ca="1" si="55"/>
        <v>Erkek</v>
      </c>
    </row>
    <row r="872" spans="1:9">
      <c r="A872" s="9">
        <v>871</v>
      </c>
      <c r="B872" s="9" t="s">
        <v>1838</v>
      </c>
      <c r="C872" s="9" t="s">
        <v>1839</v>
      </c>
      <c r="D872" s="11">
        <f ca="1">TODAY()-Basvuranlar[[#This Row],[Yaş]]*365</f>
        <v>24753</v>
      </c>
      <c r="E872" s="9">
        <f t="shared" ca="1" si="52"/>
        <v>52</v>
      </c>
      <c r="F872" s="9">
        <f t="shared" ca="1" si="53"/>
        <v>48</v>
      </c>
      <c r="G872" s="9" t="str">
        <f ca="1">VLOOKUP(RANDBETWEEN(1,81),Sehirler[],2,0)</f>
        <v>Balıkesir</v>
      </c>
      <c r="H872" s="9">
        <f t="shared" ca="1" si="54"/>
        <v>63051745036</v>
      </c>
      <c r="I872" s="9" t="str">
        <f t="shared" ca="1" si="55"/>
        <v>Erkek</v>
      </c>
    </row>
    <row r="873" spans="1:9">
      <c r="A873" s="9">
        <v>872</v>
      </c>
      <c r="B873" s="9" t="s">
        <v>1840</v>
      </c>
      <c r="C873" s="9" t="s">
        <v>1841</v>
      </c>
      <c r="D873" s="11">
        <f ca="1">TODAY()-Basvuranlar[[#This Row],[Yaş]]*365</f>
        <v>37163</v>
      </c>
      <c r="E873" s="9">
        <f t="shared" ca="1" si="52"/>
        <v>18</v>
      </c>
      <c r="F873" s="9">
        <f t="shared" ca="1" si="53"/>
        <v>34</v>
      </c>
      <c r="G873" s="9" t="str">
        <f ca="1">VLOOKUP(RANDBETWEEN(1,81),Sehirler[],2,0)</f>
        <v>Amasya</v>
      </c>
      <c r="H873" s="9">
        <f t="shared" ca="1" si="54"/>
        <v>91901566641</v>
      </c>
      <c r="I873" s="9" t="str">
        <f t="shared" ca="1" si="55"/>
        <v>Kadın</v>
      </c>
    </row>
    <row r="874" spans="1:9">
      <c r="A874" s="9">
        <v>873</v>
      </c>
      <c r="B874" s="9" t="s">
        <v>1842</v>
      </c>
      <c r="C874" s="9" t="s">
        <v>1843</v>
      </c>
      <c r="D874" s="11">
        <f ca="1">TODAY()-Basvuranlar[[#This Row],[Yaş]]*365</f>
        <v>17088</v>
      </c>
      <c r="E874" s="9">
        <f t="shared" ca="1" si="52"/>
        <v>73</v>
      </c>
      <c r="F874" s="9">
        <f t="shared" ca="1" si="53"/>
        <v>21</v>
      </c>
      <c r="G874" s="9" t="str">
        <f ca="1">VLOOKUP(RANDBETWEEN(1,81),Sehirler[],2,0)</f>
        <v>Elazığ</v>
      </c>
      <c r="H874" s="9">
        <f t="shared" ca="1" si="54"/>
        <v>78639356591</v>
      </c>
      <c r="I874" s="9" t="str">
        <f t="shared" ca="1" si="55"/>
        <v>Kadın</v>
      </c>
    </row>
    <row r="875" spans="1:9">
      <c r="A875" s="9">
        <v>874</v>
      </c>
      <c r="B875" s="9" t="s">
        <v>1844</v>
      </c>
      <c r="C875" s="9" t="s">
        <v>1845</v>
      </c>
      <c r="D875" s="11">
        <f ca="1">TODAY()-Basvuranlar[[#This Row],[Yaş]]*365</f>
        <v>22563</v>
      </c>
      <c r="E875" s="9">
        <f t="shared" ca="1" si="52"/>
        <v>58</v>
      </c>
      <c r="F875" s="9">
        <f t="shared" ca="1" si="53"/>
        <v>19</v>
      </c>
      <c r="G875" s="9" t="str">
        <f ca="1">VLOOKUP(RANDBETWEEN(1,81),Sehirler[],2,0)</f>
        <v>Karaman</v>
      </c>
      <c r="H875" s="9">
        <f t="shared" ca="1" si="54"/>
        <v>40696665850</v>
      </c>
      <c r="I875" s="9" t="str">
        <f t="shared" ca="1" si="55"/>
        <v>Erkek</v>
      </c>
    </row>
    <row r="876" spans="1:9">
      <c r="A876" s="9">
        <v>875</v>
      </c>
      <c r="B876" s="9" t="s">
        <v>1846</v>
      </c>
      <c r="C876" s="9" t="s">
        <v>1847</v>
      </c>
      <c r="D876" s="11">
        <f ca="1">TODAY()-Basvuranlar[[#This Row],[Yaş]]*365</f>
        <v>34608</v>
      </c>
      <c r="E876" s="9">
        <f t="shared" ca="1" si="52"/>
        <v>25</v>
      </c>
      <c r="F876" s="9">
        <f t="shared" ca="1" si="53"/>
        <v>30</v>
      </c>
      <c r="G876" s="9" t="str">
        <f ca="1">VLOOKUP(RANDBETWEEN(1,81),Sehirler[],2,0)</f>
        <v>Bitlis</v>
      </c>
      <c r="H876" s="9">
        <f t="shared" ca="1" si="54"/>
        <v>25775909708</v>
      </c>
      <c r="I876" s="9" t="str">
        <f t="shared" ca="1" si="55"/>
        <v>Kadın</v>
      </c>
    </row>
    <row r="877" spans="1:9">
      <c r="A877" s="9">
        <v>876</v>
      </c>
      <c r="B877" s="9" t="s">
        <v>1848</v>
      </c>
      <c r="C877" s="9" t="s">
        <v>1849</v>
      </c>
      <c r="D877" s="11">
        <f ca="1">TODAY()-Basvuranlar[[#This Row],[Yaş]]*365</f>
        <v>29133</v>
      </c>
      <c r="E877" s="9">
        <f t="shared" ca="1" si="52"/>
        <v>40</v>
      </c>
      <c r="F877" s="9">
        <f t="shared" ca="1" si="53"/>
        <v>48</v>
      </c>
      <c r="G877" s="9" t="str">
        <f ca="1">VLOOKUP(RANDBETWEEN(1,81),Sehirler[],2,0)</f>
        <v>Afyonkarahisar</v>
      </c>
      <c r="H877" s="9">
        <f t="shared" ca="1" si="54"/>
        <v>45701580171</v>
      </c>
      <c r="I877" s="9" t="str">
        <f t="shared" ca="1" si="55"/>
        <v>Kadın</v>
      </c>
    </row>
    <row r="878" spans="1:9">
      <c r="A878" s="9">
        <v>877</v>
      </c>
      <c r="B878" s="9" t="s">
        <v>1850</v>
      </c>
      <c r="C878" s="9" t="s">
        <v>1851</v>
      </c>
      <c r="D878" s="11">
        <f ca="1">TODAY()-Basvuranlar[[#This Row],[Yaş]]*365</f>
        <v>17453</v>
      </c>
      <c r="E878" s="9">
        <f t="shared" ca="1" si="52"/>
        <v>72</v>
      </c>
      <c r="F878" s="9">
        <f t="shared" ca="1" si="53"/>
        <v>54</v>
      </c>
      <c r="G878" s="9" t="str">
        <f ca="1">VLOOKUP(RANDBETWEEN(1,81),Sehirler[],2,0)</f>
        <v>Bayburt</v>
      </c>
      <c r="H878" s="9">
        <f t="shared" ca="1" si="54"/>
        <v>41640873352</v>
      </c>
      <c r="I878" s="9" t="str">
        <f t="shared" ca="1" si="55"/>
        <v>Erkek</v>
      </c>
    </row>
    <row r="879" spans="1:9">
      <c r="A879" s="9">
        <v>878</v>
      </c>
      <c r="B879" s="9" t="s">
        <v>1852</v>
      </c>
      <c r="C879" s="9" t="s">
        <v>1853</v>
      </c>
      <c r="D879" s="11">
        <f ca="1">TODAY()-Basvuranlar[[#This Row],[Yaş]]*365</f>
        <v>32783</v>
      </c>
      <c r="E879" s="9">
        <f t="shared" ca="1" si="52"/>
        <v>30</v>
      </c>
      <c r="F879" s="9">
        <f t="shared" ca="1" si="53"/>
        <v>53</v>
      </c>
      <c r="G879" s="9" t="str">
        <f ca="1">VLOOKUP(RANDBETWEEN(1,81),Sehirler[],2,0)</f>
        <v>Manisa</v>
      </c>
      <c r="H879" s="9">
        <f t="shared" ca="1" si="54"/>
        <v>43199250220</v>
      </c>
      <c r="I879" s="9" t="str">
        <f t="shared" ca="1" si="55"/>
        <v>Erkek</v>
      </c>
    </row>
    <row r="880" spans="1:9">
      <c r="A880" s="9">
        <v>879</v>
      </c>
      <c r="B880" s="9" t="s">
        <v>1854</v>
      </c>
      <c r="C880" s="9" t="s">
        <v>1855</v>
      </c>
      <c r="D880" s="11">
        <f ca="1">TODAY()-Basvuranlar[[#This Row],[Yaş]]*365</f>
        <v>21833</v>
      </c>
      <c r="E880" s="9">
        <f t="shared" ca="1" si="52"/>
        <v>60</v>
      </c>
      <c r="F880" s="9">
        <f t="shared" ca="1" si="53"/>
        <v>50</v>
      </c>
      <c r="G880" s="9" t="str">
        <f ca="1">VLOOKUP(RANDBETWEEN(1,81),Sehirler[],2,0)</f>
        <v>Antalya</v>
      </c>
      <c r="H880" s="9">
        <f t="shared" ca="1" si="54"/>
        <v>17109815590</v>
      </c>
      <c r="I880" s="9" t="str">
        <f t="shared" ca="1" si="55"/>
        <v>Erkek</v>
      </c>
    </row>
    <row r="881" spans="1:9">
      <c r="A881" s="9">
        <v>880</v>
      </c>
      <c r="B881" s="9" t="s">
        <v>1856</v>
      </c>
      <c r="C881" s="9" t="s">
        <v>1857</v>
      </c>
      <c r="D881" s="11">
        <f ca="1">TODAY()-Basvuranlar[[#This Row],[Yaş]]*365</f>
        <v>21833</v>
      </c>
      <c r="E881" s="9">
        <f t="shared" ca="1" si="52"/>
        <v>60</v>
      </c>
      <c r="F881" s="9">
        <f t="shared" ca="1" si="53"/>
        <v>41</v>
      </c>
      <c r="G881" s="9" t="str">
        <f ca="1">VLOOKUP(RANDBETWEEN(1,81),Sehirler[],2,0)</f>
        <v>Mardin</v>
      </c>
      <c r="H881" s="9">
        <f t="shared" ca="1" si="54"/>
        <v>31532705486</v>
      </c>
      <c r="I881" s="9" t="str">
        <f t="shared" ca="1" si="55"/>
        <v>Kadın</v>
      </c>
    </row>
    <row r="882" spans="1:9">
      <c r="A882" s="9">
        <v>881</v>
      </c>
      <c r="B882" s="9" t="s">
        <v>1858</v>
      </c>
      <c r="C882" s="9" t="s">
        <v>1859</v>
      </c>
      <c r="D882" s="11">
        <f ca="1">TODAY()-Basvuranlar[[#This Row],[Yaş]]*365</f>
        <v>17818</v>
      </c>
      <c r="E882" s="9">
        <f t="shared" ca="1" si="52"/>
        <v>71</v>
      </c>
      <c r="F882" s="9">
        <f t="shared" ca="1" si="53"/>
        <v>67</v>
      </c>
      <c r="G882" s="9" t="str">
        <f ca="1">VLOOKUP(RANDBETWEEN(1,81),Sehirler[],2,0)</f>
        <v>Mersin</v>
      </c>
      <c r="H882" s="9">
        <f t="shared" ca="1" si="54"/>
        <v>56737991142</v>
      </c>
      <c r="I882" s="9" t="str">
        <f t="shared" ca="1" si="55"/>
        <v>Erkek</v>
      </c>
    </row>
    <row r="883" spans="1:9">
      <c r="A883" s="9">
        <v>882</v>
      </c>
      <c r="B883" s="9" t="s">
        <v>1860</v>
      </c>
      <c r="C883" s="9" t="s">
        <v>1861</v>
      </c>
      <c r="D883" s="11">
        <f ca="1">TODAY()-Basvuranlar[[#This Row],[Yaş]]*365</f>
        <v>26578</v>
      </c>
      <c r="E883" s="9">
        <f t="shared" ca="1" si="52"/>
        <v>47</v>
      </c>
      <c r="F883" s="9">
        <f t="shared" ca="1" si="53"/>
        <v>14</v>
      </c>
      <c r="G883" s="9" t="str">
        <f ca="1">VLOOKUP(RANDBETWEEN(1,81),Sehirler[],2,0)</f>
        <v>Edirne</v>
      </c>
      <c r="H883" s="9">
        <f t="shared" ca="1" si="54"/>
        <v>15297252461</v>
      </c>
      <c r="I883" s="9" t="str">
        <f t="shared" ca="1" si="55"/>
        <v>Erkek</v>
      </c>
    </row>
    <row r="884" spans="1:9">
      <c r="A884" s="9">
        <v>883</v>
      </c>
      <c r="B884" s="9" t="s">
        <v>1862</v>
      </c>
      <c r="C884" s="9" t="s">
        <v>1863</v>
      </c>
      <c r="D884" s="11">
        <f ca="1">TODAY()-Basvuranlar[[#This Row],[Yaş]]*365</f>
        <v>36798</v>
      </c>
      <c r="E884" s="9">
        <f t="shared" ca="1" si="52"/>
        <v>19</v>
      </c>
      <c r="F884" s="9">
        <f t="shared" ca="1" si="53"/>
        <v>43</v>
      </c>
      <c r="G884" s="9" t="str">
        <f ca="1">VLOOKUP(RANDBETWEEN(1,81),Sehirler[],2,0)</f>
        <v>Aksaray</v>
      </c>
      <c r="H884" s="9">
        <f t="shared" ca="1" si="54"/>
        <v>23424966904</v>
      </c>
      <c r="I884" s="9" t="str">
        <f t="shared" ca="1" si="55"/>
        <v>Erkek</v>
      </c>
    </row>
    <row r="885" spans="1:9">
      <c r="A885" s="9">
        <v>884</v>
      </c>
      <c r="B885" s="9" t="s">
        <v>1864</v>
      </c>
      <c r="C885" s="9" t="s">
        <v>1865</v>
      </c>
      <c r="D885" s="11">
        <f ca="1">TODAY()-Basvuranlar[[#This Row],[Yaş]]*365</f>
        <v>18183</v>
      </c>
      <c r="E885" s="9">
        <f t="shared" ca="1" si="52"/>
        <v>70</v>
      </c>
      <c r="F885" s="9">
        <f t="shared" ca="1" si="53"/>
        <v>77</v>
      </c>
      <c r="G885" s="9" t="str">
        <f ca="1">VLOOKUP(RANDBETWEEN(1,81),Sehirler[],2,0)</f>
        <v>Muğla</v>
      </c>
      <c r="H885" s="9">
        <f t="shared" ca="1" si="54"/>
        <v>15811435018</v>
      </c>
      <c r="I885" s="9" t="str">
        <f t="shared" ca="1" si="55"/>
        <v>Kadın</v>
      </c>
    </row>
    <row r="886" spans="1:9">
      <c r="A886" s="9">
        <v>885</v>
      </c>
      <c r="B886" s="9" t="s">
        <v>1866</v>
      </c>
      <c r="C886" s="9" t="s">
        <v>1867</v>
      </c>
      <c r="D886" s="11">
        <f ca="1">TODAY()-Basvuranlar[[#This Row],[Yaş]]*365</f>
        <v>33878</v>
      </c>
      <c r="E886" s="9">
        <f t="shared" ca="1" si="52"/>
        <v>27</v>
      </c>
      <c r="F886" s="9">
        <f t="shared" ca="1" si="53"/>
        <v>7</v>
      </c>
      <c r="G886" s="9" t="str">
        <f ca="1">VLOOKUP(RANDBETWEEN(1,81),Sehirler[],2,0)</f>
        <v>Bingöl</v>
      </c>
      <c r="H886" s="9">
        <f t="shared" ca="1" si="54"/>
        <v>33655247073</v>
      </c>
      <c r="I886" s="9" t="str">
        <f t="shared" ca="1" si="55"/>
        <v>Kadın</v>
      </c>
    </row>
    <row r="887" spans="1:9">
      <c r="A887" s="9">
        <v>886</v>
      </c>
      <c r="B887" s="9" t="s">
        <v>1868</v>
      </c>
      <c r="C887" s="9" t="s">
        <v>1869</v>
      </c>
      <c r="D887" s="11">
        <f ca="1">TODAY()-Basvuranlar[[#This Row],[Yaş]]*365</f>
        <v>21468</v>
      </c>
      <c r="E887" s="9">
        <f t="shared" ca="1" si="52"/>
        <v>61</v>
      </c>
      <c r="F887" s="9">
        <f t="shared" ca="1" si="53"/>
        <v>35</v>
      </c>
      <c r="G887" s="9" t="str">
        <f ca="1">VLOOKUP(RANDBETWEEN(1,81),Sehirler[],2,0)</f>
        <v>Düzce</v>
      </c>
      <c r="H887" s="9">
        <f t="shared" ca="1" si="54"/>
        <v>45338156645</v>
      </c>
      <c r="I887" s="9" t="str">
        <f t="shared" ca="1" si="55"/>
        <v>Kadın</v>
      </c>
    </row>
    <row r="888" spans="1:9">
      <c r="A888" s="9">
        <v>887</v>
      </c>
      <c r="B888" s="9" t="s">
        <v>1870</v>
      </c>
      <c r="C888" s="9" t="s">
        <v>1871</v>
      </c>
      <c r="D888" s="11">
        <f ca="1">TODAY()-Basvuranlar[[#This Row],[Yaş]]*365</f>
        <v>22563</v>
      </c>
      <c r="E888" s="9">
        <f t="shared" ca="1" si="52"/>
        <v>58</v>
      </c>
      <c r="F888" s="9">
        <f t="shared" ca="1" si="53"/>
        <v>65</v>
      </c>
      <c r="G888" s="9" t="str">
        <f ca="1">VLOOKUP(RANDBETWEEN(1,81),Sehirler[],2,0)</f>
        <v>Kayseri</v>
      </c>
      <c r="H888" s="9">
        <f t="shared" ca="1" si="54"/>
        <v>79091404361</v>
      </c>
      <c r="I888" s="9" t="str">
        <f t="shared" ca="1" si="55"/>
        <v>Kadın</v>
      </c>
    </row>
    <row r="889" spans="1:9">
      <c r="A889" s="9">
        <v>888</v>
      </c>
      <c r="B889" s="9" t="s">
        <v>1872</v>
      </c>
      <c r="C889" s="9" t="s">
        <v>1873</v>
      </c>
      <c r="D889" s="11">
        <f ca="1">TODAY()-Basvuranlar[[#This Row],[Yaş]]*365</f>
        <v>14533</v>
      </c>
      <c r="E889" s="9">
        <f t="shared" ca="1" si="52"/>
        <v>80</v>
      </c>
      <c r="F889" s="9">
        <f t="shared" ca="1" si="53"/>
        <v>10</v>
      </c>
      <c r="G889" s="9" t="str">
        <f ca="1">VLOOKUP(RANDBETWEEN(1,81),Sehirler[],2,0)</f>
        <v>Kahramanmaraş</v>
      </c>
      <c r="H889" s="9">
        <f t="shared" ca="1" si="54"/>
        <v>68036388416</v>
      </c>
      <c r="I889" s="9" t="str">
        <f t="shared" ca="1" si="55"/>
        <v>Kadın</v>
      </c>
    </row>
    <row r="890" spans="1:9">
      <c r="A890" s="9">
        <v>889</v>
      </c>
      <c r="B890" s="9" t="s">
        <v>1874</v>
      </c>
      <c r="C890" s="9" t="s">
        <v>1875</v>
      </c>
      <c r="D890" s="11">
        <f ca="1">TODAY()-Basvuranlar[[#This Row],[Yaş]]*365</f>
        <v>30228</v>
      </c>
      <c r="E890" s="9">
        <f t="shared" ca="1" si="52"/>
        <v>37</v>
      </c>
      <c r="F890" s="9">
        <f t="shared" ca="1" si="53"/>
        <v>28</v>
      </c>
      <c r="G890" s="9" t="str">
        <f ca="1">VLOOKUP(RANDBETWEEN(1,81),Sehirler[],2,0)</f>
        <v>Adana</v>
      </c>
      <c r="H890" s="9">
        <f t="shared" ca="1" si="54"/>
        <v>74579900719</v>
      </c>
      <c r="I890" s="9" t="str">
        <f t="shared" ca="1" si="55"/>
        <v>Erkek</v>
      </c>
    </row>
    <row r="891" spans="1:9">
      <c r="A891" s="9">
        <v>890</v>
      </c>
      <c r="B891" s="9" t="s">
        <v>1876</v>
      </c>
      <c r="C891" s="9" t="s">
        <v>1877</v>
      </c>
      <c r="D891" s="11">
        <f ca="1">TODAY()-Basvuranlar[[#This Row],[Yaş]]*365</f>
        <v>21468</v>
      </c>
      <c r="E891" s="9">
        <f t="shared" ca="1" si="52"/>
        <v>61</v>
      </c>
      <c r="F891" s="9">
        <f t="shared" ca="1" si="53"/>
        <v>43</v>
      </c>
      <c r="G891" s="9" t="str">
        <f ca="1">VLOOKUP(RANDBETWEEN(1,81),Sehirler[],2,0)</f>
        <v>Samsun</v>
      </c>
      <c r="H891" s="9">
        <f t="shared" ca="1" si="54"/>
        <v>44306067802</v>
      </c>
      <c r="I891" s="9" t="str">
        <f t="shared" ca="1" si="55"/>
        <v>Kadın</v>
      </c>
    </row>
    <row r="892" spans="1:9">
      <c r="A892" s="9">
        <v>891</v>
      </c>
      <c r="B892" s="9" t="s">
        <v>1878</v>
      </c>
      <c r="C892" s="9" t="s">
        <v>1879</v>
      </c>
      <c r="D892" s="11">
        <f ca="1">TODAY()-Basvuranlar[[#This Row],[Yaş]]*365</f>
        <v>20738</v>
      </c>
      <c r="E892" s="9">
        <f t="shared" ca="1" si="52"/>
        <v>63</v>
      </c>
      <c r="F892" s="9">
        <f t="shared" ca="1" si="53"/>
        <v>71</v>
      </c>
      <c r="G892" s="9" t="str">
        <f ca="1">VLOOKUP(RANDBETWEEN(1,81),Sehirler[],2,0)</f>
        <v>Diyarbakır</v>
      </c>
      <c r="H892" s="9">
        <f t="shared" ca="1" si="54"/>
        <v>70771147302</v>
      </c>
      <c r="I892" s="9" t="str">
        <f t="shared" ca="1" si="55"/>
        <v>Kadın</v>
      </c>
    </row>
    <row r="893" spans="1:9">
      <c r="A893" s="9">
        <v>892</v>
      </c>
      <c r="B893" s="9" t="s">
        <v>1880</v>
      </c>
      <c r="C893" s="9" t="s">
        <v>1881</v>
      </c>
      <c r="D893" s="11">
        <f ca="1">TODAY()-Basvuranlar[[#This Row],[Yaş]]*365</f>
        <v>18548</v>
      </c>
      <c r="E893" s="9">
        <f t="shared" ca="1" si="52"/>
        <v>69</v>
      </c>
      <c r="F893" s="9">
        <f t="shared" ca="1" si="53"/>
        <v>68</v>
      </c>
      <c r="G893" s="9" t="str">
        <f ca="1">VLOOKUP(RANDBETWEEN(1,81),Sehirler[],2,0)</f>
        <v>Giresun</v>
      </c>
      <c r="H893" s="9">
        <f t="shared" ca="1" si="54"/>
        <v>37950700837</v>
      </c>
      <c r="I893" s="9" t="str">
        <f t="shared" ca="1" si="55"/>
        <v>Kadın</v>
      </c>
    </row>
    <row r="894" spans="1:9">
      <c r="A894" s="9">
        <v>893</v>
      </c>
      <c r="B894" s="9" t="s">
        <v>1882</v>
      </c>
      <c r="C894" s="9" t="s">
        <v>1883</v>
      </c>
      <c r="D894" s="11">
        <f ca="1">TODAY()-Basvuranlar[[#This Row],[Yaş]]*365</f>
        <v>18183</v>
      </c>
      <c r="E894" s="9">
        <f t="shared" ca="1" si="52"/>
        <v>70</v>
      </c>
      <c r="F894" s="9">
        <f t="shared" ca="1" si="53"/>
        <v>52</v>
      </c>
      <c r="G894" s="9" t="str">
        <f ca="1">VLOOKUP(RANDBETWEEN(1,81),Sehirler[],2,0)</f>
        <v>Artvin</v>
      </c>
      <c r="H894" s="9">
        <f t="shared" ca="1" si="54"/>
        <v>66552752742</v>
      </c>
      <c r="I894" s="9" t="str">
        <f t="shared" ca="1" si="55"/>
        <v>Erkek</v>
      </c>
    </row>
    <row r="895" spans="1:9">
      <c r="A895" s="9">
        <v>894</v>
      </c>
      <c r="B895" s="9" t="s">
        <v>1884</v>
      </c>
      <c r="C895" s="9" t="s">
        <v>1885</v>
      </c>
      <c r="D895" s="11">
        <f ca="1">TODAY()-Basvuranlar[[#This Row],[Yaş]]*365</f>
        <v>20008</v>
      </c>
      <c r="E895" s="9">
        <f t="shared" ca="1" si="52"/>
        <v>65</v>
      </c>
      <c r="F895" s="9">
        <f t="shared" ca="1" si="53"/>
        <v>68</v>
      </c>
      <c r="G895" s="9" t="str">
        <f ca="1">VLOOKUP(RANDBETWEEN(1,81),Sehirler[],2,0)</f>
        <v>Karabük</v>
      </c>
      <c r="H895" s="9">
        <f t="shared" ca="1" si="54"/>
        <v>53094994582</v>
      </c>
      <c r="I895" s="9" t="str">
        <f t="shared" ca="1" si="55"/>
        <v>Kadın</v>
      </c>
    </row>
    <row r="896" spans="1:9">
      <c r="A896" s="9">
        <v>895</v>
      </c>
      <c r="B896" s="9" t="s">
        <v>1886</v>
      </c>
      <c r="C896" s="9" t="s">
        <v>1887</v>
      </c>
      <c r="D896" s="11">
        <f ca="1">TODAY()-Basvuranlar[[#This Row],[Yaş]]*365</f>
        <v>21833</v>
      </c>
      <c r="E896" s="9">
        <f t="shared" ca="1" si="52"/>
        <v>60</v>
      </c>
      <c r="F896" s="9">
        <f t="shared" ca="1" si="53"/>
        <v>35</v>
      </c>
      <c r="G896" s="9" t="str">
        <f ca="1">VLOOKUP(RANDBETWEEN(1,81),Sehirler[],2,0)</f>
        <v>Adıyaman</v>
      </c>
      <c r="H896" s="9">
        <f t="shared" ca="1" si="54"/>
        <v>55635930067</v>
      </c>
      <c r="I896" s="9" t="str">
        <f t="shared" ca="1" si="55"/>
        <v>Erkek</v>
      </c>
    </row>
    <row r="897" spans="1:9">
      <c r="A897" s="9">
        <v>896</v>
      </c>
      <c r="B897" s="9" t="s">
        <v>1888</v>
      </c>
      <c r="C897" s="9" t="s">
        <v>1889</v>
      </c>
      <c r="D897" s="11">
        <f ca="1">TODAY()-Basvuranlar[[#This Row],[Yaş]]*365</f>
        <v>30958</v>
      </c>
      <c r="E897" s="9">
        <f t="shared" ca="1" si="52"/>
        <v>35</v>
      </c>
      <c r="F897" s="9">
        <f t="shared" ca="1" si="53"/>
        <v>76</v>
      </c>
      <c r="G897" s="9" t="str">
        <f ca="1">VLOOKUP(RANDBETWEEN(1,81),Sehirler[],2,0)</f>
        <v>Sakarya</v>
      </c>
      <c r="H897" s="9">
        <f t="shared" ca="1" si="54"/>
        <v>58519050239</v>
      </c>
      <c r="I897" s="9" t="str">
        <f t="shared" ca="1" si="55"/>
        <v>Erkek</v>
      </c>
    </row>
    <row r="898" spans="1:9">
      <c r="A898" s="9">
        <v>897</v>
      </c>
      <c r="B898" s="9" t="s">
        <v>1890</v>
      </c>
      <c r="C898" s="9" t="s">
        <v>1891</v>
      </c>
      <c r="D898" s="11">
        <f ca="1">TODAY()-Basvuranlar[[#This Row],[Yaş]]*365</f>
        <v>27308</v>
      </c>
      <c r="E898" s="9">
        <f t="shared" ref="E898:E961" ca="1" si="56">RANDBETWEEN(18,82)</f>
        <v>45</v>
      </c>
      <c r="F898" s="9">
        <f t="shared" ref="F898:F961" ca="1" si="57">RANDBETWEEN(1,81)</f>
        <v>11</v>
      </c>
      <c r="G898" s="9" t="str">
        <f ca="1">VLOOKUP(RANDBETWEEN(1,81),Sehirler[],2,0)</f>
        <v>Diyarbakır</v>
      </c>
      <c r="H898" s="9">
        <f t="shared" ref="H898:H961" ca="1" si="58">RANDBETWEEN(14954316070,92354316070)</f>
        <v>61121286446</v>
      </c>
      <c r="I898" s="9" t="str">
        <f t="shared" ref="I898:I961" ca="1" si="59">_xlfn.SWITCH(RANDBETWEEN(1,2),1,"Erkek",2,"Kadın")</f>
        <v>Kadın</v>
      </c>
    </row>
    <row r="899" spans="1:9">
      <c r="A899" s="9">
        <v>898</v>
      </c>
      <c r="B899" s="9" t="s">
        <v>1892</v>
      </c>
      <c r="C899" s="9" t="s">
        <v>1893</v>
      </c>
      <c r="D899" s="11">
        <f ca="1">TODAY()-Basvuranlar[[#This Row],[Yaş]]*365</f>
        <v>19278</v>
      </c>
      <c r="E899" s="9">
        <f t="shared" ca="1" si="56"/>
        <v>67</v>
      </c>
      <c r="F899" s="9">
        <f t="shared" ca="1" si="57"/>
        <v>41</v>
      </c>
      <c r="G899" s="9" t="str">
        <f ca="1">VLOOKUP(RANDBETWEEN(1,81),Sehirler[],2,0)</f>
        <v>Çorum</v>
      </c>
      <c r="H899" s="9">
        <f t="shared" ca="1" si="58"/>
        <v>36276675239</v>
      </c>
      <c r="I899" s="9" t="str">
        <f t="shared" ca="1" si="59"/>
        <v>Erkek</v>
      </c>
    </row>
    <row r="900" spans="1:9">
      <c r="A900" s="9">
        <v>899</v>
      </c>
      <c r="B900" s="9" t="s">
        <v>1894</v>
      </c>
      <c r="C900" s="9" t="s">
        <v>1895</v>
      </c>
      <c r="D900" s="11">
        <f ca="1">TODAY()-Basvuranlar[[#This Row],[Yaş]]*365</f>
        <v>37163</v>
      </c>
      <c r="E900" s="9">
        <f t="shared" ca="1" si="56"/>
        <v>18</v>
      </c>
      <c r="F900" s="9">
        <f t="shared" ca="1" si="57"/>
        <v>35</v>
      </c>
      <c r="G900" s="9" t="str">
        <f ca="1">VLOOKUP(RANDBETWEEN(1,81),Sehirler[],2,0)</f>
        <v>Nevşehir</v>
      </c>
      <c r="H900" s="9">
        <f t="shared" ca="1" si="58"/>
        <v>70839757659</v>
      </c>
      <c r="I900" s="9" t="str">
        <f t="shared" ca="1" si="59"/>
        <v>Erkek</v>
      </c>
    </row>
    <row r="901" spans="1:9">
      <c r="A901" s="9">
        <v>900</v>
      </c>
      <c r="B901" s="9" t="s">
        <v>1896</v>
      </c>
      <c r="C901" s="9" t="s">
        <v>1897</v>
      </c>
      <c r="D901" s="11">
        <f ca="1">TODAY()-Basvuranlar[[#This Row],[Yaş]]*365</f>
        <v>28768</v>
      </c>
      <c r="E901" s="9">
        <f t="shared" ca="1" si="56"/>
        <v>41</v>
      </c>
      <c r="F901" s="9">
        <f t="shared" ca="1" si="57"/>
        <v>18</v>
      </c>
      <c r="G901" s="9" t="str">
        <f ca="1">VLOOKUP(RANDBETWEEN(1,81),Sehirler[],2,0)</f>
        <v>Kırşehir</v>
      </c>
      <c r="H901" s="9">
        <f t="shared" ca="1" si="58"/>
        <v>74696963231</v>
      </c>
      <c r="I901" s="9" t="str">
        <f t="shared" ca="1" si="59"/>
        <v>Kadın</v>
      </c>
    </row>
    <row r="902" spans="1:9">
      <c r="A902" s="9">
        <v>901</v>
      </c>
      <c r="B902" s="9" t="s">
        <v>1898</v>
      </c>
      <c r="C902" s="9" t="s">
        <v>1899</v>
      </c>
      <c r="D902" s="11">
        <f ca="1">TODAY()-Basvuranlar[[#This Row],[Yaş]]*365</f>
        <v>32783</v>
      </c>
      <c r="E902" s="9">
        <f t="shared" ca="1" si="56"/>
        <v>30</v>
      </c>
      <c r="F902" s="9">
        <f t="shared" ca="1" si="57"/>
        <v>61</v>
      </c>
      <c r="G902" s="9" t="str">
        <f ca="1">VLOOKUP(RANDBETWEEN(1,81),Sehirler[],2,0)</f>
        <v>Bartın</v>
      </c>
      <c r="H902" s="9">
        <f t="shared" ca="1" si="58"/>
        <v>84678864638</v>
      </c>
      <c r="I902" s="9" t="str">
        <f t="shared" ca="1" si="59"/>
        <v>Erkek</v>
      </c>
    </row>
    <row r="903" spans="1:9">
      <c r="A903" s="9">
        <v>902</v>
      </c>
      <c r="B903" s="9" t="s">
        <v>1900</v>
      </c>
      <c r="C903" s="9" t="s">
        <v>1901</v>
      </c>
      <c r="D903" s="11">
        <f ca="1">TODAY()-Basvuranlar[[#This Row],[Yaş]]*365</f>
        <v>29498</v>
      </c>
      <c r="E903" s="9">
        <f t="shared" ca="1" si="56"/>
        <v>39</v>
      </c>
      <c r="F903" s="9">
        <f t="shared" ca="1" si="57"/>
        <v>60</v>
      </c>
      <c r="G903" s="9" t="str">
        <f ca="1">VLOOKUP(RANDBETWEEN(1,81),Sehirler[],2,0)</f>
        <v>Çankırı</v>
      </c>
      <c r="H903" s="9">
        <f t="shared" ca="1" si="58"/>
        <v>26578143438</v>
      </c>
      <c r="I903" s="9" t="str">
        <f t="shared" ca="1" si="59"/>
        <v>Erkek</v>
      </c>
    </row>
    <row r="904" spans="1:9">
      <c r="A904" s="9">
        <v>903</v>
      </c>
      <c r="B904" s="9" t="s">
        <v>1902</v>
      </c>
      <c r="C904" s="9" t="s">
        <v>1903</v>
      </c>
      <c r="D904" s="11">
        <f ca="1">TODAY()-Basvuranlar[[#This Row],[Yaş]]*365</f>
        <v>22928</v>
      </c>
      <c r="E904" s="9">
        <f t="shared" ca="1" si="56"/>
        <v>57</v>
      </c>
      <c r="F904" s="9">
        <f t="shared" ca="1" si="57"/>
        <v>56</v>
      </c>
      <c r="G904" s="9" t="str">
        <f ca="1">VLOOKUP(RANDBETWEEN(1,81),Sehirler[],2,0)</f>
        <v>Hatay</v>
      </c>
      <c r="H904" s="9">
        <f t="shared" ca="1" si="58"/>
        <v>89501429688</v>
      </c>
      <c r="I904" s="9" t="str">
        <f t="shared" ca="1" si="59"/>
        <v>Kadın</v>
      </c>
    </row>
    <row r="905" spans="1:9">
      <c r="A905" s="9">
        <v>904</v>
      </c>
      <c r="B905" s="9" t="s">
        <v>1904</v>
      </c>
      <c r="C905" s="9" t="s">
        <v>1905</v>
      </c>
      <c r="D905" s="11">
        <f ca="1">TODAY()-Basvuranlar[[#This Row],[Yaş]]*365</f>
        <v>14168</v>
      </c>
      <c r="E905" s="9">
        <f t="shared" ca="1" si="56"/>
        <v>81</v>
      </c>
      <c r="F905" s="9">
        <f t="shared" ca="1" si="57"/>
        <v>16</v>
      </c>
      <c r="G905" s="9" t="str">
        <f ca="1">VLOOKUP(RANDBETWEEN(1,81),Sehirler[],2,0)</f>
        <v>Bayburt</v>
      </c>
      <c r="H905" s="9">
        <f t="shared" ca="1" si="58"/>
        <v>92234542264</v>
      </c>
      <c r="I905" s="9" t="str">
        <f t="shared" ca="1" si="59"/>
        <v>Erkek</v>
      </c>
    </row>
    <row r="906" spans="1:9">
      <c r="A906" s="9">
        <v>905</v>
      </c>
      <c r="B906" s="9" t="s">
        <v>1906</v>
      </c>
      <c r="C906" s="9" t="s">
        <v>1907</v>
      </c>
      <c r="D906" s="11">
        <f ca="1">TODAY()-Basvuranlar[[#This Row],[Yaş]]*365</f>
        <v>25483</v>
      </c>
      <c r="E906" s="9">
        <f t="shared" ca="1" si="56"/>
        <v>50</v>
      </c>
      <c r="F906" s="9">
        <f t="shared" ca="1" si="57"/>
        <v>35</v>
      </c>
      <c r="G906" s="9" t="str">
        <f ca="1">VLOOKUP(RANDBETWEEN(1,81),Sehirler[],2,0)</f>
        <v>Erzincan</v>
      </c>
      <c r="H906" s="9">
        <f t="shared" ca="1" si="58"/>
        <v>46410710579</v>
      </c>
      <c r="I906" s="9" t="str">
        <f t="shared" ca="1" si="59"/>
        <v>Kadın</v>
      </c>
    </row>
    <row r="907" spans="1:9">
      <c r="A907" s="9">
        <v>906</v>
      </c>
      <c r="B907" s="9" t="s">
        <v>1908</v>
      </c>
      <c r="C907" s="9" t="s">
        <v>1909</v>
      </c>
      <c r="D907" s="11">
        <f ca="1">TODAY()-Basvuranlar[[#This Row],[Yaş]]*365</f>
        <v>17818</v>
      </c>
      <c r="E907" s="9">
        <f t="shared" ca="1" si="56"/>
        <v>71</v>
      </c>
      <c r="F907" s="9">
        <f t="shared" ca="1" si="57"/>
        <v>56</v>
      </c>
      <c r="G907" s="9" t="str">
        <f ca="1">VLOOKUP(RANDBETWEEN(1,81),Sehirler[],2,0)</f>
        <v>Kırşehir</v>
      </c>
      <c r="H907" s="9">
        <f t="shared" ca="1" si="58"/>
        <v>20471716094</v>
      </c>
      <c r="I907" s="9" t="str">
        <f t="shared" ca="1" si="59"/>
        <v>Kadın</v>
      </c>
    </row>
    <row r="908" spans="1:9">
      <c r="A908" s="9">
        <v>907</v>
      </c>
      <c r="B908" s="9" t="s">
        <v>1910</v>
      </c>
      <c r="C908" s="9" t="s">
        <v>1911</v>
      </c>
      <c r="D908" s="11">
        <f ca="1">TODAY()-Basvuranlar[[#This Row],[Yaş]]*365</f>
        <v>31323</v>
      </c>
      <c r="E908" s="9">
        <f t="shared" ca="1" si="56"/>
        <v>34</v>
      </c>
      <c r="F908" s="9">
        <f t="shared" ca="1" si="57"/>
        <v>80</v>
      </c>
      <c r="G908" s="9" t="str">
        <f ca="1">VLOOKUP(RANDBETWEEN(1,81),Sehirler[],2,0)</f>
        <v>Batman</v>
      </c>
      <c r="H908" s="9">
        <f t="shared" ca="1" si="58"/>
        <v>19014566064</v>
      </c>
      <c r="I908" s="9" t="str">
        <f t="shared" ca="1" si="59"/>
        <v>Erkek</v>
      </c>
    </row>
    <row r="909" spans="1:9">
      <c r="A909" s="9">
        <v>908</v>
      </c>
      <c r="B909" s="9" t="s">
        <v>1912</v>
      </c>
      <c r="C909" s="9" t="s">
        <v>1913</v>
      </c>
      <c r="D909" s="11">
        <f ca="1">TODAY()-Basvuranlar[[#This Row],[Yaş]]*365</f>
        <v>19278</v>
      </c>
      <c r="E909" s="9">
        <f t="shared" ca="1" si="56"/>
        <v>67</v>
      </c>
      <c r="F909" s="9">
        <f t="shared" ca="1" si="57"/>
        <v>32</v>
      </c>
      <c r="G909" s="9" t="str">
        <f ca="1">VLOOKUP(RANDBETWEEN(1,81),Sehirler[],2,0)</f>
        <v>Ardahan</v>
      </c>
      <c r="H909" s="9">
        <f t="shared" ca="1" si="58"/>
        <v>82878623109</v>
      </c>
      <c r="I909" s="9" t="str">
        <f t="shared" ca="1" si="59"/>
        <v>Kadın</v>
      </c>
    </row>
    <row r="910" spans="1:9">
      <c r="A910" s="9">
        <v>909</v>
      </c>
      <c r="B910" s="9" t="s">
        <v>1914</v>
      </c>
      <c r="C910" s="9" t="s">
        <v>1915</v>
      </c>
      <c r="D910" s="11">
        <f ca="1">TODAY()-Basvuranlar[[#This Row],[Yaş]]*365</f>
        <v>28403</v>
      </c>
      <c r="E910" s="9">
        <f t="shared" ca="1" si="56"/>
        <v>42</v>
      </c>
      <c r="F910" s="9">
        <f t="shared" ca="1" si="57"/>
        <v>51</v>
      </c>
      <c r="G910" s="9" t="str">
        <f ca="1">VLOOKUP(RANDBETWEEN(1,81),Sehirler[],2,0)</f>
        <v>Tunceli</v>
      </c>
      <c r="H910" s="9">
        <f t="shared" ca="1" si="58"/>
        <v>42524765941</v>
      </c>
      <c r="I910" s="9" t="str">
        <f t="shared" ca="1" si="59"/>
        <v>Erkek</v>
      </c>
    </row>
    <row r="911" spans="1:9">
      <c r="A911" s="9">
        <v>910</v>
      </c>
      <c r="B911" s="9" t="s">
        <v>1913</v>
      </c>
      <c r="C911" s="9" t="s">
        <v>1916</v>
      </c>
      <c r="D911" s="11">
        <f ca="1">TODAY()-Basvuranlar[[#This Row],[Yaş]]*365</f>
        <v>14533</v>
      </c>
      <c r="E911" s="9">
        <f t="shared" ca="1" si="56"/>
        <v>80</v>
      </c>
      <c r="F911" s="9">
        <f t="shared" ca="1" si="57"/>
        <v>48</v>
      </c>
      <c r="G911" s="9" t="str">
        <f ca="1">VLOOKUP(RANDBETWEEN(1,81),Sehirler[],2,0)</f>
        <v>Manisa</v>
      </c>
      <c r="H911" s="9">
        <f t="shared" ca="1" si="58"/>
        <v>70960585177</v>
      </c>
      <c r="I911" s="9" t="str">
        <f t="shared" ca="1" si="59"/>
        <v>Kadın</v>
      </c>
    </row>
    <row r="912" spans="1:9">
      <c r="A912" s="9">
        <v>911</v>
      </c>
      <c r="B912" s="9" t="s">
        <v>1917</v>
      </c>
      <c r="C912" s="9" t="s">
        <v>1918</v>
      </c>
      <c r="D912" s="11">
        <f ca="1">TODAY()-Basvuranlar[[#This Row],[Yaş]]*365</f>
        <v>30228</v>
      </c>
      <c r="E912" s="9">
        <f t="shared" ca="1" si="56"/>
        <v>37</v>
      </c>
      <c r="F912" s="9">
        <f t="shared" ca="1" si="57"/>
        <v>45</v>
      </c>
      <c r="G912" s="9" t="str">
        <f ca="1">VLOOKUP(RANDBETWEEN(1,81),Sehirler[],2,0)</f>
        <v>Şanlıurfa</v>
      </c>
      <c r="H912" s="9">
        <f t="shared" ca="1" si="58"/>
        <v>90730218730</v>
      </c>
      <c r="I912" s="9" t="str">
        <f t="shared" ca="1" si="59"/>
        <v>Erkek</v>
      </c>
    </row>
    <row r="913" spans="1:9">
      <c r="A913" s="9">
        <v>912</v>
      </c>
      <c r="B913" s="9" t="s">
        <v>1919</v>
      </c>
      <c r="C913" s="9" t="s">
        <v>1920</v>
      </c>
      <c r="D913" s="11">
        <f ca="1">TODAY()-Basvuranlar[[#This Row],[Yaş]]*365</f>
        <v>20008</v>
      </c>
      <c r="E913" s="9">
        <f t="shared" ca="1" si="56"/>
        <v>65</v>
      </c>
      <c r="F913" s="9">
        <f t="shared" ca="1" si="57"/>
        <v>32</v>
      </c>
      <c r="G913" s="9" t="str">
        <f ca="1">VLOOKUP(RANDBETWEEN(1,81),Sehirler[],2,0)</f>
        <v>Afyonkarahisar</v>
      </c>
      <c r="H913" s="9">
        <f t="shared" ca="1" si="58"/>
        <v>83371350902</v>
      </c>
      <c r="I913" s="9" t="str">
        <f t="shared" ca="1" si="59"/>
        <v>Kadın</v>
      </c>
    </row>
    <row r="914" spans="1:9">
      <c r="A914" s="9">
        <v>913</v>
      </c>
      <c r="B914" s="9" t="s">
        <v>1921</v>
      </c>
      <c r="C914" s="9" t="s">
        <v>1922</v>
      </c>
      <c r="D914" s="11">
        <f ca="1">TODAY()-Basvuranlar[[#This Row],[Yaş]]*365</f>
        <v>25848</v>
      </c>
      <c r="E914" s="9">
        <f t="shared" ca="1" si="56"/>
        <v>49</v>
      </c>
      <c r="F914" s="9">
        <f t="shared" ca="1" si="57"/>
        <v>39</v>
      </c>
      <c r="G914" s="9" t="str">
        <f ca="1">VLOOKUP(RANDBETWEEN(1,81),Sehirler[],2,0)</f>
        <v>Yalova</v>
      </c>
      <c r="H914" s="9">
        <f t="shared" ca="1" si="58"/>
        <v>38464556320</v>
      </c>
      <c r="I914" s="9" t="str">
        <f t="shared" ca="1" si="59"/>
        <v>Kadın</v>
      </c>
    </row>
    <row r="915" spans="1:9">
      <c r="A915" s="9">
        <v>914</v>
      </c>
      <c r="B915" s="9" t="s">
        <v>1923</v>
      </c>
      <c r="C915" s="9" t="s">
        <v>1924</v>
      </c>
      <c r="D915" s="11">
        <f ca="1">TODAY()-Basvuranlar[[#This Row],[Yaş]]*365</f>
        <v>34973</v>
      </c>
      <c r="E915" s="9">
        <f t="shared" ca="1" si="56"/>
        <v>24</v>
      </c>
      <c r="F915" s="9">
        <f t="shared" ca="1" si="57"/>
        <v>75</v>
      </c>
      <c r="G915" s="9" t="str">
        <f ca="1">VLOOKUP(RANDBETWEEN(1,81),Sehirler[],2,0)</f>
        <v>Karaman</v>
      </c>
      <c r="H915" s="9">
        <f t="shared" ca="1" si="58"/>
        <v>80090157220</v>
      </c>
      <c r="I915" s="9" t="str">
        <f t="shared" ca="1" si="59"/>
        <v>Erkek</v>
      </c>
    </row>
    <row r="916" spans="1:9">
      <c r="A916" s="9">
        <v>915</v>
      </c>
      <c r="B916" s="9" t="s">
        <v>1925</v>
      </c>
      <c r="C916" s="9" t="s">
        <v>1926</v>
      </c>
      <c r="D916" s="11">
        <f ca="1">TODAY()-Basvuranlar[[#This Row],[Yaş]]*365</f>
        <v>34973</v>
      </c>
      <c r="E916" s="9">
        <f t="shared" ca="1" si="56"/>
        <v>24</v>
      </c>
      <c r="F916" s="9">
        <f t="shared" ca="1" si="57"/>
        <v>66</v>
      </c>
      <c r="G916" s="9" t="str">
        <f ca="1">VLOOKUP(RANDBETWEEN(1,81),Sehirler[],2,0)</f>
        <v>Kilis</v>
      </c>
      <c r="H916" s="9">
        <f t="shared" ca="1" si="58"/>
        <v>77828152240</v>
      </c>
      <c r="I916" s="9" t="str">
        <f t="shared" ca="1" si="59"/>
        <v>Erkek</v>
      </c>
    </row>
    <row r="917" spans="1:9">
      <c r="A917" s="9">
        <v>916</v>
      </c>
      <c r="B917" s="9" t="s">
        <v>1927</v>
      </c>
      <c r="C917" s="9" t="s">
        <v>1928</v>
      </c>
      <c r="D917" s="11">
        <f ca="1">TODAY()-Basvuranlar[[#This Row],[Yaş]]*365</f>
        <v>15263</v>
      </c>
      <c r="E917" s="9">
        <f t="shared" ca="1" si="56"/>
        <v>78</v>
      </c>
      <c r="F917" s="9">
        <f t="shared" ca="1" si="57"/>
        <v>52</v>
      </c>
      <c r="G917" s="9" t="str">
        <f ca="1">VLOOKUP(RANDBETWEEN(1,81),Sehirler[],2,0)</f>
        <v>Bayburt</v>
      </c>
      <c r="H917" s="9">
        <f t="shared" ca="1" si="58"/>
        <v>86994103917</v>
      </c>
      <c r="I917" s="9" t="str">
        <f t="shared" ca="1" si="59"/>
        <v>Kadın</v>
      </c>
    </row>
    <row r="918" spans="1:9">
      <c r="A918" s="9">
        <v>917</v>
      </c>
      <c r="B918" s="9" t="s">
        <v>1929</v>
      </c>
      <c r="C918" s="9" t="s">
        <v>1930</v>
      </c>
      <c r="D918" s="11">
        <f ca="1">TODAY()-Basvuranlar[[#This Row],[Yaş]]*365</f>
        <v>15263</v>
      </c>
      <c r="E918" s="9">
        <f t="shared" ca="1" si="56"/>
        <v>78</v>
      </c>
      <c r="F918" s="9">
        <f t="shared" ca="1" si="57"/>
        <v>3</v>
      </c>
      <c r="G918" s="9" t="str">
        <f ca="1">VLOOKUP(RANDBETWEEN(1,81),Sehirler[],2,0)</f>
        <v>Tunceli</v>
      </c>
      <c r="H918" s="9">
        <f t="shared" ca="1" si="58"/>
        <v>62266922020</v>
      </c>
      <c r="I918" s="9" t="str">
        <f t="shared" ca="1" si="59"/>
        <v>Erkek</v>
      </c>
    </row>
    <row r="919" spans="1:9">
      <c r="A919" s="9">
        <v>918</v>
      </c>
      <c r="B919" s="9" t="s">
        <v>1931</v>
      </c>
      <c r="C919" s="9" t="s">
        <v>1932</v>
      </c>
      <c r="D919" s="11">
        <f ca="1">TODAY()-Basvuranlar[[#This Row],[Yaş]]*365</f>
        <v>19278</v>
      </c>
      <c r="E919" s="9">
        <f t="shared" ca="1" si="56"/>
        <v>67</v>
      </c>
      <c r="F919" s="9">
        <f t="shared" ca="1" si="57"/>
        <v>42</v>
      </c>
      <c r="G919" s="9" t="str">
        <f ca="1">VLOOKUP(RANDBETWEEN(1,81),Sehirler[],2,0)</f>
        <v>Siirt</v>
      </c>
      <c r="H919" s="9">
        <f t="shared" ca="1" si="58"/>
        <v>23594138966</v>
      </c>
      <c r="I919" s="9" t="str">
        <f t="shared" ca="1" si="59"/>
        <v>Kadın</v>
      </c>
    </row>
    <row r="920" spans="1:9">
      <c r="A920" s="9">
        <v>919</v>
      </c>
      <c r="B920" s="9" t="s">
        <v>1933</v>
      </c>
      <c r="C920" s="9" t="s">
        <v>1934</v>
      </c>
      <c r="D920" s="11">
        <f ca="1">TODAY()-Basvuranlar[[#This Row],[Yaş]]*365</f>
        <v>20738</v>
      </c>
      <c r="E920" s="9">
        <f t="shared" ca="1" si="56"/>
        <v>63</v>
      </c>
      <c r="F920" s="9">
        <f t="shared" ca="1" si="57"/>
        <v>7</v>
      </c>
      <c r="G920" s="9" t="str">
        <f ca="1">VLOOKUP(RANDBETWEEN(1,81),Sehirler[],2,0)</f>
        <v>Balıkesir</v>
      </c>
      <c r="H920" s="9">
        <f t="shared" ca="1" si="58"/>
        <v>59256249513</v>
      </c>
      <c r="I920" s="9" t="str">
        <f t="shared" ca="1" si="59"/>
        <v>Erkek</v>
      </c>
    </row>
    <row r="921" spans="1:9">
      <c r="A921" s="9">
        <v>920</v>
      </c>
      <c r="B921" s="9" t="s">
        <v>1935</v>
      </c>
      <c r="C921" s="9" t="s">
        <v>1936</v>
      </c>
      <c r="D921" s="11">
        <f ca="1">TODAY()-Basvuranlar[[#This Row],[Yaş]]*365</f>
        <v>28403</v>
      </c>
      <c r="E921" s="9">
        <f t="shared" ca="1" si="56"/>
        <v>42</v>
      </c>
      <c r="F921" s="9">
        <f t="shared" ca="1" si="57"/>
        <v>66</v>
      </c>
      <c r="G921" s="9" t="str">
        <f ca="1">VLOOKUP(RANDBETWEEN(1,81),Sehirler[],2,0)</f>
        <v>Mardin</v>
      </c>
      <c r="H921" s="9">
        <f t="shared" ca="1" si="58"/>
        <v>55107362036</v>
      </c>
      <c r="I921" s="9" t="str">
        <f t="shared" ca="1" si="59"/>
        <v>Kadın</v>
      </c>
    </row>
    <row r="922" spans="1:9">
      <c r="A922" s="9">
        <v>921</v>
      </c>
      <c r="B922" s="9" t="s">
        <v>1937</v>
      </c>
      <c r="C922" s="9" t="s">
        <v>1938</v>
      </c>
      <c r="D922" s="11">
        <f ca="1">TODAY()-Basvuranlar[[#This Row],[Yaş]]*365</f>
        <v>15263</v>
      </c>
      <c r="E922" s="9">
        <f t="shared" ca="1" si="56"/>
        <v>78</v>
      </c>
      <c r="F922" s="9">
        <f t="shared" ca="1" si="57"/>
        <v>75</v>
      </c>
      <c r="G922" s="9" t="str">
        <f ca="1">VLOOKUP(RANDBETWEEN(1,81),Sehirler[],2,0)</f>
        <v>Samsun</v>
      </c>
      <c r="H922" s="9">
        <f t="shared" ca="1" si="58"/>
        <v>55626389501</v>
      </c>
      <c r="I922" s="9" t="str">
        <f t="shared" ca="1" si="59"/>
        <v>Erkek</v>
      </c>
    </row>
    <row r="923" spans="1:9">
      <c r="A923" s="9">
        <v>922</v>
      </c>
      <c r="B923" s="9" t="s">
        <v>1939</v>
      </c>
      <c r="C923" s="9" t="s">
        <v>93</v>
      </c>
      <c r="D923" s="11">
        <f ca="1">TODAY()-Basvuranlar[[#This Row],[Yaş]]*365</f>
        <v>36798</v>
      </c>
      <c r="E923" s="9">
        <f t="shared" ca="1" si="56"/>
        <v>19</v>
      </c>
      <c r="F923" s="9">
        <f t="shared" ca="1" si="57"/>
        <v>49</v>
      </c>
      <c r="G923" s="9" t="str">
        <f ca="1">VLOOKUP(RANDBETWEEN(1,81),Sehirler[],2,0)</f>
        <v>Yozgat</v>
      </c>
      <c r="H923" s="9">
        <f t="shared" ca="1" si="58"/>
        <v>82625985956</v>
      </c>
      <c r="I923" s="9" t="str">
        <f t="shared" ca="1" si="59"/>
        <v>Kadın</v>
      </c>
    </row>
    <row r="924" spans="1:9">
      <c r="A924" s="9">
        <v>923</v>
      </c>
      <c r="B924" s="9" t="s">
        <v>1940</v>
      </c>
      <c r="C924" s="9" t="s">
        <v>1941</v>
      </c>
      <c r="D924" s="11">
        <f ca="1">TODAY()-Basvuranlar[[#This Row],[Yaş]]*365</f>
        <v>14168</v>
      </c>
      <c r="E924" s="9">
        <f t="shared" ca="1" si="56"/>
        <v>81</v>
      </c>
      <c r="F924" s="9">
        <f t="shared" ca="1" si="57"/>
        <v>18</v>
      </c>
      <c r="G924" s="9" t="str">
        <f ca="1">VLOOKUP(RANDBETWEEN(1,81),Sehirler[],2,0)</f>
        <v>Osmaniye</v>
      </c>
      <c r="H924" s="9">
        <f t="shared" ca="1" si="58"/>
        <v>56630509027</v>
      </c>
      <c r="I924" s="9" t="str">
        <f t="shared" ca="1" si="59"/>
        <v>Kadın</v>
      </c>
    </row>
    <row r="925" spans="1:9">
      <c r="A925" s="9">
        <v>924</v>
      </c>
      <c r="B925" s="9" t="s">
        <v>1942</v>
      </c>
      <c r="C925" s="9" t="s">
        <v>1943</v>
      </c>
      <c r="D925" s="11">
        <f ca="1">TODAY()-Basvuranlar[[#This Row],[Yaş]]*365</f>
        <v>14168</v>
      </c>
      <c r="E925" s="9">
        <f t="shared" ca="1" si="56"/>
        <v>81</v>
      </c>
      <c r="F925" s="9">
        <f t="shared" ca="1" si="57"/>
        <v>39</v>
      </c>
      <c r="G925" s="9" t="str">
        <f ca="1">VLOOKUP(RANDBETWEEN(1,81),Sehirler[],2,0)</f>
        <v>Karabük</v>
      </c>
      <c r="H925" s="9">
        <f t="shared" ca="1" si="58"/>
        <v>78071402065</v>
      </c>
      <c r="I925" s="9" t="str">
        <f t="shared" ca="1" si="59"/>
        <v>Kadın</v>
      </c>
    </row>
    <row r="926" spans="1:9">
      <c r="A926" s="9">
        <v>925</v>
      </c>
      <c r="B926" s="9" t="s">
        <v>1944</v>
      </c>
      <c r="C926" s="9" t="s">
        <v>1945</v>
      </c>
      <c r="D926" s="11">
        <f ca="1">TODAY()-Basvuranlar[[#This Row],[Yaş]]*365</f>
        <v>21468</v>
      </c>
      <c r="E926" s="9">
        <f t="shared" ca="1" si="56"/>
        <v>61</v>
      </c>
      <c r="F926" s="9">
        <f t="shared" ca="1" si="57"/>
        <v>56</v>
      </c>
      <c r="G926" s="9" t="str">
        <f ca="1">VLOOKUP(RANDBETWEEN(1,81),Sehirler[],2,0)</f>
        <v>Ordu</v>
      </c>
      <c r="H926" s="9">
        <f t="shared" ca="1" si="58"/>
        <v>72710438168</v>
      </c>
      <c r="I926" s="9" t="str">
        <f t="shared" ca="1" si="59"/>
        <v>Kadın</v>
      </c>
    </row>
    <row r="927" spans="1:9">
      <c r="A927" s="9">
        <v>926</v>
      </c>
      <c r="B927" s="9" t="s">
        <v>1946</v>
      </c>
      <c r="C927" s="9" t="s">
        <v>1947</v>
      </c>
      <c r="D927" s="11">
        <f ca="1">TODAY()-Basvuranlar[[#This Row],[Yaş]]*365</f>
        <v>19643</v>
      </c>
      <c r="E927" s="9">
        <f t="shared" ca="1" si="56"/>
        <v>66</v>
      </c>
      <c r="F927" s="9">
        <f t="shared" ca="1" si="57"/>
        <v>54</v>
      </c>
      <c r="G927" s="9" t="str">
        <f ca="1">VLOOKUP(RANDBETWEEN(1,81),Sehirler[],2,0)</f>
        <v>Zonguldak</v>
      </c>
      <c r="H927" s="9">
        <f t="shared" ca="1" si="58"/>
        <v>24995890329</v>
      </c>
      <c r="I927" s="9" t="str">
        <f t="shared" ca="1" si="59"/>
        <v>Erkek</v>
      </c>
    </row>
    <row r="928" spans="1:9">
      <c r="A928" s="9">
        <v>927</v>
      </c>
      <c r="B928" s="9" t="s">
        <v>1948</v>
      </c>
      <c r="C928" s="9" t="s">
        <v>1949</v>
      </c>
      <c r="D928" s="11">
        <f ca="1">TODAY()-Basvuranlar[[#This Row],[Yaş]]*365</f>
        <v>15993</v>
      </c>
      <c r="E928" s="9">
        <f t="shared" ca="1" si="56"/>
        <v>76</v>
      </c>
      <c r="F928" s="9">
        <f t="shared" ca="1" si="57"/>
        <v>46</v>
      </c>
      <c r="G928" s="9" t="str">
        <f ca="1">VLOOKUP(RANDBETWEEN(1,81),Sehirler[],2,0)</f>
        <v>Adana</v>
      </c>
      <c r="H928" s="9">
        <f t="shared" ca="1" si="58"/>
        <v>29312768736</v>
      </c>
      <c r="I928" s="9" t="str">
        <f t="shared" ca="1" si="59"/>
        <v>Kadın</v>
      </c>
    </row>
    <row r="929" spans="1:9">
      <c r="A929" s="9">
        <v>928</v>
      </c>
      <c r="B929" s="9" t="s">
        <v>1950</v>
      </c>
      <c r="C929" s="9" t="s">
        <v>1951</v>
      </c>
      <c r="D929" s="11">
        <f ca="1">TODAY()-Basvuranlar[[#This Row],[Yaş]]*365</f>
        <v>34973</v>
      </c>
      <c r="E929" s="9">
        <f t="shared" ca="1" si="56"/>
        <v>24</v>
      </c>
      <c r="F929" s="9">
        <f t="shared" ca="1" si="57"/>
        <v>5</v>
      </c>
      <c r="G929" s="9" t="str">
        <f ca="1">VLOOKUP(RANDBETWEEN(1,81),Sehirler[],2,0)</f>
        <v>Mardin</v>
      </c>
      <c r="H929" s="9">
        <f t="shared" ca="1" si="58"/>
        <v>74633547590</v>
      </c>
      <c r="I929" s="9" t="str">
        <f t="shared" ca="1" si="59"/>
        <v>Kadın</v>
      </c>
    </row>
    <row r="930" spans="1:9">
      <c r="A930" s="9">
        <v>929</v>
      </c>
      <c r="B930" s="9" t="s">
        <v>1952</v>
      </c>
      <c r="C930" s="9" t="s">
        <v>1953</v>
      </c>
      <c r="D930" s="11">
        <f ca="1">TODAY()-Basvuranlar[[#This Row],[Yaş]]*365</f>
        <v>26578</v>
      </c>
      <c r="E930" s="9">
        <f t="shared" ca="1" si="56"/>
        <v>47</v>
      </c>
      <c r="F930" s="9">
        <f t="shared" ca="1" si="57"/>
        <v>59</v>
      </c>
      <c r="G930" s="9" t="str">
        <f ca="1">VLOOKUP(RANDBETWEEN(1,81),Sehirler[],2,0)</f>
        <v>Batman</v>
      </c>
      <c r="H930" s="9">
        <f t="shared" ca="1" si="58"/>
        <v>45877514325</v>
      </c>
      <c r="I930" s="9" t="str">
        <f t="shared" ca="1" si="59"/>
        <v>Kadın</v>
      </c>
    </row>
    <row r="931" spans="1:9">
      <c r="A931" s="9">
        <v>930</v>
      </c>
      <c r="B931" s="9" t="s">
        <v>1954</v>
      </c>
      <c r="C931" s="9" t="s">
        <v>1955</v>
      </c>
      <c r="D931" s="11">
        <f ca="1">TODAY()-Basvuranlar[[#This Row],[Yaş]]*365</f>
        <v>17453</v>
      </c>
      <c r="E931" s="9">
        <f t="shared" ca="1" si="56"/>
        <v>72</v>
      </c>
      <c r="F931" s="9">
        <f t="shared" ca="1" si="57"/>
        <v>53</v>
      </c>
      <c r="G931" s="9" t="str">
        <f ca="1">VLOOKUP(RANDBETWEEN(1,81),Sehirler[],2,0)</f>
        <v>Amasya</v>
      </c>
      <c r="H931" s="9">
        <f t="shared" ca="1" si="58"/>
        <v>68549749088</v>
      </c>
      <c r="I931" s="9" t="str">
        <f t="shared" ca="1" si="59"/>
        <v>Erkek</v>
      </c>
    </row>
    <row r="932" spans="1:9">
      <c r="A932" s="9">
        <v>931</v>
      </c>
      <c r="B932" s="9" t="s">
        <v>1956</v>
      </c>
      <c r="C932" s="9" t="s">
        <v>1957</v>
      </c>
      <c r="D932" s="11">
        <f ca="1">TODAY()-Basvuranlar[[#This Row],[Yaş]]*365</f>
        <v>23293</v>
      </c>
      <c r="E932" s="9">
        <f t="shared" ca="1" si="56"/>
        <v>56</v>
      </c>
      <c r="F932" s="9">
        <f t="shared" ca="1" si="57"/>
        <v>17</v>
      </c>
      <c r="G932" s="9" t="str">
        <f ca="1">VLOOKUP(RANDBETWEEN(1,81),Sehirler[],2,0)</f>
        <v>Gümüşhane</v>
      </c>
      <c r="H932" s="9">
        <f t="shared" ca="1" si="58"/>
        <v>23045960781</v>
      </c>
      <c r="I932" s="9" t="str">
        <f t="shared" ca="1" si="59"/>
        <v>Erkek</v>
      </c>
    </row>
    <row r="933" spans="1:9">
      <c r="A933" s="9">
        <v>932</v>
      </c>
      <c r="B933" s="9" t="s">
        <v>1958</v>
      </c>
      <c r="C933" s="9" t="s">
        <v>2100</v>
      </c>
      <c r="D933" s="11">
        <f ca="1">TODAY()-Basvuranlar[[#This Row],[Yaş]]*365</f>
        <v>27308</v>
      </c>
      <c r="E933" s="9">
        <f t="shared" ca="1" si="56"/>
        <v>45</v>
      </c>
      <c r="F933" s="9">
        <f t="shared" ca="1" si="57"/>
        <v>48</v>
      </c>
      <c r="G933" s="9" t="str">
        <f ca="1">VLOOKUP(RANDBETWEEN(1,81),Sehirler[],2,0)</f>
        <v>Manisa</v>
      </c>
      <c r="H933" s="9">
        <f t="shared" ca="1" si="58"/>
        <v>45353750587</v>
      </c>
      <c r="I933" s="9" t="str">
        <f t="shared" ca="1" si="59"/>
        <v>Kadın</v>
      </c>
    </row>
    <row r="934" spans="1:9">
      <c r="A934" s="9">
        <v>933</v>
      </c>
      <c r="B934" s="9" t="s">
        <v>1959</v>
      </c>
      <c r="C934" s="9" t="s">
        <v>1960</v>
      </c>
      <c r="D934" s="11">
        <f ca="1">TODAY()-Basvuranlar[[#This Row],[Yaş]]*365</f>
        <v>14898</v>
      </c>
      <c r="E934" s="9">
        <f t="shared" ca="1" si="56"/>
        <v>79</v>
      </c>
      <c r="F934" s="9">
        <f t="shared" ca="1" si="57"/>
        <v>25</v>
      </c>
      <c r="G934" s="9" t="str">
        <f ca="1">VLOOKUP(RANDBETWEEN(1,81),Sehirler[],2,0)</f>
        <v>Edirne</v>
      </c>
      <c r="H934" s="9">
        <f t="shared" ca="1" si="58"/>
        <v>46982736490</v>
      </c>
      <c r="I934" s="9" t="str">
        <f t="shared" ca="1" si="59"/>
        <v>Kadın</v>
      </c>
    </row>
    <row r="935" spans="1:9">
      <c r="A935" s="9">
        <v>934</v>
      </c>
      <c r="B935" s="9" t="s">
        <v>1961</v>
      </c>
      <c r="C935" s="9" t="s">
        <v>1962</v>
      </c>
      <c r="D935" s="11">
        <f ca="1">TODAY()-Basvuranlar[[#This Row],[Yaş]]*365</f>
        <v>19278</v>
      </c>
      <c r="E935" s="9">
        <f t="shared" ca="1" si="56"/>
        <v>67</v>
      </c>
      <c r="F935" s="9">
        <f t="shared" ca="1" si="57"/>
        <v>55</v>
      </c>
      <c r="G935" s="9" t="str">
        <f ca="1">VLOOKUP(RANDBETWEEN(1,81),Sehirler[],2,0)</f>
        <v>Erzurum</v>
      </c>
      <c r="H935" s="9">
        <f t="shared" ca="1" si="58"/>
        <v>15235503673</v>
      </c>
      <c r="I935" s="9" t="str">
        <f t="shared" ca="1" si="59"/>
        <v>Kadın</v>
      </c>
    </row>
    <row r="936" spans="1:9">
      <c r="A936" s="9">
        <v>935</v>
      </c>
      <c r="B936" s="9" t="s">
        <v>1963</v>
      </c>
      <c r="C936" s="9" t="s">
        <v>1964</v>
      </c>
      <c r="D936" s="11">
        <f ca="1">TODAY()-Basvuranlar[[#This Row],[Yaş]]*365</f>
        <v>27308</v>
      </c>
      <c r="E936" s="9">
        <f t="shared" ca="1" si="56"/>
        <v>45</v>
      </c>
      <c r="F936" s="9">
        <f t="shared" ca="1" si="57"/>
        <v>53</v>
      </c>
      <c r="G936" s="9" t="str">
        <f ca="1">VLOOKUP(RANDBETWEEN(1,81),Sehirler[],2,0)</f>
        <v>Düzce</v>
      </c>
      <c r="H936" s="9">
        <f t="shared" ca="1" si="58"/>
        <v>81340432755</v>
      </c>
      <c r="I936" s="9" t="str">
        <f t="shared" ca="1" si="59"/>
        <v>Kadın</v>
      </c>
    </row>
    <row r="937" spans="1:9">
      <c r="A937" s="9">
        <v>936</v>
      </c>
      <c r="B937" s="9" t="s">
        <v>1965</v>
      </c>
      <c r="C937" s="9" t="s">
        <v>1966</v>
      </c>
      <c r="D937" s="11">
        <f ca="1">TODAY()-Basvuranlar[[#This Row],[Yaş]]*365</f>
        <v>24388</v>
      </c>
      <c r="E937" s="9">
        <f t="shared" ca="1" si="56"/>
        <v>53</v>
      </c>
      <c r="F937" s="9">
        <f t="shared" ca="1" si="57"/>
        <v>35</v>
      </c>
      <c r="G937" s="9" t="str">
        <f ca="1">VLOOKUP(RANDBETWEEN(1,81),Sehirler[],2,0)</f>
        <v>Batman</v>
      </c>
      <c r="H937" s="9">
        <f t="shared" ca="1" si="58"/>
        <v>47841865444</v>
      </c>
      <c r="I937" s="9" t="str">
        <f t="shared" ca="1" si="59"/>
        <v>Erkek</v>
      </c>
    </row>
    <row r="938" spans="1:9">
      <c r="A938" s="9">
        <v>937</v>
      </c>
      <c r="B938" s="9" t="s">
        <v>1967</v>
      </c>
      <c r="C938" s="9" t="s">
        <v>1968</v>
      </c>
      <c r="D938" s="11">
        <f ca="1">TODAY()-Basvuranlar[[#This Row],[Yaş]]*365</f>
        <v>23658</v>
      </c>
      <c r="E938" s="9">
        <f t="shared" ca="1" si="56"/>
        <v>55</v>
      </c>
      <c r="F938" s="9">
        <f t="shared" ca="1" si="57"/>
        <v>68</v>
      </c>
      <c r="G938" s="9" t="str">
        <f ca="1">VLOOKUP(RANDBETWEEN(1,81),Sehirler[],2,0)</f>
        <v>Aydın</v>
      </c>
      <c r="H938" s="9">
        <f t="shared" ca="1" si="58"/>
        <v>72445835368</v>
      </c>
      <c r="I938" s="9" t="str">
        <f t="shared" ca="1" si="59"/>
        <v>Kadın</v>
      </c>
    </row>
    <row r="939" spans="1:9">
      <c r="A939" s="9">
        <v>938</v>
      </c>
      <c r="B939" s="9" t="s">
        <v>1969</v>
      </c>
      <c r="C939" s="9" t="s">
        <v>1970</v>
      </c>
      <c r="D939" s="11">
        <f ca="1">TODAY()-Basvuranlar[[#This Row],[Yaş]]*365</f>
        <v>25118</v>
      </c>
      <c r="E939" s="9">
        <f t="shared" ca="1" si="56"/>
        <v>51</v>
      </c>
      <c r="F939" s="9">
        <f t="shared" ca="1" si="57"/>
        <v>25</v>
      </c>
      <c r="G939" s="9" t="str">
        <f ca="1">VLOOKUP(RANDBETWEEN(1,81),Sehirler[],2,0)</f>
        <v>Osmaniye</v>
      </c>
      <c r="H939" s="9">
        <f t="shared" ca="1" si="58"/>
        <v>20880839454</v>
      </c>
      <c r="I939" s="9" t="str">
        <f t="shared" ca="1" si="59"/>
        <v>Erkek</v>
      </c>
    </row>
    <row r="940" spans="1:9">
      <c r="A940" s="9">
        <v>939</v>
      </c>
      <c r="B940" s="9" t="s">
        <v>1971</v>
      </c>
      <c r="C940" s="9" t="s">
        <v>1972</v>
      </c>
      <c r="D940" s="11">
        <f ca="1">TODAY()-Basvuranlar[[#This Row],[Yaş]]*365</f>
        <v>27308</v>
      </c>
      <c r="E940" s="9">
        <f t="shared" ca="1" si="56"/>
        <v>45</v>
      </c>
      <c r="F940" s="9">
        <f t="shared" ca="1" si="57"/>
        <v>75</v>
      </c>
      <c r="G940" s="9" t="str">
        <f ca="1">VLOOKUP(RANDBETWEEN(1,81),Sehirler[],2,0)</f>
        <v>Adana</v>
      </c>
      <c r="H940" s="9">
        <f t="shared" ca="1" si="58"/>
        <v>40648008893</v>
      </c>
      <c r="I940" s="9" t="str">
        <f t="shared" ca="1" si="59"/>
        <v>Kadın</v>
      </c>
    </row>
    <row r="941" spans="1:9">
      <c r="A941" s="9">
        <v>940</v>
      </c>
      <c r="B941" s="9" t="s">
        <v>1973</v>
      </c>
      <c r="C941" s="9" t="s">
        <v>1974</v>
      </c>
      <c r="D941" s="11">
        <f ca="1">TODAY()-Basvuranlar[[#This Row],[Yaş]]*365</f>
        <v>25483</v>
      </c>
      <c r="E941" s="9">
        <f t="shared" ca="1" si="56"/>
        <v>50</v>
      </c>
      <c r="F941" s="9">
        <f t="shared" ca="1" si="57"/>
        <v>24</v>
      </c>
      <c r="G941" s="9" t="str">
        <f ca="1">VLOOKUP(RANDBETWEEN(1,81),Sehirler[],2,0)</f>
        <v>Elazığ</v>
      </c>
      <c r="H941" s="9">
        <f t="shared" ca="1" si="58"/>
        <v>80753147472</v>
      </c>
      <c r="I941" s="9" t="str">
        <f t="shared" ca="1" si="59"/>
        <v>Kadın</v>
      </c>
    </row>
    <row r="942" spans="1:9">
      <c r="A942" s="9">
        <v>941</v>
      </c>
      <c r="B942" s="9" t="s">
        <v>1975</v>
      </c>
      <c r="C942" s="9" t="s">
        <v>1976</v>
      </c>
      <c r="D942" s="11">
        <f ca="1">TODAY()-Basvuranlar[[#This Row],[Yaş]]*365</f>
        <v>14898</v>
      </c>
      <c r="E942" s="9">
        <f t="shared" ca="1" si="56"/>
        <v>79</v>
      </c>
      <c r="F942" s="9">
        <f t="shared" ca="1" si="57"/>
        <v>28</v>
      </c>
      <c r="G942" s="9" t="str">
        <f ca="1">VLOOKUP(RANDBETWEEN(1,81),Sehirler[],2,0)</f>
        <v>Mardin</v>
      </c>
      <c r="H942" s="9">
        <f t="shared" ca="1" si="58"/>
        <v>19397356187</v>
      </c>
      <c r="I942" s="9" t="str">
        <f t="shared" ca="1" si="59"/>
        <v>Erkek</v>
      </c>
    </row>
    <row r="943" spans="1:9">
      <c r="A943" s="9">
        <v>942</v>
      </c>
      <c r="B943" s="9" t="s">
        <v>1977</v>
      </c>
      <c r="C943" s="9" t="s">
        <v>2101</v>
      </c>
      <c r="D943" s="11">
        <f ca="1">TODAY()-Basvuranlar[[#This Row],[Yaş]]*365</f>
        <v>14898</v>
      </c>
      <c r="E943" s="9">
        <f t="shared" ca="1" si="56"/>
        <v>79</v>
      </c>
      <c r="F943" s="9">
        <f t="shared" ca="1" si="57"/>
        <v>52</v>
      </c>
      <c r="G943" s="9" t="str">
        <f ca="1">VLOOKUP(RANDBETWEEN(1,81),Sehirler[],2,0)</f>
        <v>Iğdır</v>
      </c>
      <c r="H943" s="9">
        <f t="shared" ca="1" si="58"/>
        <v>63952312480</v>
      </c>
      <c r="I943" s="9" t="str">
        <f t="shared" ca="1" si="59"/>
        <v>Erkek</v>
      </c>
    </row>
    <row r="944" spans="1:9">
      <c r="A944" s="9">
        <v>943</v>
      </c>
      <c r="B944" s="9" t="s">
        <v>1978</v>
      </c>
      <c r="C944" s="9" t="s">
        <v>1979</v>
      </c>
      <c r="D944" s="11">
        <f ca="1">TODAY()-Basvuranlar[[#This Row],[Yaş]]*365</f>
        <v>14168</v>
      </c>
      <c r="E944" s="9">
        <f t="shared" ca="1" si="56"/>
        <v>81</v>
      </c>
      <c r="F944" s="9">
        <f t="shared" ca="1" si="57"/>
        <v>16</v>
      </c>
      <c r="G944" s="9" t="str">
        <f ca="1">VLOOKUP(RANDBETWEEN(1,81),Sehirler[],2,0)</f>
        <v>Adana</v>
      </c>
      <c r="H944" s="9">
        <f t="shared" ca="1" si="58"/>
        <v>77705003411</v>
      </c>
      <c r="I944" s="9" t="str">
        <f t="shared" ca="1" si="59"/>
        <v>Kadın</v>
      </c>
    </row>
    <row r="945" spans="1:9">
      <c r="A945" s="9">
        <v>944</v>
      </c>
      <c r="B945" s="9" t="s">
        <v>1980</v>
      </c>
      <c r="C945" s="9" t="s">
        <v>1981</v>
      </c>
      <c r="D945" s="11">
        <f ca="1">TODAY()-Basvuranlar[[#This Row],[Yaş]]*365</f>
        <v>18913</v>
      </c>
      <c r="E945" s="9">
        <f t="shared" ca="1" si="56"/>
        <v>68</v>
      </c>
      <c r="F945" s="9">
        <f t="shared" ca="1" si="57"/>
        <v>24</v>
      </c>
      <c r="G945" s="9" t="str">
        <f ca="1">VLOOKUP(RANDBETWEEN(1,81),Sehirler[],2,0)</f>
        <v>Kırşehir</v>
      </c>
      <c r="H945" s="9">
        <f t="shared" ca="1" si="58"/>
        <v>91604295358</v>
      </c>
      <c r="I945" s="9" t="str">
        <f t="shared" ca="1" si="59"/>
        <v>Erkek</v>
      </c>
    </row>
    <row r="946" spans="1:9">
      <c r="A946" s="9">
        <v>945</v>
      </c>
      <c r="B946" s="9" t="s">
        <v>1982</v>
      </c>
      <c r="C946" s="9" t="s">
        <v>1983</v>
      </c>
      <c r="D946" s="11">
        <f ca="1">TODAY()-Basvuranlar[[#This Row],[Yaş]]*365</f>
        <v>32053</v>
      </c>
      <c r="E946" s="9">
        <f t="shared" ca="1" si="56"/>
        <v>32</v>
      </c>
      <c r="F946" s="9">
        <f t="shared" ca="1" si="57"/>
        <v>17</v>
      </c>
      <c r="G946" s="9" t="str">
        <f ca="1">VLOOKUP(RANDBETWEEN(1,81),Sehirler[],2,0)</f>
        <v>Adana</v>
      </c>
      <c r="H946" s="9">
        <f t="shared" ca="1" si="58"/>
        <v>35531844655</v>
      </c>
      <c r="I946" s="9" t="str">
        <f t="shared" ca="1" si="59"/>
        <v>Erkek</v>
      </c>
    </row>
    <row r="947" spans="1:9">
      <c r="A947" s="9">
        <v>946</v>
      </c>
      <c r="B947" s="9" t="s">
        <v>1984</v>
      </c>
      <c r="C947" s="9" t="s">
        <v>1985</v>
      </c>
      <c r="D947" s="11">
        <f ca="1">TODAY()-Basvuranlar[[#This Row],[Yaş]]*365</f>
        <v>22928</v>
      </c>
      <c r="E947" s="9">
        <f t="shared" ca="1" si="56"/>
        <v>57</v>
      </c>
      <c r="F947" s="9">
        <f t="shared" ca="1" si="57"/>
        <v>56</v>
      </c>
      <c r="G947" s="9" t="str">
        <f ca="1">VLOOKUP(RANDBETWEEN(1,81),Sehirler[],2,0)</f>
        <v>Kars</v>
      </c>
      <c r="H947" s="9">
        <f t="shared" ca="1" si="58"/>
        <v>28627267357</v>
      </c>
      <c r="I947" s="9" t="str">
        <f t="shared" ca="1" si="59"/>
        <v>Erkek</v>
      </c>
    </row>
    <row r="948" spans="1:9">
      <c r="A948" s="9">
        <v>947</v>
      </c>
      <c r="B948" s="9" t="s">
        <v>1986</v>
      </c>
      <c r="C948" s="9" t="s">
        <v>1987</v>
      </c>
      <c r="D948" s="11">
        <f ca="1">TODAY()-Basvuranlar[[#This Row],[Yaş]]*365</f>
        <v>22198</v>
      </c>
      <c r="E948" s="9">
        <f t="shared" ca="1" si="56"/>
        <v>59</v>
      </c>
      <c r="F948" s="9">
        <f t="shared" ca="1" si="57"/>
        <v>52</v>
      </c>
      <c r="G948" s="9" t="str">
        <f ca="1">VLOOKUP(RANDBETWEEN(1,81),Sehirler[],2,0)</f>
        <v>Bartın</v>
      </c>
      <c r="H948" s="9">
        <f t="shared" ca="1" si="58"/>
        <v>67855011567</v>
      </c>
      <c r="I948" s="9" t="str">
        <f t="shared" ca="1" si="59"/>
        <v>Kadın</v>
      </c>
    </row>
    <row r="949" spans="1:9">
      <c r="A949" s="9">
        <v>948</v>
      </c>
      <c r="B949" s="9" t="s">
        <v>1988</v>
      </c>
      <c r="C949" s="9" t="s">
        <v>110</v>
      </c>
      <c r="D949" s="11">
        <f ca="1">TODAY()-Basvuranlar[[#This Row],[Yaş]]*365</f>
        <v>29863</v>
      </c>
      <c r="E949" s="9">
        <f t="shared" ca="1" si="56"/>
        <v>38</v>
      </c>
      <c r="F949" s="9">
        <f t="shared" ca="1" si="57"/>
        <v>67</v>
      </c>
      <c r="G949" s="9" t="str">
        <f ca="1">VLOOKUP(RANDBETWEEN(1,81),Sehirler[],2,0)</f>
        <v>İzmir</v>
      </c>
      <c r="H949" s="9">
        <f t="shared" ca="1" si="58"/>
        <v>86769659658</v>
      </c>
      <c r="I949" s="9" t="str">
        <f t="shared" ca="1" si="59"/>
        <v>Erkek</v>
      </c>
    </row>
    <row r="950" spans="1:9">
      <c r="A950" s="9">
        <v>949</v>
      </c>
      <c r="B950" s="9" t="s">
        <v>1989</v>
      </c>
      <c r="C950" s="9" t="s">
        <v>1990</v>
      </c>
      <c r="D950" s="11">
        <f ca="1">TODAY()-Basvuranlar[[#This Row],[Yaş]]*365</f>
        <v>30958</v>
      </c>
      <c r="E950" s="9">
        <f t="shared" ca="1" si="56"/>
        <v>35</v>
      </c>
      <c r="F950" s="9">
        <f t="shared" ca="1" si="57"/>
        <v>58</v>
      </c>
      <c r="G950" s="9" t="str">
        <f ca="1">VLOOKUP(RANDBETWEEN(1,81),Sehirler[],2,0)</f>
        <v>Bolu</v>
      </c>
      <c r="H950" s="9">
        <f t="shared" ca="1" si="58"/>
        <v>34457476240</v>
      </c>
      <c r="I950" s="9" t="str">
        <f t="shared" ca="1" si="59"/>
        <v>Kadın</v>
      </c>
    </row>
    <row r="951" spans="1:9">
      <c r="A951" s="9">
        <v>950</v>
      </c>
      <c r="B951" s="9" t="s">
        <v>1991</v>
      </c>
      <c r="C951" s="9" t="s">
        <v>1992</v>
      </c>
      <c r="D951" s="11">
        <f ca="1">TODAY()-Basvuranlar[[#This Row],[Yaş]]*365</f>
        <v>32783</v>
      </c>
      <c r="E951" s="9">
        <f t="shared" ca="1" si="56"/>
        <v>30</v>
      </c>
      <c r="F951" s="9">
        <f t="shared" ca="1" si="57"/>
        <v>53</v>
      </c>
      <c r="G951" s="9" t="str">
        <f ca="1">VLOOKUP(RANDBETWEEN(1,81),Sehirler[],2,0)</f>
        <v>Şırnak</v>
      </c>
      <c r="H951" s="9">
        <f t="shared" ca="1" si="58"/>
        <v>62725637062</v>
      </c>
      <c r="I951" s="9" t="str">
        <f t="shared" ca="1" si="59"/>
        <v>Kadın</v>
      </c>
    </row>
    <row r="952" spans="1:9">
      <c r="A952" s="9">
        <v>951</v>
      </c>
      <c r="B952" s="9" t="s">
        <v>1993</v>
      </c>
      <c r="C952" s="9" t="s">
        <v>1994</v>
      </c>
      <c r="D952" s="11">
        <f ca="1">TODAY()-Basvuranlar[[#This Row],[Yaş]]*365</f>
        <v>35338</v>
      </c>
      <c r="E952" s="9">
        <f t="shared" ca="1" si="56"/>
        <v>23</v>
      </c>
      <c r="F952" s="9">
        <f t="shared" ca="1" si="57"/>
        <v>38</v>
      </c>
      <c r="G952" s="9" t="str">
        <f ca="1">VLOOKUP(RANDBETWEEN(1,81),Sehirler[],2,0)</f>
        <v>Osmaniye</v>
      </c>
      <c r="H952" s="9">
        <f t="shared" ca="1" si="58"/>
        <v>43447122806</v>
      </c>
      <c r="I952" s="9" t="str">
        <f t="shared" ca="1" si="59"/>
        <v>Erkek</v>
      </c>
    </row>
    <row r="953" spans="1:9">
      <c r="A953" s="9">
        <v>952</v>
      </c>
      <c r="B953" s="9" t="s">
        <v>1995</v>
      </c>
      <c r="C953" s="9" t="s">
        <v>499</v>
      </c>
      <c r="D953" s="11">
        <f ca="1">TODAY()-Basvuranlar[[#This Row],[Yaş]]*365</f>
        <v>35338</v>
      </c>
      <c r="E953" s="9">
        <f t="shared" ca="1" si="56"/>
        <v>23</v>
      </c>
      <c r="F953" s="9">
        <f t="shared" ca="1" si="57"/>
        <v>48</v>
      </c>
      <c r="G953" s="9" t="str">
        <f ca="1">VLOOKUP(RANDBETWEEN(1,81),Sehirler[],2,0)</f>
        <v>Tokat</v>
      </c>
      <c r="H953" s="9">
        <f t="shared" ca="1" si="58"/>
        <v>17557493497</v>
      </c>
      <c r="I953" s="9" t="str">
        <f t="shared" ca="1" si="59"/>
        <v>Kadın</v>
      </c>
    </row>
    <row r="954" spans="1:9">
      <c r="A954" s="9">
        <v>953</v>
      </c>
      <c r="B954" s="9" t="s">
        <v>1996</v>
      </c>
      <c r="C954" s="9" t="s">
        <v>1997</v>
      </c>
      <c r="D954" s="11">
        <f ca="1">TODAY()-Basvuranlar[[#This Row],[Yaş]]*365</f>
        <v>17818</v>
      </c>
      <c r="E954" s="9">
        <f t="shared" ca="1" si="56"/>
        <v>71</v>
      </c>
      <c r="F954" s="9">
        <f t="shared" ca="1" si="57"/>
        <v>4</v>
      </c>
      <c r="G954" s="9" t="str">
        <f ca="1">VLOOKUP(RANDBETWEEN(1,81),Sehirler[],2,0)</f>
        <v>Bingöl</v>
      </c>
      <c r="H954" s="9">
        <f t="shared" ca="1" si="58"/>
        <v>31169547588</v>
      </c>
      <c r="I954" s="9" t="str">
        <f t="shared" ca="1" si="59"/>
        <v>Erkek</v>
      </c>
    </row>
    <row r="955" spans="1:9">
      <c r="A955" s="9">
        <v>954</v>
      </c>
      <c r="B955" s="9" t="s">
        <v>1998</v>
      </c>
      <c r="C955" s="9" t="s">
        <v>1999</v>
      </c>
      <c r="D955" s="11">
        <f ca="1">TODAY()-Basvuranlar[[#This Row],[Yaş]]*365</f>
        <v>21833</v>
      </c>
      <c r="E955" s="9">
        <f t="shared" ca="1" si="56"/>
        <v>60</v>
      </c>
      <c r="F955" s="9">
        <f t="shared" ca="1" si="57"/>
        <v>53</v>
      </c>
      <c r="G955" s="9" t="str">
        <f ca="1">VLOOKUP(RANDBETWEEN(1,81),Sehirler[],2,0)</f>
        <v>Kırşehir</v>
      </c>
      <c r="H955" s="9">
        <f t="shared" ca="1" si="58"/>
        <v>45628607739</v>
      </c>
      <c r="I955" s="9" t="str">
        <f t="shared" ca="1" si="59"/>
        <v>Kadın</v>
      </c>
    </row>
    <row r="956" spans="1:9">
      <c r="A956" s="9">
        <v>955</v>
      </c>
      <c r="B956" s="9" t="s">
        <v>2000</v>
      </c>
      <c r="C956" s="9" t="s">
        <v>2001</v>
      </c>
      <c r="D956" s="11">
        <f ca="1">TODAY()-Basvuranlar[[#This Row],[Yaş]]*365</f>
        <v>25848</v>
      </c>
      <c r="E956" s="9">
        <f t="shared" ca="1" si="56"/>
        <v>49</v>
      </c>
      <c r="F956" s="9">
        <f t="shared" ca="1" si="57"/>
        <v>22</v>
      </c>
      <c r="G956" s="9" t="str">
        <f ca="1">VLOOKUP(RANDBETWEEN(1,81),Sehirler[],2,0)</f>
        <v>Diyarbakır</v>
      </c>
      <c r="H956" s="9">
        <f t="shared" ca="1" si="58"/>
        <v>55128481601</v>
      </c>
      <c r="I956" s="9" t="str">
        <f t="shared" ca="1" si="59"/>
        <v>Kadın</v>
      </c>
    </row>
    <row r="957" spans="1:9">
      <c r="A957" s="9">
        <v>956</v>
      </c>
      <c r="B957" s="9" t="s">
        <v>2002</v>
      </c>
      <c r="C957" s="9" t="s">
        <v>2003</v>
      </c>
      <c r="D957" s="11">
        <f ca="1">TODAY()-Basvuranlar[[#This Row],[Yaş]]*365</f>
        <v>31688</v>
      </c>
      <c r="E957" s="9">
        <f t="shared" ca="1" si="56"/>
        <v>33</v>
      </c>
      <c r="F957" s="9">
        <f t="shared" ca="1" si="57"/>
        <v>49</v>
      </c>
      <c r="G957" s="9" t="str">
        <f ca="1">VLOOKUP(RANDBETWEEN(1,81),Sehirler[],2,0)</f>
        <v>Muş</v>
      </c>
      <c r="H957" s="9">
        <f t="shared" ca="1" si="58"/>
        <v>28796736504</v>
      </c>
      <c r="I957" s="9" t="str">
        <f t="shared" ca="1" si="59"/>
        <v>Kadın</v>
      </c>
    </row>
    <row r="958" spans="1:9">
      <c r="A958" s="9">
        <v>957</v>
      </c>
      <c r="B958" s="9" t="s">
        <v>2004</v>
      </c>
      <c r="C958" s="9" t="s">
        <v>2005</v>
      </c>
      <c r="D958" s="11">
        <f ca="1">TODAY()-Basvuranlar[[#This Row],[Yaş]]*365</f>
        <v>25848</v>
      </c>
      <c r="E958" s="9">
        <f t="shared" ca="1" si="56"/>
        <v>49</v>
      </c>
      <c r="F958" s="9">
        <f t="shared" ca="1" si="57"/>
        <v>33</v>
      </c>
      <c r="G958" s="9" t="str">
        <f ca="1">VLOOKUP(RANDBETWEEN(1,81),Sehirler[],2,0)</f>
        <v>Eskisehir</v>
      </c>
      <c r="H958" s="9">
        <f t="shared" ca="1" si="58"/>
        <v>49642153964</v>
      </c>
      <c r="I958" s="9" t="str">
        <f t="shared" ca="1" si="59"/>
        <v>Kadın</v>
      </c>
    </row>
    <row r="959" spans="1:9">
      <c r="A959" s="9">
        <v>958</v>
      </c>
      <c r="B959" s="9" t="s">
        <v>2006</v>
      </c>
      <c r="C959" s="9" t="s">
        <v>2007</v>
      </c>
      <c r="D959" s="11">
        <f ca="1">TODAY()-Basvuranlar[[#This Row],[Yaş]]*365</f>
        <v>15993</v>
      </c>
      <c r="E959" s="9">
        <f t="shared" ca="1" si="56"/>
        <v>76</v>
      </c>
      <c r="F959" s="9">
        <f t="shared" ca="1" si="57"/>
        <v>21</v>
      </c>
      <c r="G959" s="9" t="str">
        <f ca="1">VLOOKUP(RANDBETWEEN(1,81),Sehirler[],2,0)</f>
        <v>Bitlis</v>
      </c>
      <c r="H959" s="9">
        <f t="shared" ca="1" si="58"/>
        <v>31903691258</v>
      </c>
      <c r="I959" s="9" t="str">
        <f t="shared" ca="1" si="59"/>
        <v>Kadın</v>
      </c>
    </row>
    <row r="960" spans="1:9">
      <c r="A960" s="9">
        <v>959</v>
      </c>
      <c r="B960" s="9" t="s">
        <v>2008</v>
      </c>
      <c r="C960" s="9" t="s">
        <v>2009</v>
      </c>
      <c r="D960" s="11">
        <f ca="1">TODAY()-Basvuranlar[[#This Row],[Yaş]]*365</f>
        <v>17088</v>
      </c>
      <c r="E960" s="9">
        <f t="shared" ca="1" si="56"/>
        <v>73</v>
      </c>
      <c r="F960" s="9">
        <f t="shared" ca="1" si="57"/>
        <v>77</v>
      </c>
      <c r="G960" s="9" t="str">
        <f ca="1">VLOOKUP(RANDBETWEEN(1,81),Sehirler[],2,0)</f>
        <v>Diyarbakır</v>
      </c>
      <c r="H960" s="9">
        <f t="shared" ca="1" si="58"/>
        <v>72977783797</v>
      </c>
      <c r="I960" s="9" t="str">
        <f t="shared" ca="1" si="59"/>
        <v>Erkek</v>
      </c>
    </row>
    <row r="961" spans="1:9">
      <c r="A961" s="9">
        <v>960</v>
      </c>
      <c r="B961" s="9" t="s">
        <v>2010</v>
      </c>
      <c r="C961" s="9" t="s">
        <v>2011</v>
      </c>
      <c r="D961" s="11">
        <f ca="1">TODAY()-Basvuranlar[[#This Row],[Yaş]]*365</f>
        <v>21103</v>
      </c>
      <c r="E961" s="9">
        <f t="shared" ca="1" si="56"/>
        <v>62</v>
      </c>
      <c r="F961" s="9">
        <f t="shared" ca="1" si="57"/>
        <v>5</v>
      </c>
      <c r="G961" s="9" t="str">
        <f ca="1">VLOOKUP(RANDBETWEEN(1,81),Sehirler[],2,0)</f>
        <v>Kocaeli</v>
      </c>
      <c r="H961" s="9">
        <f t="shared" ca="1" si="58"/>
        <v>36505068342</v>
      </c>
      <c r="I961" s="9" t="str">
        <f t="shared" ca="1" si="59"/>
        <v>Erkek</v>
      </c>
    </row>
    <row r="962" spans="1:9">
      <c r="A962" s="9">
        <v>961</v>
      </c>
      <c r="B962" s="9" t="s">
        <v>2012</v>
      </c>
      <c r="C962" s="9" t="s">
        <v>2013</v>
      </c>
      <c r="D962" s="11">
        <f ca="1">TODAY()-Basvuranlar[[#This Row],[Yaş]]*365</f>
        <v>15263</v>
      </c>
      <c r="E962" s="9">
        <f t="shared" ref="E962:E1001" ca="1" si="60">RANDBETWEEN(18,82)</f>
        <v>78</v>
      </c>
      <c r="F962" s="9">
        <f t="shared" ref="F962:F1001" ca="1" si="61">RANDBETWEEN(1,81)</f>
        <v>71</v>
      </c>
      <c r="G962" s="9" t="str">
        <f ca="1">VLOOKUP(RANDBETWEEN(1,81),Sehirler[],2,0)</f>
        <v>Artvin</v>
      </c>
      <c r="H962" s="9">
        <f t="shared" ref="H962:H1001" ca="1" si="62">RANDBETWEEN(14954316070,92354316070)</f>
        <v>50861453395</v>
      </c>
      <c r="I962" s="9" t="str">
        <f t="shared" ref="I962:I1001" ca="1" si="63">_xlfn.SWITCH(RANDBETWEEN(1,2),1,"Erkek",2,"Kadın")</f>
        <v>Erkek</v>
      </c>
    </row>
    <row r="963" spans="1:9">
      <c r="A963" s="9">
        <v>962</v>
      </c>
      <c r="B963" s="9" t="s">
        <v>2014</v>
      </c>
      <c r="C963" s="9" t="s">
        <v>2015</v>
      </c>
      <c r="D963" s="11">
        <f ca="1">TODAY()-Basvuranlar[[#This Row],[Yaş]]*365</f>
        <v>17088</v>
      </c>
      <c r="E963" s="9">
        <f t="shared" ca="1" si="60"/>
        <v>73</v>
      </c>
      <c r="F963" s="9">
        <f t="shared" ca="1" si="61"/>
        <v>22</v>
      </c>
      <c r="G963" s="9" t="str">
        <f ca="1">VLOOKUP(RANDBETWEEN(1,81),Sehirler[],2,0)</f>
        <v>Artvin</v>
      </c>
      <c r="H963" s="9">
        <f t="shared" ca="1" si="62"/>
        <v>66667584267</v>
      </c>
      <c r="I963" s="9" t="str">
        <f t="shared" ca="1" si="63"/>
        <v>Kadın</v>
      </c>
    </row>
    <row r="964" spans="1:9">
      <c r="A964" s="9">
        <v>963</v>
      </c>
      <c r="B964" s="9" t="s">
        <v>2016</v>
      </c>
      <c r="C964" s="9" t="s">
        <v>2017</v>
      </c>
      <c r="D964" s="11">
        <f ca="1">TODAY()-Basvuranlar[[#This Row],[Yaş]]*365</f>
        <v>36798</v>
      </c>
      <c r="E964" s="9">
        <f t="shared" ca="1" si="60"/>
        <v>19</v>
      </c>
      <c r="F964" s="9">
        <f t="shared" ca="1" si="61"/>
        <v>59</v>
      </c>
      <c r="G964" s="9" t="str">
        <f ca="1">VLOOKUP(RANDBETWEEN(1,81),Sehirler[],2,0)</f>
        <v>Diyarbakır</v>
      </c>
      <c r="H964" s="9">
        <f t="shared" ca="1" si="62"/>
        <v>55746677260</v>
      </c>
      <c r="I964" s="9" t="str">
        <f t="shared" ca="1" si="63"/>
        <v>Kadın</v>
      </c>
    </row>
    <row r="965" spans="1:9">
      <c r="A965" s="9">
        <v>964</v>
      </c>
      <c r="B965" s="9" t="s">
        <v>2018</v>
      </c>
      <c r="C965" s="9" t="s">
        <v>2019</v>
      </c>
      <c r="D965" s="11">
        <f ca="1">TODAY()-Basvuranlar[[#This Row],[Yaş]]*365</f>
        <v>25483</v>
      </c>
      <c r="E965" s="9">
        <f t="shared" ca="1" si="60"/>
        <v>50</v>
      </c>
      <c r="F965" s="9">
        <f t="shared" ca="1" si="61"/>
        <v>16</v>
      </c>
      <c r="G965" s="9" t="str">
        <f ca="1">VLOOKUP(RANDBETWEEN(1,81),Sehirler[],2,0)</f>
        <v>Erzincan</v>
      </c>
      <c r="H965" s="9">
        <f t="shared" ca="1" si="62"/>
        <v>18554674121</v>
      </c>
      <c r="I965" s="9" t="str">
        <f t="shared" ca="1" si="63"/>
        <v>Erkek</v>
      </c>
    </row>
    <row r="966" spans="1:9">
      <c r="A966" s="9">
        <v>965</v>
      </c>
      <c r="B966" s="9" t="s">
        <v>2020</v>
      </c>
      <c r="C966" s="9" t="s">
        <v>2021</v>
      </c>
      <c r="D966" s="11">
        <f ca="1">TODAY()-Basvuranlar[[#This Row],[Yaş]]*365</f>
        <v>28768</v>
      </c>
      <c r="E966" s="9">
        <f t="shared" ca="1" si="60"/>
        <v>41</v>
      </c>
      <c r="F966" s="9">
        <f t="shared" ca="1" si="61"/>
        <v>4</v>
      </c>
      <c r="G966" s="9" t="str">
        <f ca="1">VLOOKUP(RANDBETWEEN(1,81),Sehirler[],2,0)</f>
        <v>Malatya</v>
      </c>
      <c r="H966" s="9">
        <f t="shared" ca="1" si="62"/>
        <v>40185457494</v>
      </c>
      <c r="I966" s="9" t="str">
        <f t="shared" ca="1" si="63"/>
        <v>Kadın</v>
      </c>
    </row>
    <row r="967" spans="1:9">
      <c r="A967" s="9">
        <v>966</v>
      </c>
      <c r="B967" s="9" t="s">
        <v>2022</v>
      </c>
      <c r="C967" s="9" t="s">
        <v>2023</v>
      </c>
      <c r="D967" s="11">
        <f ca="1">TODAY()-Basvuranlar[[#This Row],[Yaş]]*365</f>
        <v>30228</v>
      </c>
      <c r="E967" s="9">
        <f t="shared" ca="1" si="60"/>
        <v>37</v>
      </c>
      <c r="F967" s="9">
        <f t="shared" ca="1" si="61"/>
        <v>20</v>
      </c>
      <c r="G967" s="9" t="str">
        <f ca="1">VLOOKUP(RANDBETWEEN(1,81),Sehirler[],2,0)</f>
        <v>Yalova</v>
      </c>
      <c r="H967" s="9">
        <f t="shared" ca="1" si="62"/>
        <v>36646614501</v>
      </c>
      <c r="I967" s="9" t="str">
        <f t="shared" ca="1" si="63"/>
        <v>Erkek</v>
      </c>
    </row>
    <row r="968" spans="1:9">
      <c r="A968" s="9">
        <v>967</v>
      </c>
      <c r="B968" s="9" t="s">
        <v>2024</v>
      </c>
      <c r="C968" s="9" t="s">
        <v>2025</v>
      </c>
      <c r="D968" s="11">
        <f ca="1">TODAY()-Basvuranlar[[#This Row],[Yaş]]*365</f>
        <v>16358</v>
      </c>
      <c r="E968" s="9">
        <f t="shared" ca="1" si="60"/>
        <v>75</v>
      </c>
      <c r="F968" s="9">
        <f t="shared" ca="1" si="61"/>
        <v>64</v>
      </c>
      <c r="G968" s="9" t="str">
        <f ca="1">VLOOKUP(RANDBETWEEN(1,81),Sehirler[],2,0)</f>
        <v>Niğde</v>
      </c>
      <c r="H968" s="9">
        <f t="shared" ca="1" si="62"/>
        <v>17943439682</v>
      </c>
      <c r="I968" s="9" t="str">
        <f t="shared" ca="1" si="63"/>
        <v>Kadın</v>
      </c>
    </row>
    <row r="969" spans="1:9">
      <c r="A969" s="9">
        <v>968</v>
      </c>
      <c r="B969" s="9" t="s">
        <v>2026</v>
      </c>
      <c r="C969" s="9" t="s">
        <v>2027</v>
      </c>
      <c r="D969" s="11">
        <f ca="1">TODAY()-Basvuranlar[[#This Row],[Yaş]]*365</f>
        <v>14898</v>
      </c>
      <c r="E969" s="9">
        <f t="shared" ca="1" si="60"/>
        <v>79</v>
      </c>
      <c r="F969" s="9">
        <f t="shared" ca="1" si="61"/>
        <v>22</v>
      </c>
      <c r="G969" s="9" t="str">
        <f ca="1">VLOOKUP(RANDBETWEEN(1,81),Sehirler[],2,0)</f>
        <v>Sivas</v>
      </c>
      <c r="H969" s="9">
        <f t="shared" ca="1" si="62"/>
        <v>68504365057</v>
      </c>
      <c r="I969" s="9" t="str">
        <f t="shared" ca="1" si="63"/>
        <v>Erkek</v>
      </c>
    </row>
    <row r="970" spans="1:9">
      <c r="A970" s="9">
        <v>969</v>
      </c>
      <c r="B970" s="9" t="s">
        <v>2028</v>
      </c>
      <c r="C970" s="9" t="s">
        <v>2029</v>
      </c>
      <c r="D970" s="11">
        <f ca="1">TODAY()-Basvuranlar[[#This Row],[Yaş]]*365</f>
        <v>26943</v>
      </c>
      <c r="E970" s="9">
        <f t="shared" ca="1" si="60"/>
        <v>46</v>
      </c>
      <c r="F970" s="9">
        <f t="shared" ca="1" si="61"/>
        <v>20</v>
      </c>
      <c r="G970" s="9" t="str">
        <f ca="1">VLOOKUP(RANDBETWEEN(1,81),Sehirler[],2,0)</f>
        <v>Konya</v>
      </c>
      <c r="H970" s="9">
        <f t="shared" ca="1" si="62"/>
        <v>26357304796</v>
      </c>
      <c r="I970" s="9" t="str">
        <f t="shared" ca="1" si="63"/>
        <v>Kadın</v>
      </c>
    </row>
    <row r="971" spans="1:9">
      <c r="A971" s="9">
        <v>970</v>
      </c>
      <c r="B971" s="9" t="s">
        <v>925</v>
      </c>
      <c r="C971" s="9" t="s">
        <v>2030</v>
      </c>
      <c r="D971" s="11">
        <f ca="1">TODAY()-Basvuranlar[[#This Row],[Yaş]]*365</f>
        <v>18913</v>
      </c>
      <c r="E971" s="9">
        <f t="shared" ca="1" si="60"/>
        <v>68</v>
      </c>
      <c r="F971" s="9">
        <f t="shared" ca="1" si="61"/>
        <v>64</v>
      </c>
      <c r="G971" s="9" t="str">
        <f ca="1">VLOOKUP(RANDBETWEEN(1,81),Sehirler[],2,0)</f>
        <v>Yalova</v>
      </c>
      <c r="H971" s="9">
        <f t="shared" ca="1" si="62"/>
        <v>73947782489</v>
      </c>
      <c r="I971" s="9" t="str">
        <f t="shared" ca="1" si="63"/>
        <v>Erkek</v>
      </c>
    </row>
    <row r="972" spans="1:9">
      <c r="A972" s="9">
        <v>971</v>
      </c>
      <c r="B972" s="9" t="s">
        <v>2031</v>
      </c>
      <c r="C972" s="9" t="s">
        <v>2032</v>
      </c>
      <c r="D972" s="11">
        <f ca="1">TODAY()-Basvuranlar[[#This Row],[Yaş]]*365</f>
        <v>22928</v>
      </c>
      <c r="E972" s="9">
        <f t="shared" ca="1" si="60"/>
        <v>57</v>
      </c>
      <c r="F972" s="9">
        <f t="shared" ca="1" si="61"/>
        <v>19</v>
      </c>
      <c r="G972" s="9" t="str">
        <f ca="1">VLOOKUP(RANDBETWEEN(1,81),Sehirler[],2,0)</f>
        <v>Batman</v>
      </c>
      <c r="H972" s="9">
        <f t="shared" ca="1" si="62"/>
        <v>87922093421</v>
      </c>
      <c r="I972" s="9" t="str">
        <f t="shared" ca="1" si="63"/>
        <v>Kadın</v>
      </c>
    </row>
    <row r="973" spans="1:9">
      <c r="A973" s="9">
        <v>972</v>
      </c>
      <c r="B973" s="9" t="s">
        <v>2033</v>
      </c>
      <c r="C973" s="9" t="s">
        <v>2034</v>
      </c>
      <c r="D973" s="11">
        <f ca="1">TODAY()-Basvuranlar[[#This Row],[Yaş]]*365</f>
        <v>34243</v>
      </c>
      <c r="E973" s="9">
        <f t="shared" ca="1" si="60"/>
        <v>26</v>
      </c>
      <c r="F973" s="9">
        <f t="shared" ca="1" si="61"/>
        <v>62</v>
      </c>
      <c r="G973" s="9" t="str">
        <f ca="1">VLOOKUP(RANDBETWEEN(1,81),Sehirler[],2,0)</f>
        <v>Erzincan</v>
      </c>
      <c r="H973" s="9">
        <f t="shared" ca="1" si="62"/>
        <v>33416424760</v>
      </c>
      <c r="I973" s="9" t="str">
        <f t="shared" ca="1" si="63"/>
        <v>Erkek</v>
      </c>
    </row>
    <row r="974" spans="1:9">
      <c r="A974" s="9">
        <v>973</v>
      </c>
      <c r="B974" s="9" t="s">
        <v>2035</v>
      </c>
      <c r="C974" s="9" t="s">
        <v>2036</v>
      </c>
      <c r="D974" s="11">
        <f ca="1">TODAY()-Basvuranlar[[#This Row],[Yaş]]*365</f>
        <v>33513</v>
      </c>
      <c r="E974" s="9">
        <f t="shared" ca="1" si="60"/>
        <v>28</v>
      </c>
      <c r="F974" s="9">
        <f t="shared" ca="1" si="61"/>
        <v>77</v>
      </c>
      <c r="G974" s="9" t="str">
        <f ca="1">VLOOKUP(RANDBETWEEN(1,81),Sehirler[],2,0)</f>
        <v>Kocaeli</v>
      </c>
      <c r="H974" s="9">
        <f t="shared" ca="1" si="62"/>
        <v>83235144469</v>
      </c>
      <c r="I974" s="9" t="str">
        <f t="shared" ca="1" si="63"/>
        <v>Erkek</v>
      </c>
    </row>
    <row r="975" spans="1:9">
      <c r="A975" s="9">
        <v>974</v>
      </c>
      <c r="B975" s="9" t="s">
        <v>2037</v>
      </c>
      <c r="C975" s="9" t="s">
        <v>2038</v>
      </c>
      <c r="D975" s="11">
        <f ca="1">TODAY()-Basvuranlar[[#This Row],[Yaş]]*365</f>
        <v>35703</v>
      </c>
      <c r="E975" s="9">
        <f t="shared" ca="1" si="60"/>
        <v>22</v>
      </c>
      <c r="F975" s="9">
        <f t="shared" ca="1" si="61"/>
        <v>63</v>
      </c>
      <c r="G975" s="9" t="str">
        <f ca="1">VLOOKUP(RANDBETWEEN(1,81),Sehirler[],2,0)</f>
        <v>Yalova</v>
      </c>
      <c r="H975" s="9">
        <f t="shared" ca="1" si="62"/>
        <v>62668897985</v>
      </c>
      <c r="I975" s="9" t="str">
        <f t="shared" ca="1" si="63"/>
        <v>Kadın</v>
      </c>
    </row>
    <row r="976" spans="1:9">
      <c r="A976" s="9">
        <v>975</v>
      </c>
      <c r="B976" s="9" t="s">
        <v>2039</v>
      </c>
      <c r="C976" s="9" t="s">
        <v>2040</v>
      </c>
      <c r="D976" s="11">
        <f ca="1">TODAY()-Basvuranlar[[#This Row],[Yaş]]*365</f>
        <v>34243</v>
      </c>
      <c r="E976" s="9">
        <f t="shared" ca="1" si="60"/>
        <v>26</v>
      </c>
      <c r="F976" s="9">
        <f t="shared" ca="1" si="61"/>
        <v>12</v>
      </c>
      <c r="G976" s="9" t="str">
        <f ca="1">VLOOKUP(RANDBETWEEN(1,81),Sehirler[],2,0)</f>
        <v>Erzurum</v>
      </c>
      <c r="H976" s="9">
        <f t="shared" ca="1" si="62"/>
        <v>56837288703</v>
      </c>
      <c r="I976" s="9" t="str">
        <f t="shared" ca="1" si="63"/>
        <v>Kadın</v>
      </c>
    </row>
    <row r="977" spans="1:9">
      <c r="A977" s="9">
        <v>976</v>
      </c>
      <c r="B977" s="9" t="s">
        <v>2041</v>
      </c>
      <c r="C977" s="9" t="s">
        <v>2042</v>
      </c>
      <c r="D977" s="11">
        <f ca="1">TODAY()-Basvuranlar[[#This Row],[Yaş]]*365</f>
        <v>34608</v>
      </c>
      <c r="E977" s="9">
        <f t="shared" ca="1" si="60"/>
        <v>25</v>
      </c>
      <c r="F977" s="9">
        <f t="shared" ca="1" si="61"/>
        <v>51</v>
      </c>
      <c r="G977" s="9" t="str">
        <f ca="1">VLOOKUP(RANDBETWEEN(1,81),Sehirler[],2,0)</f>
        <v>Bartın</v>
      </c>
      <c r="H977" s="9">
        <f t="shared" ca="1" si="62"/>
        <v>63188870407</v>
      </c>
      <c r="I977" s="9" t="str">
        <f t="shared" ca="1" si="63"/>
        <v>Kadın</v>
      </c>
    </row>
    <row r="978" spans="1:9">
      <c r="A978" s="9">
        <v>977</v>
      </c>
      <c r="B978" s="9" t="s">
        <v>1613</v>
      </c>
      <c r="C978" s="9" t="s">
        <v>2043</v>
      </c>
      <c r="D978" s="11">
        <f ca="1">TODAY()-Basvuranlar[[#This Row],[Yaş]]*365</f>
        <v>21468</v>
      </c>
      <c r="E978" s="9">
        <f t="shared" ca="1" si="60"/>
        <v>61</v>
      </c>
      <c r="F978" s="9">
        <f t="shared" ca="1" si="61"/>
        <v>64</v>
      </c>
      <c r="G978" s="9" t="str">
        <f ca="1">VLOOKUP(RANDBETWEEN(1,81),Sehirler[],2,0)</f>
        <v>Yozgat</v>
      </c>
      <c r="H978" s="9">
        <f t="shared" ca="1" si="62"/>
        <v>82841013275</v>
      </c>
      <c r="I978" s="9" t="str">
        <f t="shared" ca="1" si="63"/>
        <v>Erkek</v>
      </c>
    </row>
    <row r="979" spans="1:9">
      <c r="A979" s="9">
        <v>978</v>
      </c>
      <c r="B979" s="9" t="s">
        <v>2044</v>
      </c>
      <c r="C979" s="9" t="s">
        <v>2045</v>
      </c>
      <c r="D979" s="11">
        <f ca="1">TODAY()-Basvuranlar[[#This Row],[Yaş]]*365</f>
        <v>34973</v>
      </c>
      <c r="E979" s="9">
        <f t="shared" ca="1" si="60"/>
        <v>24</v>
      </c>
      <c r="F979" s="9">
        <f t="shared" ca="1" si="61"/>
        <v>32</v>
      </c>
      <c r="G979" s="9" t="str">
        <f ca="1">VLOOKUP(RANDBETWEEN(1,81),Sehirler[],2,0)</f>
        <v>Kütahya</v>
      </c>
      <c r="H979" s="9">
        <f t="shared" ca="1" si="62"/>
        <v>73180446609</v>
      </c>
      <c r="I979" s="9" t="str">
        <f t="shared" ca="1" si="63"/>
        <v>Erkek</v>
      </c>
    </row>
    <row r="980" spans="1:9">
      <c r="A980" s="9">
        <v>979</v>
      </c>
      <c r="B980" s="9" t="s">
        <v>2046</v>
      </c>
      <c r="C980" s="9" t="s">
        <v>2047</v>
      </c>
      <c r="D980" s="11">
        <f ca="1">TODAY()-Basvuranlar[[#This Row],[Yaş]]*365</f>
        <v>15993</v>
      </c>
      <c r="E980" s="9">
        <f t="shared" ca="1" si="60"/>
        <v>76</v>
      </c>
      <c r="F980" s="9">
        <f t="shared" ca="1" si="61"/>
        <v>3</v>
      </c>
      <c r="G980" s="9" t="str">
        <f ca="1">VLOOKUP(RANDBETWEEN(1,81),Sehirler[],2,0)</f>
        <v>Muş</v>
      </c>
      <c r="H980" s="9">
        <f t="shared" ca="1" si="62"/>
        <v>90626052278</v>
      </c>
      <c r="I980" s="9" t="str">
        <f t="shared" ca="1" si="63"/>
        <v>Erkek</v>
      </c>
    </row>
    <row r="981" spans="1:9">
      <c r="A981" s="9">
        <v>980</v>
      </c>
      <c r="B981" s="9" t="s">
        <v>2048</v>
      </c>
      <c r="C981" s="9" t="s">
        <v>2049</v>
      </c>
      <c r="D981" s="11">
        <f ca="1">TODAY()-Basvuranlar[[#This Row],[Yaş]]*365</f>
        <v>18183</v>
      </c>
      <c r="E981" s="9">
        <f t="shared" ca="1" si="60"/>
        <v>70</v>
      </c>
      <c r="F981" s="9">
        <f t="shared" ca="1" si="61"/>
        <v>77</v>
      </c>
      <c r="G981" s="9" t="str">
        <f ca="1">VLOOKUP(RANDBETWEEN(1,81),Sehirler[],2,0)</f>
        <v>Giresun</v>
      </c>
      <c r="H981" s="9">
        <f t="shared" ca="1" si="62"/>
        <v>68381770333</v>
      </c>
      <c r="I981" s="9" t="str">
        <f t="shared" ca="1" si="63"/>
        <v>Kadın</v>
      </c>
    </row>
    <row r="982" spans="1:9">
      <c r="A982" s="9">
        <v>981</v>
      </c>
      <c r="B982" s="9" t="s">
        <v>2050</v>
      </c>
      <c r="C982" s="9" t="s">
        <v>2051</v>
      </c>
      <c r="D982" s="11">
        <f ca="1">TODAY()-Basvuranlar[[#This Row],[Yaş]]*365</f>
        <v>23658</v>
      </c>
      <c r="E982" s="9">
        <f t="shared" ca="1" si="60"/>
        <v>55</v>
      </c>
      <c r="F982" s="9">
        <f t="shared" ca="1" si="61"/>
        <v>7</v>
      </c>
      <c r="G982" s="9" t="str">
        <f ca="1">VLOOKUP(RANDBETWEEN(1,81),Sehirler[],2,0)</f>
        <v>Adıyaman</v>
      </c>
      <c r="H982" s="9">
        <f t="shared" ca="1" si="62"/>
        <v>37881644964</v>
      </c>
      <c r="I982" s="9" t="str">
        <f t="shared" ca="1" si="63"/>
        <v>Erkek</v>
      </c>
    </row>
    <row r="983" spans="1:9">
      <c r="A983" s="9">
        <v>982</v>
      </c>
      <c r="B983" s="9" t="s">
        <v>2052</v>
      </c>
      <c r="C983" s="9" t="s">
        <v>2053</v>
      </c>
      <c r="D983" s="11">
        <f ca="1">TODAY()-Basvuranlar[[#This Row],[Yaş]]*365</f>
        <v>34243</v>
      </c>
      <c r="E983" s="9">
        <f t="shared" ca="1" si="60"/>
        <v>26</v>
      </c>
      <c r="F983" s="9">
        <f t="shared" ca="1" si="61"/>
        <v>16</v>
      </c>
      <c r="G983" s="9" t="str">
        <f ca="1">VLOOKUP(RANDBETWEEN(1,81),Sehirler[],2,0)</f>
        <v>Antalya</v>
      </c>
      <c r="H983" s="9">
        <f t="shared" ca="1" si="62"/>
        <v>41963873610</v>
      </c>
      <c r="I983" s="9" t="str">
        <f t="shared" ca="1" si="63"/>
        <v>Kadın</v>
      </c>
    </row>
    <row r="984" spans="1:9">
      <c r="A984" s="9">
        <v>983</v>
      </c>
      <c r="B984" s="9" t="s">
        <v>2054</v>
      </c>
      <c r="C984" s="9" t="s">
        <v>2055</v>
      </c>
      <c r="D984" s="11">
        <f ca="1">TODAY()-Basvuranlar[[#This Row],[Yaş]]*365</f>
        <v>14168</v>
      </c>
      <c r="E984" s="9">
        <f t="shared" ca="1" si="60"/>
        <v>81</v>
      </c>
      <c r="F984" s="9">
        <f t="shared" ca="1" si="61"/>
        <v>79</v>
      </c>
      <c r="G984" s="9" t="str">
        <f ca="1">VLOOKUP(RANDBETWEEN(1,81),Sehirler[],2,0)</f>
        <v>Uşak</v>
      </c>
      <c r="H984" s="9">
        <f t="shared" ca="1" si="62"/>
        <v>55029015953</v>
      </c>
      <c r="I984" s="9" t="str">
        <f t="shared" ca="1" si="63"/>
        <v>Erkek</v>
      </c>
    </row>
    <row r="985" spans="1:9">
      <c r="A985" s="9">
        <v>984</v>
      </c>
      <c r="B985" s="9" t="s">
        <v>2056</v>
      </c>
      <c r="C985" s="9" t="s">
        <v>2057</v>
      </c>
      <c r="D985" s="11">
        <f ca="1">TODAY()-Basvuranlar[[#This Row],[Yaş]]*365</f>
        <v>27673</v>
      </c>
      <c r="E985" s="9">
        <f t="shared" ca="1" si="60"/>
        <v>44</v>
      </c>
      <c r="F985" s="9">
        <f t="shared" ca="1" si="61"/>
        <v>75</v>
      </c>
      <c r="G985" s="9" t="str">
        <f ca="1">VLOOKUP(RANDBETWEEN(1,81),Sehirler[],2,0)</f>
        <v>Kırıkkale</v>
      </c>
      <c r="H985" s="9">
        <f t="shared" ca="1" si="62"/>
        <v>63481747822</v>
      </c>
      <c r="I985" s="9" t="str">
        <f t="shared" ca="1" si="63"/>
        <v>Erkek</v>
      </c>
    </row>
    <row r="986" spans="1:9">
      <c r="A986" s="9">
        <v>985</v>
      </c>
      <c r="B986" s="9" t="s">
        <v>2058</v>
      </c>
      <c r="C986" s="9" t="s">
        <v>2059</v>
      </c>
      <c r="D986" s="11">
        <f ca="1">TODAY()-Basvuranlar[[#This Row],[Yaş]]*365</f>
        <v>34608</v>
      </c>
      <c r="E986" s="9">
        <f t="shared" ca="1" si="60"/>
        <v>25</v>
      </c>
      <c r="F986" s="9">
        <f t="shared" ca="1" si="61"/>
        <v>25</v>
      </c>
      <c r="G986" s="9" t="str">
        <f ca="1">VLOOKUP(RANDBETWEEN(1,81),Sehirler[],2,0)</f>
        <v>Sivas</v>
      </c>
      <c r="H986" s="9">
        <f t="shared" ca="1" si="62"/>
        <v>26591428925</v>
      </c>
      <c r="I986" s="9" t="str">
        <f t="shared" ca="1" si="63"/>
        <v>Kadın</v>
      </c>
    </row>
    <row r="987" spans="1:9">
      <c r="A987" s="9">
        <v>986</v>
      </c>
      <c r="B987" s="9" t="s">
        <v>2060</v>
      </c>
      <c r="C987" s="9" t="s">
        <v>2061</v>
      </c>
      <c r="D987" s="11">
        <f ca="1">TODAY()-Basvuranlar[[#This Row],[Yaş]]*365</f>
        <v>34973</v>
      </c>
      <c r="E987" s="9">
        <f t="shared" ca="1" si="60"/>
        <v>24</v>
      </c>
      <c r="F987" s="9">
        <f t="shared" ca="1" si="61"/>
        <v>56</v>
      </c>
      <c r="G987" s="9" t="str">
        <f ca="1">VLOOKUP(RANDBETWEEN(1,81),Sehirler[],2,0)</f>
        <v>Kastamonu</v>
      </c>
      <c r="H987" s="9">
        <f t="shared" ca="1" si="62"/>
        <v>57454118204</v>
      </c>
      <c r="I987" s="9" t="str">
        <f t="shared" ca="1" si="63"/>
        <v>Kadın</v>
      </c>
    </row>
    <row r="988" spans="1:9">
      <c r="A988" s="9">
        <v>987</v>
      </c>
      <c r="B988" s="9" t="s">
        <v>2062</v>
      </c>
      <c r="C988" s="9" t="s">
        <v>2063</v>
      </c>
      <c r="D988" s="11">
        <f ca="1">TODAY()-Basvuranlar[[#This Row],[Yaş]]*365</f>
        <v>17453</v>
      </c>
      <c r="E988" s="9">
        <f t="shared" ca="1" si="60"/>
        <v>72</v>
      </c>
      <c r="F988" s="9">
        <f t="shared" ca="1" si="61"/>
        <v>56</v>
      </c>
      <c r="G988" s="9" t="str">
        <f ca="1">VLOOKUP(RANDBETWEEN(1,81),Sehirler[],2,0)</f>
        <v>Kırşehir</v>
      </c>
      <c r="H988" s="9">
        <f t="shared" ca="1" si="62"/>
        <v>72388784749</v>
      </c>
      <c r="I988" s="9" t="str">
        <f t="shared" ca="1" si="63"/>
        <v>Kadın</v>
      </c>
    </row>
    <row r="989" spans="1:9">
      <c r="A989" s="9">
        <v>988</v>
      </c>
      <c r="B989" s="9" t="s">
        <v>2064</v>
      </c>
      <c r="C989" s="9" t="s">
        <v>2065</v>
      </c>
      <c r="D989" s="11">
        <f ca="1">TODAY()-Basvuranlar[[#This Row],[Yaş]]*365</f>
        <v>36798</v>
      </c>
      <c r="E989" s="9">
        <f t="shared" ca="1" si="60"/>
        <v>19</v>
      </c>
      <c r="F989" s="9">
        <f t="shared" ca="1" si="61"/>
        <v>9</v>
      </c>
      <c r="G989" s="9" t="str">
        <f ca="1">VLOOKUP(RANDBETWEEN(1,81),Sehirler[],2,0)</f>
        <v>Bartın</v>
      </c>
      <c r="H989" s="9">
        <f t="shared" ca="1" si="62"/>
        <v>23153765124</v>
      </c>
      <c r="I989" s="9" t="str">
        <f t="shared" ca="1" si="63"/>
        <v>Kadın</v>
      </c>
    </row>
    <row r="990" spans="1:9">
      <c r="A990" s="9">
        <v>989</v>
      </c>
      <c r="B990" s="9" t="s">
        <v>2066</v>
      </c>
      <c r="C990" s="9" t="s">
        <v>2067</v>
      </c>
      <c r="D990" s="11">
        <f ca="1">TODAY()-Basvuranlar[[#This Row],[Yaş]]*365</f>
        <v>33148</v>
      </c>
      <c r="E990" s="9">
        <f t="shared" ca="1" si="60"/>
        <v>29</v>
      </c>
      <c r="F990" s="9">
        <f t="shared" ca="1" si="61"/>
        <v>70</v>
      </c>
      <c r="G990" s="9" t="str">
        <f ca="1">VLOOKUP(RANDBETWEEN(1,81),Sehirler[],2,0)</f>
        <v>Sinop</v>
      </c>
      <c r="H990" s="9">
        <f t="shared" ca="1" si="62"/>
        <v>27724021638</v>
      </c>
      <c r="I990" s="9" t="str">
        <f t="shared" ca="1" si="63"/>
        <v>Erkek</v>
      </c>
    </row>
    <row r="991" spans="1:9">
      <c r="A991" s="9">
        <v>990</v>
      </c>
      <c r="B991" s="9" t="s">
        <v>2068</v>
      </c>
      <c r="C991" s="9" t="s">
        <v>2069</v>
      </c>
      <c r="D991" s="11">
        <f ca="1">TODAY()-Basvuranlar[[#This Row],[Yaş]]*365</f>
        <v>36798</v>
      </c>
      <c r="E991" s="9">
        <f t="shared" ca="1" si="60"/>
        <v>19</v>
      </c>
      <c r="F991" s="9">
        <f t="shared" ca="1" si="61"/>
        <v>36</v>
      </c>
      <c r="G991" s="9" t="str">
        <f ca="1">VLOOKUP(RANDBETWEEN(1,81),Sehirler[],2,0)</f>
        <v>Şanlıurfa</v>
      </c>
      <c r="H991" s="9">
        <f t="shared" ca="1" si="62"/>
        <v>47390228117</v>
      </c>
      <c r="I991" s="9" t="str">
        <f t="shared" ca="1" si="63"/>
        <v>Kadın</v>
      </c>
    </row>
    <row r="992" spans="1:9">
      <c r="A992" s="9">
        <v>991</v>
      </c>
      <c r="B992" s="9" t="s">
        <v>2070</v>
      </c>
      <c r="C992" s="9" t="s">
        <v>2102</v>
      </c>
      <c r="D992" s="11">
        <f ca="1">TODAY()-Basvuranlar[[#This Row],[Yaş]]*365</f>
        <v>29498</v>
      </c>
      <c r="E992" s="9">
        <f t="shared" ca="1" si="60"/>
        <v>39</v>
      </c>
      <c r="F992" s="9">
        <f t="shared" ca="1" si="61"/>
        <v>1</v>
      </c>
      <c r="G992" s="9" t="str">
        <f ca="1">VLOOKUP(RANDBETWEEN(1,81),Sehirler[],2,0)</f>
        <v>Bilecik</v>
      </c>
      <c r="H992" s="9">
        <f t="shared" ca="1" si="62"/>
        <v>26152031062</v>
      </c>
      <c r="I992" s="9" t="str">
        <f t="shared" ca="1" si="63"/>
        <v>Erkek</v>
      </c>
    </row>
    <row r="993" spans="1:9">
      <c r="A993" s="9">
        <v>992</v>
      </c>
      <c r="B993" s="9" t="s">
        <v>2071</v>
      </c>
      <c r="C993" s="9" t="s">
        <v>2072</v>
      </c>
      <c r="D993" s="11">
        <f ca="1">TODAY()-Basvuranlar[[#This Row],[Yaş]]*365</f>
        <v>29863</v>
      </c>
      <c r="E993" s="9">
        <f t="shared" ca="1" si="60"/>
        <v>38</v>
      </c>
      <c r="F993" s="9">
        <f t="shared" ca="1" si="61"/>
        <v>31</v>
      </c>
      <c r="G993" s="9" t="str">
        <f ca="1">VLOOKUP(RANDBETWEEN(1,81),Sehirler[],2,0)</f>
        <v>Trabzon</v>
      </c>
      <c r="H993" s="9">
        <f t="shared" ca="1" si="62"/>
        <v>60905736473</v>
      </c>
      <c r="I993" s="9" t="str">
        <f t="shared" ca="1" si="63"/>
        <v>Kadın</v>
      </c>
    </row>
    <row r="994" spans="1:9">
      <c r="A994" s="9">
        <v>993</v>
      </c>
      <c r="B994" s="9" t="s">
        <v>2073</v>
      </c>
      <c r="C994" s="9" t="s">
        <v>2074</v>
      </c>
      <c r="D994" s="11">
        <f ca="1">TODAY()-Basvuranlar[[#This Row],[Yaş]]*365</f>
        <v>22198</v>
      </c>
      <c r="E994" s="9">
        <f t="shared" ca="1" si="60"/>
        <v>59</v>
      </c>
      <c r="F994" s="9">
        <f t="shared" ca="1" si="61"/>
        <v>80</v>
      </c>
      <c r="G994" s="9" t="str">
        <f ca="1">VLOOKUP(RANDBETWEEN(1,81),Sehirler[],2,0)</f>
        <v>Trabzon</v>
      </c>
      <c r="H994" s="9">
        <f t="shared" ca="1" si="62"/>
        <v>55189101977</v>
      </c>
      <c r="I994" s="9" t="str">
        <f t="shared" ca="1" si="63"/>
        <v>Erkek</v>
      </c>
    </row>
    <row r="995" spans="1:9">
      <c r="A995" s="9">
        <v>994</v>
      </c>
      <c r="B995" s="9" t="s">
        <v>2075</v>
      </c>
      <c r="C995" s="9" t="s">
        <v>2076</v>
      </c>
      <c r="D995" s="11">
        <f ca="1">TODAY()-Basvuranlar[[#This Row],[Yaş]]*365</f>
        <v>32418</v>
      </c>
      <c r="E995" s="9">
        <f t="shared" ca="1" si="60"/>
        <v>31</v>
      </c>
      <c r="F995" s="9">
        <f t="shared" ca="1" si="61"/>
        <v>29</v>
      </c>
      <c r="G995" s="9" t="str">
        <f ca="1">VLOOKUP(RANDBETWEEN(1,81),Sehirler[],2,0)</f>
        <v>Muğla</v>
      </c>
      <c r="H995" s="9">
        <f t="shared" ca="1" si="62"/>
        <v>19413583639</v>
      </c>
      <c r="I995" s="9" t="str">
        <f t="shared" ca="1" si="63"/>
        <v>Kadın</v>
      </c>
    </row>
    <row r="996" spans="1:9">
      <c r="A996" s="9">
        <v>995</v>
      </c>
      <c r="B996" s="9" t="s">
        <v>2077</v>
      </c>
      <c r="C996" s="9" t="s">
        <v>2078</v>
      </c>
      <c r="D996" s="11">
        <f ca="1">TODAY()-Basvuranlar[[#This Row],[Yaş]]*365</f>
        <v>14898</v>
      </c>
      <c r="E996" s="9">
        <f t="shared" ca="1" si="60"/>
        <v>79</v>
      </c>
      <c r="F996" s="9">
        <f t="shared" ca="1" si="61"/>
        <v>80</v>
      </c>
      <c r="G996" s="9" t="str">
        <f ca="1">VLOOKUP(RANDBETWEEN(1,81),Sehirler[],2,0)</f>
        <v>Aydın</v>
      </c>
      <c r="H996" s="9">
        <f t="shared" ca="1" si="62"/>
        <v>71756273406</v>
      </c>
      <c r="I996" s="9" t="str">
        <f t="shared" ca="1" si="63"/>
        <v>Kadın</v>
      </c>
    </row>
    <row r="997" spans="1:9">
      <c r="A997" s="9">
        <v>996</v>
      </c>
      <c r="B997" s="9" t="s">
        <v>2079</v>
      </c>
      <c r="C997" s="9" t="s">
        <v>2080</v>
      </c>
      <c r="D997" s="11">
        <f ca="1">TODAY()-Basvuranlar[[#This Row],[Yaş]]*365</f>
        <v>17818</v>
      </c>
      <c r="E997" s="9">
        <f t="shared" ca="1" si="60"/>
        <v>71</v>
      </c>
      <c r="F997" s="9">
        <f t="shared" ca="1" si="61"/>
        <v>81</v>
      </c>
      <c r="G997" s="9" t="str">
        <f ca="1">VLOOKUP(RANDBETWEEN(1,81),Sehirler[],2,0)</f>
        <v>Hatay</v>
      </c>
      <c r="H997" s="9">
        <f t="shared" ca="1" si="62"/>
        <v>71570604806</v>
      </c>
      <c r="I997" s="9" t="str">
        <f t="shared" ca="1" si="63"/>
        <v>Kadın</v>
      </c>
    </row>
    <row r="998" spans="1:9">
      <c r="A998" s="9">
        <v>997</v>
      </c>
      <c r="B998" s="9" t="s">
        <v>2081</v>
      </c>
      <c r="C998" s="9" t="s">
        <v>2082</v>
      </c>
      <c r="D998" s="11">
        <f ca="1">TODAY()-Basvuranlar[[#This Row],[Yaş]]*365</f>
        <v>21468</v>
      </c>
      <c r="E998" s="9">
        <f t="shared" ca="1" si="60"/>
        <v>61</v>
      </c>
      <c r="F998" s="9">
        <f t="shared" ca="1" si="61"/>
        <v>80</v>
      </c>
      <c r="G998" s="9" t="str">
        <f ca="1">VLOOKUP(RANDBETWEEN(1,81),Sehirler[],2,0)</f>
        <v>Düzce</v>
      </c>
      <c r="H998" s="9">
        <f t="shared" ca="1" si="62"/>
        <v>68765450773</v>
      </c>
      <c r="I998" s="9" t="str">
        <f t="shared" ca="1" si="63"/>
        <v>Kadın</v>
      </c>
    </row>
    <row r="999" spans="1:9">
      <c r="A999" s="9">
        <v>998</v>
      </c>
      <c r="B999" s="9" t="s">
        <v>2083</v>
      </c>
      <c r="C999" s="9" t="s">
        <v>2084</v>
      </c>
      <c r="D999" s="11">
        <f ca="1">TODAY()-Basvuranlar[[#This Row],[Yaş]]*365</f>
        <v>31688</v>
      </c>
      <c r="E999" s="9">
        <f t="shared" ca="1" si="60"/>
        <v>33</v>
      </c>
      <c r="F999" s="9">
        <f t="shared" ca="1" si="61"/>
        <v>29</v>
      </c>
      <c r="G999" s="9" t="str">
        <f ca="1">VLOOKUP(RANDBETWEEN(1,81),Sehirler[],2,0)</f>
        <v>İstanbul</v>
      </c>
      <c r="H999" s="9">
        <f t="shared" ca="1" si="62"/>
        <v>73242106098</v>
      </c>
      <c r="I999" s="9" t="str">
        <f t="shared" ca="1" si="63"/>
        <v>Kadın</v>
      </c>
    </row>
    <row r="1000" spans="1:9">
      <c r="A1000" s="9">
        <v>999</v>
      </c>
      <c r="B1000" s="9" t="s">
        <v>2085</v>
      </c>
      <c r="C1000" s="9" t="s">
        <v>2086</v>
      </c>
      <c r="D1000" s="11">
        <f ca="1">TODAY()-Basvuranlar[[#This Row],[Yaş]]*365</f>
        <v>36798</v>
      </c>
      <c r="E1000" s="9">
        <f t="shared" ca="1" si="60"/>
        <v>19</v>
      </c>
      <c r="F1000" s="9">
        <f t="shared" ca="1" si="61"/>
        <v>73</v>
      </c>
      <c r="G1000" s="9" t="str">
        <f ca="1">VLOOKUP(RANDBETWEEN(1,81),Sehirler[],2,0)</f>
        <v>Amasya</v>
      </c>
      <c r="H1000" s="9">
        <f t="shared" ca="1" si="62"/>
        <v>37685340412</v>
      </c>
      <c r="I1000" s="9" t="str">
        <f t="shared" ca="1" si="63"/>
        <v>Kadın</v>
      </c>
    </row>
    <row r="1001" spans="1:9">
      <c r="A1001" s="9">
        <v>1000</v>
      </c>
      <c r="B1001" s="9" t="s">
        <v>2087</v>
      </c>
      <c r="C1001" s="9" t="s">
        <v>2088</v>
      </c>
      <c r="D1001" s="11">
        <f ca="1">TODAY()-Basvuranlar[[#This Row],[Yaş]]*365</f>
        <v>37163</v>
      </c>
      <c r="E1001" s="9">
        <f t="shared" ca="1" si="60"/>
        <v>18</v>
      </c>
      <c r="F1001" s="9">
        <f t="shared" ca="1" si="61"/>
        <v>35</v>
      </c>
      <c r="G1001" s="9" t="str">
        <f ca="1">VLOOKUP(RANDBETWEEN(1,81),Sehirler[],2,0)</f>
        <v>Samsun</v>
      </c>
      <c r="H1001" s="9">
        <f t="shared" ca="1" si="62"/>
        <v>42610475723</v>
      </c>
      <c r="I1001" s="9" t="str">
        <f t="shared" ca="1" si="63"/>
        <v>Kadın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ACC6-1DF2-4CE9-A582-A5DC80FC00F6}">
  <dimension ref="A1:P631"/>
  <sheetViews>
    <sheetView workbookViewId="0">
      <selection activeCell="D2" sqref="D2"/>
    </sheetView>
  </sheetViews>
  <sheetFormatPr defaultRowHeight="14.25"/>
  <cols>
    <col min="1" max="1" width="12.06640625" customWidth="1"/>
    <col min="2" max="2" width="12.59765625" bestFit="1" customWidth="1"/>
    <col min="3" max="3" width="14.73046875" bestFit="1" customWidth="1"/>
    <col min="4" max="4" width="62.265625" customWidth="1"/>
    <col min="5" max="5" width="17.73046875" customWidth="1"/>
    <col min="6" max="6" width="22.53125" bestFit="1" customWidth="1"/>
    <col min="7" max="7" width="13.46484375" bestFit="1" customWidth="1"/>
    <col min="8" max="8" width="13.46484375" customWidth="1"/>
    <col min="9" max="9" width="15.265625" customWidth="1"/>
    <col min="10" max="10" width="17.265625" bestFit="1" customWidth="1"/>
    <col min="11" max="11" width="17.33203125" customWidth="1"/>
    <col min="12" max="12" width="21.33203125" bestFit="1" customWidth="1"/>
    <col min="13" max="13" width="27.796875" bestFit="1" customWidth="1"/>
    <col min="14" max="15" width="26.33203125" bestFit="1" customWidth="1"/>
    <col min="16" max="16" width="21.53125" bestFit="1" customWidth="1"/>
  </cols>
  <sheetData>
    <row r="1" spans="1:16">
      <c r="A1" t="s">
        <v>2112</v>
      </c>
      <c r="B1" s="30" t="s">
        <v>10628</v>
      </c>
      <c r="C1" s="30" t="s">
        <v>2125</v>
      </c>
      <c r="D1" t="s">
        <v>10625</v>
      </c>
      <c r="E1" t="s">
        <v>4990</v>
      </c>
      <c r="F1" t="s">
        <v>2118</v>
      </c>
      <c r="G1" s="30" t="s">
        <v>3060</v>
      </c>
      <c r="H1" s="30" t="s">
        <v>3061</v>
      </c>
      <c r="I1" t="s">
        <v>2116</v>
      </c>
      <c r="J1" t="s">
        <v>10626</v>
      </c>
      <c r="K1" t="s">
        <v>2113</v>
      </c>
      <c r="L1" t="s">
        <v>2115</v>
      </c>
      <c r="M1" t="s">
        <v>2114</v>
      </c>
      <c r="N1" t="s">
        <v>2117</v>
      </c>
      <c r="O1" t="s">
        <v>10627</v>
      </c>
      <c r="P1" t="s">
        <v>2124</v>
      </c>
    </row>
    <row r="2" spans="1:16">
      <c r="A2">
        <v>1</v>
      </c>
      <c r="B2">
        <f t="shared" ref="B2:B65" ca="1" si="0">RANDBETWEEN(1,1964)</f>
        <v>849</v>
      </c>
      <c r="C2">
        <f t="shared" ref="C2:C65" ca="1" si="1">RANDBETWEEN(1,158)</f>
        <v>64</v>
      </c>
      <c r="D2" s="12" t="s">
        <v>10617</v>
      </c>
      <c r="E2" s="14">
        <f t="shared" ref="E2:E65" ca="1" si="2">TODAY()-RANDBETWEEN(1,60)</f>
        <v>43722</v>
      </c>
      <c r="F2">
        <f t="shared" ref="F2:F65" ca="1" si="3">RANDBETWEEN(1,130)</f>
        <v>47</v>
      </c>
      <c r="G2" s="13">
        <f ca="1">VLOOKUP(GirisimProjeler[[#This Row],[Başvuruyu Alan Çalışan]],Calisanlar[],6,0)</f>
        <v>34</v>
      </c>
      <c r="H2" s="13">
        <f ca="1">MATCH(GirisimProjeler[[#This Row],[Başvuru il]],ilceler[İl Plaka],0)+RANDBETWEEN(1,5)</f>
        <v>449</v>
      </c>
      <c r="I2" t="str">
        <f t="shared" ref="I2:I65" ca="1" si="4">"Kurum "&amp;RANDBETWEEN(1,20)</f>
        <v>Kurum 20</v>
      </c>
      <c r="J2" t="str">
        <f ca="1">IF(GirisimProjeler[[#This Row],[Aşama]]="Sonuçlandı","Kapalı","Açık")</f>
        <v>Kapalı</v>
      </c>
      <c r="K2" t="str">
        <f t="shared" ref="K2:K65" ca="1" si="5">_xlfn.SWITCH(RANDBETWEEN(1,5),1,"Yeni Proje",2,"İncelemede",3,"Sonuçlandı","Sonuçlandı")</f>
        <v>Sonuçlandı</v>
      </c>
      <c r="L2" t="str">
        <f ca="1">_xlfn.SWITCH(RANDBETWEEN(1,5),1,"Bilgi İşlem",2,"Finans",3,"İnsan Kaynakları","Arge")</f>
        <v>İnsan Kaynakları</v>
      </c>
      <c r="M2">
        <f ca="1">ROUNDUP(RANDBETWEEN(1,TODAY()-GirisimProjeler[[#This Row],[Tarih]])/2,0)</f>
        <v>5</v>
      </c>
      <c r="N2" s="15" t="str">
        <f ca="1">IF(GirisimProjeler[[#This Row],[Durumu]]="Açık",_xlfn.SWITCH(RANDBETWEEN(1,10),1,"",2,"",RANDBETWEEN(1,10)),"")</f>
        <v/>
      </c>
      <c r="O2" s="15" t="str">
        <f t="shared" ref="O2:O65" ca="1" si="6">_xlfn.SWITCH(RANDBETWEEN(1,4),1,"Tubitak",2,"Kosgeb",3,"AB",4,"Bulunmuyor")</f>
        <v>Kosgeb</v>
      </c>
      <c r="P2" s="15"/>
    </row>
    <row r="3" spans="1:16">
      <c r="A3">
        <v>2</v>
      </c>
      <c r="B3">
        <f t="shared" ca="1" si="0"/>
        <v>265</v>
      </c>
      <c r="C3">
        <f t="shared" ca="1" si="1"/>
        <v>118</v>
      </c>
      <c r="D3" s="12" t="s">
        <v>10618</v>
      </c>
      <c r="E3" s="14">
        <f t="shared" ca="1" si="2"/>
        <v>43695</v>
      </c>
      <c r="F3">
        <f t="shared" ca="1" si="3"/>
        <v>100</v>
      </c>
      <c r="G3" s="13">
        <f ca="1">VLOOKUP(GirisimProjeler[[#This Row],[Başvuruyu Alan Çalışan]],Calisanlar[],6,0)</f>
        <v>34</v>
      </c>
      <c r="H3" s="13">
        <f ca="1">MATCH(GirisimProjeler[[#This Row],[Başvuru il]],ilceler[İl Plaka],0)+RANDBETWEEN(1,5)</f>
        <v>448</v>
      </c>
      <c r="I3" t="str">
        <f t="shared" ca="1" si="4"/>
        <v>Kurum 3</v>
      </c>
      <c r="J3" t="str">
        <f ca="1">IF(GirisimProjeler[[#This Row],[Aşama]]="Sonuçlandı","Kapalı","Açık")</f>
        <v>Kapalı</v>
      </c>
      <c r="K3" t="str">
        <f ca="1">_xlfn.SWITCH(RANDBETWEEN(1,5),1,"Yeni Proje",2,"İncelemede",3,"Sonuçlandı","Sonuçlandı")</f>
        <v>Sonuçlandı</v>
      </c>
      <c r="L3" t="str">
        <f t="shared" ref="L3:L65" ca="1" si="7">_xlfn.SWITCH(RANDBETWEEN(1,5),1,"Bilgi İşlem",2,"Finans",3,"İnsan Kaynakları","Arge")</f>
        <v>Bilgi İşlem</v>
      </c>
      <c r="M3">
        <f ca="1">ROUNDUP(RANDBETWEEN(1,TODAY()-GirisimProjeler[[#This Row],[Tarih]])/2,0)</f>
        <v>13</v>
      </c>
      <c r="N3" s="15" t="str">
        <f ca="1">IF(GirisimProjeler[[#This Row],[Durumu]]="Açık",_xlfn.SWITCH(RANDBETWEEN(1,10),1,"",2,"",RANDBETWEEN(1,10)),"")</f>
        <v/>
      </c>
      <c r="O3" s="15" t="str">
        <f t="shared" ca="1" si="6"/>
        <v>AB</v>
      </c>
      <c r="P3" s="15"/>
    </row>
    <row r="4" spans="1:16">
      <c r="A4">
        <v>3</v>
      </c>
      <c r="B4">
        <f t="shared" ca="1" si="0"/>
        <v>165</v>
      </c>
      <c r="C4">
        <f t="shared" ca="1" si="1"/>
        <v>24</v>
      </c>
      <c r="D4" t="s">
        <v>10619</v>
      </c>
      <c r="E4" s="14">
        <f t="shared" ca="1" si="2"/>
        <v>43720</v>
      </c>
      <c r="F4">
        <f t="shared" ca="1" si="3"/>
        <v>81</v>
      </c>
      <c r="G4" s="13">
        <f ca="1">VLOOKUP(GirisimProjeler[[#This Row],[Başvuruyu Alan Çalışan]],Calisanlar[],6,0)</f>
        <v>6</v>
      </c>
      <c r="H4" s="13">
        <f ca="1">MATCH(GirisimProjeler[[#This Row],[Başvuru il]],ilceler[İl Plaka],0)+RANDBETWEEN(1,5)</f>
        <v>66</v>
      </c>
      <c r="I4" t="str">
        <f t="shared" ca="1" si="4"/>
        <v>Kurum 15</v>
      </c>
      <c r="J4" t="str">
        <f ca="1">IF(GirisimProjeler[[#This Row],[Aşama]]="Sonuçlandı","Kapalı","Açık")</f>
        <v>Kapalı</v>
      </c>
      <c r="K4" t="str">
        <f t="shared" ca="1" si="5"/>
        <v>Sonuçlandı</v>
      </c>
      <c r="L4" t="str">
        <f t="shared" ca="1" si="7"/>
        <v>Finans</v>
      </c>
      <c r="M4">
        <f ca="1">ROUNDUP(RANDBETWEEN(1,TODAY()-GirisimProjeler[[#This Row],[Tarih]])/2,0)</f>
        <v>3</v>
      </c>
      <c r="N4" s="15" t="str">
        <f ca="1">IF(GirisimProjeler[[#This Row],[Durumu]]="Açık",_xlfn.SWITCH(RANDBETWEEN(1,10),1,"",2,"",RANDBETWEEN(1,10)),"")</f>
        <v/>
      </c>
      <c r="O4" s="15" t="str">
        <f t="shared" ca="1" si="6"/>
        <v>Kosgeb</v>
      </c>
      <c r="P4" s="15"/>
    </row>
    <row r="5" spans="1:16">
      <c r="A5">
        <v>4</v>
      </c>
      <c r="B5">
        <f t="shared" ca="1" si="0"/>
        <v>745</v>
      </c>
      <c r="C5">
        <f t="shared" ca="1" si="1"/>
        <v>85</v>
      </c>
      <c r="D5" t="s">
        <v>10620</v>
      </c>
      <c r="E5" s="14">
        <f t="shared" ca="1" si="2"/>
        <v>43717</v>
      </c>
      <c r="F5">
        <f t="shared" ca="1" si="3"/>
        <v>1</v>
      </c>
      <c r="G5" s="13">
        <f ca="1">VLOOKUP(GirisimProjeler[[#This Row],[Başvuruyu Alan Çalışan]],Calisanlar[],6,0)</f>
        <v>6</v>
      </c>
      <c r="H5" s="13">
        <f ca="1">MATCH(GirisimProjeler[[#This Row],[Başvuru il]],ilceler[İl Plaka],0)+RANDBETWEEN(1,5)</f>
        <v>67</v>
      </c>
      <c r="I5" t="str">
        <f t="shared" ca="1" si="4"/>
        <v>Kurum 13</v>
      </c>
      <c r="J5" t="str">
        <f ca="1">IF(GirisimProjeler[[#This Row],[Aşama]]="Sonuçlandı","Kapalı","Açık")</f>
        <v>Kapalı</v>
      </c>
      <c r="K5" t="str">
        <f t="shared" ca="1" si="5"/>
        <v>Sonuçlandı</v>
      </c>
      <c r="L5" t="str">
        <f t="shared" ca="1" si="7"/>
        <v>Arge</v>
      </c>
      <c r="M5">
        <f ca="1">ROUNDUP(RANDBETWEEN(1,TODAY()-GirisimProjeler[[#This Row],[Tarih]])/2,0)</f>
        <v>8</v>
      </c>
      <c r="N5" s="15" t="str">
        <f ca="1">IF(GirisimProjeler[[#This Row],[Durumu]]="Açık",_xlfn.SWITCH(RANDBETWEEN(1,10),1,"",2,"",RANDBETWEEN(1,10)),"")</f>
        <v/>
      </c>
      <c r="O5" s="15" t="str">
        <f t="shared" ca="1" si="6"/>
        <v>Kosgeb</v>
      </c>
      <c r="P5" s="15"/>
    </row>
    <row r="6" spans="1:16">
      <c r="A6">
        <v>5</v>
      </c>
      <c r="B6">
        <f t="shared" ca="1" si="0"/>
        <v>1508</v>
      </c>
      <c r="C6">
        <f t="shared" ca="1" si="1"/>
        <v>4</v>
      </c>
      <c r="D6" t="s">
        <v>10621</v>
      </c>
      <c r="E6" s="14">
        <f t="shared" ca="1" si="2"/>
        <v>43691</v>
      </c>
      <c r="F6">
        <f t="shared" ca="1" si="3"/>
        <v>25</v>
      </c>
      <c r="G6" s="13">
        <f ca="1">VLOOKUP(GirisimProjeler[[#This Row],[Başvuruyu Alan Çalışan]],Calisanlar[],6,0)</f>
        <v>6</v>
      </c>
      <c r="H6" s="13">
        <f ca="1">MATCH(GirisimProjeler[[#This Row],[Başvuru il]],ilceler[İl Plaka],0)+RANDBETWEEN(1,5)</f>
        <v>67</v>
      </c>
      <c r="I6" t="str">
        <f t="shared" ca="1" si="4"/>
        <v>Kurum 18</v>
      </c>
      <c r="J6" t="str">
        <f ca="1">IF(GirisimProjeler[[#This Row],[Aşama]]="Sonuçlandı","Kapalı","Açık")</f>
        <v>Açık</v>
      </c>
      <c r="K6" t="str">
        <f t="shared" ca="1" si="5"/>
        <v>İncelemede</v>
      </c>
      <c r="L6" t="str">
        <f t="shared" ca="1" si="7"/>
        <v>İnsan Kaynakları</v>
      </c>
      <c r="M6">
        <f ca="1">ROUNDUP(RANDBETWEEN(1,TODAY()-GirisimProjeler[[#This Row],[Tarih]])/2,0)</f>
        <v>14</v>
      </c>
      <c r="N6" s="15">
        <f ca="1">IF(GirisimProjeler[[#This Row],[Durumu]]="Açık",_xlfn.SWITCH(RANDBETWEEN(1,10),1,"",2,"",RANDBETWEEN(1,10)),"")</f>
        <v>7</v>
      </c>
      <c r="O6" s="15" t="str">
        <f t="shared" ca="1" si="6"/>
        <v>Kosgeb</v>
      </c>
      <c r="P6" s="15"/>
    </row>
    <row r="7" spans="1:16">
      <c r="A7">
        <v>6</v>
      </c>
      <c r="B7">
        <f t="shared" ca="1" si="0"/>
        <v>1344</v>
      </c>
      <c r="C7">
        <f t="shared" ca="1" si="1"/>
        <v>117</v>
      </c>
      <c r="D7" t="s">
        <v>10622</v>
      </c>
      <c r="E7" s="14">
        <f t="shared" ca="1" si="2"/>
        <v>43712</v>
      </c>
      <c r="F7">
        <f t="shared" ca="1" si="3"/>
        <v>68</v>
      </c>
      <c r="G7" s="13">
        <f ca="1">VLOOKUP(GirisimProjeler[[#This Row],[Başvuruyu Alan Çalışan]],Calisanlar[],6,0)</f>
        <v>35</v>
      </c>
      <c r="H7" s="13">
        <f ca="1">MATCH(GirisimProjeler[[#This Row],[Başvuru il]],ilceler[İl Plaka],0)+RANDBETWEEN(1,5)</f>
        <v>485</v>
      </c>
      <c r="I7" t="str">
        <f t="shared" ca="1" si="4"/>
        <v>Kurum 2</v>
      </c>
      <c r="J7" t="str">
        <f ca="1">IF(GirisimProjeler[[#This Row],[Aşama]]="Sonuçlandı","Kapalı","Açık")</f>
        <v>Kapalı</v>
      </c>
      <c r="K7" t="str">
        <f t="shared" ca="1" si="5"/>
        <v>Sonuçlandı</v>
      </c>
      <c r="L7" t="str">
        <f t="shared" ca="1" si="7"/>
        <v>Finans</v>
      </c>
      <c r="M7">
        <f ca="1">ROUNDUP(RANDBETWEEN(1,TODAY()-GirisimProjeler[[#This Row],[Tarih]])/2,0)</f>
        <v>4</v>
      </c>
      <c r="N7" s="15" t="str">
        <f ca="1">IF(GirisimProjeler[[#This Row],[Durumu]]="Açık",_xlfn.SWITCH(RANDBETWEEN(1,10),1,"",2,"",RANDBETWEEN(1,10)),"")</f>
        <v/>
      </c>
      <c r="O7" s="15" t="str">
        <f t="shared" ca="1" si="6"/>
        <v>Tubitak</v>
      </c>
      <c r="P7" s="15"/>
    </row>
    <row r="8" spans="1:16">
      <c r="A8">
        <v>7</v>
      </c>
      <c r="B8">
        <f t="shared" ca="1" si="0"/>
        <v>308</v>
      </c>
      <c r="C8">
        <f t="shared" ca="1" si="1"/>
        <v>35</v>
      </c>
      <c r="D8" t="s">
        <v>10623</v>
      </c>
      <c r="E8" s="14">
        <f t="shared" ca="1" si="2"/>
        <v>43703</v>
      </c>
      <c r="F8">
        <f t="shared" ca="1" si="3"/>
        <v>58</v>
      </c>
      <c r="G8" s="13">
        <f ca="1">VLOOKUP(GirisimProjeler[[#This Row],[Başvuruyu Alan Çalışan]],Calisanlar[],6,0)</f>
        <v>19</v>
      </c>
      <c r="H8" s="13">
        <f ca="1">MATCH(GirisimProjeler[[#This Row],[Başvuru il]],ilceler[İl Plaka],0)+RANDBETWEEN(1,5)</f>
        <v>262</v>
      </c>
      <c r="I8" t="str">
        <f t="shared" ca="1" si="4"/>
        <v>Kurum 16</v>
      </c>
      <c r="J8" t="str">
        <f ca="1">IF(GirisimProjeler[[#This Row],[Aşama]]="Sonuçlandı","Kapalı","Açık")</f>
        <v>Açık</v>
      </c>
      <c r="K8" t="str">
        <f t="shared" ca="1" si="5"/>
        <v>Yeni Proje</v>
      </c>
      <c r="L8" t="str">
        <f t="shared" ca="1" si="7"/>
        <v>Arge</v>
      </c>
      <c r="M8">
        <f ca="1">ROUNDUP(RANDBETWEEN(1,TODAY()-GirisimProjeler[[#This Row],[Tarih]])/2,0)</f>
        <v>2</v>
      </c>
      <c r="N8" s="15" t="str">
        <f ca="1">IF(GirisimProjeler[[#This Row],[Durumu]]="Açık",_xlfn.SWITCH(RANDBETWEEN(1,10),1,"",2,"",RANDBETWEEN(1,10)),"")</f>
        <v/>
      </c>
      <c r="O8" s="15" t="str">
        <f t="shared" ca="1" si="6"/>
        <v>Kosgeb</v>
      </c>
      <c r="P8" s="15"/>
    </row>
    <row r="9" spans="1:16">
      <c r="A9">
        <v>8</v>
      </c>
      <c r="B9">
        <f t="shared" ca="1" si="0"/>
        <v>1259</v>
      </c>
      <c r="C9">
        <f t="shared" ca="1" si="1"/>
        <v>4</v>
      </c>
      <c r="D9" t="s">
        <v>10624</v>
      </c>
      <c r="E9" s="14">
        <f t="shared" ca="1" si="2"/>
        <v>43695</v>
      </c>
      <c r="F9">
        <f t="shared" ca="1" si="3"/>
        <v>129</v>
      </c>
      <c r="G9" s="13">
        <f ca="1">VLOOKUP(GirisimProjeler[[#This Row],[Başvuruyu Alan Çalışan]],Calisanlar[],6,0)</f>
        <v>35</v>
      </c>
      <c r="H9" s="13">
        <f ca="1">MATCH(GirisimProjeler[[#This Row],[Başvuru il]],ilceler[İl Plaka],0)+RANDBETWEEN(1,5)</f>
        <v>487</v>
      </c>
      <c r="I9" t="str">
        <f t="shared" ca="1" si="4"/>
        <v>Kurum 2</v>
      </c>
      <c r="J9" t="str">
        <f ca="1">IF(GirisimProjeler[[#This Row],[Aşama]]="Sonuçlandı","Kapalı","Açık")</f>
        <v>Kapalı</v>
      </c>
      <c r="K9" t="str">
        <f t="shared" ca="1" si="5"/>
        <v>Sonuçlandı</v>
      </c>
      <c r="L9" t="str">
        <f t="shared" ca="1" si="7"/>
        <v>Arge</v>
      </c>
      <c r="M9">
        <f ca="1">ROUNDUP(RANDBETWEEN(1,TODAY()-GirisimProjeler[[#This Row],[Tarih]])/2,0)</f>
        <v>18</v>
      </c>
      <c r="N9" s="15" t="str">
        <f ca="1">IF(GirisimProjeler[[#This Row],[Durumu]]="Açık",_xlfn.SWITCH(RANDBETWEEN(1,10),1,"",2,"",RANDBETWEEN(1,10)),"")</f>
        <v/>
      </c>
      <c r="O9" s="15" t="str">
        <f t="shared" ca="1" si="6"/>
        <v>Bulunmuyor</v>
      </c>
      <c r="P9" s="15"/>
    </row>
    <row r="10" spans="1:16">
      <c r="A10">
        <v>9</v>
      </c>
      <c r="B10">
        <f t="shared" ca="1" si="0"/>
        <v>397</v>
      </c>
      <c r="C10">
        <f t="shared" ca="1" si="1"/>
        <v>95</v>
      </c>
      <c r="D10" s="12" t="s">
        <v>10617</v>
      </c>
      <c r="E10" s="14">
        <f t="shared" ca="1" si="2"/>
        <v>43695</v>
      </c>
      <c r="F10">
        <f t="shared" ca="1" si="3"/>
        <v>10</v>
      </c>
      <c r="G10" s="13">
        <f ca="1">VLOOKUP(GirisimProjeler[[#This Row],[Başvuruyu Alan Çalışan]],Calisanlar[],6,0)</f>
        <v>34</v>
      </c>
      <c r="H10" s="13">
        <f ca="1">MATCH(GirisimProjeler[[#This Row],[Başvuru il]],ilceler[İl Plaka],0)+RANDBETWEEN(1,5)</f>
        <v>449</v>
      </c>
      <c r="I10" t="str">
        <f t="shared" ca="1" si="4"/>
        <v>Kurum 19</v>
      </c>
      <c r="J10" t="str">
        <f ca="1">IF(GirisimProjeler[[#This Row],[Aşama]]="Sonuçlandı","Kapalı","Açık")</f>
        <v>Kapalı</v>
      </c>
      <c r="K10" t="str">
        <f t="shared" ca="1" si="5"/>
        <v>Sonuçlandı</v>
      </c>
      <c r="L10" t="str">
        <f t="shared" ca="1" si="7"/>
        <v>Bilgi İşlem</v>
      </c>
      <c r="M10">
        <f ca="1">ROUNDUP(RANDBETWEEN(1,TODAY()-GirisimProjeler[[#This Row],[Tarih]])/2,0)</f>
        <v>5</v>
      </c>
      <c r="N10" s="15" t="str">
        <f ca="1">IF(GirisimProjeler[[#This Row],[Durumu]]="Açık",_xlfn.SWITCH(RANDBETWEEN(1,10),1,"",2,"",RANDBETWEEN(1,10)),"")</f>
        <v/>
      </c>
      <c r="O10" s="15" t="str">
        <f t="shared" ca="1" si="6"/>
        <v>Kosgeb</v>
      </c>
      <c r="P10" s="15"/>
    </row>
    <row r="11" spans="1:16">
      <c r="A11">
        <v>10</v>
      </c>
      <c r="B11">
        <f t="shared" ca="1" si="0"/>
        <v>175</v>
      </c>
      <c r="C11">
        <f t="shared" ca="1" si="1"/>
        <v>61</v>
      </c>
      <c r="D11" s="12" t="s">
        <v>10618</v>
      </c>
      <c r="E11" s="14">
        <f t="shared" ca="1" si="2"/>
        <v>43702</v>
      </c>
      <c r="F11">
        <f t="shared" ca="1" si="3"/>
        <v>54</v>
      </c>
      <c r="G11" s="13">
        <f ca="1">VLOOKUP(GirisimProjeler[[#This Row],[Başvuruyu Alan Çalışan]],Calisanlar[],6,0)</f>
        <v>13</v>
      </c>
      <c r="H11" s="13">
        <f ca="1">MATCH(GirisimProjeler[[#This Row],[Başvuru il]],ilceler[İl Plaka],0)+RANDBETWEEN(1,5)</f>
        <v>193</v>
      </c>
      <c r="I11" t="str">
        <f t="shared" ca="1" si="4"/>
        <v>Kurum 18</v>
      </c>
      <c r="J11" t="str">
        <f ca="1">IF(GirisimProjeler[[#This Row],[Aşama]]="Sonuçlandı","Kapalı","Açık")</f>
        <v>Açık</v>
      </c>
      <c r="K11" t="str">
        <f t="shared" ca="1" si="5"/>
        <v>İncelemede</v>
      </c>
      <c r="L11" t="str">
        <f t="shared" ca="1" si="7"/>
        <v>Finans</v>
      </c>
      <c r="M11">
        <f ca="1">ROUNDUP(RANDBETWEEN(1,TODAY()-GirisimProjeler[[#This Row],[Tarih]])/2,0)</f>
        <v>11</v>
      </c>
      <c r="N11" s="15">
        <f ca="1">IF(GirisimProjeler[[#This Row],[Durumu]]="Açık",_xlfn.SWITCH(RANDBETWEEN(1,10),1,"",2,"",RANDBETWEEN(1,10)),"")</f>
        <v>9</v>
      </c>
      <c r="O11" s="15" t="str">
        <f t="shared" ca="1" si="6"/>
        <v>Tubitak</v>
      </c>
      <c r="P11" s="15"/>
    </row>
    <row r="12" spans="1:16">
      <c r="A12">
        <v>11</v>
      </c>
      <c r="B12">
        <f t="shared" ca="1" si="0"/>
        <v>1932</v>
      </c>
      <c r="C12">
        <f t="shared" ca="1" si="1"/>
        <v>87</v>
      </c>
      <c r="D12" t="s">
        <v>10619</v>
      </c>
      <c r="E12" s="14">
        <f t="shared" ca="1" si="2"/>
        <v>43720</v>
      </c>
      <c r="F12">
        <f t="shared" ca="1" si="3"/>
        <v>98</v>
      </c>
      <c r="G12" s="13">
        <f ca="1">VLOOKUP(GirisimProjeler[[#This Row],[Başvuruyu Alan Çalışan]],Calisanlar[],6,0)</f>
        <v>6</v>
      </c>
      <c r="H12" s="13">
        <f ca="1">MATCH(GirisimProjeler[[#This Row],[Başvuru il]],ilceler[İl Plaka],0)+RANDBETWEEN(1,5)</f>
        <v>69</v>
      </c>
      <c r="I12" t="str">
        <f t="shared" ca="1" si="4"/>
        <v>Kurum 11</v>
      </c>
      <c r="J12" t="str">
        <f ca="1">IF(GirisimProjeler[[#This Row],[Aşama]]="Sonuçlandı","Kapalı","Açık")</f>
        <v>Kapalı</v>
      </c>
      <c r="K12" t="str">
        <f t="shared" ca="1" si="5"/>
        <v>Sonuçlandı</v>
      </c>
      <c r="L12" t="str">
        <f t="shared" ca="1" si="7"/>
        <v>Arge</v>
      </c>
      <c r="M12">
        <f ca="1">ROUNDUP(RANDBETWEEN(1,TODAY()-GirisimProjeler[[#This Row],[Tarih]])/2,0)</f>
        <v>3</v>
      </c>
      <c r="N12" s="15" t="str">
        <f ca="1">IF(GirisimProjeler[[#This Row],[Durumu]]="Açık",_xlfn.SWITCH(RANDBETWEEN(1,10),1,"",2,"",RANDBETWEEN(1,10)),"")</f>
        <v/>
      </c>
      <c r="O12" s="15" t="str">
        <f t="shared" ca="1" si="6"/>
        <v>AB</v>
      </c>
      <c r="P12" s="15"/>
    </row>
    <row r="13" spans="1:16">
      <c r="A13">
        <v>12</v>
      </c>
      <c r="B13">
        <f t="shared" ca="1" si="0"/>
        <v>1455</v>
      </c>
      <c r="C13">
        <f t="shared" ca="1" si="1"/>
        <v>95</v>
      </c>
      <c r="D13" t="s">
        <v>10620</v>
      </c>
      <c r="E13" s="14">
        <f t="shared" ca="1" si="2"/>
        <v>43705</v>
      </c>
      <c r="F13">
        <f t="shared" ca="1" si="3"/>
        <v>44</v>
      </c>
      <c r="G13" s="13">
        <f ca="1">VLOOKUP(GirisimProjeler[[#This Row],[Başvuruyu Alan Çalışan]],Calisanlar[],6,0)</f>
        <v>34</v>
      </c>
      <c r="H13" s="13">
        <f ca="1">MATCH(GirisimProjeler[[#This Row],[Başvuru il]],ilceler[İl Plaka],0)+RANDBETWEEN(1,5)</f>
        <v>450</v>
      </c>
      <c r="I13" t="str">
        <f t="shared" ca="1" si="4"/>
        <v>Kurum 5</v>
      </c>
      <c r="J13" t="str">
        <f ca="1">IF(GirisimProjeler[[#This Row],[Aşama]]="Sonuçlandı","Kapalı","Açık")</f>
        <v>Açık</v>
      </c>
      <c r="K13" t="str">
        <f t="shared" ca="1" si="5"/>
        <v>İncelemede</v>
      </c>
      <c r="L13" t="str">
        <f t="shared" ca="1" si="7"/>
        <v>Finans</v>
      </c>
      <c r="M13">
        <f ca="1">ROUNDUP(RANDBETWEEN(1,TODAY()-GirisimProjeler[[#This Row],[Tarih]])/2,0)</f>
        <v>11</v>
      </c>
      <c r="N13" s="15" t="str">
        <f ca="1">IF(GirisimProjeler[[#This Row],[Durumu]]="Açık",_xlfn.SWITCH(RANDBETWEEN(1,10),1,"",2,"",RANDBETWEEN(1,10)),"")</f>
        <v/>
      </c>
      <c r="O13" s="15" t="str">
        <f t="shared" ca="1" si="6"/>
        <v>Bulunmuyor</v>
      </c>
      <c r="P13" s="15"/>
    </row>
    <row r="14" spans="1:16">
      <c r="A14">
        <v>13</v>
      </c>
      <c r="B14">
        <f t="shared" ca="1" si="0"/>
        <v>771</v>
      </c>
      <c r="C14">
        <f t="shared" ca="1" si="1"/>
        <v>66</v>
      </c>
      <c r="D14" t="s">
        <v>10621</v>
      </c>
      <c r="E14" s="14">
        <f t="shared" ca="1" si="2"/>
        <v>43682</v>
      </c>
      <c r="F14">
        <f t="shared" ca="1" si="3"/>
        <v>55</v>
      </c>
      <c r="G14" s="13">
        <f ca="1">VLOOKUP(GirisimProjeler[[#This Row],[Başvuruyu Alan Çalışan]],Calisanlar[],6,0)</f>
        <v>34</v>
      </c>
      <c r="H14" s="13">
        <f ca="1">MATCH(GirisimProjeler[[#This Row],[Başvuru il]],ilceler[İl Plaka],0)+RANDBETWEEN(1,5)</f>
        <v>448</v>
      </c>
      <c r="I14" t="str">
        <f t="shared" ca="1" si="4"/>
        <v>Kurum 4</v>
      </c>
      <c r="J14" t="str">
        <f ca="1">IF(GirisimProjeler[[#This Row],[Aşama]]="Sonuçlandı","Kapalı","Açık")</f>
        <v>Açık</v>
      </c>
      <c r="K14" t="str">
        <f t="shared" ca="1" si="5"/>
        <v>İncelemede</v>
      </c>
      <c r="L14" t="str">
        <f t="shared" ca="1" si="7"/>
        <v>Finans</v>
      </c>
      <c r="M14">
        <f ca="1">ROUNDUP(RANDBETWEEN(1,TODAY()-GirisimProjeler[[#This Row],[Tarih]])/2,0)</f>
        <v>11</v>
      </c>
      <c r="N14" s="15" t="str">
        <f ca="1">IF(GirisimProjeler[[#This Row],[Durumu]]="Açık",_xlfn.SWITCH(RANDBETWEEN(1,10),1,"",2,"",RANDBETWEEN(1,10)),"")</f>
        <v/>
      </c>
      <c r="O14" s="15" t="str">
        <f t="shared" ca="1" si="6"/>
        <v>Tubitak</v>
      </c>
      <c r="P14" s="15"/>
    </row>
    <row r="15" spans="1:16">
      <c r="A15">
        <v>14</v>
      </c>
      <c r="B15">
        <f t="shared" ca="1" si="0"/>
        <v>1730</v>
      </c>
      <c r="C15">
        <f t="shared" ca="1" si="1"/>
        <v>94</v>
      </c>
      <c r="D15" t="s">
        <v>10622</v>
      </c>
      <c r="E15" s="14">
        <f t="shared" ca="1" si="2"/>
        <v>43718</v>
      </c>
      <c r="F15">
        <f t="shared" ca="1" si="3"/>
        <v>6</v>
      </c>
      <c r="G15" s="13">
        <f ca="1">VLOOKUP(GirisimProjeler[[#This Row],[Başvuruyu Alan Çalışan]],Calisanlar[],6,0)</f>
        <v>34</v>
      </c>
      <c r="H15" s="13">
        <f ca="1">MATCH(GirisimProjeler[[#This Row],[Başvuru il]],ilceler[İl Plaka],0)+RANDBETWEEN(1,5)</f>
        <v>449</v>
      </c>
      <c r="I15" t="str">
        <f t="shared" ca="1" si="4"/>
        <v>Kurum 3</v>
      </c>
      <c r="J15" t="str">
        <f ca="1">IF(GirisimProjeler[[#This Row],[Aşama]]="Sonuçlandı","Kapalı","Açık")</f>
        <v>Açık</v>
      </c>
      <c r="K15" t="str">
        <f t="shared" ca="1" si="5"/>
        <v>İncelemede</v>
      </c>
      <c r="L15" t="str">
        <f t="shared" ca="1" si="7"/>
        <v>Finans</v>
      </c>
      <c r="M15">
        <f ca="1">ROUNDUP(RANDBETWEEN(1,TODAY()-GirisimProjeler[[#This Row],[Tarih]])/2,0)</f>
        <v>7</v>
      </c>
      <c r="N15" s="15" t="str">
        <f ca="1">IF(GirisimProjeler[[#This Row],[Durumu]]="Açık",_xlfn.SWITCH(RANDBETWEEN(1,10),1,"",2,"",RANDBETWEEN(1,10)),"")</f>
        <v/>
      </c>
      <c r="O15" s="15" t="str">
        <f t="shared" ca="1" si="6"/>
        <v>Bulunmuyor</v>
      </c>
      <c r="P15" s="15"/>
    </row>
    <row r="16" spans="1:16">
      <c r="A16">
        <v>15</v>
      </c>
      <c r="B16">
        <f t="shared" ca="1" si="0"/>
        <v>418</v>
      </c>
      <c r="C16">
        <f t="shared" ca="1" si="1"/>
        <v>52</v>
      </c>
      <c r="D16" t="s">
        <v>10623</v>
      </c>
      <c r="E16" s="14">
        <f t="shared" ca="1" si="2"/>
        <v>43708</v>
      </c>
      <c r="F16">
        <f t="shared" ca="1" si="3"/>
        <v>103</v>
      </c>
      <c r="G16" s="13">
        <f ca="1">VLOOKUP(GirisimProjeler[[#This Row],[Başvuruyu Alan Çalışan]],Calisanlar[],6,0)</f>
        <v>34</v>
      </c>
      <c r="H16" s="13">
        <f ca="1">MATCH(GirisimProjeler[[#This Row],[Başvuru il]],ilceler[İl Plaka],0)+RANDBETWEEN(1,5)</f>
        <v>446</v>
      </c>
      <c r="I16" t="str">
        <f t="shared" ca="1" si="4"/>
        <v>Kurum 12</v>
      </c>
      <c r="J16" t="str">
        <f ca="1">IF(GirisimProjeler[[#This Row],[Aşama]]="Sonuçlandı","Kapalı","Açık")</f>
        <v>Kapalı</v>
      </c>
      <c r="K16" t="str">
        <f t="shared" ca="1" si="5"/>
        <v>Sonuçlandı</v>
      </c>
      <c r="L16" t="str">
        <f t="shared" ca="1" si="7"/>
        <v>Arge</v>
      </c>
      <c r="M16">
        <f ca="1">ROUNDUP(RANDBETWEEN(1,TODAY()-GirisimProjeler[[#This Row],[Tarih]])/2,0)</f>
        <v>2</v>
      </c>
      <c r="N16" s="15" t="str">
        <f ca="1">IF(GirisimProjeler[[#This Row],[Durumu]]="Açık",_xlfn.SWITCH(RANDBETWEEN(1,10),1,"",2,"",RANDBETWEEN(1,10)),"")</f>
        <v/>
      </c>
      <c r="O16" s="15" t="str">
        <f t="shared" ca="1" si="6"/>
        <v>Kosgeb</v>
      </c>
      <c r="P16" s="15"/>
    </row>
    <row r="17" spans="1:16">
      <c r="A17">
        <v>16</v>
      </c>
      <c r="B17">
        <f t="shared" ca="1" si="0"/>
        <v>1431</v>
      </c>
      <c r="C17">
        <f t="shared" ca="1" si="1"/>
        <v>92</v>
      </c>
      <c r="D17" t="s">
        <v>10624</v>
      </c>
      <c r="E17" s="14">
        <f t="shared" ca="1" si="2"/>
        <v>43698</v>
      </c>
      <c r="F17">
        <f t="shared" ca="1" si="3"/>
        <v>95</v>
      </c>
      <c r="G17" s="13">
        <f ca="1">VLOOKUP(GirisimProjeler[[#This Row],[Başvuruyu Alan Çalışan]],Calisanlar[],6,0)</f>
        <v>58</v>
      </c>
      <c r="H17" s="13">
        <f ca="1">MATCH(GirisimProjeler[[#This Row],[Başvuru il]],ilceler[İl Plaka],0)+RANDBETWEEN(1,5)</f>
        <v>861</v>
      </c>
      <c r="I17" t="str">
        <f t="shared" ca="1" si="4"/>
        <v>Kurum 16</v>
      </c>
      <c r="J17" t="str">
        <f ca="1">IF(GirisimProjeler[[#This Row],[Aşama]]="Sonuçlandı","Kapalı","Açık")</f>
        <v>Kapalı</v>
      </c>
      <c r="K17" t="str">
        <f t="shared" ca="1" si="5"/>
        <v>Sonuçlandı</v>
      </c>
      <c r="L17" t="str">
        <f t="shared" ca="1" si="7"/>
        <v>Arge</v>
      </c>
      <c r="M17">
        <f ca="1">ROUNDUP(RANDBETWEEN(1,TODAY()-GirisimProjeler[[#This Row],[Tarih]])/2,0)</f>
        <v>6</v>
      </c>
      <c r="N17" s="15" t="str">
        <f ca="1">IF(GirisimProjeler[[#This Row],[Durumu]]="Açık",_xlfn.SWITCH(RANDBETWEEN(1,10),1,"",2,"",RANDBETWEEN(1,10)),"")</f>
        <v/>
      </c>
      <c r="O17" s="15" t="str">
        <f t="shared" ca="1" si="6"/>
        <v>Bulunmuyor</v>
      </c>
      <c r="P17" s="15"/>
    </row>
    <row r="18" spans="1:16">
      <c r="A18">
        <v>17</v>
      </c>
      <c r="B18">
        <f t="shared" ca="1" si="0"/>
        <v>841</v>
      </c>
      <c r="C18">
        <f t="shared" ca="1" si="1"/>
        <v>115</v>
      </c>
      <c r="D18" s="12" t="s">
        <v>10617</v>
      </c>
      <c r="E18" s="14">
        <f t="shared" ca="1" si="2"/>
        <v>43714</v>
      </c>
      <c r="F18">
        <f t="shared" ca="1" si="3"/>
        <v>74</v>
      </c>
      <c r="G18" s="13">
        <f ca="1">VLOOKUP(GirisimProjeler[[#This Row],[Başvuruyu Alan Çalışan]],Calisanlar[],6,0)</f>
        <v>42</v>
      </c>
      <c r="H18" s="13">
        <f ca="1">MATCH(GirisimProjeler[[#This Row],[Başvuru il]],ilceler[İl Plaka],0)+RANDBETWEEN(1,5)</f>
        <v>625</v>
      </c>
      <c r="I18" t="str">
        <f t="shared" ca="1" si="4"/>
        <v>Kurum 5</v>
      </c>
      <c r="J18" t="str">
        <f ca="1">IF(GirisimProjeler[[#This Row],[Aşama]]="Sonuçlandı","Kapalı","Açık")</f>
        <v>Açık</v>
      </c>
      <c r="K18" t="str">
        <f t="shared" ca="1" si="5"/>
        <v>İncelemede</v>
      </c>
      <c r="L18" t="str">
        <f t="shared" ca="1" si="7"/>
        <v>Bilgi İşlem</v>
      </c>
      <c r="M18">
        <f ca="1">ROUNDUP(RANDBETWEEN(1,TODAY()-GirisimProjeler[[#This Row],[Tarih]])/2,0)</f>
        <v>1</v>
      </c>
      <c r="N18" s="15">
        <f ca="1">IF(GirisimProjeler[[#This Row],[Durumu]]="Açık",_xlfn.SWITCH(RANDBETWEEN(1,10),1,"",2,"",RANDBETWEEN(1,10)),"")</f>
        <v>7</v>
      </c>
      <c r="O18" s="15" t="str">
        <f t="shared" ca="1" si="6"/>
        <v>Bulunmuyor</v>
      </c>
      <c r="P18" s="15"/>
    </row>
    <row r="19" spans="1:16">
      <c r="A19">
        <v>18</v>
      </c>
      <c r="B19">
        <f t="shared" ca="1" si="0"/>
        <v>1891</v>
      </c>
      <c r="C19">
        <f t="shared" ca="1" si="1"/>
        <v>20</v>
      </c>
      <c r="D19" s="12" t="s">
        <v>10618</v>
      </c>
      <c r="E19" s="14">
        <f t="shared" ca="1" si="2"/>
        <v>43685</v>
      </c>
      <c r="F19">
        <f t="shared" ca="1" si="3"/>
        <v>30</v>
      </c>
      <c r="G19" s="13">
        <f ca="1">VLOOKUP(GirisimProjeler[[#This Row],[Başvuruyu Alan Çalışan]],Calisanlar[],6,0)</f>
        <v>35</v>
      </c>
      <c r="H19" s="13">
        <f ca="1">MATCH(GirisimProjeler[[#This Row],[Başvuru il]],ilceler[İl Plaka],0)+RANDBETWEEN(1,5)</f>
        <v>489</v>
      </c>
      <c r="I19" t="str">
        <f t="shared" ca="1" si="4"/>
        <v>Kurum 4</v>
      </c>
      <c r="J19" t="str">
        <f ca="1">IF(GirisimProjeler[[#This Row],[Aşama]]="Sonuçlandı","Kapalı","Açık")</f>
        <v>Kapalı</v>
      </c>
      <c r="K19" t="str">
        <f t="shared" ca="1" si="5"/>
        <v>Sonuçlandı</v>
      </c>
      <c r="L19" t="str">
        <f t="shared" ca="1" si="7"/>
        <v>Bilgi İşlem</v>
      </c>
      <c r="M19">
        <f ca="1">ROUNDUP(RANDBETWEEN(1,TODAY()-GirisimProjeler[[#This Row],[Tarih]])/2,0)</f>
        <v>20</v>
      </c>
      <c r="N19" s="15" t="str">
        <f ca="1">IF(GirisimProjeler[[#This Row],[Durumu]]="Açık",_xlfn.SWITCH(RANDBETWEEN(1,10),1,"",2,"",RANDBETWEEN(1,10)),"")</f>
        <v/>
      </c>
      <c r="O19" s="15" t="str">
        <f t="shared" ca="1" si="6"/>
        <v>Kosgeb</v>
      </c>
      <c r="P19" s="15"/>
    </row>
    <row r="20" spans="1:16">
      <c r="A20">
        <v>19</v>
      </c>
      <c r="B20">
        <f t="shared" ca="1" si="0"/>
        <v>727</v>
      </c>
      <c r="C20">
        <f t="shared" ca="1" si="1"/>
        <v>31</v>
      </c>
      <c r="D20" t="s">
        <v>10619</v>
      </c>
      <c r="E20" s="14">
        <f t="shared" ca="1" si="2"/>
        <v>43722</v>
      </c>
      <c r="F20">
        <f t="shared" ca="1" si="3"/>
        <v>94</v>
      </c>
      <c r="G20" s="13">
        <f ca="1">VLOOKUP(GirisimProjeler[[#This Row],[Başvuruyu Alan Çalışan]],Calisanlar[],6,0)</f>
        <v>27</v>
      </c>
      <c r="H20" s="13">
        <f ca="1">MATCH(GirisimProjeler[[#This Row],[Başvuru il]],ilceler[İl Plaka],0)+RANDBETWEEN(1,5)</f>
        <v>379</v>
      </c>
      <c r="I20" t="str">
        <f t="shared" ca="1" si="4"/>
        <v>Kurum 16</v>
      </c>
      <c r="J20" t="str">
        <f ca="1">IF(GirisimProjeler[[#This Row],[Aşama]]="Sonuçlandı","Kapalı","Açık")</f>
        <v>Açık</v>
      </c>
      <c r="K20" t="str">
        <f t="shared" ca="1" si="5"/>
        <v>Yeni Proje</v>
      </c>
      <c r="L20" t="str">
        <f t="shared" ca="1" si="7"/>
        <v>Arge</v>
      </c>
      <c r="M20">
        <f ca="1">ROUNDUP(RANDBETWEEN(1,TODAY()-GirisimProjeler[[#This Row],[Tarih]])/2,0)</f>
        <v>2</v>
      </c>
      <c r="N20" s="15">
        <f ca="1">IF(GirisimProjeler[[#This Row],[Durumu]]="Açık",_xlfn.SWITCH(RANDBETWEEN(1,10),1,"",2,"",RANDBETWEEN(1,10)),"")</f>
        <v>4</v>
      </c>
      <c r="O20" s="15" t="str">
        <f t="shared" ca="1" si="6"/>
        <v>AB</v>
      </c>
      <c r="P20" s="15"/>
    </row>
    <row r="21" spans="1:16">
      <c r="A21">
        <v>20</v>
      </c>
      <c r="B21">
        <f t="shared" ca="1" si="0"/>
        <v>217</v>
      </c>
      <c r="C21">
        <f t="shared" ca="1" si="1"/>
        <v>51</v>
      </c>
      <c r="D21" t="s">
        <v>10620</v>
      </c>
      <c r="E21" s="14">
        <f t="shared" ca="1" si="2"/>
        <v>43704</v>
      </c>
      <c r="F21">
        <f t="shared" ca="1" si="3"/>
        <v>8</v>
      </c>
      <c r="G21" s="13">
        <f ca="1">VLOOKUP(GirisimProjeler[[#This Row],[Başvuruyu Alan Çalışan]],Calisanlar[],6,0)</f>
        <v>60</v>
      </c>
      <c r="H21" s="13">
        <f ca="1">MATCH(GirisimProjeler[[#This Row],[Başvuru il]],ilceler[İl Plaka],0)+RANDBETWEEN(1,5)</f>
        <v>887</v>
      </c>
      <c r="I21" t="str">
        <f t="shared" ca="1" si="4"/>
        <v>Kurum 10</v>
      </c>
      <c r="J21" t="str">
        <f ca="1">IF(GirisimProjeler[[#This Row],[Aşama]]="Sonuçlandı","Kapalı","Açık")</f>
        <v>Kapalı</v>
      </c>
      <c r="K21" t="str">
        <f t="shared" ca="1" si="5"/>
        <v>Sonuçlandı</v>
      </c>
      <c r="L21" t="str">
        <f t="shared" ca="1" si="7"/>
        <v>Arge</v>
      </c>
      <c r="M21">
        <f ca="1">ROUNDUP(RANDBETWEEN(1,TODAY()-GirisimProjeler[[#This Row],[Tarih]])/2,0)</f>
        <v>1</v>
      </c>
      <c r="N21" s="15" t="str">
        <f ca="1">IF(GirisimProjeler[[#This Row],[Durumu]]="Açık",_xlfn.SWITCH(RANDBETWEEN(1,10),1,"",2,"",RANDBETWEEN(1,10)),"")</f>
        <v/>
      </c>
      <c r="O21" s="15" t="str">
        <f t="shared" ca="1" si="6"/>
        <v>Tubitak</v>
      </c>
      <c r="P21" s="15"/>
    </row>
    <row r="22" spans="1:16">
      <c r="A22">
        <v>21</v>
      </c>
      <c r="B22">
        <f t="shared" ca="1" si="0"/>
        <v>1533</v>
      </c>
      <c r="C22">
        <f t="shared" ca="1" si="1"/>
        <v>53</v>
      </c>
      <c r="D22" t="s">
        <v>10621</v>
      </c>
      <c r="E22" s="14">
        <f t="shared" ca="1" si="2"/>
        <v>43677</v>
      </c>
      <c r="F22">
        <f t="shared" ca="1" si="3"/>
        <v>35</v>
      </c>
      <c r="G22" s="13">
        <f ca="1">VLOOKUP(GirisimProjeler[[#This Row],[Başvuruyu Alan Çalışan]],Calisanlar[],6,0)</f>
        <v>6</v>
      </c>
      <c r="H22" s="13">
        <f ca="1">MATCH(GirisimProjeler[[#This Row],[Başvuru il]],ilceler[İl Plaka],0)+RANDBETWEEN(1,5)</f>
        <v>70</v>
      </c>
      <c r="I22" t="str">
        <f t="shared" ca="1" si="4"/>
        <v>Kurum 12</v>
      </c>
      <c r="J22" t="str">
        <f ca="1">IF(GirisimProjeler[[#This Row],[Aşama]]="Sonuçlandı","Kapalı","Açık")</f>
        <v>Kapalı</v>
      </c>
      <c r="K22" t="str">
        <f t="shared" ca="1" si="5"/>
        <v>Sonuçlandı</v>
      </c>
      <c r="L22" t="str">
        <f t="shared" ca="1" si="7"/>
        <v>İnsan Kaynakları</v>
      </c>
      <c r="M22">
        <f ca="1">ROUNDUP(RANDBETWEEN(1,TODAY()-GirisimProjeler[[#This Row],[Tarih]])/2,0)</f>
        <v>12</v>
      </c>
      <c r="N22" s="15" t="str">
        <f ca="1">IF(GirisimProjeler[[#This Row],[Durumu]]="Açık",_xlfn.SWITCH(RANDBETWEEN(1,10),1,"",2,"",RANDBETWEEN(1,10)),"")</f>
        <v/>
      </c>
      <c r="O22" s="15" t="str">
        <f t="shared" ca="1" si="6"/>
        <v>AB</v>
      </c>
      <c r="P22" s="15"/>
    </row>
    <row r="23" spans="1:16">
      <c r="A23">
        <v>22</v>
      </c>
      <c r="B23">
        <f t="shared" ca="1" si="0"/>
        <v>1418</v>
      </c>
      <c r="C23">
        <f t="shared" ca="1" si="1"/>
        <v>9</v>
      </c>
      <c r="D23" t="s">
        <v>10622</v>
      </c>
      <c r="E23" s="14">
        <f t="shared" ca="1" si="2"/>
        <v>43712</v>
      </c>
      <c r="F23">
        <f t="shared" ca="1" si="3"/>
        <v>95</v>
      </c>
      <c r="G23" s="13">
        <f ca="1">VLOOKUP(GirisimProjeler[[#This Row],[Başvuruyu Alan Çalışan]],Calisanlar[],6,0)</f>
        <v>58</v>
      </c>
      <c r="H23" s="13">
        <f ca="1">MATCH(GirisimProjeler[[#This Row],[Başvuru il]],ilceler[İl Plaka],0)+RANDBETWEEN(1,5)</f>
        <v>861</v>
      </c>
      <c r="I23" t="str">
        <f t="shared" ca="1" si="4"/>
        <v>Kurum 4</v>
      </c>
      <c r="J23" t="str">
        <f ca="1">IF(GirisimProjeler[[#This Row],[Aşama]]="Sonuçlandı","Kapalı","Açık")</f>
        <v>Açık</v>
      </c>
      <c r="K23" t="str">
        <f t="shared" ca="1" si="5"/>
        <v>Yeni Proje</v>
      </c>
      <c r="L23" t="str">
        <f t="shared" ca="1" si="7"/>
        <v>Bilgi İşlem</v>
      </c>
      <c r="M23">
        <f ca="1">ROUNDUP(RANDBETWEEN(1,TODAY()-GirisimProjeler[[#This Row],[Tarih]])/2,0)</f>
        <v>7</v>
      </c>
      <c r="N23" s="15" t="str">
        <f ca="1">IF(GirisimProjeler[[#This Row],[Durumu]]="Açık",_xlfn.SWITCH(RANDBETWEEN(1,10),1,"",2,"",RANDBETWEEN(1,10)),"")</f>
        <v/>
      </c>
      <c r="O23" s="15" t="str">
        <f t="shared" ca="1" si="6"/>
        <v>AB</v>
      </c>
      <c r="P23" s="15"/>
    </row>
    <row r="24" spans="1:16">
      <c r="A24">
        <v>23</v>
      </c>
      <c r="B24">
        <f t="shared" ca="1" si="0"/>
        <v>523</v>
      </c>
      <c r="C24">
        <f t="shared" ca="1" si="1"/>
        <v>111</v>
      </c>
      <c r="D24" t="s">
        <v>10623</v>
      </c>
      <c r="E24" s="14">
        <f t="shared" ca="1" si="2"/>
        <v>43719</v>
      </c>
      <c r="F24">
        <f t="shared" ca="1" si="3"/>
        <v>42</v>
      </c>
      <c r="G24" s="13">
        <f ca="1">VLOOKUP(GirisimProjeler[[#This Row],[Başvuruyu Alan Çalışan]],Calisanlar[],6,0)</f>
        <v>35</v>
      </c>
      <c r="H24" s="13">
        <f ca="1">MATCH(GirisimProjeler[[#This Row],[Başvuru il]],ilceler[İl Plaka],0)+RANDBETWEEN(1,5)</f>
        <v>486</v>
      </c>
      <c r="I24" t="str">
        <f t="shared" ca="1" si="4"/>
        <v>Kurum 4</v>
      </c>
      <c r="J24" t="str">
        <f ca="1">IF(GirisimProjeler[[#This Row],[Aşama]]="Sonuçlandı","Kapalı","Açık")</f>
        <v>Kapalı</v>
      </c>
      <c r="K24" t="str">
        <f t="shared" ca="1" si="5"/>
        <v>Sonuçlandı</v>
      </c>
      <c r="L24" t="str">
        <f t="shared" ca="1" si="7"/>
        <v>Arge</v>
      </c>
      <c r="M24">
        <f ca="1">ROUNDUP(RANDBETWEEN(1,TODAY()-GirisimProjeler[[#This Row],[Tarih]])/2,0)</f>
        <v>2</v>
      </c>
      <c r="N24" s="15" t="str">
        <f ca="1">IF(GirisimProjeler[[#This Row],[Durumu]]="Açık",_xlfn.SWITCH(RANDBETWEEN(1,10),1,"",2,"",RANDBETWEEN(1,10)),"")</f>
        <v/>
      </c>
      <c r="O24" s="15" t="str">
        <f t="shared" ca="1" si="6"/>
        <v>Kosgeb</v>
      </c>
      <c r="P24" s="15"/>
    </row>
    <row r="25" spans="1:16">
      <c r="A25">
        <v>24</v>
      </c>
      <c r="B25">
        <f t="shared" ca="1" si="0"/>
        <v>1505</v>
      </c>
      <c r="C25">
        <f t="shared" ca="1" si="1"/>
        <v>35</v>
      </c>
      <c r="D25" t="s">
        <v>10624</v>
      </c>
      <c r="E25" s="14">
        <f t="shared" ca="1" si="2"/>
        <v>43722</v>
      </c>
      <c r="F25">
        <f t="shared" ca="1" si="3"/>
        <v>12</v>
      </c>
      <c r="G25" s="13">
        <f ca="1">VLOOKUP(GirisimProjeler[[#This Row],[Başvuruyu Alan Çalışan]],Calisanlar[],6,0)</f>
        <v>34</v>
      </c>
      <c r="H25" s="13">
        <f ca="1">MATCH(GirisimProjeler[[#This Row],[Başvuru il]],ilceler[İl Plaka],0)+RANDBETWEEN(1,5)</f>
        <v>449</v>
      </c>
      <c r="I25" t="str">
        <f t="shared" ca="1" si="4"/>
        <v>Kurum 6</v>
      </c>
      <c r="J25" t="str">
        <f ca="1">IF(GirisimProjeler[[#This Row],[Aşama]]="Sonuçlandı","Kapalı","Açık")</f>
        <v>Açık</v>
      </c>
      <c r="K25" t="str">
        <f t="shared" ca="1" si="5"/>
        <v>İncelemede</v>
      </c>
      <c r="L25" t="str">
        <f t="shared" ca="1" si="7"/>
        <v>Bilgi İşlem</v>
      </c>
      <c r="M25">
        <f ca="1">ROUNDUP(RANDBETWEEN(1,TODAY()-GirisimProjeler[[#This Row],[Tarih]])/2,0)</f>
        <v>5</v>
      </c>
      <c r="N25" s="15">
        <f ca="1">IF(GirisimProjeler[[#This Row],[Durumu]]="Açık",_xlfn.SWITCH(RANDBETWEEN(1,10),1,"",2,"",RANDBETWEEN(1,10)),"")</f>
        <v>10</v>
      </c>
      <c r="O25" s="15" t="str">
        <f t="shared" ca="1" si="6"/>
        <v>Bulunmuyor</v>
      </c>
      <c r="P25" s="15"/>
    </row>
    <row r="26" spans="1:16">
      <c r="A26">
        <v>25</v>
      </c>
      <c r="B26">
        <f t="shared" ca="1" si="0"/>
        <v>1615</v>
      </c>
      <c r="C26">
        <f t="shared" ca="1" si="1"/>
        <v>15</v>
      </c>
      <c r="D26" s="12" t="s">
        <v>10617</v>
      </c>
      <c r="E26" s="14">
        <f t="shared" ca="1" si="2"/>
        <v>43718</v>
      </c>
      <c r="F26">
        <f t="shared" ca="1" si="3"/>
        <v>67</v>
      </c>
      <c r="G26" s="13">
        <f ca="1">VLOOKUP(GirisimProjeler[[#This Row],[Başvuruyu Alan Çalışan]],Calisanlar[],6,0)</f>
        <v>73</v>
      </c>
      <c r="H26" s="13">
        <f ca="1">MATCH(GirisimProjeler[[#This Row],[Başvuru il]],ilceler[İl Plaka],0)+RANDBETWEEN(1,5)</f>
        <v>854</v>
      </c>
      <c r="I26" t="str">
        <f t="shared" ca="1" si="4"/>
        <v>Kurum 8</v>
      </c>
      <c r="J26" t="str">
        <f ca="1">IF(GirisimProjeler[[#This Row],[Aşama]]="Sonuçlandı","Kapalı","Açık")</f>
        <v>Kapalı</v>
      </c>
      <c r="K26" t="str">
        <f t="shared" ca="1" si="5"/>
        <v>Sonuçlandı</v>
      </c>
      <c r="L26" t="str">
        <f t="shared" ca="1" si="7"/>
        <v>İnsan Kaynakları</v>
      </c>
      <c r="M26">
        <f ca="1">ROUNDUP(RANDBETWEEN(1,TODAY()-GirisimProjeler[[#This Row],[Tarih]])/2,0)</f>
        <v>8</v>
      </c>
      <c r="N26" s="15" t="str">
        <f ca="1">IF(GirisimProjeler[[#This Row],[Durumu]]="Açık",_xlfn.SWITCH(RANDBETWEEN(1,10),1,"",2,"",RANDBETWEEN(1,10)),"")</f>
        <v/>
      </c>
      <c r="O26" s="15" t="str">
        <f t="shared" ca="1" si="6"/>
        <v>Kosgeb</v>
      </c>
      <c r="P26" s="15"/>
    </row>
    <row r="27" spans="1:16">
      <c r="A27">
        <v>26</v>
      </c>
      <c r="B27">
        <f t="shared" ca="1" si="0"/>
        <v>715</v>
      </c>
      <c r="C27">
        <f t="shared" ca="1" si="1"/>
        <v>146</v>
      </c>
      <c r="D27" s="12" t="s">
        <v>10618</v>
      </c>
      <c r="E27" s="14">
        <f t="shared" ca="1" si="2"/>
        <v>43678</v>
      </c>
      <c r="F27">
        <f t="shared" ca="1" si="3"/>
        <v>16</v>
      </c>
      <c r="G27" s="13">
        <f ca="1">VLOOKUP(GirisimProjeler[[#This Row],[Başvuruyu Alan Çalışan]],Calisanlar[],6,0)</f>
        <v>34</v>
      </c>
      <c r="H27" s="13">
        <f ca="1">MATCH(GirisimProjeler[[#This Row],[Başvuru il]],ilceler[İl Plaka],0)+RANDBETWEEN(1,5)</f>
        <v>448</v>
      </c>
      <c r="I27" t="str">
        <f t="shared" ca="1" si="4"/>
        <v>Kurum 18</v>
      </c>
      <c r="J27" t="str">
        <f ca="1">IF(GirisimProjeler[[#This Row],[Aşama]]="Sonuçlandı","Kapalı","Açık")</f>
        <v>Kapalı</v>
      </c>
      <c r="K27" t="str">
        <f t="shared" ca="1" si="5"/>
        <v>Sonuçlandı</v>
      </c>
      <c r="L27" t="str">
        <f t="shared" ca="1" si="7"/>
        <v>Arge</v>
      </c>
      <c r="M27">
        <f ca="1">ROUNDUP(RANDBETWEEN(1,TODAY()-GirisimProjeler[[#This Row],[Tarih]])/2,0)</f>
        <v>20</v>
      </c>
      <c r="N27" s="15" t="str">
        <f ca="1">IF(GirisimProjeler[[#This Row],[Durumu]]="Açık",_xlfn.SWITCH(RANDBETWEEN(1,10),1,"",2,"",RANDBETWEEN(1,10)),"")</f>
        <v/>
      </c>
      <c r="O27" s="15" t="str">
        <f t="shared" ca="1" si="6"/>
        <v>Tubitak</v>
      </c>
      <c r="P27" s="15"/>
    </row>
    <row r="28" spans="1:16">
      <c r="A28">
        <v>27</v>
      </c>
      <c r="B28">
        <f t="shared" ca="1" si="0"/>
        <v>530</v>
      </c>
      <c r="C28">
        <f t="shared" ca="1" si="1"/>
        <v>45</v>
      </c>
      <c r="D28" t="s">
        <v>10619</v>
      </c>
      <c r="E28" s="14">
        <f t="shared" ca="1" si="2"/>
        <v>43686</v>
      </c>
      <c r="F28">
        <f t="shared" ca="1" si="3"/>
        <v>8</v>
      </c>
      <c r="G28" s="13">
        <f ca="1">VLOOKUP(GirisimProjeler[[#This Row],[Başvuruyu Alan Çalışan]],Calisanlar[],6,0)</f>
        <v>60</v>
      </c>
      <c r="H28" s="13">
        <f ca="1">MATCH(GirisimProjeler[[#This Row],[Başvuru il]],ilceler[İl Plaka],0)+RANDBETWEEN(1,5)</f>
        <v>887</v>
      </c>
      <c r="I28" t="str">
        <f t="shared" ca="1" si="4"/>
        <v>Kurum 15</v>
      </c>
      <c r="J28" t="str">
        <f ca="1">IF(GirisimProjeler[[#This Row],[Aşama]]="Sonuçlandı","Kapalı","Açık")</f>
        <v>Açık</v>
      </c>
      <c r="K28" t="str">
        <f t="shared" ca="1" si="5"/>
        <v>İncelemede</v>
      </c>
      <c r="L28" t="str">
        <f t="shared" ca="1" si="7"/>
        <v>Bilgi İşlem</v>
      </c>
      <c r="M28">
        <f ca="1">ROUNDUP(RANDBETWEEN(1,TODAY()-GirisimProjeler[[#This Row],[Tarih]])/2,0)</f>
        <v>20</v>
      </c>
      <c r="N28" s="15">
        <f ca="1">IF(GirisimProjeler[[#This Row],[Durumu]]="Açık",_xlfn.SWITCH(RANDBETWEEN(1,10),1,"",2,"",RANDBETWEEN(1,10)),"")</f>
        <v>3</v>
      </c>
      <c r="O28" s="15" t="str">
        <f t="shared" ca="1" si="6"/>
        <v>Bulunmuyor</v>
      </c>
      <c r="P28" s="15"/>
    </row>
    <row r="29" spans="1:16">
      <c r="A29">
        <v>28</v>
      </c>
      <c r="B29">
        <f t="shared" ca="1" si="0"/>
        <v>741</v>
      </c>
      <c r="C29">
        <f t="shared" ca="1" si="1"/>
        <v>100</v>
      </c>
      <c r="D29" t="s">
        <v>10620</v>
      </c>
      <c r="E29" s="14">
        <f t="shared" ca="1" si="2"/>
        <v>43684</v>
      </c>
      <c r="F29">
        <f t="shared" ca="1" si="3"/>
        <v>11</v>
      </c>
      <c r="G29" s="13">
        <f ca="1">VLOOKUP(GirisimProjeler[[#This Row],[Başvuruyu Alan Çalışan]],Calisanlar[],6,0)</f>
        <v>6</v>
      </c>
      <c r="H29" s="13">
        <f ca="1">MATCH(GirisimProjeler[[#This Row],[Başvuru il]],ilceler[İl Plaka],0)+RANDBETWEEN(1,5)</f>
        <v>67</v>
      </c>
      <c r="I29" t="str">
        <f t="shared" ca="1" si="4"/>
        <v>Kurum 5</v>
      </c>
      <c r="J29" t="str">
        <f ca="1">IF(GirisimProjeler[[#This Row],[Aşama]]="Sonuçlandı","Kapalı","Açık")</f>
        <v>Açık</v>
      </c>
      <c r="K29" t="str">
        <f t="shared" ca="1" si="5"/>
        <v>İncelemede</v>
      </c>
      <c r="L29" t="str">
        <f t="shared" ca="1" si="7"/>
        <v>Bilgi İşlem</v>
      </c>
      <c r="M29">
        <f ca="1">ROUNDUP(RANDBETWEEN(1,TODAY()-GirisimProjeler[[#This Row],[Tarih]])/2,0)</f>
        <v>7</v>
      </c>
      <c r="N29" s="15">
        <f ca="1">IF(GirisimProjeler[[#This Row],[Durumu]]="Açık",_xlfn.SWITCH(RANDBETWEEN(1,10),1,"",2,"",RANDBETWEEN(1,10)),"")</f>
        <v>2</v>
      </c>
      <c r="O29" s="15" t="str">
        <f t="shared" ca="1" si="6"/>
        <v>Tubitak</v>
      </c>
      <c r="P29" s="15"/>
    </row>
    <row r="30" spans="1:16">
      <c r="A30">
        <v>29</v>
      </c>
      <c r="B30">
        <f t="shared" ca="1" si="0"/>
        <v>588</v>
      </c>
      <c r="C30">
        <f t="shared" ca="1" si="1"/>
        <v>66</v>
      </c>
      <c r="D30" t="s">
        <v>10621</v>
      </c>
      <c r="E30" s="14">
        <f t="shared" ca="1" si="2"/>
        <v>43685</v>
      </c>
      <c r="F30">
        <f t="shared" ca="1" si="3"/>
        <v>104</v>
      </c>
      <c r="G30" s="13">
        <f ca="1">VLOOKUP(GirisimProjeler[[#This Row],[Başvuruyu Alan Çalışan]],Calisanlar[],6,0)</f>
        <v>6</v>
      </c>
      <c r="H30" s="13">
        <f ca="1">MATCH(GirisimProjeler[[#This Row],[Başvuru il]],ilceler[İl Plaka],0)+RANDBETWEEN(1,5)</f>
        <v>66</v>
      </c>
      <c r="I30" t="str">
        <f t="shared" ca="1" si="4"/>
        <v>Kurum 13</v>
      </c>
      <c r="J30" t="str">
        <f ca="1">IF(GirisimProjeler[[#This Row],[Aşama]]="Sonuçlandı","Kapalı","Açık")</f>
        <v>Kapalı</v>
      </c>
      <c r="K30" t="str">
        <f t="shared" ca="1" si="5"/>
        <v>Sonuçlandı</v>
      </c>
      <c r="L30" t="str">
        <f t="shared" ca="1" si="7"/>
        <v>Finans</v>
      </c>
      <c r="M30">
        <f ca="1">ROUNDUP(RANDBETWEEN(1,TODAY()-GirisimProjeler[[#This Row],[Tarih]])/2,0)</f>
        <v>11</v>
      </c>
      <c r="N30" s="15" t="str">
        <f ca="1">IF(GirisimProjeler[[#This Row],[Durumu]]="Açık",_xlfn.SWITCH(RANDBETWEEN(1,10),1,"",2,"",RANDBETWEEN(1,10)),"")</f>
        <v/>
      </c>
      <c r="O30" s="15" t="str">
        <f t="shared" ca="1" si="6"/>
        <v>AB</v>
      </c>
      <c r="P30" s="15"/>
    </row>
    <row r="31" spans="1:16">
      <c r="A31">
        <v>30</v>
      </c>
      <c r="B31">
        <f t="shared" ca="1" si="0"/>
        <v>333</v>
      </c>
      <c r="C31">
        <f t="shared" ca="1" si="1"/>
        <v>154</v>
      </c>
      <c r="D31" t="s">
        <v>10622</v>
      </c>
      <c r="E31" s="14">
        <f t="shared" ca="1" si="2"/>
        <v>43702</v>
      </c>
      <c r="F31">
        <f t="shared" ca="1" si="3"/>
        <v>115</v>
      </c>
      <c r="G31" s="13">
        <f ca="1">VLOOKUP(GirisimProjeler[[#This Row],[Başvuruyu Alan Çalışan]],Calisanlar[],6,0)</f>
        <v>35</v>
      </c>
      <c r="H31" s="13">
        <f ca="1">MATCH(GirisimProjeler[[#This Row],[Başvuru il]],ilceler[İl Plaka],0)+RANDBETWEEN(1,5)</f>
        <v>489</v>
      </c>
      <c r="I31" t="str">
        <f t="shared" ca="1" si="4"/>
        <v>Kurum 18</v>
      </c>
      <c r="J31" t="str">
        <f ca="1">IF(GirisimProjeler[[#This Row],[Aşama]]="Sonuçlandı","Kapalı","Açık")</f>
        <v>Açık</v>
      </c>
      <c r="K31" t="str">
        <f t="shared" ca="1" si="5"/>
        <v>Yeni Proje</v>
      </c>
      <c r="L31" t="str">
        <f t="shared" ca="1" si="7"/>
        <v>Bilgi İşlem</v>
      </c>
      <c r="M31">
        <f ca="1">ROUNDUP(RANDBETWEEN(1,TODAY()-GirisimProjeler[[#This Row],[Tarih]])/2,0)</f>
        <v>13</v>
      </c>
      <c r="N31" s="15">
        <f ca="1">IF(GirisimProjeler[[#This Row],[Durumu]]="Açık",_xlfn.SWITCH(RANDBETWEEN(1,10),1,"",2,"",RANDBETWEEN(1,10)),"")</f>
        <v>7</v>
      </c>
      <c r="O31" s="15" t="str">
        <f t="shared" ca="1" si="6"/>
        <v>Kosgeb</v>
      </c>
      <c r="P31" s="15"/>
    </row>
    <row r="32" spans="1:16">
      <c r="A32">
        <v>31</v>
      </c>
      <c r="B32">
        <f t="shared" ca="1" si="0"/>
        <v>217</v>
      </c>
      <c r="C32">
        <f t="shared" ca="1" si="1"/>
        <v>104</v>
      </c>
      <c r="D32" t="s">
        <v>10623</v>
      </c>
      <c r="E32" s="14">
        <f t="shared" ca="1" si="2"/>
        <v>43716</v>
      </c>
      <c r="F32">
        <f t="shared" ca="1" si="3"/>
        <v>117</v>
      </c>
      <c r="G32" s="13">
        <f ca="1">VLOOKUP(GirisimProjeler[[#This Row],[Başvuruyu Alan Çalışan]],Calisanlar[],6,0)</f>
        <v>23</v>
      </c>
      <c r="H32" s="13">
        <f ca="1">MATCH(GirisimProjeler[[#This Row],[Başvuru il]],ilceler[İl Plaka],0)+RANDBETWEEN(1,5)</f>
        <v>326</v>
      </c>
      <c r="I32" t="str">
        <f t="shared" ca="1" si="4"/>
        <v>Kurum 16</v>
      </c>
      <c r="J32" t="str">
        <f ca="1">IF(GirisimProjeler[[#This Row],[Aşama]]="Sonuçlandı","Kapalı","Açık")</f>
        <v>Açık</v>
      </c>
      <c r="K32" t="str">
        <f t="shared" ca="1" si="5"/>
        <v>Yeni Proje</v>
      </c>
      <c r="L32" t="str">
        <f t="shared" ca="1" si="7"/>
        <v>Arge</v>
      </c>
      <c r="M32">
        <f ca="1">ROUNDUP(RANDBETWEEN(1,TODAY()-GirisimProjeler[[#This Row],[Tarih]])/2,0)</f>
        <v>7</v>
      </c>
      <c r="N32" s="15">
        <f ca="1">IF(GirisimProjeler[[#This Row],[Durumu]]="Açık",_xlfn.SWITCH(RANDBETWEEN(1,10),1,"",2,"",RANDBETWEEN(1,10)),"")</f>
        <v>10</v>
      </c>
      <c r="O32" s="15" t="str">
        <f t="shared" ca="1" si="6"/>
        <v>AB</v>
      </c>
      <c r="P32" s="15"/>
    </row>
    <row r="33" spans="1:16">
      <c r="A33">
        <v>32</v>
      </c>
      <c r="B33">
        <f t="shared" ca="1" si="0"/>
        <v>550</v>
      </c>
      <c r="C33">
        <f t="shared" ca="1" si="1"/>
        <v>46</v>
      </c>
      <c r="D33" t="s">
        <v>10624</v>
      </c>
      <c r="E33" s="14">
        <f t="shared" ca="1" si="2"/>
        <v>43677</v>
      </c>
      <c r="F33">
        <f t="shared" ca="1" si="3"/>
        <v>46</v>
      </c>
      <c r="G33" s="13">
        <f ca="1">VLOOKUP(GirisimProjeler[[#This Row],[Başvuruyu Alan Çalışan]],Calisanlar[],6,0)</f>
        <v>34</v>
      </c>
      <c r="H33" s="13">
        <f ca="1">MATCH(GirisimProjeler[[#This Row],[Başvuru il]],ilceler[İl Plaka],0)+RANDBETWEEN(1,5)</f>
        <v>447</v>
      </c>
      <c r="I33" t="str">
        <f t="shared" ca="1" si="4"/>
        <v>Kurum 15</v>
      </c>
      <c r="J33" t="str">
        <f ca="1">IF(GirisimProjeler[[#This Row],[Aşama]]="Sonuçlandı","Kapalı","Açık")</f>
        <v>Açık</v>
      </c>
      <c r="K33" t="str">
        <f t="shared" ca="1" si="5"/>
        <v>Yeni Proje</v>
      </c>
      <c r="L33" t="str">
        <f t="shared" ca="1" si="7"/>
        <v>İnsan Kaynakları</v>
      </c>
      <c r="M33">
        <f ca="1">ROUNDUP(RANDBETWEEN(1,TODAY()-GirisimProjeler[[#This Row],[Tarih]])/2,0)</f>
        <v>20</v>
      </c>
      <c r="N33" s="15">
        <f ca="1">IF(GirisimProjeler[[#This Row],[Durumu]]="Açık",_xlfn.SWITCH(RANDBETWEEN(1,10),1,"",2,"",RANDBETWEEN(1,10)),"")</f>
        <v>3</v>
      </c>
      <c r="O33" s="15" t="str">
        <f t="shared" ca="1" si="6"/>
        <v>Tubitak</v>
      </c>
      <c r="P33" s="15"/>
    </row>
    <row r="34" spans="1:16">
      <c r="A34">
        <v>33</v>
      </c>
      <c r="B34">
        <f t="shared" ca="1" si="0"/>
        <v>1743</v>
      </c>
      <c r="C34">
        <f t="shared" ca="1" si="1"/>
        <v>81</v>
      </c>
      <c r="D34" s="12" t="s">
        <v>10617</v>
      </c>
      <c r="E34" s="14">
        <f t="shared" ca="1" si="2"/>
        <v>43703</v>
      </c>
      <c r="F34">
        <f t="shared" ca="1" si="3"/>
        <v>73</v>
      </c>
      <c r="G34" s="13">
        <f ca="1">VLOOKUP(GirisimProjeler[[#This Row],[Başvuruyu Alan Çalışan]],Calisanlar[],6,0)</f>
        <v>34</v>
      </c>
      <c r="H34" s="13">
        <f ca="1">MATCH(GirisimProjeler[[#This Row],[Başvuru il]],ilceler[İl Plaka],0)+RANDBETWEEN(1,5)</f>
        <v>450</v>
      </c>
      <c r="I34" t="str">
        <f t="shared" ca="1" si="4"/>
        <v>Kurum 15</v>
      </c>
      <c r="J34" t="str">
        <f ca="1">IF(GirisimProjeler[[#This Row],[Aşama]]="Sonuçlandı","Kapalı","Açık")</f>
        <v>Kapalı</v>
      </c>
      <c r="K34" t="str">
        <f t="shared" ca="1" si="5"/>
        <v>Sonuçlandı</v>
      </c>
      <c r="L34" t="str">
        <f t="shared" ca="1" si="7"/>
        <v>Bilgi İşlem</v>
      </c>
      <c r="M34">
        <f ca="1">ROUNDUP(RANDBETWEEN(1,TODAY()-GirisimProjeler[[#This Row],[Tarih]])/2,0)</f>
        <v>6</v>
      </c>
      <c r="N34" s="15" t="str">
        <f ca="1">IF(GirisimProjeler[[#This Row],[Durumu]]="Açık",_xlfn.SWITCH(RANDBETWEEN(1,10),1,"",2,"",RANDBETWEEN(1,10)),"")</f>
        <v/>
      </c>
      <c r="O34" s="15" t="str">
        <f t="shared" ca="1" si="6"/>
        <v>AB</v>
      </c>
      <c r="P34" s="15"/>
    </row>
    <row r="35" spans="1:16">
      <c r="A35">
        <v>34</v>
      </c>
      <c r="B35">
        <f t="shared" ca="1" si="0"/>
        <v>91</v>
      </c>
      <c r="C35">
        <f t="shared" ca="1" si="1"/>
        <v>60</v>
      </c>
      <c r="D35" s="12" t="s">
        <v>10618</v>
      </c>
      <c r="E35" s="14">
        <f t="shared" ca="1" si="2"/>
        <v>43685</v>
      </c>
      <c r="F35">
        <f t="shared" ca="1" si="3"/>
        <v>87</v>
      </c>
      <c r="G35" s="13">
        <f ca="1">VLOOKUP(GirisimProjeler[[#This Row],[Başvuruyu Alan Çalışan]],Calisanlar[],6,0)</f>
        <v>34</v>
      </c>
      <c r="H35" s="13">
        <f ca="1">MATCH(GirisimProjeler[[#This Row],[Başvuru il]],ilceler[İl Plaka],0)+RANDBETWEEN(1,5)</f>
        <v>446</v>
      </c>
      <c r="I35" t="str">
        <f t="shared" ca="1" si="4"/>
        <v>Kurum 5</v>
      </c>
      <c r="J35" t="str">
        <f ca="1">IF(GirisimProjeler[[#This Row],[Aşama]]="Sonuçlandı","Kapalı","Açık")</f>
        <v>Açık</v>
      </c>
      <c r="K35" t="str">
        <f t="shared" ca="1" si="5"/>
        <v>Yeni Proje</v>
      </c>
      <c r="L35" t="str">
        <f t="shared" ca="1" si="7"/>
        <v>Arge</v>
      </c>
      <c r="M35">
        <f ca="1">ROUNDUP(RANDBETWEEN(1,TODAY()-GirisimProjeler[[#This Row],[Tarih]])/2,0)</f>
        <v>15</v>
      </c>
      <c r="N35" s="15">
        <f ca="1">IF(GirisimProjeler[[#This Row],[Durumu]]="Açık",_xlfn.SWITCH(RANDBETWEEN(1,10),1,"",2,"",RANDBETWEEN(1,10)),"")</f>
        <v>7</v>
      </c>
      <c r="O35" s="15" t="str">
        <f t="shared" ca="1" si="6"/>
        <v>AB</v>
      </c>
      <c r="P35" s="15"/>
    </row>
    <row r="36" spans="1:16">
      <c r="A36">
        <v>35</v>
      </c>
      <c r="B36">
        <f t="shared" ca="1" si="0"/>
        <v>323</v>
      </c>
      <c r="C36">
        <f t="shared" ca="1" si="1"/>
        <v>60</v>
      </c>
      <c r="D36" t="s">
        <v>10619</v>
      </c>
      <c r="E36" s="14">
        <f t="shared" ca="1" si="2"/>
        <v>43706</v>
      </c>
      <c r="F36">
        <f t="shared" ca="1" si="3"/>
        <v>82</v>
      </c>
      <c r="G36" s="13">
        <f ca="1">VLOOKUP(GirisimProjeler[[#This Row],[Başvuruyu Alan Çalışan]],Calisanlar[],6,0)</f>
        <v>35</v>
      </c>
      <c r="H36" s="13">
        <f ca="1">MATCH(GirisimProjeler[[#This Row],[Başvuru il]],ilceler[İl Plaka],0)+RANDBETWEEN(1,5)</f>
        <v>488</v>
      </c>
      <c r="I36" t="str">
        <f t="shared" ca="1" si="4"/>
        <v>Kurum 7</v>
      </c>
      <c r="J36" t="str">
        <f ca="1">IF(GirisimProjeler[[#This Row],[Aşama]]="Sonuçlandı","Kapalı","Açık")</f>
        <v>Kapalı</v>
      </c>
      <c r="K36" t="str">
        <f t="shared" ca="1" si="5"/>
        <v>Sonuçlandı</v>
      </c>
      <c r="L36" t="str">
        <f t="shared" ca="1" si="7"/>
        <v>Bilgi İşlem</v>
      </c>
      <c r="M36">
        <f ca="1">ROUNDUP(RANDBETWEEN(1,TODAY()-GirisimProjeler[[#This Row],[Tarih]])/2,0)</f>
        <v>3</v>
      </c>
      <c r="N36" s="15" t="str">
        <f ca="1">IF(GirisimProjeler[[#This Row],[Durumu]]="Açık",_xlfn.SWITCH(RANDBETWEEN(1,10),1,"",2,"",RANDBETWEEN(1,10)),"")</f>
        <v/>
      </c>
      <c r="O36" s="15" t="str">
        <f t="shared" ca="1" si="6"/>
        <v>Bulunmuyor</v>
      </c>
      <c r="P36" s="15"/>
    </row>
    <row r="37" spans="1:16">
      <c r="A37">
        <v>36</v>
      </c>
      <c r="B37">
        <f t="shared" ca="1" si="0"/>
        <v>1880</v>
      </c>
      <c r="C37">
        <f t="shared" ca="1" si="1"/>
        <v>40</v>
      </c>
      <c r="D37" t="s">
        <v>10620</v>
      </c>
      <c r="E37" s="14">
        <f t="shared" ca="1" si="2"/>
        <v>43728</v>
      </c>
      <c r="F37">
        <f t="shared" ca="1" si="3"/>
        <v>116</v>
      </c>
      <c r="G37" s="13">
        <f ca="1">VLOOKUP(GirisimProjeler[[#This Row],[Başvuruyu Alan Çalışan]],Calisanlar[],6,0)</f>
        <v>6</v>
      </c>
      <c r="H37" s="13">
        <f ca="1">MATCH(GirisimProjeler[[#This Row],[Başvuru il]],ilceler[İl Plaka],0)+RANDBETWEEN(1,5)</f>
        <v>66</v>
      </c>
      <c r="I37" t="str">
        <f t="shared" ca="1" si="4"/>
        <v>Kurum 13</v>
      </c>
      <c r="J37" t="str">
        <f ca="1">IF(GirisimProjeler[[#This Row],[Aşama]]="Sonuçlandı","Kapalı","Açık")</f>
        <v>Kapalı</v>
      </c>
      <c r="K37" t="str">
        <f t="shared" ca="1" si="5"/>
        <v>Sonuçlandı</v>
      </c>
      <c r="L37" t="str">
        <f t="shared" ca="1" si="7"/>
        <v>İnsan Kaynakları</v>
      </c>
      <c r="M37">
        <f ca="1">ROUNDUP(RANDBETWEEN(1,TODAY()-GirisimProjeler[[#This Row],[Tarih]])/2,0)</f>
        <v>2</v>
      </c>
      <c r="N37" s="15" t="str">
        <f ca="1">IF(GirisimProjeler[[#This Row],[Durumu]]="Açık",_xlfn.SWITCH(RANDBETWEEN(1,10),1,"",2,"",RANDBETWEEN(1,10)),"")</f>
        <v/>
      </c>
      <c r="O37" s="15" t="str">
        <f t="shared" ca="1" si="6"/>
        <v>Bulunmuyor</v>
      </c>
      <c r="P37" s="15"/>
    </row>
    <row r="38" spans="1:16">
      <c r="A38">
        <v>37</v>
      </c>
      <c r="B38">
        <f t="shared" ca="1" si="0"/>
        <v>169</v>
      </c>
      <c r="C38">
        <f t="shared" ca="1" si="1"/>
        <v>46</v>
      </c>
      <c r="D38" t="s">
        <v>10621</v>
      </c>
      <c r="E38" s="14">
        <f t="shared" ca="1" si="2"/>
        <v>43698</v>
      </c>
      <c r="F38">
        <f t="shared" ca="1" si="3"/>
        <v>126</v>
      </c>
      <c r="G38" s="13">
        <f ca="1">VLOOKUP(GirisimProjeler[[#This Row],[Başvuruyu Alan Çalışan]],Calisanlar[],6,0)</f>
        <v>34</v>
      </c>
      <c r="H38" s="13">
        <f ca="1">MATCH(GirisimProjeler[[#This Row],[Başvuru il]],ilceler[İl Plaka],0)+RANDBETWEEN(1,5)</f>
        <v>449</v>
      </c>
      <c r="I38" t="str">
        <f t="shared" ca="1" si="4"/>
        <v>Kurum 13</v>
      </c>
      <c r="J38" t="str">
        <f ca="1">IF(GirisimProjeler[[#This Row],[Aşama]]="Sonuçlandı","Kapalı","Açık")</f>
        <v>Açık</v>
      </c>
      <c r="K38" t="str">
        <f t="shared" ca="1" si="5"/>
        <v>İncelemede</v>
      </c>
      <c r="L38" t="str">
        <f t="shared" ca="1" si="7"/>
        <v>Arge</v>
      </c>
      <c r="M38">
        <f ca="1">ROUNDUP(RANDBETWEEN(1,TODAY()-GirisimProjeler[[#This Row],[Tarih]])/2,0)</f>
        <v>8</v>
      </c>
      <c r="N38" s="15">
        <f ca="1">IF(GirisimProjeler[[#This Row],[Durumu]]="Açık",_xlfn.SWITCH(RANDBETWEEN(1,10),1,"",2,"",RANDBETWEEN(1,10)),"")</f>
        <v>6</v>
      </c>
      <c r="O38" s="15" t="str">
        <f t="shared" ca="1" si="6"/>
        <v>Tubitak</v>
      </c>
      <c r="P38" s="15"/>
    </row>
    <row r="39" spans="1:16">
      <c r="A39">
        <v>38</v>
      </c>
      <c r="B39">
        <f t="shared" ca="1" si="0"/>
        <v>882</v>
      </c>
      <c r="C39">
        <f t="shared" ca="1" si="1"/>
        <v>77</v>
      </c>
      <c r="D39" t="s">
        <v>10622</v>
      </c>
      <c r="E39" s="14">
        <f t="shared" ca="1" si="2"/>
        <v>43694</v>
      </c>
      <c r="F39">
        <f t="shared" ca="1" si="3"/>
        <v>5</v>
      </c>
      <c r="G39" s="13">
        <f ca="1">VLOOKUP(GirisimProjeler[[#This Row],[Başvuruyu Alan Çalışan]],Calisanlar[],6,0)</f>
        <v>6</v>
      </c>
      <c r="H39" s="13">
        <f ca="1">MATCH(GirisimProjeler[[#This Row],[Başvuru il]],ilceler[İl Plaka],0)+RANDBETWEEN(1,5)</f>
        <v>67</v>
      </c>
      <c r="I39" t="str">
        <f t="shared" ca="1" si="4"/>
        <v>Kurum 20</v>
      </c>
      <c r="J39" t="str">
        <f ca="1">IF(GirisimProjeler[[#This Row],[Aşama]]="Sonuçlandı","Kapalı","Açık")</f>
        <v>Kapalı</v>
      </c>
      <c r="K39" t="str">
        <f t="shared" ca="1" si="5"/>
        <v>Sonuçlandı</v>
      </c>
      <c r="L39" t="str">
        <f t="shared" ca="1" si="7"/>
        <v>Arge</v>
      </c>
      <c r="M39">
        <f ca="1">ROUNDUP(RANDBETWEEN(1,TODAY()-GirisimProjeler[[#This Row],[Tarih]])/2,0)</f>
        <v>9</v>
      </c>
      <c r="N39" s="15" t="str">
        <f ca="1">IF(GirisimProjeler[[#This Row],[Durumu]]="Açık",_xlfn.SWITCH(RANDBETWEEN(1,10),1,"",2,"",RANDBETWEEN(1,10)),"")</f>
        <v/>
      </c>
      <c r="O39" s="15" t="str">
        <f t="shared" ca="1" si="6"/>
        <v>AB</v>
      </c>
      <c r="P39" s="15"/>
    </row>
    <row r="40" spans="1:16">
      <c r="A40">
        <v>39</v>
      </c>
      <c r="B40">
        <f t="shared" ca="1" si="0"/>
        <v>1125</v>
      </c>
      <c r="C40">
        <f t="shared" ca="1" si="1"/>
        <v>33</v>
      </c>
      <c r="D40" t="s">
        <v>10623</v>
      </c>
      <c r="E40" s="14">
        <f t="shared" ca="1" si="2"/>
        <v>43717</v>
      </c>
      <c r="F40">
        <f t="shared" ca="1" si="3"/>
        <v>101</v>
      </c>
      <c r="G40" s="13">
        <f ca="1">VLOOKUP(GirisimProjeler[[#This Row],[Başvuruyu Alan Çalışan]],Calisanlar[],6,0)</f>
        <v>34</v>
      </c>
      <c r="H40" s="13">
        <f ca="1">MATCH(GirisimProjeler[[#This Row],[Başvuru il]],ilceler[İl Plaka],0)+RANDBETWEEN(1,5)</f>
        <v>447</v>
      </c>
      <c r="I40" t="str">
        <f t="shared" ca="1" si="4"/>
        <v>Kurum 19</v>
      </c>
      <c r="J40" t="str">
        <f ca="1">IF(GirisimProjeler[[#This Row],[Aşama]]="Sonuçlandı","Kapalı","Açık")</f>
        <v>Kapalı</v>
      </c>
      <c r="K40" t="str">
        <f t="shared" ca="1" si="5"/>
        <v>Sonuçlandı</v>
      </c>
      <c r="L40" t="str">
        <f t="shared" ca="1" si="7"/>
        <v>Arge</v>
      </c>
      <c r="M40">
        <f ca="1">ROUNDUP(RANDBETWEEN(1,TODAY()-GirisimProjeler[[#This Row],[Tarih]])/2,0)</f>
        <v>2</v>
      </c>
      <c r="N40" s="15" t="str">
        <f ca="1">IF(GirisimProjeler[[#This Row],[Durumu]]="Açık",_xlfn.SWITCH(RANDBETWEEN(1,10),1,"",2,"",RANDBETWEEN(1,10)),"")</f>
        <v/>
      </c>
      <c r="O40" s="15" t="str">
        <f t="shared" ca="1" si="6"/>
        <v>Bulunmuyor</v>
      </c>
      <c r="P40" s="15"/>
    </row>
    <row r="41" spans="1:16">
      <c r="A41">
        <v>40</v>
      </c>
      <c r="B41">
        <f t="shared" ca="1" si="0"/>
        <v>305</v>
      </c>
      <c r="C41">
        <f t="shared" ca="1" si="1"/>
        <v>105</v>
      </c>
      <c r="D41" t="s">
        <v>10624</v>
      </c>
      <c r="E41" s="14">
        <f t="shared" ca="1" si="2"/>
        <v>43675</v>
      </c>
      <c r="F41">
        <f t="shared" ca="1" si="3"/>
        <v>49</v>
      </c>
      <c r="G41" s="13">
        <f ca="1">VLOOKUP(GirisimProjeler[[#This Row],[Başvuruyu Alan Çalışan]],Calisanlar[],6,0)</f>
        <v>34</v>
      </c>
      <c r="H41" s="13">
        <f ca="1">MATCH(GirisimProjeler[[#This Row],[Başvuru il]],ilceler[İl Plaka],0)+RANDBETWEEN(1,5)</f>
        <v>448</v>
      </c>
      <c r="I41" t="str">
        <f t="shared" ca="1" si="4"/>
        <v>Kurum 2</v>
      </c>
      <c r="J41" t="str">
        <f ca="1">IF(GirisimProjeler[[#This Row],[Aşama]]="Sonuçlandı","Kapalı","Açık")</f>
        <v>Kapalı</v>
      </c>
      <c r="K41" t="str">
        <f t="shared" ca="1" si="5"/>
        <v>Sonuçlandı</v>
      </c>
      <c r="L41" t="str">
        <f t="shared" ca="1" si="7"/>
        <v>İnsan Kaynakları</v>
      </c>
      <c r="M41">
        <f ca="1">ROUNDUP(RANDBETWEEN(1,TODAY()-GirisimProjeler[[#This Row],[Tarih]])/2,0)</f>
        <v>23</v>
      </c>
      <c r="N41" s="15" t="str">
        <f ca="1">IF(GirisimProjeler[[#This Row],[Durumu]]="Açık",_xlfn.SWITCH(RANDBETWEEN(1,10),1,"",2,"",RANDBETWEEN(1,10)),"")</f>
        <v/>
      </c>
      <c r="O41" s="15" t="str">
        <f t="shared" ca="1" si="6"/>
        <v>AB</v>
      </c>
      <c r="P41" s="15"/>
    </row>
    <row r="42" spans="1:16">
      <c r="A42">
        <v>41</v>
      </c>
      <c r="B42">
        <f t="shared" ca="1" si="0"/>
        <v>1319</v>
      </c>
      <c r="C42">
        <f t="shared" ca="1" si="1"/>
        <v>3</v>
      </c>
      <c r="D42" s="12" t="s">
        <v>10617</v>
      </c>
      <c r="E42" s="14">
        <f t="shared" ca="1" si="2"/>
        <v>43712</v>
      </c>
      <c r="F42">
        <f t="shared" ca="1" si="3"/>
        <v>120</v>
      </c>
      <c r="G42" s="13">
        <f ca="1">VLOOKUP(GirisimProjeler[[#This Row],[Başvuruyu Alan Çalışan]],Calisanlar[],6,0)</f>
        <v>6</v>
      </c>
      <c r="H42" s="13">
        <f ca="1">MATCH(GirisimProjeler[[#This Row],[Başvuru il]],ilceler[İl Plaka],0)+RANDBETWEEN(1,5)</f>
        <v>68</v>
      </c>
      <c r="I42" t="str">
        <f t="shared" ca="1" si="4"/>
        <v>Kurum 7</v>
      </c>
      <c r="J42" t="str">
        <f ca="1">IF(GirisimProjeler[[#This Row],[Aşama]]="Sonuçlandı","Kapalı","Açık")</f>
        <v>Kapalı</v>
      </c>
      <c r="K42" t="str">
        <f t="shared" ca="1" si="5"/>
        <v>Sonuçlandı</v>
      </c>
      <c r="L42" t="str">
        <f t="shared" ca="1" si="7"/>
        <v>Arge</v>
      </c>
      <c r="M42">
        <f ca="1">ROUNDUP(RANDBETWEEN(1,TODAY()-GirisimProjeler[[#This Row],[Tarih]])/2,0)</f>
        <v>8</v>
      </c>
      <c r="N42" s="15" t="str">
        <f ca="1">IF(GirisimProjeler[[#This Row],[Durumu]]="Açık",_xlfn.SWITCH(RANDBETWEEN(1,10),1,"",2,"",RANDBETWEEN(1,10)),"")</f>
        <v/>
      </c>
      <c r="O42" s="15" t="str">
        <f t="shared" ca="1" si="6"/>
        <v>Tubitak</v>
      </c>
      <c r="P42" s="15"/>
    </row>
    <row r="43" spans="1:16">
      <c r="A43">
        <v>42</v>
      </c>
      <c r="B43">
        <f t="shared" ca="1" si="0"/>
        <v>1649</v>
      </c>
      <c r="C43">
        <f t="shared" ca="1" si="1"/>
        <v>82</v>
      </c>
      <c r="D43" s="12" t="s">
        <v>10618</v>
      </c>
      <c r="E43" s="14">
        <f t="shared" ca="1" si="2"/>
        <v>43710</v>
      </c>
      <c r="F43">
        <f t="shared" ca="1" si="3"/>
        <v>16</v>
      </c>
      <c r="G43" s="13">
        <f ca="1">VLOOKUP(GirisimProjeler[[#This Row],[Başvuruyu Alan Çalışan]],Calisanlar[],6,0)</f>
        <v>34</v>
      </c>
      <c r="H43" s="13">
        <f ca="1">MATCH(GirisimProjeler[[#This Row],[Başvuru il]],ilceler[İl Plaka],0)+RANDBETWEEN(1,5)</f>
        <v>448</v>
      </c>
      <c r="I43" t="str">
        <f t="shared" ca="1" si="4"/>
        <v>Kurum 20</v>
      </c>
      <c r="J43" t="str">
        <f ca="1">IF(GirisimProjeler[[#This Row],[Aşama]]="Sonuçlandı","Kapalı","Açık")</f>
        <v>Kapalı</v>
      </c>
      <c r="K43" t="str">
        <f t="shared" ca="1" si="5"/>
        <v>Sonuçlandı</v>
      </c>
      <c r="L43" t="str">
        <f t="shared" ca="1" si="7"/>
        <v>Bilgi İşlem</v>
      </c>
      <c r="M43">
        <f ca="1">ROUNDUP(RANDBETWEEN(1,TODAY()-GirisimProjeler[[#This Row],[Tarih]])/2,0)</f>
        <v>1</v>
      </c>
      <c r="N43" s="15" t="str">
        <f ca="1">IF(GirisimProjeler[[#This Row],[Durumu]]="Açık",_xlfn.SWITCH(RANDBETWEEN(1,10),1,"",2,"",RANDBETWEEN(1,10)),"")</f>
        <v/>
      </c>
      <c r="O43" s="15" t="str">
        <f t="shared" ca="1" si="6"/>
        <v>Kosgeb</v>
      </c>
      <c r="P43" s="15"/>
    </row>
    <row r="44" spans="1:16">
      <c r="A44">
        <v>43</v>
      </c>
      <c r="B44">
        <f t="shared" ca="1" si="0"/>
        <v>702</v>
      </c>
      <c r="C44">
        <f t="shared" ca="1" si="1"/>
        <v>38</v>
      </c>
      <c r="D44" t="s">
        <v>10619</v>
      </c>
      <c r="E44" s="14">
        <f t="shared" ca="1" si="2"/>
        <v>43683</v>
      </c>
      <c r="F44">
        <f t="shared" ca="1" si="3"/>
        <v>130</v>
      </c>
      <c r="G44" s="13">
        <f ca="1">VLOOKUP(GirisimProjeler[[#This Row],[Başvuruyu Alan Çalışan]],Calisanlar[],6,0)</f>
        <v>34</v>
      </c>
      <c r="H44" s="13">
        <f ca="1">MATCH(GirisimProjeler[[#This Row],[Başvuru il]],ilceler[İl Plaka],0)+RANDBETWEEN(1,5)</f>
        <v>450</v>
      </c>
      <c r="I44" t="str">
        <f t="shared" ca="1" si="4"/>
        <v>Kurum 16</v>
      </c>
      <c r="J44" t="str">
        <f ca="1">IF(GirisimProjeler[[#This Row],[Aşama]]="Sonuçlandı","Kapalı","Açık")</f>
        <v>Açık</v>
      </c>
      <c r="K44" t="str">
        <f t="shared" ca="1" si="5"/>
        <v>İncelemede</v>
      </c>
      <c r="L44" t="str">
        <f t="shared" ca="1" si="7"/>
        <v>Finans</v>
      </c>
      <c r="M44">
        <f ca="1">ROUNDUP(RANDBETWEEN(1,TODAY()-GirisimProjeler[[#This Row],[Tarih]])/2,0)</f>
        <v>6</v>
      </c>
      <c r="N44" s="15">
        <f ca="1">IF(GirisimProjeler[[#This Row],[Durumu]]="Açık",_xlfn.SWITCH(RANDBETWEEN(1,10),1,"",2,"",RANDBETWEEN(1,10)),"")</f>
        <v>8</v>
      </c>
      <c r="O44" s="15" t="str">
        <f t="shared" ca="1" si="6"/>
        <v>Kosgeb</v>
      </c>
      <c r="P44" s="15"/>
    </row>
    <row r="45" spans="1:16">
      <c r="A45">
        <v>44</v>
      </c>
      <c r="B45">
        <f t="shared" ca="1" si="0"/>
        <v>1727</v>
      </c>
      <c r="C45">
        <f t="shared" ca="1" si="1"/>
        <v>41</v>
      </c>
      <c r="D45" t="s">
        <v>10620</v>
      </c>
      <c r="E45" s="14">
        <f t="shared" ca="1" si="2"/>
        <v>43673</v>
      </c>
      <c r="F45">
        <f t="shared" ca="1" si="3"/>
        <v>22</v>
      </c>
      <c r="G45" s="13">
        <f ca="1">VLOOKUP(GirisimProjeler[[#This Row],[Başvuruyu Alan Çalışan]],Calisanlar[],6,0)</f>
        <v>6</v>
      </c>
      <c r="H45" s="13">
        <f ca="1">MATCH(GirisimProjeler[[#This Row],[Başvuru il]],ilceler[İl Plaka],0)+RANDBETWEEN(1,5)</f>
        <v>69</v>
      </c>
      <c r="I45" t="str">
        <f t="shared" ca="1" si="4"/>
        <v>Kurum 14</v>
      </c>
      <c r="J45" t="str">
        <f ca="1">IF(GirisimProjeler[[#This Row],[Aşama]]="Sonuçlandı","Kapalı","Açık")</f>
        <v>Kapalı</v>
      </c>
      <c r="K45" t="str">
        <f t="shared" ca="1" si="5"/>
        <v>Sonuçlandı</v>
      </c>
      <c r="L45" t="str">
        <f t="shared" ca="1" si="7"/>
        <v>İnsan Kaynakları</v>
      </c>
      <c r="M45">
        <f ca="1">ROUNDUP(RANDBETWEEN(1,TODAY()-GirisimProjeler[[#This Row],[Tarih]])/2,0)</f>
        <v>5</v>
      </c>
      <c r="N45" s="15" t="str">
        <f ca="1">IF(GirisimProjeler[[#This Row],[Durumu]]="Açık",_xlfn.SWITCH(RANDBETWEEN(1,10),1,"",2,"",RANDBETWEEN(1,10)),"")</f>
        <v/>
      </c>
      <c r="O45" s="15" t="str">
        <f t="shared" ca="1" si="6"/>
        <v>Bulunmuyor</v>
      </c>
      <c r="P45" s="15"/>
    </row>
    <row r="46" spans="1:16">
      <c r="A46">
        <v>45</v>
      </c>
      <c r="B46">
        <f t="shared" ca="1" si="0"/>
        <v>1493</v>
      </c>
      <c r="C46">
        <f t="shared" ca="1" si="1"/>
        <v>54</v>
      </c>
      <c r="D46" t="s">
        <v>10621</v>
      </c>
      <c r="E46" s="14">
        <f t="shared" ca="1" si="2"/>
        <v>43675</v>
      </c>
      <c r="F46">
        <f t="shared" ca="1" si="3"/>
        <v>128</v>
      </c>
      <c r="G46" s="13">
        <f ca="1">VLOOKUP(GirisimProjeler[[#This Row],[Başvuruyu Alan Çalışan]],Calisanlar[],6,0)</f>
        <v>16</v>
      </c>
      <c r="H46" s="13">
        <f ca="1">MATCH(GirisimProjeler[[#This Row],[Başvuru il]],ilceler[İl Plaka],0)+RANDBETWEEN(1,5)</f>
        <v>221</v>
      </c>
      <c r="I46" t="str">
        <f t="shared" ca="1" si="4"/>
        <v>Kurum 19</v>
      </c>
      <c r="J46" t="str">
        <f ca="1">IF(GirisimProjeler[[#This Row],[Aşama]]="Sonuçlandı","Kapalı","Açık")</f>
        <v>Kapalı</v>
      </c>
      <c r="K46" t="str">
        <f t="shared" ca="1" si="5"/>
        <v>Sonuçlandı</v>
      </c>
      <c r="L46" t="str">
        <f t="shared" ca="1" si="7"/>
        <v>Arge</v>
      </c>
      <c r="M46">
        <f ca="1">ROUNDUP(RANDBETWEEN(1,TODAY()-GirisimProjeler[[#This Row],[Tarih]])/2,0)</f>
        <v>2</v>
      </c>
      <c r="N46" s="15" t="str">
        <f ca="1">IF(GirisimProjeler[[#This Row],[Durumu]]="Açık",_xlfn.SWITCH(RANDBETWEEN(1,10),1,"",2,"",RANDBETWEEN(1,10)),"")</f>
        <v/>
      </c>
      <c r="O46" s="15" t="str">
        <f t="shared" ca="1" si="6"/>
        <v>AB</v>
      </c>
      <c r="P46" s="15"/>
    </row>
    <row r="47" spans="1:16">
      <c r="A47">
        <v>46</v>
      </c>
      <c r="B47">
        <f t="shared" ca="1" si="0"/>
        <v>1930</v>
      </c>
      <c r="C47">
        <f t="shared" ca="1" si="1"/>
        <v>74</v>
      </c>
      <c r="D47" t="s">
        <v>10622</v>
      </c>
      <c r="E47" s="14">
        <f t="shared" ca="1" si="2"/>
        <v>43702</v>
      </c>
      <c r="F47">
        <f t="shared" ca="1" si="3"/>
        <v>101</v>
      </c>
      <c r="G47" s="13">
        <f ca="1">VLOOKUP(GirisimProjeler[[#This Row],[Başvuruyu Alan Çalışan]],Calisanlar[],6,0)</f>
        <v>34</v>
      </c>
      <c r="H47" s="13">
        <f ca="1">MATCH(GirisimProjeler[[#This Row],[Başvuru il]],ilceler[İl Plaka],0)+RANDBETWEEN(1,5)</f>
        <v>450</v>
      </c>
      <c r="I47" t="str">
        <f t="shared" ca="1" si="4"/>
        <v>Kurum 17</v>
      </c>
      <c r="J47" t="str">
        <f ca="1">IF(GirisimProjeler[[#This Row],[Aşama]]="Sonuçlandı","Kapalı","Açık")</f>
        <v>Kapalı</v>
      </c>
      <c r="K47" t="str">
        <f t="shared" ca="1" si="5"/>
        <v>Sonuçlandı</v>
      </c>
      <c r="L47" t="str">
        <f t="shared" ca="1" si="7"/>
        <v>Bilgi İşlem</v>
      </c>
      <c r="M47">
        <f ca="1">ROUNDUP(RANDBETWEEN(1,TODAY()-GirisimProjeler[[#This Row],[Tarih]])/2,0)</f>
        <v>13</v>
      </c>
      <c r="N47" s="15" t="str">
        <f ca="1">IF(GirisimProjeler[[#This Row],[Durumu]]="Açık",_xlfn.SWITCH(RANDBETWEEN(1,10),1,"",2,"",RANDBETWEEN(1,10)),"")</f>
        <v/>
      </c>
      <c r="O47" s="15" t="str">
        <f t="shared" ca="1" si="6"/>
        <v>Tubitak</v>
      </c>
      <c r="P47" s="15"/>
    </row>
    <row r="48" spans="1:16">
      <c r="A48">
        <v>47</v>
      </c>
      <c r="B48">
        <f t="shared" ca="1" si="0"/>
        <v>857</v>
      </c>
      <c r="C48">
        <f t="shared" ca="1" si="1"/>
        <v>20</v>
      </c>
      <c r="D48" t="s">
        <v>10623</v>
      </c>
      <c r="E48" s="14">
        <f t="shared" ca="1" si="2"/>
        <v>43682</v>
      </c>
      <c r="F48">
        <f t="shared" ca="1" si="3"/>
        <v>46</v>
      </c>
      <c r="G48" s="13">
        <f ca="1">VLOOKUP(GirisimProjeler[[#This Row],[Başvuruyu Alan Çalışan]],Calisanlar[],6,0)</f>
        <v>34</v>
      </c>
      <c r="H48" s="13">
        <f ca="1">MATCH(GirisimProjeler[[#This Row],[Başvuru il]],ilceler[İl Plaka],0)+RANDBETWEEN(1,5)</f>
        <v>446</v>
      </c>
      <c r="I48" t="str">
        <f t="shared" ca="1" si="4"/>
        <v>Kurum 5</v>
      </c>
      <c r="J48" t="str">
        <f ca="1">IF(GirisimProjeler[[#This Row],[Aşama]]="Sonuçlandı","Kapalı","Açık")</f>
        <v>Kapalı</v>
      </c>
      <c r="K48" t="str">
        <f t="shared" ca="1" si="5"/>
        <v>Sonuçlandı</v>
      </c>
      <c r="L48" t="str">
        <f t="shared" ca="1" si="7"/>
        <v>İnsan Kaynakları</v>
      </c>
      <c r="M48">
        <f ca="1">ROUNDUP(RANDBETWEEN(1,TODAY()-GirisimProjeler[[#This Row],[Tarih]])/2,0)</f>
        <v>9</v>
      </c>
      <c r="N48" s="15" t="str">
        <f ca="1">IF(GirisimProjeler[[#This Row],[Durumu]]="Açık",_xlfn.SWITCH(RANDBETWEEN(1,10),1,"",2,"",RANDBETWEEN(1,10)),"")</f>
        <v/>
      </c>
      <c r="O48" s="15" t="str">
        <f t="shared" ca="1" si="6"/>
        <v>Tubitak</v>
      </c>
      <c r="P48" s="15"/>
    </row>
    <row r="49" spans="1:16">
      <c r="A49">
        <v>48</v>
      </c>
      <c r="B49">
        <f t="shared" ca="1" si="0"/>
        <v>333</v>
      </c>
      <c r="C49">
        <f t="shared" ca="1" si="1"/>
        <v>21</v>
      </c>
      <c r="D49" t="s">
        <v>10624</v>
      </c>
      <c r="E49" s="14">
        <f t="shared" ca="1" si="2"/>
        <v>43724</v>
      </c>
      <c r="F49">
        <f t="shared" ca="1" si="3"/>
        <v>11</v>
      </c>
      <c r="G49" s="13">
        <f ca="1">VLOOKUP(GirisimProjeler[[#This Row],[Başvuruyu Alan Çalışan]],Calisanlar[],6,0)</f>
        <v>6</v>
      </c>
      <c r="H49" s="13">
        <f ca="1">MATCH(GirisimProjeler[[#This Row],[Başvuru il]],ilceler[İl Plaka],0)+RANDBETWEEN(1,5)</f>
        <v>68</v>
      </c>
      <c r="I49" t="str">
        <f t="shared" ca="1" si="4"/>
        <v>Kurum 12</v>
      </c>
      <c r="J49" t="str">
        <f ca="1">IF(GirisimProjeler[[#This Row],[Aşama]]="Sonuçlandı","Kapalı","Açık")</f>
        <v>Açık</v>
      </c>
      <c r="K49" t="str">
        <f t="shared" ca="1" si="5"/>
        <v>Yeni Proje</v>
      </c>
      <c r="L49" t="str">
        <f t="shared" ca="1" si="7"/>
        <v>İnsan Kaynakları</v>
      </c>
      <c r="M49">
        <f ca="1">ROUNDUP(RANDBETWEEN(1,TODAY()-GirisimProjeler[[#This Row],[Tarih]])/2,0)</f>
        <v>1</v>
      </c>
      <c r="N49" s="15">
        <f ca="1">IF(GirisimProjeler[[#This Row],[Durumu]]="Açık",_xlfn.SWITCH(RANDBETWEEN(1,10),1,"",2,"",RANDBETWEEN(1,10)),"")</f>
        <v>6</v>
      </c>
      <c r="O49" s="15" t="str">
        <f t="shared" ca="1" si="6"/>
        <v>Bulunmuyor</v>
      </c>
      <c r="P49" s="15"/>
    </row>
    <row r="50" spans="1:16">
      <c r="A50">
        <v>49</v>
      </c>
      <c r="B50">
        <f t="shared" ca="1" si="0"/>
        <v>798</v>
      </c>
      <c r="C50">
        <f t="shared" ca="1" si="1"/>
        <v>106</v>
      </c>
      <c r="D50" s="12" t="s">
        <v>10617</v>
      </c>
      <c r="E50" s="14">
        <f t="shared" ca="1" si="2"/>
        <v>43679</v>
      </c>
      <c r="F50">
        <f t="shared" ca="1" si="3"/>
        <v>15</v>
      </c>
      <c r="G50" s="13">
        <f ca="1">VLOOKUP(GirisimProjeler[[#This Row],[Başvuruyu Alan Çalışan]],Calisanlar[],6,0)</f>
        <v>6</v>
      </c>
      <c r="H50" s="13">
        <f ca="1">MATCH(GirisimProjeler[[#This Row],[Başvuru il]],ilceler[İl Plaka],0)+RANDBETWEEN(1,5)</f>
        <v>66</v>
      </c>
      <c r="I50" t="str">
        <f t="shared" ca="1" si="4"/>
        <v>Kurum 4</v>
      </c>
      <c r="J50" t="str">
        <f ca="1">IF(GirisimProjeler[[#This Row],[Aşama]]="Sonuçlandı","Kapalı","Açık")</f>
        <v>Kapalı</v>
      </c>
      <c r="K50" t="str">
        <f t="shared" ca="1" si="5"/>
        <v>Sonuçlandı</v>
      </c>
      <c r="L50" t="str">
        <f t="shared" ca="1" si="7"/>
        <v>Arge</v>
      </c>
      <c r="M50">
        <f ca="1">ROUNDUP(RANDBETWEEN(1,TODAY()-GirisimProjeler[[#This Row],[Tarih]])/2,0)</f>
        <v>27</v>
      </c>
      <c r="N50" s="15" t="str">
        <f ca="1">IF(GirisimProjeler[[#This Row],[Durumu]]="Açık",_xlfn.SWITCH(RANDBETWEEN(1,10),1,"",2,"",RANDBETWEEN(1,10)),"")</f>
        <v/>
      </c>
      <c r="O50" s="15" t="str">
        <f t="shared" ca="1" si="6"/>
        <v>Bulunmuyor</v>
      </c>
      <c r="P50" s="15"/>
    </row>
    <row r="51" spans="1:16">
      <c r="A51">
        <v>50</v>
      </c>
      <c r="B51">
        <f t="shared" ca="1" si="0"/>
        <v>735</v>
      </c>
      <c r="C51">
        <f t="shared" ca="1" si="1"/>
        <v>88</v>
      </c>
      <c r="D51" s="12" t="s">
        <v>10618</v>
      </c>
      <c r="E51" s="14">
        <f t="shared" ca="1" si="2"/>
        <v>43705</v>
      </c>
      <c r="F51">
        <f t="shared" ca="1" si="3"/>
        <v>91</v>
      </c>
      <c r="G51" s="13">
        <f ca="1">VLOOKUP(GirisimProjeler[[#This Row],[Başvuruyu Alan Çalışan]],Calisanlar[],6,0)</f>
        <v>6</v>
      </c>
      <c r="H51" s="13">
        <f ca="1">MATCH(GirisimProjeler[[#This Row],[Başvuru il]],ilceler[İl Plaka],0)+RANDBETWEEN(1,5)</f>
        <v>67</v>
      </c>
      <c r="I51" t="str">
        <f t="shared" ca="1" si="4"/>
        <v>Kurum 15</v>
      </c>
      <c r="J51" t="str">
        <f ca="1">IF(GirisimProjeler[[#This Row],[Aşama]]="Sonuçlandı","Kapalı","Açık")</f>
        <v>Kapalı</v>
      </c>
      <c r="K51" t="str">
        <f t="shared" ca="1" si="5"/>
        <v>Sonuçlandı</v>
      </c>
      <c r="L51" t="str">
        <f t="shared" ca="1" si="7"/>
        <v>Arge</v>
      </c>
      <c r="M51">
        <f ca="1">ROUNDUP(RANDBETWEEN(1,TODAY()-GirisimProjeler[[#This Row],[Tarih]])/2,0)</f>
        <v>5</v>
      </c>
      <c r="N51" s="15" t="str">
        <f ca="1">IF(GirisimProjeler[[#This Row],[Durumu]]="Açık",_xlfn.SWITCH(RANDBETWEEN(1,10),1,"",2,"",RANDBETWEEN(1,10)),"")</f>
        <v/>
      </c>
      <c r="O51" s="15" t="str">
        <f t="shared" ca="1" si="6"/>
        <v>AB</v>
      </c>
      <c r="P51" s="15"/>
    </row>
    <row r="52" spans="1:16">
      <c r="A52">
        <v>51</v>
      </c>
      <c r="B52">
        <f t="shared" ca="1" si="0"/>
        <v>1559</v>
      </c>
      <c r="C52">
        <f t="shared" ca="1" si="1"/>
        <v>96</v>
      </c>
      <c r="D52" t="s">
        <v>10619</v>
      </c>
      <c r="E52" s="14">
        <f t="shared" ca="1" si="2"/>
        <v>43722</v>
      </c>
      <c r="F52">
        <f t="shared" ca="1" si="3"/>
        <v>57</v>
      </c>
      <c r="G52" s="13">
        <f ca="1">VLOOKUP(GirisimProjeler[[#This Row],[Başvuruyu Alan Çalışan]],Calisanlar[],6,0)</f>
        <v>34</v>
      </c>
      <c r="H52" s="13">
        <f ca="1">MATCH(GirisimProjeler[[#This Row],[Başvuru il]],ilceler[İl Plaka],0)+RANDBETWEEN(1,5)</f>
        <v>447</v>
      </c>
      <c r="I52" t="str">
        <f t="shared" ca="1" si="4"/>
        <v>Kurum 6</v>
      </c>
      <c r="J52" t="str">
        <f ca="1">IF(GirisimProjeler[[#This Row],[Aşama]]="Sonuçlandı","Kapalı","Açık")</f>
        <v>Açık</v>
      </c>
      <c r="K52" t="str">
        <f t="shared" ca="1" si="5"/>
        <v>İncelemede</v>
      </c>
      <c r="L52" t="str">
        <f t="shared" ca="1" si="7"/>
        <v>Bilgi İşlem</v>
      </c>
      <c r="M52">
        <f ca="1">ROUNDUP(RANDBETWEEN(1,TODAY()-GirisimProjeler[[#This Row],[Tarih]])/2,0)</f>
        <v>5</v>
      </c>
      <c r="N52" s="15" t="str">
        <f ca="1">IF(GirisimProjeler[[#This Row],[Durumu]]="Açık",_xlfn.SWITCH(RANDBETWEEN(1,10),1,"",2,"",RANDBETWEEN(1,10)),"")</f>
        <v/>
      </c>
      <c r="O52" s="15" t="str">
        <f t="shared" ca="1" si="6"/>
        <v>AB</v>
      </c>
      <c r="P52" s="15"/>
    </row>
    <row r="53" spans="1:16">
      <c r="A53">
        <v>52</v>
      </c>
      <c r="B53">
        <f t="shared" ca="1" si="0"/>
        <v>975</v>
      </c>
      <c r="C53">
        <f t="shared" ca="1" si="1"/>
        <v>136</v>
      </c>
      <c r="D53" t="s">
        <v>10620</v>
      </c>
      <c r="E53" s="14">
        <f t="shared" ca="1" si="2"/>
        <v>43713</v>
      </c>
      <c r="F53">
        <f t="shared" ca="1" si="3"/>
        <v>81</v>
      </c>
      <c r="G53" s="13">
        <f ca="1">VLOOKUP(GirisimProjeler[[#This Row],[Başvuruyu Alan Çalışan]],Calisanlar[],6,0)</f>
        <v>6</v>
      </c>
      <c r="H53" s="13">
        <f ca="1">MATCH(GirisimProjeler[[#This Row],[Başvuru il]],ilceler[İl Plaka],0)+RANDBETWEEN(1,5)</f>
        <v>68</v>
      </c>
      <c r="I53" t="str">
        <f t="shared" ca="1" si="4"/>
        <v>Kurum 15</v>
      </c>
      <c r="J53" t="str">
        <f ca="1">IF(GirisimProjeler[[#This Row],[Aşama]]="Sonuçlandı","Kapalı","Açık")</f>
        <v>Kapalı</v>
      </c>
      <c r="K53" t="str">
        <f t="shared" ca="1" si="5"/>
        <v>Sonuçlandı</v>
      </c>
      <c r="L53" t="str">
        <f t="shared" ca="1" si="7"/>
        <v>Bilgi İşlem</v>
      </c>
      <c r="M53">
        <f ca="1">ROUNDUP(RANDBETWEEN(1,TODAY()-GirisimProjeler[[#This Row],[Tarih]])/2,0)</f>
        <v>8</v>
      </c>
      <c r="N53" s="15" t="str">
        <f ca="1">IF(GirisimProjeler[[#This Row],[Durumu]]="Açık",_xlfn.SWITCH(RANDBETWEEN(1,10),1,"",2,"",RANDBETWEEN(1,10)),"")</f>
        <v/>
      </c>
      <c r="O53" s="15" t="str">
        <f t="shared" ca="1" si="6"/>
        <v>Tubitak</v>
      </c>
      <c r="P53" s="15"/>
    </row>
    <row r="54" spans="1:16">
      <c r="A54">
        <v>53</v>
      </c>
      <c r="B54">
        <f t="shared" ca="1" si="0"/>
        <v>1750</v>
      </c>
      <c r="C54">
        <f t="shared" ca="1" si="1"/>
        <v>52</v>
      </c>
      <c r="D54" t="s">
        <v>10621</v>
      </c>
      <c r="E54" s="14">
        <f t="shared" ca="1" si="2"/>
        <v>43714</v>
      </c>
      <c r="F54">
        <f t="shared" ca="1" si="3"/>
        <v>99</v>
      </c>
      <c r="G54" s="13">
        <f ca="1">VLOOKUP(GirisimProjeler[[#This Row],[Başvuruyu Alan Çalışan]],Calisanlar[],6,0)</f>
        <v>31</v>
      </c>
      <c r="H54" s="13">
        <f ca="1">MATCH(GirisimProjeler[[#This Row],[Başvuru il]],ilceler[İl Plaka],0)+RANDBETWEEN(1,5)</f>
        <v>415</v>
      </c>
      <c r="I54" t="str">
        <f t="shared" ca="1" si="4"/>
        <v>Kurum 16</v>
      </c>
      <c r="J54" t="str">
        <f ca="1">IF(GirisimProjeler[[#This Row],[Aşama]]="Sonuçlandı","Kapalı","Açık")</f>
        <v>Açık</v>
      </c>
      <c r="K54" t="str">
        <f t="shared" ca="1" si="5"/>
        <v>İncelemede</v>
      </c>
      <c r="L54" t="str">
        <f t="shared" ca="1" si="7"/>
        <v>İnsan Kaynakları</v>
      </c>
      <c r="M54">
        <f ca="1">ROUNDUP(RANDBETWEEN(1,TODAY()-GirisimProjeler[[#This Row],[Tarih]])/2,0)</f>
        <v>1</v>
      </c>
      <c r="N54" s="15">
        <f ca="1">IF(GirisimProjeler[[#This Row],[Durumu]]="Açık",_xlfn.SWITCH(RANDBETWEEN(1,10),1,"",2,"",RANDBETWEEN(1,10)),"")</f>
        <v>8</v>
      </c>
      <c r="O54" s="15" t="str">
        <f t="shared" ca="1" si="6"/>
        <v>Kosgeb</v>
      </c>
      <c r="P54" s="15"/>
    </row>
    <row r="55" spans="1:16">
      <c r="A55">
        <v>54</v>
      </c>
      <c r="B55">
        <f t="shared" ca="1" si="0"/>
        <v>1868</v>
      </c>
      <c r="C55">
        <f t="shared" ca="1" si="1"/>
        <v>114</v>
      </c>
      <c r="D55" t="s">
        <v>10622</v>
      </c>
      <c r="E55" s="14">
        <f t="shared" ca="1" si="2"/>
        <v>43700</v>
      </c>
      <c r="F55">
        <f t="shared" ca="1" si="3"/>
        <v>120</v>
      </c>
      <c r="G55" s="13">
        <f ca="1">VLOOKUP(GirisimProjeler[[#This Row],[Başvuruyu Alan Çalışan]],Calisanlar[],6,0)</f>
        <v>6</v>
      </c>
      <c r="H55" s="13">
        <f ca="1">MATCH(GirisimProjeler[[#This Row],[Başvuru il]],ilceler[İl Plaka],0)+RANDBETWEEN(1,5)</f>
        <v>68</v>
      </c>
      <c r="I55" t="str">
        <f t="shared" ca="1" si="4"/>
        <v>Kurum 13</v>
      </c>
      <c r="J55" t="str">
        <f ca="1">IF(GirisimProjeler[[#This Row],[Aşama]]="Sonuçlandı","Kapalı","Açık")</f>
        <v>Kapalı</v>
      </c>
      <c r="K55" t="str">
        <f t="shared" ca="1" si="5"/>
        <v>Sonuçlandı</v>
      </c>
      <c r="L55" t="str">
        <f t="shared" ca="1" si="7"/>
        <v>Arge</v>
      </c>
      <c r="M55">
        <f ca="1">ROUNDUP(RANDBETWEEN(1,TODAY()-GirisimProjeler[[#This Row],[Tarih]])/2,0)</f>
        <v>17</v>
      </c>
      <c r="N55" s="15" t="str">
        <f ca="1">IF(GirisimProjeler[[#This Row],[Durumu]]="Açık",_xlfn.SWITCH(RANDBETWEEN(1,10),1,"",2,"",RANDBETWEEN(1,10)),"")</f>
        <v/>
      </c>
      <c r="O55" s="15" t="str">
        <f t="shared" ca="1" si="6"/>
        <v>Bulunmuyor</v>
      </c>
      <c r="P55" s="15"/>
    </row>
    <row r="56" spans="1:16">
      <c r="A56">
        <v>55</v>
      </c>
      <c r="B56">
        <f t="shared" ca="1" si="0"/>
        <v>929</v>
      </c>
      <c r="C56">
        <f t="shared" ca="1" si="1"/>
        <v>31</v>
      </c>
      <c r="D56" t="s">
        <v>10623</v>
      </c>
      <c r="E56" s="14">
        <f t="shared" ca="1" si="2"/>
        <v>43706</v>
      </c>
      <c r="F56">
        <f t="shared" ca="1" si="3"/>
        <v>46</v>
      </c>
      <c r="G56" s="13">
        <f ca="1">VLOOKUP(GirisimProjeler[[#This Row],[Başvuruyu Alan Çalışan]],Calisanlar[],6,0)</f>
        <v>34</v>
      </c>
      <c r="H56" s="13">
        <f ca="1">MATCH(GirisimProjeler[[#This Row],[Başvuru il]],ilceler[İl Plaka],0)+RANDBETWEEN(1,5)</f>
        <v>446</v>
      </c>
      <c r="I56" t="str">
        <f t="shared" ca="1" si="4"/>
        <v>Kurum 9</v>
      </c>
      <c r="J56" t="str">
        <f ca="1">IF(GirisimProjeler[[#This Row],[Aşama]]="Sonuçlandı","Kapalı","Açık")</f>
        <v>Kapalı</v>
      </c>
      <c r="K56" t="str">
        <f t="shared" ca="1" si="5"/>
        <v>Sonuçlandı</v>
      </c>
      <c r="L56" t="str">
        <f t="shared" ca="1" si="7"/>
        <v>Arge</v>
      </c>
      <c r="M56">
        <f ca="1">ROUNDUP(RANDBETWEEN(1,TODAY()-GirisimProjeler[[#This Row],[Tarih]])/2,0)</f>
        <v>10</v>
      </c>
      <c r="N56" s="15" t="str">
        <f ca="1">IF(GirisimProjeler[[#This Row],[Durumu]]="Açık",_xlfn.SWITCH(RANDBETWEEN(1,10),1,"",2,"",RANDBETWEEN(1,10)),"")</f>
        <v/>
      </c>
      <c r="O56" s="15" t="str">
        <f t="shared" ca="1" si="6"/>
        <v>AB</v>
      </c>
      <c r="P56" s="15"/>
    </row>
    <row r="57" spans="1:16">
      <c r="A57">
        <v>56</v>
      </c>
      <c r="B57">
        <f t="shared" ca="1" si="0"/>
        <v>1145</v>
      </c>
      <c r="C57">
        <f t="shared" ca="1" si="1"/>
        <v>3</v>
      </c>
      <c r="D57" t="s">
        <v>10624</v>
      </c>
      <c r="E57" s="14">
        <f t="shared" ca="1" si="2"/>
        <v>43679</v>
      </c>
      <c r="F57">
        <f t="shared" ca="1" si="3"/>
        <v>80</v>
      </c>
      <c r="G57" s="13">
        <f ca="1">VLOOKUP(GirisimProjeler[[#This Row],[Başvuruyu Alan Çalışan]],Calisanlar[],6,0)</f>
        <v>6</v>
      </c>
      <c r="H57" s="13">
        <f ca="1">MATCH(GirisimProjeler[[#This Row],[Başvuru il]],ilceler[İl Plaka],0)+RANDBETWEEN(1,5)</f>
        <v>66</v>
      </c>
      <c r="I57" t="str">
        <f t="shared" ca="1" si="4"/>
        <v>Kurum 5</v>
      </c>
      <c r="J57" t="str">
        <f ca="1">IF(GirisimProjeler[[#This Row],[Aşama]]="Sonuçlandı","Kapalı","Açık")</f>
        <v>Kapalı</v>
      </c>
      <c r="K57" t="str">
        <f t="shared" ca="1" si="5"/>
        <v>Sonuçlandı</v>
      </c>
      <c r="L57" t="str">
        <f t="shared" ca="1" si="7"/>
        <v>İnsan Kaynakları</v>
      </c>
      <c r="M57">
        <f ca="1">ROUNDUP(RANDBETWEEN(1,TODAY()-GirisimProjeler[[#This Row],[Tarih]])/2,0)</f>
        <v>10</v>
      </c>
      <c r="N57" s="15" t="str">
        <f ca="1">IF(GirisimProjeler[[#This Row],[Durumu]]="Açık",_xlfn.SWITCH(RANDBETWEEN(1,10),1,"",2,"",RANDBETWEEN(1,10)),"")</f>
        <v/>
      </c>
      <c r="O57" s="15" t="str">
        <f t="shared" ca="1" si="6"/>
        <v>Kosgeb</v>
      </c>
      <c r="P57" s="15"/>
    </row>
    <row r="58" spans="1:16">
      <c r="A58">
        <v>57</v>
      </c>
      <c r="B58">
        <f t="shared" ca="1" si="0"/>
        <v>1093</v>
      </c>
      <c r="C58">
        <f t="shared" ca="1" si="1"/>
        <v>40</v>
      </c>
      <c r="D58" s="12" t="s">
        <v>10617</v>
      </c>
      <c r="E58" s="14">
        <f t="shared" ca="1" si="2"/>
        <v>43686</v>
      </c>
      <c r="F58">
        <f t="shared" ca="1" si="3"/>
        <v>52</v>
      </c>
      <c r="G58" s="13">
        <f ca="1">VLOOKUP(GirisimProjeler[[#This Row],[Başvuruyu Alan Çalışan]],Calisanlar[],6,0)</f>
        <v>34</v>
      </c>
      <c r="H58" s="13">
        <f ca="1">MATCH(GirisimProjeler[[#This Row],[Başvuru il]],ilceler[İl Plaka],0)+RANDBETWEEN(1,5)</f>
        <v>448</v>
      </c>
      <c r="I58" t="str">
        <f t="shared" ca="1" si="4"/>
        <v>Kurum 11</v>
      </c>
      <c r="J58" t="str">
        <f ca="1">IF(GirisimProjeler[[#This Row],[Aşama]]="Sonuçlandı","Kapalı","Açık")</f>
        <v>Açık</v>
      </c>
      <c r="K58" t="str">
        <f t="shared" ca="1" si="5"/>
        <v>İncelemede</v>
      </c>
      <c r="L58" t="str">
        <f t="shared" ca="1" si="7"/>
        <v>Arge</v>
      </c>
      <c r="M58">
        <f ca="1">ROUNDUP(RANDBETWEEN(1,TODAY()-GirisimProjeler[[#This Row],[Tarih]])/2,0)</f>
        <v>19</v>
      </c>
      <c r="N58" s="15">
        <f ca="1">IF(GirisimProjeler[[#This Row],[Durumu]]="Açık",_xlfn.SWITCH(RANDBETWEEN(1,10),1,"",2,"",RANDBETWEEN(1,10)),"")</f>
        <v>3</v>
      </c>
      <c r="O58" s="15" t="str">
        <f t="shared" ca="1" si="6"/>
        <v>Bulunmuyor</v>
      </c>
      <c r="P58" s="15"/>
    </row>
    <row r="59" spans="1:16">
      <c r="A59">
        <v>58</v>
      </c>
      <c r="B59">
        <f t="shared" ca="1" si="0"/>
        <v>9</v>
      </c>
      <c r="C59">
        <f t="shared" ca="1" si="1"/>
        <v>105</v>
      </c>
      <c r="D59" s="12" t="s">
        <v>10618</v>
      </c>
      <c r="E59" s="14">
        <f t="shared" ca="1" si="2"/>
        <v>43682</v>
      </c>
      <c r="F59">
        <f t="shared" ca="1" si="3"/>
        <v>63</v>
      </c>
      <c r="G59" s="13">
        <f ca="1">VLOOKUP(GirisimProjeler[[#This Row],[Başvuruyu Alan Çalışan]],Calisanlar[],6,0)</f>
        <v>34</v>
      </c>
      <c r="H59" s="13">
        <f ca="1">MATCH(GirisimProjeler[[#This Row],[Başvuru il]],ilceler[İl Plaka],0)+RANDBETWEEN(1,5)</f>
        <v>446</v>
      </c>
      <c r="I59" t="str">
        <f t="shared" ca="1" si="4"/>
        <v>Kurum 17</v>
      </c>
      <c r="J59" t="str">
        <f ca="1">IF(GirisimProjeler[[#This Row],[Aşama]]="Sonuçlandı","Kapalı","Açık")</f>
        <v>Kapalı</v>
      </c>
      <c r="K59" t="str">
        <f t="shared" ca="1" si="5"/>
        <v>Sonuçlandı</v>
      </c>
      <c r="L59" t="str">
        <f t="shared" ca="1" si="7"/>
        <v>Arge</v>
      </c>
      <c r="M59">
        <f ca="1">ROUNDUP(RANDBETWEEN(1,TODAY()-GirisimProjeler[[#This Row],[Tarih]])/2,0)</f>
        <v>24</v>
      </c>
      <c r="N59" s="15" t="str">
        <f ca="1">IF(GirisimProjeler[[#This Row],[Durumu]]="Açık",_xlfn.SWITCH(RANDBETWEEN(1,10),1,"",2,"",RANDBETWEEN(1,10)),"")</f>
        <v/>
      </c>
      <c r="O59" s="15" t="str">
        <f t="shared" ca="1" si="6"/>
        <v>Bulunmuyor</v>
      </c>
      <c r="P59" s="15"/>
    </row>
    <row r="60" spans="1:16">
      <c r="A60">
        <v>59</v>
      </c>
      <c r="B60">
        <f t="shared" ca="1" si="0"/>
        <v>604</v>
      </c>
      <c r="C60">
        <f t="shared" ca="1" si="1"/>
        <v>152</v>
      </c>
      <c r="D60" t="s">
        <v>10619</v>
      </c>
      <c r="E60" s="14">
        <f t="shared" ca="1" si="2"/>
        <v>43701</v>
      </c>
      <c r="F60">
        <f t="shared" ca="1" si="3"/>
        <v>64</v>
      </c>
      <c r="G60" s="13">
        <f ca="1">VLOOKUP(GirisimProjeler[[#This Row],[Başvuruyu Alan Çalışan]],Calisanlar[],6,0)</f>
        <v>67</v>
      </c>
      <c r="H60" s="13">
        <f ca="1">MATCH(GirisimProjeler[[#This Row],[Başvuru il]],ilceler[İl Plaka],0)+RANDBETWEEN(1,5)</f>
        <v>964</v>
      </c>
      <c r="I60" t="str">
        <f t="shared" ca="1" si="4"/>
        <v>Kurum 4</v>
      </c>
      <c r="J60" t="str">
        <f ca="1">IF(GirisimProjeler[[#This Row],[Aşama]]="Sonuçlandı","Kapalı","Açık")</f>
        <v>Açık</v>
      </c>
      <c r="K60" t="str">
        <f t="shared" ca="1" si="5"/>
        <v>Yeni Proje</v>
      </c>
      <c r="L60" t="str">
        <f t="shared" ca="1" si="7"/>
        <v>İnsan Kaynakları</v>
      </c>
      <c r="M60">
        <f ca="1">ROUNDUP(RANDBETWEEN(1,TODAY()-GirisimProjeler[[#This Row],[Tarih]])/2,0)</f>
        <v>14</v>
      </c>
      <c r="N60" s="15">
        <f ca="1">IF(GirisimProjeler[[#This Row],[Durumu]]="Açık",_xlfn.SWITCH(RANDBETWEEN(1,10),1,"",2,"",RANDBETWEEN(1,10)),"")</f>
        <v>4</v>
      </c>
      <c r="O60" s="15" t="str">
        <f t="shared" ca="1" si="6"/>
        <v>Tubitak</v>
      </c>
      <c r="P60" s="15"/>
    </row>
    <row r="61" spans="1:16">
      <c r="A61">
        <v>60</v>
      </c>
      <c r="B61">
        <f t="shared" ca="1" si="0"/>
        <v>2</v>
      </c>
      <c r="C61">
        <f t="shared" ca="1" si="1"/>
        <v>77</v>
      </c>
      <c r="D61" t="s">
        <v>10620</v>
      </c>
      <c r="E61" s="14">
        <f t="shared" ca="1" si="2"/>
        <v>43696</v>
      </c>
      <c r="F61">
        <f t="shared" ca="1" si="3"/>
        <v>110</v>
      </c>
      <c r="G61" s="13">
        <f ca="1">VLOOKUP(GirisimProjeler[[#This Row],[Başvuruyu Alan Çalışan]],Calisanlar[],6,0)</f>
        <v>35</v>
      </c>
      <c r="H61" s="13">
        <f ca="1">MATCH(GirisimProjeler[[#This Row],[Başvuru il]],ilceler[İl Plaka],0)+RANDBETWEEN(1,5)</f>
        <v>489</v>
      </c>
      <c r="I61" t="str">
        <f t="shared" ca="1" si="4"/>
        <v>Kurum 3</v>
      </c>
      <c r="J61" t="str">
        <f ca="1">IF(GirisimProjeler[[#This Row],[Aşama]]="Sonuçlandı","Kapalı","Açık")</f>
        <v>Kapalı</v>
      </c>
      <c r="K61" t="str">
        <f t="shared" ca="1" si="5"/>
        <v>Sonuçlandı</v>
      </c>
      <c r="L61" t="str">
        <f t="shared" ca="1" si="7"/>
        <v>İnsan Kaynakları</v>
      </c>
      <c r="M61">
        <f ca="1">ROUNDUP(RANDBETWEEN(1,TODAY()-GirisimProjeler[[#This Row],[Tarih]])/2,0)</f>
        <v>11</v>
      </c>
      <c r="N61" s="15" t="str">
        <f ca="1">IF(GirisimProjeler[[#This Row],[Durumu]]="Açık",_xlfn.SWITCH(RANDBETWEEN(1,10),1,"",2,"",RANDBETWEEN(1,10)),"")</f>
        <v/>
      </c>
      <c r="O61" s="15" t="str">
        <f t="shared" ca="1" si="6"/>
        <v>Tubitak</v>
      </c>
      <c r="P61" s="15"/>
    </row>
    <row r="62" spans="1:16">
      <c r="A62">
        <v>61</v>
      </c>
      <c r="B62">
        <f t="shared" ca="1" si="0"/>
        <v>784</v>
      </c>
      <c r="C62">
        <f t="shared" ca="1" si="1"/>
        <v>84</v>
      </c>
      <c r="D62" t="s">
        <v>10621</v>
      </c>
      <c r="E62" s="14">
        <f t="shared" ca="1" si="2"/>
        <v>43716</v>
      </c>
      <c r="F62">
        <f t="shared" ca="1" si="3"/>
        <v>55</v>
      </c>
      <c r="G62" s="13">
        <f ca="1">VLOOKUP(GirisimProjeler[[#This Row],[Başvuruyu Alan Çalışan]],Calisanlar[],6,0)</f>
        <v>34</v>
      </c>
      <c r="H62" s="13">
        <f ca="1">MATCH(GirisimProjeler[[#This Row],[Başvuru il]],ilceler[İl Plaka],0)+RANDBETWEEN(1,5)</f>
        <v>447</v>
      </c>
      <c r="I62" t="str">
        <f t="shared" ca="1" si="4"/>
        <v>Kurum 10</v>
      </c>
      <c r="J62" t="str">
        <f ca="1">IF(GirisimProjeler[[#This Row],[Aşama]]="Sonuçlandı","Kapalı","Açık")</f>
        <v>Kapalı</v>
      </c>
      <c r="K62" t="str">
        <f t="shared" ca="1" si="5"/>
        <v>Sonuçlandı</v>
      </c>
      <c r="L62" t="str">
        <f t="shared" ca="1" si="7"/>
        <v>Finans</v>
      </c>
      <c r="M62">
        <f ca="1">ROUNDUP(RANDBETWEEN(1,TODAY()-GirisimProjeler[[#This Row],[Tarih]])/2,0)</f>
        <v>4</v>
      </c>
      <c r="N62" s="15" t="str">
        <f ca="1">IF(GirisimProjeler[[#This Row],[Durumu]]="Açık",_xlfn.SWITCH(RANDBETWEEN(1,10),1,"",2,"",RANDBETWEEN(1,10)),"")</f>
        <v/>
      </c>
      <c r="O62" s="15" t="str">
        <f t="shared" ca="1" si="6"/>
        <v>Kosgeb</v>
      </c>
      <c r="P62" s="15"/>
    </row>
    <row r="63" spans="1:16">
      <c r="A63">
        <v>62</v>
      </c>
      <c r="B63">
        <f t="shared" ca="1" si="0"/>
        <v>21</v>
      </c>
      <c r="C63">
        <f t="shared" ca="1" si="1"/>
        <v>52</v>
      </c>
      <c r="D63" t="s">
        <v>10622</v>
      </c>
      <c r="E63" s="14">
        <f t="shared" ca="1" si="2"/>
        <v>43724</v>
      </c>
      <c r="F63">
        <f t="shared" ca="1" si="3"/>
        <v>119</v>
      </c>
      <c r="G63" s="13">
        <f ca="1">VLOOKUP(GirisimProjeler[[#This Row],[Başvuruyu Alan Çalışan]],Calisanlar[],6,0)</f>
        <v>6</v>
      </c>
      <c r="H63" s="13">
        <f ca="1">MATCH(GirisimProjeler[[#This Row],[Başvuru il]],ilceler[İl Plaka],0)+RANDBETWEEN(1,5)</f>
        <v>67</v>
      </c>
      <c r="I63" t="str">
        <f t="shared" ca="1" si="4"/>
        <v>Kurum 5</v>
      </c>
      <c r="J63" t="str">
        <f ca="1">IF(GirisimProjeler[[#This Row],[Aşama]]="Sonuçlandı","Kapalı","Açık")</f>
        <v>Kapalı</v>
      </c>
      <c r="K63" t="str">
        <f t="shared" ca="1" si="5"/>
        <v>Sonuçlandı</v>
      </c>
      <c r="L63" t="str">
        <f t="shared" ca="1" si="7"/>
        <v>Bilgi İşlem</v>
      </c>
      <c r="M63">
        <f ca="1">ROUNDUP(RANDBETWEEN(1,TODAY()-GirisimProjeler[[#This Row],[Tarih]])/2,0)</f>
        <v>3</v>
      </c>
      <c r="N63" s="15" t="str">
        <f ca="1">IF(GirisimProjeler[[#This Row],[Durumu]]="Açık",_xlfn.SWITCH(RANDBETWEEN(1,10),1,"",2,"",RANDBETWEEN(1,10)),"")</f>
        <v/>
      </c>
      <c r="O63" s="15" t="str">
        <f t="shared" ca="1" si="6"/>
        <v>Bulunmuyor</v>
      </c>
      <c r="P63" s="15"/>
    </row>
    <row r="64" spans="1:16">
      <c r="A64">
        <v>63</v>
      </c>
      <c r="B64">
        <f t="shared" ca="1" si="0"/>
        <v>169</v>
      </c>
      <c r="C64">
        <f t="shared" ca="1" si="1"/>
        <v>1</v>
      </c>
      <c r="D64" t="s">
        <v>10623</v>
      </c>
      <c r="E64" s="14">
        <f t="shared" ca="1" si="2"/>
        <v>43706</v>
      </c>
      <c r="F64">
        <f t="shared" ca="1" si="3"/>
        <v>72</v>
      </c>
      <c r="G64" s="13">
        <f ca="1">VLOOKUP(GirisimProjeler[[#This Row],[Başvuruyu Alan Çalışan]],Calisanlar[],6,0)</f>
        <v>34</v>
      </c>
      <c r="H64" s="13">
        <f ca="1">MATCH(GirisimProjeler[[#This Row],[Başvuru il]],ilceler[İl Plaka],0)+RANDBETWEEN(1,5)</f>
        <v>449</v>
      </c>
      <c r="I64" t="str">
        <f t="shared" ca="1" si="4"/>
        <v>Kurum 6</v>
      </c>
      <c r="J64" t="str">
        <f ca="1">IF(GirisimProjeler[[#This Row],[Aşama]]="Sonuçlandı","Kapalı","Açık")</f>
        <v>Kapalı</v>
      </c>
      <c r="K64" t="str">
        <f t="shared" ca="1" si="5"/>
        <v>Sonuçlandı</v>
      </c>
      <c r="L64" t="str">
        <f t="shared" ca="1" si="7"/>
        <v>Arge</v>
      </c>
      <c r="M64">
        <f ca="1">ROUNDUP(RANDBETWEEN(1,TODAY()-GirisimProjeler[[#This Row],[Tarih]])/2,0)</f>
        <v>2</v>
      </c>
      <c r="N64" s="15" t="str">
        <f ca="1">IF(GirisimProjeler[[#This Row],[Durumu]]="Açık",_xlfn.SWITCH(RANDBETWEEN(1,10),1,"",2,"",RANDBETWEEN(1,10)),"")</f>
        <v/>
      </c>
      <c r="O64" s="15" t="str">
        <f t="shared" ca="1" si="6"/>
        <v>AB</v>
      </c>
      <c r="P64" s="15"/>
    </row>
    <row r="65" spans="1:16">
      <c r="A65">
        <v>64</v>
      </c>
      <c r="B65">
        <f t="shared" ca="1" si="0"/>
        <v>417</v>
      </c>
      <c r="C65">
        <f t="shared" ca="1" si="1"/>
        <v>106</v>
      </c>
      <c r="D65" t="s">
        <v>10624</v>
      </c>
      <c r="E65" s="14">
        <f t="shared" ca="1" si="2"/>
        <v>43715</v>
      </c>
      <c r="F65">
        <f t="shared" ca="1" si="3"/>
        <v>119</v>
      </c>
      <c r="G65" s="13">
        <f ca="1">VLOOKUP(GirisimProjeler[[#This Row],[Başvuruyu Alan Çalışan]],Calisanlar[],6,0)</f>
        <v>6</v>
      </c>
      <c r="H65" s="13">
        <f ca="1">MATCH(GirisimProjeler[[#This Row],[Başvuru il]],ilceler[İl Plaka],0)+RANDBETWEEN(1,5)</f>
        <v>66</v>
      </c>
      <c r="I65" t="str">
        <f t="shared" ca="1" si="4"/>
        <v>Kurum 9</v>
      </c>
      <c r="J65" t="str">
        <f ca="1">IF(GirisimProjeler[[#This Row],[Aşama]]="Sonuçlandı","Kapalı","Açık")</f>
        <v>Kapalı</v>
      </c>
      <c r="K65" t="str">
        <f t="shared" ca="1" si="5"/>
        <v>Sonuçlandı</v>
      </c>
      <c r="L65" t="str">
        <f t="shared" ca="1" si="7"/>
        <v>Arge</v>
      </c>
      <c r="M65">
        <f ca="1">ROUNDUP(RANDBETWEEN(1,TODAY()-GirisimProjeler[[#This Row],[Tarih]])/2,0)</f>
        <v>7</v>
      </c>
      <c r="N65" s="15" t="str">
        <f ca="1">IF(GirisimProjeler[[#This Row],[Durumu]]="Açık",_xlfn.SWITCH(RANDBETWEEN(1,10),1,"",2,"",RANDBETWEEN(1,10)),"")</f>
        <v/>
      </c>
      <c r="O65" s="15" t="str">
        <f t="shared" ca="1" si="6"/>
        <v>Bulunmuyor</v>
      </c>
      <c r="P65" s="15"/>
    </row>
    <row r="66" spans="1:16">
      <c r="A66">
        <v>65</v>
      </c>
      <c r="B66">
        <f t="shared" ref="B66:B129" ca="1" si="8">RANDBETWEEN(1,1964)</f>
        <v>508</v>
      </c>
      <c r="C66">
        <f t="shared" ref="C66:C129" ca="1" si="9">RANDBETWEEN(1,158)</f>
        <v>4</v>
      </c>
      <c r="D66" s="12" t="s">
        <v>10617</v>
      </c>
      <c r="E66" s="14">
        <f t="shared" ref="E66:E129" ca="1" si="10">TODAY()-RANDBETWEEN(1,60)</f>
        <v>43718</v>
      </c>
      <c r="F66">
        <f t="shared" ref="F66:F129" ca="1" si="11">RANDBETWEEN(1,130)</f>
        <v>77</v>
      </c>
      <c r="G66" s="13">
        <f ca="1">VLOOKUP(GirisimProjeler[[#This Row],[Başvuruyu Alan Çalışan]],Calisanlar[],6,0)</f>
        <v>67</v>
      </c>
      <c r="H66" s="13">
        <f ca="1">MATCH(GirisimProjeler[[#This Row],[Başvuru il]],ilceler[İl Plaka],0)+RANDBETWEEN(1,5)</f>
        <v>968</v>
      </c>
      <c r="I66" t="str">
        <f t="shared" ref="I66:I129" ca="1" si="12">"Kurum "&amp;RANDBETWEEN(1,20)</f>
        <v>Kurum 8</v>
      </c>
      <c r="J66" t="str">
        <f ca="1">IF(GirisimProjeler[[#This Row],[Aşama]]="Sonuçlandı","Kapalı","Açık")</f>
        <v>Kapalı</v>
      </c>
      <c r="K66" t="str">
        <f t="shared" ref="K66:K129" ca="1" si="13">_xlfn.SWITCH(RANDBETWEEN(1,5),1,"Yeni Proje",2,"İncelemede",3,"Sonuçlandı","Sonuçlandı")</f>
        <v>Sonuçlandı</v>
      </c>
      <c r="L66" t="str">
        <f t="shared" ref="L66:L129" ca="1" si="14">_xlfn.SWITCH(RANDBETWEEN(1,5),1,"Bilgi İşlem",2,"Finans",3,"İnsan Kaynakları","Arge")</f>
        <v>Finans</v>
      </c>
      <c r="M66">
        <f ca="1">ROUNDUP(RANDBETWEEN(1,TODAY()-GirisimProjeler[[#This Row],[Tarih]])/2,0)</f>
        <v>4</v>
      </c>
      <c r="N66" s="15" t="str">
        <f ca="1">IF(GirisimProjeler[[#This Row],[Durumu]]="Açık",_xlfn.SWITCH(RANDBETWEEN(1,10),1,"",2,"",RANDBETWEEN(1,10)),"")</f>
        <v/>
      </c>
      <c r="O66" s="15" t="str">
        <f t="shared" ref="O66:O129" ca="1" si="15">_xlfn.SWITCH(RANDBETWEEN(1,4),1,"Tubitak",2,"Kosgeb",3,"AB",4,"Bulunmuyor")</f>
        <v>AB</v>
      </c>
      <c r="P66" s="15"/>
    </row>
    <row r="67" spans="1:16">
      <c r="A67">
        <v>66</v>
      </c>
      <c r="B67">
        <f t="shared" ca="1" si="8"/>
        <v>1892</v>
      </c>
      <c r="C67">
        <f t="shared" ca="1" si="9"/>
        <v>28</v>
      </c>
      <c r="D67" s="12" t="s">
        <v>10618</v>
      </c>
      <c r="E67" s="14">
        <f t="shared" ca="1" si="10"/>
        <v>43687</v>
      </c>
      <c r="F67">
        <f t="shared" ca="1" si="11"/>
        <v>17</v>
      </c>
      <c r="G67" s="13">
        <f ca="1">VLOOKUP(GirisimProjeler[[#This Row],[Başvuruyu Alan Çalışan]],Calisanlar[],6,0)</f>
        <v>6</v>
      </c>
      <c r="H67" s="13">
        <f ca="1">MATCH(GirisimProjeler[[#This Row],[Başvuru il]],ilceler[İl Plaka],0)+RANDBETWEEN(1,5)</f>
        <v>70</v>
      </c>
      <c r="I67" t="str">
        <f t="shared" ca="1" si="12"/>
        <v>Kurum 17</v>
      </c>
      <c r="J67" t="str">
        <f ca="1">IF(GirisimProjeler[[#This Row],[Aşama]]="Sonuçlandı","Kapalı","Açık")</f>
        <v>Kapalı</v>
      </c>
      <c r="K67" t="str">
        <f t="shared" ca="1" si="13"/>
        <v>Sonuçlandı</v>
      </c>
      <c r="L67" t="str">
        <f t="shared" ca="1" si="14"/>
        <v>İnsan Kaynakları</v>
      </c>
      <c r="M67">
        <f ca="1">ROUNDUP(RANDBETWEEN(1,TODAY()-GirisimProjeler[[#This Row],[Tarih]])/2,0)</f>
        <v>13</v>
      </c>
      <c r="N67" s="15" t="str">
        <f ca="1">IF(GirisimProjeler[[#This Row],[Durumu]]="Açık",_xlfn.SWITCH(RANDBETWEEN(1,10),1,"",2,"",RANDBETWEEN(1,10)),"")</f>
        <v/>
      </c>
      <c r="O67" s="15" t="str">
        <f t="shared" ca="1" si="15"/>
        <v>Kosgeb</v>
      </c>
      <c r="P67" s="15"/>
    </row>
    <row r="68" spans="1:16">
      <c r="A68">
        <v>67</v>
      </c>
      <c r="B68">
        <f t="shared" ca="1" si="8"/>
        <v>403</v>
      </c>
      <c r="C68">
        <f t="shared" ca="1" si="9"/>
        <v>33</v>
      </c>
      <c r="D68" t="s">
        <v>10619</v>
      </c>
      <c r="E68" s="14">
        <f t="shared" ca="1" si="10"/>
        <v>43703</v>
      </c>
      <c r="F68">
        <f t="shared" ca="1" si="11"/>
        <v>88</v>
      </c>
      <c r="G68" s="13">
        <f ca="1">VLOOKUP(GirisimProjeler[[#This Row],[Başvuruyu Alan Çalışan]],Calisanlar[],6,0)</f>
        <v>35</v>
      </c>
      <c r="H68" s="13">
        <f ca="1">MATCH(GirisimProjeler[[#This Row],[Başvuru il]],ilceler[İl Plaka],0)+RANDBETWEEN(1,5)</f>
        <v>489</v>
      </c>
      <c r="I68" t="str">
        <f t="shared" ca="1" si="12"/>
        <v>Kurum 11</v>
      </c>
      <c r="J68" t="str">
        <f ca="1">IF(GirisimProjeler[[#This Row],[Aşama]]="Sonuçlandı","Kapalı","Açık")</f>
        <v>Açık</v>
      </c>
      <c r="K68" t="str">
        <f t="shared" ca="1" si="13"/>
        <v>Yeni Proje</v>
      </c>
      <c r="L68" t="str">
        <f t="shared" ca="1" si="14"/>
        <v>Arge</v>
      </c>
      <c r="M68">
        <f ca="1">ROUNDUP(RANDBETWEEN(1,TODAY()-GirisimProjeler[[#This Row],[Tarih]])/2,0)</f>
        <v>3</v>
      </c>
      <c r="N68" s="15">
        <f ca="1">IF(GirisimProjeler[[#This Row],[Durumu]]="Açık",_xlfn.SWITCH(RANDBETWEEN(1,10),1,"",2,"",RANDBETWEEN(1,10)),"")</f>
        <v>5</v>
      </c>
      <c r="O68" s="15" t="str">
        <f t="shared" ca="1" si="15"/>
        <v>AB</v>
      </c>
      <c r="P68" s="15"/>
    </row>
    <row r="69" spans="1:16">
      <c r="A69">
        <v>68</v>
      </c>
      <c r="B69">
        <f t="shared" ca="1" si="8"/>
        <v>1486</v>
      </c>
      <c r="C69">
        <f t="shared" ca="1" si="9"/>
        <v>97</v>
      </c>
      <c r="D69" t="s">
        <v>10620</v>
      </c>
      <c r="E69" s="14">
        <f t="shared" ca="1" si="10"/>
        <v>43699</v>
      </c>
      <c r="F69">
        <f t="shared" ca="1" si="11"/>
        <v>117</v>
      </c>
      <c r="G69" s="13">
        <f ca="1">VLOOKUP(GirisimProjeler[[#This Row],[Başvuruyu Alan Çalışan]],Calisanlar[],6,0)</f>
        <v>23</v>
      </c>
      <c r="H69" s="13">
        <f ca="1">MATCH(GirisimProjeler[[#This Row],[Başvuru il]],ilceler[İl Plaka],0)+RANDBETWEEN(1,5)</f>
        <v>326</v>
      </c>
      <c r="I69" t="str">
        <f t="shared" ca="1" si="12"/>
        <v>Kurum 18</v>
      </c>
      <c r="J69" t="str">
        <f ca="1">IF(GirisimProjeler[[#This Row],[Aşama]]="Sonuçlandı","Kapalı","Açık")</f>
        <v>Kapalı</v>
      </c>
      <c r="K69" t="str">
        <f t="shared" ca="1" si="13"/>
        <v>Sonuçlandı</v>
      </c>
      <c r="L69" t="str">
        <f t="shared" ca="1" si="14"/>
        <v>Arge</v>
      </c>
      <c r="M69">
        <f ca="1">ROUNDUP(RANDBETWEEN(1,TODAY()-GirisimProjeler[[#This Row],[Tarih]])/2,0)</f>
        <v>12</v>
      </c>
      <c r="N69" s="15" t="str">
        <f ca="1">IF(GirisimProjeler[[#This Row],[Durumu]]="Açık",_xlfn.SWITCH(RANDBETWEEN(1,10),1,"",2,"",RANDBETWEEN(1,10)),"")</f>
        <v/>
      </c>
      <c r="O69" s="15" t="str">
        <f t="shared" ca="1" si="15"/>
        <v>Bulunmuyor</v>
      </c>
      <c r="P69" s="15"/>
    </row>
    <row r="70" spans="1:16">
      <c r="A70">
        <v>69</v>
      </c>
      <c r="B70">
        <f t="shared" ca="1" si="8"/>
        <v>147</v>
      </c>
      <c r="C70">
        <f t="shared" ca="1" si="9"/>
        <v>57</v>
      </c>
      <c r="D70" t="s">
        <v>10621</v>
      </c>
      <c r="E70" s="14">
        <f t="shared" ca="1" si="10"/>
        <v>43678</v>
      </c>
      <c r="F70">
        <f t="shared" ca="1" si="11"/>
        <v>57</v>
      </c>
      <c r="G70" s="13">
        <f ca="1">VLOOKUP(GirisimProjeler[[#This Row],[Başvuruyu Alan Çalışan]],Calisanlar[],6,0)</f>
        <v>34</v>
      </c>
      <c r="H70" s="13">
        <f ca="1">MATCH(GirisimProjeler[[#This Row],[Başvuru il]],ilceler[İl Plaka],0)+RANDBETWEEN(1,5)</f>
        <v>447</v>
      </c>
      <c r="I70" t="str">
        <f t="shared" ca="1" si="12"/>
        <v>Kurum 7</v>
      </c>
      <c r="J70" t="str">
        <f ca="1">IF(GirisimProjeler[[#This Row],[Aşama]]="Sonuçlandı","Kapalı","Açık")</f>
        <v>Kapalı</v>
      </c>
      <c r="K70" t="str">
        <f t="shared" ca="1" si="13"/>
        <v>Sonuçlandı</v>
      </c>
      <c r="L70" t="str">
        <f t="shared" ca="1" si="14"/>
        <v>Arge</v>
      </c>
      <c r="M70">
        <f ca="1">ROUNDUP(RANDBETWEEN(1,TODAY()-GirisimProjeler[[#This Row],[Tarih]])/2,0)</f>
        <v>22</v>
      </c>
      <c r="N70" s="15" t="str">
        <f ca="1">IF(GirisimProjeler[[#This Row],[Durumu]]="Açık",_xlfn.SWITCH(RANDBETWEEN(1,10),1,"",2,"",RANDBETWEEN(1,10)),"")</f>
        <v/>
      </c>
      <c r="O70" s="15" t="str">
        <f t="shared" ca="1" si="15"/>
        <v>Tubitak</v>
      </c>
      <c r="P70" s="15"/>
    </row>
    <row r="71" spans="1:16">
      <c r="A71">
        <v>70</v>
      </c>
      <c r="B71">
        <f t="shared" ca="1" si="8"/>
        <v>1649</v>
      </c>
      <c r="C71">
        <f t="shared" ca="1" si="9"/>
        <v>142</v>
      </c>
      <c r="D71" t="s">
        <v>10622</v>
      </c>
      <c r="E71" s="14">
        <f t="shared" ca="1" si="10"/>
        <v>43683</v>
      </c>
      <c r="F71">
        <f t="shared" ca="1" si="11"/>
        <v>125</v>
      </c>
      <c r="G71" s="13">
        <f ca="1">VLOOKUP(GirisimProjeler[[#This Row],[Başvuruyu Alan Çalışan]],Calisanlar[],6,0)</f>
        <v>6</v>
      </c>
      <c r="H71" s="13">
        <f ca="1">MATCH(GirisimProjeler[[#This Row],[Başvuru il]],ilceler[İl Plaka],0)+RANDBETWEEN(1,5)</f>
        <v>69</v>
      </c>
      <c r="I71" t="str">
        <f t="shared" ca="1" si="12"/>
        <v>Kurum 6</v>
      </c>
      <c r="J71" t="str">
        <f ca="1">IF(GirisimProjeler[[#This Row],[Aşama]]="Sonuçlandı","Kapalı","Açık")</f>
        <v>Kapalı</v>
      </c>
      <c r="K71" t="str">
        <f t="shared" ca="1" si="13"/>
        <v>Sonuçlandı</v>
      </c>
      <c r="L71" t="str">
        <f t="shared" ca="1" si="14"/>
        <v>Bilgi İşlem</v>
      </c>
      <c r="M71">
        <f ca="1">ROUNDUP(RANDBETWEEN(1,TODAY()-GirisimProjeler[[#This Row],[Tarih]])/2,0)</f>
        <v>5</v>
      </c>
      <c r="N71" s="15" t="str">
        <f ca="1">IF(GirisimProjeler[[#This Row],[Durumu]]="Açık",_xlfn.SWITCH(RANDBETWEEN(1,10),1,"",2,"",RANDBETWEEN(1,10)),"")</f>
        <v/>
      </c>
      <c r="O71" s="15" t="str">
        <f t="shared" ca="1" si="15"/>
        <v>AB</v>
      </c>
      <c r="P71" s="15"/>
    </row>
    <row r="72" spans="1:16">
      <c r="A72">
        <v>71</v>
      </c>
      <c r="B72">
        <f t="shared" ca="1" si="8"/>
        <v>1545</v>
      </c>
      <c r="C72">
        <f t="shared" ca="1" si="9"/>
        <v>153</v>
      </c>
      <c r="D72" t="s">
        <v>10623</v>
      </c>
      <c r="E72" s="14">
        <f t="shared" ca="1" si="10"/>
        <v>43705</v>
      </c>
      <c r="F72">
        <f t="shared" ca="1" si="11"/>
        <v>120</v>
      </c>
      <c r="G72" s="13">
        <f ca="1">VLOOKUP(GirisimProjeler[[#This Row],[Başvuruyu Alan Çalışan]],Calisanlar[],6,0)</f>
        <v>6</v>
      </c>
      <c r="H72" s="13">
        <f ca="1">MATCH(GirisimProjeler[[#This Row],[Başvuru il]],ilceler[İl Plaka],0)+RANDBETWEEN(1,5)</f>
        <v>66</v>
      </c>
      <c r="I72" t="str">
        <f t="shared" ca="1" si="12"/>
        <v>Kurum 3</v>
      </c>
      <c r="J72" t="str">
        <f ca="1">IF(GirisimProjeler[[#This Row],[Aşama]]="Sonuçlandı","Kapalı","Açık")</f>
        <v>Kapalı</v>
      </c>
      <c r="K72" t="str">
        <f t="shared" ca="1" si="13"/>
        <v>Sonuçlandı</v>
      </c>
      <c r="L72" t="str">
        <f t="shared" ca="1" si="14"/>
        <v>Bilgi İşlem</v>
      </c>
      <c r="M72">
        <f ca="1">ROUNDUP(RANDBETWEEN(1,TODAY()-GirisimProjeler[[#This Row],[Tarih]])/2,0)</f>
        <v>3</v>
      </c>
      <c r="N72" s="15" t="str">
        <f ca="1">IF(GirisimProjeler[[#This Row],[Durumu]]="Açık",_xlfn.SWITCH(RANDBETWEEN(1,10),1,"",2,"",RANDBETWEEN(1,10)),"")</f>
        <v/>
      </c>
      <c r="O72" s="15" t="str">
        <f t="shared" ca="1" si="15"/>
        <v>Kosgeb</v>
      </c>
      <c r="P72" s="15"/>
    </row>
    <row r="73" spans="1:16">
      <c r="A73">
        <v>72</v>
      </c>
      <c r="B73">
        <f t="shared" ca="1" si="8"/>
        <v>341</v>
      </c>
      <c r="C73">
        <f t="shared" ca="1" si="9"/>
        <v>83</v>
      </c>
      <c r="D73" t="s">
        <v>10624</v>
      </c>
      <c r="E73" s="14">
        <f t="shared" ca="1" si="10"/>
        <v>43702</v>
      </c>
      <c r="F73">
        <f t="shared" ca="1" si="11"/>
        <v>17</v>
      </c>
      <c r="G73" s="13">
        <f ca="1">VLOOKUP(GirisimProjeler[[#This Row],[Başvuruyu Alan Çalışan]],Calisanlar[],6,0)</f>
        <v>6</v>
      </c>
      <c r="H73" s="13">
        <f ca="1">MATCH(GirisimProjeler[[#This Row],[Başvuru il]],ilceler[İl Plaka],0)+RANDBETWEEN(1,5)</f>
        <v>70</v>
      </c>
      <c r="I73" t="str">
        <f t="shared" ca="1" si="12"/>
        <v>Kurum 8</v>
      </c>
      <c r="J73" t="str">
        <f ca="1">IF(GirisimProjeler[[#This Row],[Aşama]]="Sonuçlandı","Kapalı","Açık")</f>
        <v>Kapalı</v>
      </c>
      <c r="K73" t="str">
        <f t="shared" ca="1" si="13"/>
        <v>Sonuçlandı</v>
      </c>
      <c r="L73" t="str">
        <f t="shared" ca="1" si="14"/>
        <v>Arge</v>
      </c>
      <c r="M73">
        <f ca="1">ROUNDUP(RANDBETWEEN(1,TODAY()-GirisimProjeler[[#This Row],[Tarih]])/2,0)</f>
        <v>9</v>
      </c>
      <c r="N73" s="15" t="str">
        <f ca="1">IF(GirisimProjeler[[#This Row],[Durumu]]="Açık",_xlfn.SWITCH(RANDBETWEEN(1,10),1,"",2,"",RANDBETWEEN(1,10)),"")</f>
        <v/>
      </c>
      <c r="O73" s="15" t="str">
        <f t="shared" ca="1" si="15"/>
        <v>Bulunmuyor</v>
      </c>
      <c r="P73" s="15"/>
    </row>
    <row r="74" spans="1:16">
      <c r="A74">
        <v>73</v>
      </c>
      <c r="B74">
        <f t="shared" ca="1" si="8"/>
        <v>558</v>
      </c>
      <c r="C74">
        <f t="shared" ca="1" si="9"/>
        <v>36</v>
      </c>
      <c r="D74" s="12" t="s">
        <v>10617</v>
      </c>
      <c r="E74" s="14">
        <f t="shared" ca="1" si="10"/>
        <v>43703</v>
      </c>
      <c r="F74">
        <f t="shared" ca="1" si="11"/>
        <v>98</v>
      </c>
      <c r="G74" s="13">
        <f ca="1">VLOOKUP(GirisimProjeler[[#This Row],[Başvuruyu Alan Çalışan]],Calisanlar[],6,0)</f>
        <v>6</v>
      </c>
      <c r="H74" s="13">
        <f ca="1">MATCH(GirisimProjeler[[#This Row],[Başvuru il]],ilceler[İl Plaka],0)+RANDBETWEEN(1,5)</f>
        <v>68</v>
      </c>
      <c r="I74" t="str">
        <f t="shared" ca="1" si="12"/>
        <v>Kurum 8</v>
      </c>
      <c r="J74" t="str">
        <f ca="1">IF(GirisimProjeler[[#This Row],[Aşama]]="Sonuçlandı","Kapalı","Açık")</f>
        <v>Açık</v>
      </c>
      <c r="K74" t="str">
        <f t="shared" ca="1" si="13"/>
        <v>İncelemede</v>
      </c>
      <c r="L74" t="str">
        <f t="shared" ca="1" si="14"/>
        <v>Finans</v>
      </c>
      <c r="M74">
        <f ca="1">ROUNDUP(RANDBETWEEN(1,TODAY()-GirisimProjeler[[#This Row],[Tarih]])/2,0)</f>
        <v>15</v>
      </c>
      <c r="N74" s="15">
        <f ca="1">IF(GirisimProjeler[[#This Row],[Durumu]]="Açık",_xlfn.SWITCH(RANDBETWEEN(1,10),1,"",2,"",RANDBETWEEN(1,10)),"")</f>
        <v>1</v>
      </c>
      <c r="O74" s="15" t="str">
        <f t="shared" ca="1" si="15"/>
        <v>AB</v>
      </c>
      <c r="P74" s="15"/>
    </row>
    <row r="75" spans="1:16">
      <c r="A75">
        <v>74</v>
      </c>
      <c r="B75">
        <f t="shared" ca="1" si="8"/>
        <v>997</v>
      </c>
      <c r="C75">
        <f t="shared" ca="1" si="9"/>
        <v>140</v>
      </c>
      <c r="D75" s="12" t="s">
        <v>10618</v>
      </c>
      <c r="E75" s="14">
        <f t="shared" ca="1" si="10"/>
        <v>43714</v>
      </c>
      <c r="F75">
        <f t="shared" ca="1" si="11"/>
        <v>84</v>
      </c>
      <c r="G75" s="13">
        <f ca="1">VLOOKUP(GirisimProjeler[[#This Row],[Başvuruyu Alan Çalışan]],Calisanlar[],6,0)</f>
        <v>34</v>
      </c>
      <c r="H75" s="13">
        <f ca="1">MATCH(GirisimProjeler[[#This Row],[Başvuru il]],ilceler[İl Plaka],0)+RANDBETWEEN(1,5)</f>
        <v>446</v>
      </c>
      <c r="I75" t="str">
        <f t="shared" ca="1" si="12"/>
        <v>Kurum 4</v>
      </c>
      <c r="J75" t="str">
        <f ca="1">IF(GirisimProjeler[[#This Row],[Aşama]]="Sonuçlandı","Kapalı","Açık")</f>
        <v>Kapalı</v>
      </c>
      <c r="K75" t="str">
        <f t="shared" ca="1" si="13"/>
        <v>Sonuçlandı</v>
      </c>
      <c r="L75" t="str">
        <f t="shared" ca="1" si="14"/>
        <v>Finans</v>
      </c>
      <c r="M75">
        <f ca="1">ROUNDUP(RANDBETWEEN(1,TODAY()-GirisimProjeler[[#This Row],[Tarih]])/2,0)</f>
        <v>2</v>
      </c>
      <c r="N75" s="15" t="str">
        <f ca="1">IF(GirisimProjeler[[#This Row],[Durumu]]="Açık",_xlfn.SWITCH(RANDBETWEEN(1,10),1,"",2,"",RANDBETWEEN(1,10)),"")</f>
        <v/>
      </c>
      <c r="O75" s="15" t="str">
        <f t="shared" ca="1" si="15"/>
        <v>Kosgeb</v>
      </c>
      <c r="P75" s="15"/>
    </row>
    <row r="76" spans="1:16">
      <c r="A76">
        <v>75</v>
      </c>
      <c r="B76">
        <f t="shared" ca="1" si="8"/>
        <v>118</v>
      </c>
      <c r="C76">
        <f t="shared" ca="1" si="9"/>
        <v>121</v>
      </c>
      <c r="D76" t="s">
        <v>10619</v>
      </c>
      <c r="E76" s="14">
        <f t="shared" ca="1" si="10"/>
        <v>43697</v>
      </c>
      <c r="F76">
        <f t="shared" ca="1" si="11"/>
        <v>48</v>
      </c>
      <c r="G76" s="13">
        <f ca="1">VLOOKUP(GirisimProjeler[[#This Row],[Başvuruyu Alan Çalışan]],Calisanlar[],6,0)</f>
        <v>73</v>
      </c>
      <c r="H76" s="13">
        <f ca="1">MATCH(GirisimProjeler[[#This Row],[Başvuru il]],ilceler[İl Plaka],0)+RANDBETWEEN(1,5)</f>
        <v>855</v>
      </c>
      <c r="I76" t="str">
        <f t="shared" ca="1" si="12"/>
        <v>Kurum 3</v>
      </c>
      <c r="J76" t="str">
        <f ca="1">IF(GirisimProjeler[[#This Row],[Aşama]]="Sonuçlandı","Kapalı","Açık")</f>
        <v>Kapalı</v>
      </c>
      <c r="K76" t="str">
        <f t="shared" ca="1" si="13"/>
        <v>Sonuçlandı</v>
      </c>
      <c r="L76" t="str">
        <f t="shared" ca="1" si="14"/>
        <v>İnsan Kaynakları</v>
      </c>
      <c r="M76">
        <f ca="1">ROUNDUP(RANDBETWEEN(1,TODAY()-GirisimProjeler[[#This Row],[Tarih]])/2,0)</f>
        <v>8</v>
      </c>
      <c r="N76" s="15" t="str">
        <f ca="1">IF(GirisimProjeler[[#This Row],[Durumu]]="Açık",_xlfn.SWITCH(RANDBETWEEN(1,10),1,"",2,"",RANDBETWEEN(1,10)),"")</f>
        <v/>
      </c>
      <c r="O76" s="15" t="str">
        <f t="shared" ca="1" si="15"/>
        <v>Tubitak</v>
      </c>
      <c r="P76" s="15"/>
    </row>
    <row r="77" spans="1:16">
      <c r="A77">
        <v>76</v>
      </c>
      <c r="B77">
        <f t="shared" ca="1" si="8"/>
        <v>1319</v>
      </c>
      <c r="C77">
        <f t="shared" ca="1" si="9"/>
        <v>79</v>
      </c>
      <c r="D77" t="s">
        <v>10620</v>
      </c>
      <c r="E77" s="14">
        <f t="shared" ca="1" si="10"/>
        <v>43715</v>
      </c>
      <c r="F77">
        <f t="shared" ca="1" si="11"/>
        <v>122</v>
      </c>
      <c r="G77" s="13">
        <f ca="1">VLOOKUP(GirisimProjeler[[#This Row],[Başvuruyu Alan Çalışan]],Calisanlar[],6,0)</f>
        <v>6</v>
      </c>
      <c r="H77" s="13">
        <f ca="1">MATCH(GirisimProjeler[[#This Row],[Başvuru il]],ilceler[İl Plaka],0)+RANDBETWEEN(1,5)</f>
        <v>66</v>
      </c>
      <c r="I77" t="str">
        <f t="shared" ca="1" si="12"/>
        <v>Kurum 4</v>
      </c>
      <c r="J77" t="str">
        <f ca="1">IF(GirisimProjeler[[#This Row],[Aşama]]="Sonuçlandı","Kapalı","Açık")</f>
        <v>Kapalı</v>
      </c>
      <c r="K77" t="str">
        <f t="shared" ca="1" si="13"/>
        <v>Sonuçlandı</v>
      </c>
      <c r="L77" t="str">
        <f t="shared" ca="1" si="14"/>
        <v>Arge</v>
      </c>
      <c r="M77">
        <f ca="1">ROUNDUP(RANDBETWEEN(1,TODAY()-GirisimProjeler[[#This Row],[Tarih]])/2,0)</f>
        <v>8</v>
      </c>
      <c r="N77" s="15" t="str">
        <f ca="1">IF(GirisimProjeler[[#This Row],[Durumu]]="Açık",_xlfn.SWITCH(RANDBETWEEN(1,10),1,"",2,"",RANDBETWEEN(1,10)),"")</f>
        <v/>
      </c>
      <c r="O77" s="15" t="str">
        <f t="shared" ca="1" si="15"/>
        <v>AB</v>
      </c>
      <c r="P77" s="15"/>
    </row>
    <row r="78" spans="1:16">
      <c r="A78">
        <v>77</v>
      </c>
      <c r="B78">
        <f t="shared" ca="1" si="8"/>
        <v>1180</v>
      </c>
      <c r="C78">
        <f t="shared" ca="1" si="9"/>
        <v>129</v>
      </c>
      <c r="D78" t="s">
        <v>10621</v>
      </c>
      <c r="E78" s="14">
        <f t="shared" ca="1" si="10"/>
        <v>43675</v>
      </c>
      <c r="F78">
        <f t="shared" ca="1" si="11"/>
        <v>8</v>
      </c>
      <c r="G78" s="13">
        <f ca="1">VLOOKUP(GirisimProjeler[[#This Row],[Başvuruyu Alan Çalışan]],Calisanlar[],6,0)</f>
        <v>60</v>
      </c>
      <c r="H78" s="13">
        <f ca="1">MATCH(GirisimProjeler[[#This Row],[Başvuru il]],ilceler[İl Plaka],0)+RANDBETWEEN(1,5)</f>
        <v>890</v>
      </c>
      <c r="I78" t="str">
        <f t="shared" ca="1" si="12"/>
        <v>Kurum 8</v>
      </c>
      <c r="J78" t="str">
        <f ca="1">IF(GirisimProjeler[[#This Row],[Aşama]]="Sonuçlandı","Kapalı","Açık")</f>
        <v>Kapalı</v>
      </c>
      <c r="K78" t="str">
        <f t="shared" ca="1" si="13"/>
        <v>Sonuçlandı</v>
      </c>
      <c r="L78" t="str">
        <f t="shared" ca="1" si="14"/>
        <v>İnsan Kaynakları</v>
      </c>
      <c r="M78">
        <f ca="1">ROUNDUP(RANDBETWEEN(1,TODAY()-GirisimProjeler[[#This Row],[Tarih]])/2,0)</f>
        <v>1</v>
      </c>
      <c r="N78" s="15" t="str">
        <f ca="1">IF(GirisimProjeler[[#This Row],[Durumu]]="Açık",_xlfn.SWITCH(RANDBETWEEN(1,10),1,"",2,"",RANDBETWEEN(1,10)),"")</f>
        <v/>
      </c>
      <c r="O78" s="15" t="str">
        <f t="shared" ca="1" si="15"/>
        <v>Kosgeb</v>
      </c>
      <c r="P78" s="15"/>
    </row>
    <row r="79" spans="1:16">
      <c r="A79">
        <v>78</v>
      </c>
      <c r="B79">
        <f t="shared" ca="1" si="8"/>
        <v>1301</v>
      </c>
      <c r="C79">
        <f t="shared" ca="1" si="9"/>
        <v>101</v>
      </c>
      <c r="D79" t="s">
        <v>10622</v>
      </c>
      <c r="E79" s="14">
        <f t="shared" ca="1" si="10"/>
        <v>43687</v>
      </c>
      <c r="F79">
        <f t="shared" ca="1" si="11"/>
        <v>68</v>
      </c>
      <c r="G79" s="13">
        <f ca="1">VLOOKUP(GirisimProjeler[[#This Row],[Başvuruyu Alan Çalışan]],Calisanlar[],6,0)</f>
        <v>35</v>
      </c>
      <c r="H79" s="13">
        <f ca="1">MATCH(GirisimProjeler[[#This Row],[Başvuru il]],ilceler[İl Plaka],0)+RANDBETWEEN(1,5)</f>
        <v>486</v>
      </c>
      <c r="I79" t="str">
        <f t="shared" ca="1" si="12"/>
        <v>Kurum 7</v>
      </c>
      <c r="J79" t="str">
        <f ca="1">IF(GirisimProjeler[[#This Row],[Aşama]]="Sonuçlandı","Kapalı","Açık")</f>
        <v>Kapalı</v>
      </c>
      <c r="K79" t="str">
        <f t="shared" ca="1" si="13"/>
        <v>Sonuçlandı</v>
      </c>
      <c r="L79" t="str">
        <f t="shared" ca="1" si="14"/>
        <v>Arge</v>
      </c>
      <c r="M79">
        <f ca="1">ROUNDUP(RANDBETWEEN(1,TODAY()-GirisimProjeler[[#This Row],[Tarih]])/2,0)</f>
        <v>20</v>
      </c>
      <c r="N79" s="15" t="str">
        <f ca="1">IF(GirisimProjeler[[#This Row],[Durumu]]="Açık",_xlfn.SWITCH(RANDBETWEEN(1,10),1,"",2,"",RANDBETWEEN(1,10)),"")</f>
        <v/>
      </c>
      <c r="O79" s="15" t="str">
        <f t="shared" ca="1" si="15"/>
        <v>Bulunmuyor</v>
      </c>
      <c r="P79" s="15"/>
    </row>
    <row r="80" spans="1:16">
      <c r="A80">
        <v>79</v>
      </c>
      <c r="B80">
        <f t="shared" ca="1" si="8"/>
        <v>1723</v>
      </c>
      <c r="C80">
        <f t="shared" ca="1" si="9"/>
        <v>121</v>
      </c>
      <c r="D80" t="s">
        <v>10623</v>
      </c>
      <c r="E80" s="14">
        <f t="shared" ca="1" si="10"/>
        <v>43685</v>
      </c>
      <c r="F80">
        <f t="shared" ca="1" si="11"/>
        <v>120</v>
      </c>
      <c r="G80" s="13">
        <f ca="1">VLOOKUP(GirisimProjeler[[#This Row],[Başvuruyu Alan Çalışan]],Calisanlar[],6,0)</f>
        <v>6</v>
      </c>
      <c r="H80" s="13">
        <f ca="1">MATCH(GirisimProjeler[[#This Row],[Başvuru il]],ilceler[İl Plaka],0)+RANDBETWEEN(1,5)</f>
        <v>70</v>
      </c>
      <c r="I80" t="str">
        <f t="shared" ca="1" si="12"/>
        <v>Kurum 4</v>
      </c>
      <c r="J80" t="str">
        <f ca="1">IF(GirisimProjeler[[#This Row],[Aşama]]="Sonuçlandı","Kapalı","Açık")</f>
        <v>Kapalı</v>
      </c>
      <c r="K80" t="str">
        <f t="shared" ca="1" si="13"/>
        <v>Sonuçlandı</v>
      </c>
      <c r="L80" t="str">
        <f t="shared" ca="1" si="14"/>
        <v>Arge</v>
      </c>
      <c r="M80">
        <f ca="1">ROUNDUP(RANDBETWEEN(1,TODAY()-GirisimProjeler[[#This Row],[Tarih]])/2,0)</f>
        <v>21</v>
      </c>
      <c r="N80" s="15" t="str">
        <f ca="1">IF(GirisimProjeler[[#This Row],[Durumu]]="Açık",_xlfn.SWITCH(RANDBETWEEN(1,10),1,"",2,"",RANDBETWEEN(1,10)),"")</f>
        <v/>
      </c>
      <c r="O80" s="15" t="str">
        <f t="shared" ca="1" si="15"/>
        <v>Tubitak</v>
      </c>
      <c r="P80" s="15"/>
    </row>
    <row r="81" spans="1:16">
      <c r="A81">
        <v>80</v>
      </c>
      <c r="B81">
        <f t="shared" ca="1" si="8"/>
        <v>1790</v>
      </c>
      <c r="C81">
        <f t="shared" ca="1" si="9"/>
        <v>103</v>
      </c>
      <c r="D81" t="s">
        <v>10624</v>
      </c>
      <c r="E81" s="14">
        <f t="shared" ca="1" si="10"/>
        <v>43703</v>
      </c>
      <c r="F81">
        <f t="shared" ca="1" si="11"/>
        <v>95</v>
      </c>
      <c r="G81" s="13">
        <f ca="1">VLOOKUP(GirisimProjeler[[#This Row],[Başvuruyu Alan Çalışan]],Calisanlar[],6,0)</f>
        <v>58</v>
      </c>
      <c r="H81" s="13">
        <f ca="1">MATCH(GirisimProjeler[[#This Row],[Başvuru il]],ilceler[İl Plaka],0)+RANDBETWEEN(1,5)</f>
        <v>862</v>
      </c>
      <c r="I81" t="str">
        <f t="shared" ca="1" si="12"/>
        <v>Kurum 10</v>
      </c>
      <c r="J81" t="str">
        <f ca="1">IF(GirisimProjeler[[#This Row],[Aşama]]="Sonuçlandı","Kapalı","Açık")</f>
        <v>Kapalı</v>
      </c>
      <c r="K81" t="str">
        <f t="shared" ca="1" si="13"/>
        <v>Sonuçlandı</v>
      </c>
      <c r="L81" t="str">
        <f t="shared" ca="1" si="14"/>
        <v>İnsan Kaynakları</v>
      </c>
      <c r="M81">
        <f ca="1">ROUNDUP(RANDBETWEEN(1,TODAY()-GirisimProjeler[[#This Row],[Tarih]])/2,0)</f>
        <v>14</v>
      </c>
      <c r="N81" s="15" t="str">
        <f ca="1">IF(GirisimProjeler[[#This Row],[Durumu]]="Açık",_xlfn.SWITCH(RANDBETWEEN(1,10),1,"",2,"",RANDBETWEEN(1,10)),"")</f>
        <v/>
      </c>
      <c r="O81" s="15" t="str">
        <f t="shared" ca="1" si="15"/>
        <v>Tubitak</v>
      </c>
      <c r="P81" s="15"/>
    </row>
    <row r="82" spans="1:16">
      <c r="A82">
        <v>81</v>
      </c>
      <c r="B82">
        <f t="shared" ca="1" si="8"/>
        <v>1130</v>
      </c>
      <c r="C82">
        <f t="shared" ca="1" si="9"/>
        <v>26</v>
      </c>
      <c r="D82" s="12" t="s">
        <v>10617</v>
      </c>
      <c r="E82" s="14">
        <f t="shared" ca="1" si="10"/>
        <v>43688</v>
      </c>
      <c r="F82">
        <f t="shared" ca="1" si="11"/>
        <v>130</v>
      </c>
      <c r="G82" s="13">
        <f ca="1">VLOOKUP(GirisimProjeler[[#This Row],[Başvuruyu Alan Çalışan]],Calisanlar[],6,0)</f>
        <v>34</v>
      </c>
      <c r="H82" s="13">
        <f ca="1">MATCH(GirisimProjeler[[#This Row],[Başvuru il]],ilceler[İl Plaka],0)+RANDBETWEEN(1,5)</f>
        <v>448</v>
      </c>
      <c r="I82" t="str">
        <f t="shared" ca="1" si="12"/>
        <v>Kurum 14</v>
      </c>
      <c r="J82" t="str">
        <f ca="1">IF(GirisimProjeler[[#This Row],[Aşama]]="Sonuçlandı","Kapalı","Açık")</f>
        <v>Kapalı</v>
      </c>
      <c r="K82" t="str">
        <f t="shared" ca="1" si="13"/>
        <v>Sonuçlandı</v>
      </c>
      <c r="L82" t="str">
        <f t="shared" ca="1" si="14"/>
        <v>Arge</v>
      </c>
      <c r="M82">
        <f ca="1">ROUNDUP(RANDBETWEEN(1,TODAY()-GirisimProjeler[[#This Row],[Tarih]])/2,0)</f>
        <v>2</v>
      </c>
      <c r="N82" s="15" t="str">
        <f ca="1">IF(GirisimProjeler[[#This Row],[Durumu]]="Açık",_xlfn.SWITCH(RANDBETWEEN(1,10),1,"",2,"",RANDBETWEEN(1,10)),"")</f>
        <v/>
      </c>
      <c r="O82" s="15" t="str">
        <f t="shared" ca="1" si="15"/>
        <v>Tubitak</v>
      </c>
      <c r="P82" s="15"/>
    </row>
    <row r="83" spans="1:16">
      <c r="A83">
        <v>82</v>
      </c>
      <c r="B83">
        <f t="shared" ca="1" si="8"/>
        <v>586</v>
      </c>
      <c r="C83">
        <f t="shared" ca="1" si="9"/>
        <v>106</v>
      </c>
      <c r="D83" s="12" t="s">
        <v>10618</v>
      </c>
      <c r="E83" s="14">
        <f t="shared" ca="1" si="10"/>
        <v>43701</v>
      </c>
      <c r="F83">
        <f t="shared" ca="1" si="11"/>
        <v>109</v>
      </c>
      <c r="G83" s="13">
        <f ca="1">VLOOKUP(GirisimProjeler[[#This Row],[Başvuruyu Alan Çalışan]],Calisanlar[],6,0)</f>
        <v>6</v>
      </c>
      <c r="H83" s="13">
        <f ca="1">MATCH(GirisimProjeler[[#This Row],[Başvuru il]],ilceler[İl Plaka],0)+RANDBETWEEN(1,5)</f>
        <v>66</v>
      </c>
      <c r="I83" t="str">
        <f t="shared" ca="1" si="12"/>
        <v>Kurum 11</v>
      </c>
      <c r="J83" t="str">
        <f ca="1">IF(GirisimProjeler[[#This Row],[Aşama]]="Sonuçlandı","Kapalı","Açık")</f>
        <v>Kapalı</v>
      </c>
      <c r="K83" t="str">
        <f t="shared" ca="1" si="13"/>
        <v>Sonuçlandı</v>
      </c>
      <c r="L83" t="str">
        <f t="shared" ca="1" si="14"/>
        <v>Arge</v>
      </c>
      <c r="M83">
        <f ca="1">ROUNDUP(RANDBETWEEN(1,TODAY()-GirisimProjeler[[#This Row],[Tarih]])/2,0)</f>
        <v>8</v>
      </c>
      <c r="N83" s="15" t="str">
        <f ca="1">IF(GirisimProjeler[[#This Row],[Durumu]]="Açık",_xlfn.SWITCH(RANDBETWEEN(1,10),1,"",2,"",RANDBETWEEN(1,10)),"")</f>
        <v/>
      </c>
      <c r="O83" s="15" t="str">
        <f t="shared" ca="1" si="15"/>
        <v>Tubitak</v>
      </c>
      <c r="P83" s="15"/>
    </row>
    <row r="84" spans="1:16">
      <c r="A84">
        <v>83</v>
      </c>
      <c r="B84">
        <f t="shared" ca="1" si="8"/>
        <v>686</v>
      </c>
      <c r="C84">
        <f t="shared" ca="1" si="9"/>
        <v>6</v>
      </c>
      <c r="D84" t="s">
        <v>10619</v>
      </c>
      <c r="E84" s="14">
        <f t="shared" ca="1" si="10"/>
        <v>43708</v>
      </c>
      <c r="F84">
        <f t="shared" ca="1" si="11"/>
        <v>51</v>
      </c>
      <c r="G84" s="13">
        <f ca="1">VLOOKUP(GirisimProjeler[[#This Row],[Başvuruyu Alan Çalışan]],Calisanlar[],6,0)</f>
        <v>6</v>
      </c>
      <c r="H84" s="13">
        <f ca="1">MATCH(GirisimProjeler[[#This Row],[Başvuru il]],ilceler[İl Plaka],0)+RANDBETWEEN(1,5)</f>
        <v>67</v>
      </c>
      <c r="I84" t="str">
        <f t="shared" ca="1" si="12"/>
        <v>Kurum 1</v>
      </c>
      <c r="J84" t="str">
        <f ca="1">IF(GirisimProjeler[[#This Row],[Aşama]]="Sonuçlandı","Kapalı","Açık")</f>
        <v>Açık</v>
      </c>
      <c r="K84" t="str">
        <f t="shared" ca="1" si="13"/>
        <v>İncelemede</v>
      </c>
      <c r="L84" t="str">
        <f t="shared" ca="1" si="14"/>
        <v>İnsan Kaynakları</v>
      </c>
      <c r="M84">
        <f ca="1">ROUNDUP(RANDBETWEEN(1,TODAY()-GirisimProjeler[[#This Row],[Tarih]])/2,0)</f>
        <v>6</v>
      </c>
      <c r="N84" s="15">
        <f ca="1">IF(GirisimProjeler[[#This Row],[Durumu]]="Açık",_xlfn.SWITCH(RANDBETWEEN(1,10),1,"",2,"",RANDBETWEEN(1,10)),"")</f>
        <v>6</v>
      </c>
      <c r="O84" s="15" t="str">
        <f t="shared" ca="1" si="15"/>
        <v>AB</v>
      </c>
      <c r="P84" s="15"/>
    </row>
    <row r="85" spans="1:16">
      <c r="A85">
        <v>84</v>
      </c>
      <c r="B85">
        <f t="shared" ca="1" si="8"/>
        <v>1807</v>
      </c>
      <c r="C85">
        <f t="shared" ca="1" si="9"/>
        <v>110</v>
      </c>
      <c r="D85" t="s">
        <v>10620</v>
      </c>
      <c r="E85" s="14">
        <f t="shared" ca="1" si="10"/>
        <v>43706</v>
      </c>
      <c r="F85">
        <f t="shared" ca="1" si="11"/>
        <v>28</v>
      </c>
      <c r="G85" s="13">
        <f ca="1">VLOOKUP(GirisimProjeler[[#This Row],[Başvuruyu Alan Çalışan]],Calisanlar[],6,0)</f>
        <v>34</v>
      </c>
      <c r="H85" s="13">
        <f ca="1">MATCH(GirisimProjeler[[#This Row],[Başvuru il]],ilceler[İl Plaka],0)+RANDBETWEEN(1,5)</f>
        <v>446</v>
      </c>
      <c r="I85" t="str">
        <f t="shared" ca="1" si="12"/>
        <v>Kurum 12</v>
      </c>
      <c r="J85" t="str">
        <f ca="1">IF(GirisimProjeler[[#This Row],[Aşama]]="Sonuçlandı","Kapalı","Açık")</f>
        <v>Açık</v>
      </c>
      <c r="K85" t="str">
        <f t="shared" ca="1" si="13"/>
        <v>Yeni Proje</v>
      </c>
      <c r="L85" t="str">
        <f t="shared" ca="1" si="14"/>
        <v>İnsan Kaynakları</v>
      </c>
      <c r="M85">
        <f ca="1">ROUNDUP(RANDBETWEEN(1,TODAY()-GirisimProjeler[[#This Row],[Tarih]])/2,0)</f>
        <v>9</v>
      </c>
      <c r="N85" s="15">
        <f ca="1">IF(GirisimProjeler[[#This Row],[Durumu]]="Açık",_xlfn.SWITCH(RANDBETWEEN(1,10),1,"",2,"",RANDBETWEEN(1,10)),"")</f>
        <v>9</v>
      </c>
      <c r="O85" s="15" t="str">
        <f t="shared" ca="1" si="15"/>
        <v>Bulunmuyor</v>
      </c>
      <c r="P85" s="15"/>
    </row>
    <row r="86" spans="1:16">
      <c r="A86">
        <v>85</v>
      </c>
      <c r="B86">
        <f t="shared" ca="1" si="8"/>
        <v>17</v>
      </c>
      <c r="C86">
        <f t="shared" ca="1" si="9"/>
        <v>52</v>
      </c>
      <c r="D86" t="s">
        <v>10621</v>
      </c>
      <c r="E86" s="14">
        <f t="shared" ca="1" si="10"/>
        <v>43721</v>
      </c>
      <c r="F86">
        <f t="shared" ca="1" si="11"/>
        <v>44</v>
      </c>
      <c r="G86" s="13">
        <f ca="1">VLOOKUP(GirisimProjeler[[#This Row],[Başvuruyu Alan Çalışan]],Calisanlar[],6,0)</f>
        <v>34</v>
      </c>
      <c r="H86" s="13">
        <f ca="1">MATCH(GirisimProjeler[[#This Row],[Başvuru il]],ilceler[İl Plaka],0)+RANDBETWEEN(1,5)</f>
        <v>449</v>
      </c>
      <c r="I86" t="str">
        <f t="shared" ca="1" si="12"/>
        <v>Kurum 15</v>
      </c>
      <c r="J86" t="str">
        <f ca="1">IF(GirisimProjeler[[#This Row],[Aşama]]="Sonuçlandı","Kapalı","Açık")</f>
        <v>Kapalı</v>
      </c>
      <c r="K86" t="str">
        <f t="shared" ca="1" si="13"/>
        <v>Sonuçlandı</v>
      </c>
      <c r="L86" t="str">
        <f t="shared" ca="1" si="14"/>
        <v>Arge</v>
      </c>
      <c r="M86">
        <f ca="1">ROUNDUP(RANDBETWEEN(1,TODAY()-GirisimProjeler[[#This Row],[Tarih]])/2,0)</f>
        <v>4</v>
      </c>
      <c r="N86" s="15" t="str">
        <f ca="1">IF(GirisimProjeler[[#This Row],[Durumu]]="Açık",_xlfn.SWITCH(RANDBETWEEN(1,10),1,"",2,"",RANDBETWEEN(1,10)),"")</f>
        <v/>
      </c>
      <c r="O86" s="15" t="str">
        <f t="shared" ca="1" si="15"/>
        <v>AB</v>
      </c>
      <c r="P86" s="15"/>
    </row>
    <row r="87" spans="1:16">
      <c r="A87">
        <v>86</v>
      </c>
      <c r="B87">
        <f t="shared" ca="1" si="8"/>
        <v>1530</v>
      </c>
      <c r="C87">
        <f t="shared" ca="1" si="9"/>
        <v>4</v>
      </c>
      <c r="D87" t="s">
        <v>10622</v>
      </c>
      <c r="E87" s="14">
        <f t="shared" ca="1" si="10"/>
        <v>43682</v>
      </c>
      <c r="F87">
        <f t="shared" ca="1" si="11"/>
        <v>70</v>
      </c>
      <c r="G87" s="13">
        <f ca="1">VLOOKUP(GirisimProjeler[[#This Row],[Başvuruyu Alan Çalışan]],Calisanlar[],6,0)</f>
        <v>34</v>
      </c>
      <c r="H87" s="13">
        <f ca="1">MATCH(GirisimProjeler[[#This Row],[Başvuru il]],ilceler[İl Plaka],0)+RANDBETWEEN(1,5)</f>
        <v>447</v>
      </c>
      <c r="I87" t="str">
        <f t="shared" ca="1" si="12"/>
        <v>Kurum 9</v>
      </c>
      <c r="J87" t="str">
        <f ca="1">IF(GirisimProjeler[[#This Row],[Aşama]]="Sonuçlandı","Kapalı","Açık")</f>
        <v>Kapalı</v>
      </c>
      <c r="K87" t="str">
        <f t="shared" ca="1" si="13"/>
        <v>Sonuçlandı</v>
      </c>
      <c r="L87" t="str">
        <f t="shared" ca="1" si="14"/>
        <v>Arge</v>
      </c>
      <c r="M87">
        <f ca="1">ROUNDUP(RANDBETWEEN(1,TODAY()-GirisimProjeler[[#This Row],[Tarih]])/2,0)</f>
        <v>23</v>
      </c>
      <c r="N87" s="15" t="str">
        <f ca="1">IF(GirisimProjeler[[#This Row],[Durumu]]="Açık",_xlfn.SWITCH(RANDBETWEEN(1,10),1,"",2,"",RANDBETWEEN(1,10)),"")</f>
        <v/>
      </c>
      <c r="O87" s="15" t="str">
        <f t="shared" ca="1" si="15"/>
        <v>Tubitak</v>
      </c>
      <c r="P87" s="15"/>
    </row>
    <row r="88" spans="1:16">
      <c r="A88">
        <v>87</v>
      </c>
      <c r="B88">
        <f t="shared" ca="1" si="8"/>
        <v>385</v>
      </c>
      <c r="C88">
        <f t="shared" ca="1" si="9"/>
        <v>45</v>
      </c>
      <c r="D88" t="s">
        <v>10623</v>
      </c>
      <c r="E88" s="14">
        <f t="shared" ca="1" si="10"/>
        <v>43707</v>
      </c>
      <c r="F88">
        <f t="shared" ca="1" si="11"/>
        <v>100</v>
      </c>
      <c r="G88" s="13">
        <f ca="1">VLOOKUP(GirisimProjeler[[#This Row],[Başvuruyu Alan Çalışan]],Calisanlar[],6,0)</f>
        <v>34</v>
      </c>
      <c r="H88" s="13">
        <f ca="1">MATCH(GirisimProjeler[[#This Row],[Başvuru il]],ilceler[İl Plaka],0)+RANDBETWEEN(1,5)</f>
        <v>449</v>
      </c>
      <c r="I88" t="str">
        <f t="shared" ca="1" si="12"/>
        <v>Kurum 16</v>
      </c>
      <c r="J88" t="str">
        <f ca="1">IF(GirisimProjeler[[#This Row],[Aşama]]="Sonuçlandı","Kapalı","Açık")</f>
        <v>Kapalı</v>
      </c>
      <c r="K88" t="str">
        <f t="shared" ca="1" si="13"/>
        <v>Sonuçlandı</v>
      </c>
      <c r="L88" t="str">
        <f t="shared" ca="1" si="14"/>
        <v>Bilgi İşlem</v>
      </c>
      <c r="M88">
        <f ca="1">ROUNDUP(RANDBETWEEN(1,TODAY()-GirisimProjeler[[#This Row],[Tarih]])/2,0)</f>
        <v>5</v>
      </c>
      <c r="N88" s="15" t="str">
        <f ca="1">IF(GirisimProjeler[[#This Row],[Durumu]]="Açık",_xlfn.SWITCH(RANDBETWEEN(1,10),1,"",2,"",RANDBETWEEN(1,10)),"")</f>
        <v/>
      </c>
      <c r="O88" s="15" t="str">
        <f t="shared" ca="1" si="15"/>
        <v>Bulunmuyor</v>
      </c>
      <c r="P88" s="15"/>
    </row>
    <row r="89" spans="1:16">
      <c r="A89">
        <v>88</v>
      </c>
      <c r="B89">
        <f t="shared" ca="1" si="8"/>
        <v>1894</v>
      </c>
      <c r="C89">
        <f t="shared" ca="1" si="9"/>
        <v>29</v>
      </c>
      <c r="D89" t="s">
        <v>10624</v>
      </c>
      <c r="E89" s="14">
        <f t="shared" ca="1" si="10"/>
        <v>43674</v>
      </c>
      <c r="F89">
        <f t="shared" ca="1" si="11"/>
        <v>98</v>
      </c>
      <c r="G89" s="13">
        <f ca="1">VLOOKUP(GirisimProjeler[[#This Row],[Başvuruyu Alan Çalışan]],Calisanlar[],6,0)</f>
        <v>6</v>
      </c>
      <c r="H89" s="13">
        <f ca="1">MATCH(GirisimProjeler[[#This Row],[Başvuru il]],ilceler[İl Plaka],0)+RANDBETWEEN(1,5)</f>
        <v>70</v>
      </c>
      <c r="I89" t="str">
        <f t="shared" ca="1" si="12"/>
        <v>Kurum 4</v>
      </c>
      <c r="J89" t="str">
        <f ca="1">IF(GirisimProjeler[[#This Row],[Aşama]]="Sonuçlandı","Kapalı","Açık")</f>
        <v>Açık</v>
      </c>
      <c r="K89" t="str">
        <f t="shared" ca="1" si="13"/>
        <v>Yeni Proje</v>
      </c>
      <c r="L89" t="str">
        <f t="shared" ca="1" si="14"/>
        <v>Arge</v>
      </c>
      <c r="M89">
        <f ca="1">ROUNDUP(RANDBETWEEN(1,TODAY()-GirisimProjeler[[#This Row],[Tarih]])/2,0)</f>
        <v>26</v>
      </c>
      <c r="N89" s="15">
        <f ca="1">IF(GirisimProjeler[[#This Row],[Durumu]]="Açık",_xlfn.SWITCH(RANDBETWEEN(1,10),1,"",2,"",RANDBETWEEN(1,10)),"")</f>
        <v>9</v>
      </c>
      <c r="O89" s="15" t="str">
        <f t="shared" ca="1" si="15"/>
        <v>Kosgeb</v>
      </c>
      <c r="P89" s="15"/>
    </row>
    <row r="90" spans="1:16">
      <c r="A90">
        <v>89</v>
      </c>
      <c r="B90">
        <f t="shared" ca="1" si="8"/>
        <v>709</v>
      </c>
      <c r="C90">
        <f t="shared" ca="1" si="9"/>
        <v>67</v>
      </c>
      <c r="D90" s="12" t="s">
        <v>10617</v>
      </c>
      <c r="E90" s="14">
        <f t="shared" ca="1" si="10"/>
        <v>43704</v>
      </c>
      <c r="F90">
        <f t="shared" ca="1" si="11"/>
        <v>104</v>
      </c>
      <c r="G90" s="13">
        <f ca="1">VLOOKUP(GirisimProjeler[[#This Row],[Başvuruyu Alan Çalışan]],Calisanlar[],6,0)</f>
        <v>6</v>
      </c>
      <c r="H90" s="13">
        <f ca="1">MATCH(GirisimProjeler[[#This Row],[Başvuru il]],ilceler[İl Plaka],0)+RANDBETWEEN(1,5)</f>
        <v>68</v>
      </c>
      <c r="I90" t="str">
        <f t="shared" ca="1" si="12"/>
        <v>Kurum 9</v>
      </c>
      <c r="J90" t="str">
        <f ca="1">IF(GirisimProjeler[[#This Row],[Aşama]]="Sonuçlandı","Kapalı","Açık")</f>
        <v>Kapalı</v>
      </c>
      <c r="K90" t="str">
        <f t="shared" ca="1" si="13"/>
        <v>Sonuçlandı</v>
      </c>
      <c r="L90" t="str">
        <f t="shared" ca="1" si="14"/>
        <v>İnsan Kaynakları</v>
      </c>
      <c r="M90">
        <f ca="1">ROUNDUP(RANDBETWEEN(1,TODAY()-GirisimProjeler[[#This Row],[Tarih]])/2,0)</f>
        <v>4</v>
      </c>
      <c r="N90" s="15" t="str">
        <f ca="1">IF(GirisimProjeler[[#This Row],[Durumu]]="Açık",_xlfn.SWITCH(RANDBETWEEN(1,10),1,"",2,"",RANDBETWEEN(1,10)),"")</f>
        <v/>
      </c>
      <c r="O90" s="15" t="str">
        <f t="shared" ca="1" si="15"/>
        <v>Bulunmuyor</v>
      </c>
      <c r="P90" s="15"/>
    </row>
    <row r="91" spans="1:16">
      <c r="A91">
        <v>90</v>
      </c>
      <c r="B91">
        <f t="shared" ca="1" si="8"/>
        <v>24</v>
      </c>
      <c r="C91">
        <f t="shared" ca="1" si="9"/>
        <v>120</v>
      </c>
      <c r="D91" s="12" t="s">
        <v>10618</v>
      </c>
      <c r="E91" s="14">
        <f t="shared" ca="1" si="10"/>
        <v>43678</v>
      </c>
      <c r="F91">
        <f t="shared" ca="1" si="11"/>
        <v>31</v>
      </c>
      <c r="G91" s="13">
        <f ca="1">VLOOKUP(GirisimProjeler[[#This Row],[Başvuruyu Alan Çalışan]],Calisanlar[],6,0)</f>
        <v>6</v>
      </c>
      <c r="H91" s="13">
        <f ca="1">MATCH(GirisimProjeler[[#This Row],[Başvuru il]],ilceler[İl Plaka],0)+RANDBETWEEN(1,5)</f>
        <v>70</v>
      </c>
      <c r="I91" t="str">
        <f t="shared" ca="1" si="12"/>
        <v>Kurum 10</v>
      </c>
      <c r="J91" t="str">
        <f ca="1">IF(GirisimProjeler[[#This Row],[Aşama]]="Sonuçlandı","Kapalı","Açık")</f>
        <v>Kapalı</v>
      </c>
      <c r="K91" t="str">
        <f t="shared" ca="1" si="13"/>
        <v>Sonuçlandı</v>
      </c>
      <c r="L91" t="str">
        <f t="shared" ca="1" si="14"/>
        <v>İnsan Kaynakları</v>
      </c>
      <c r="M91">
        <f ca="1">ROUNDUP(RANDBETWEEN(1,TODAY()-GirisimProjeler[[#This Row],[Tarih]])/2,0)</f>
        <v>2</v>
      </c>
      <c r="N91" s="15" t="str">
        <f ca="1">IF(GirisimProjeler[[#This Row],[Durumu]]="Açık",_xlfn.SWITCH(RANDBETWEEN(1,10),1,"",2,"",RANDBETWEEN(1,10)),"")</f>
        <v/>
      </c>
      <c r="O91" s="15" t="str">
        <f t="shared" ca="1" si="15"/>
        <v>Kosgeb</v>
      </c>
      <c r="P91" s="15"/>
    </row>
    <row r="92" spans="1:16">
      <c r="A92">
        <v>91</v>
      </c>
      <c r="B92">
        <f t="shared" ca="1" si="8"/>
        <v>1457</v>
      </c>
      <c r="C92">
        <f t="shared" ca="1" si="9"/>
        <v>2</v>
      </c>
      <c r="D92" t="s">
        <v>10619</v>
      </c>
      <c r="E92" s="14">
        <f t="shared" ca="1" si="10"/>
        <v>43716</v>
      </c>
      <c r="F92">
        <f t="shared" ca="1" si="11"/>
        <v>8</v>
      </c>
      <c r="G92" s="13">
        <f ca="1">VLOOKUP(GirisimProjeler[[#This Row],[Başvuruyu Alan Çalışan]],Calisanlar[],6,0)</f>
        <v>60</v>
      </c>
      <c r="H92" s="13">
        <f ca="1">MATCH(GirisimProjeler[[#This Row],[Başvuru il]],ilceler[İl Plaka],0)+RANDBETWEEN(1,5)</f>
        <v>889</v>
      </c>
      <c r="I92" t="str">
        <f t="shared" ca="1" si="12"/>
        <v>Kurum 19</v>
      </c>
      <c r="J92" t="str">
        <f ca="1">IF(GirisimProjeler[[#This Row],[Aşama]]="Sonuçlandı","Kapalı","Açık")</f>
        <v>Kapalı</v>
      </c>
      <c r="K92" t="str">
        <f t="shared" ca="1" si="13"/>
        <v>Sonuçlandı</v>
      </c>
      <c r="L92" t="str">
        <f t="shared" ca="1" si="14"/>
        <v>Bilgi İşlem</v>
      </c>
      <c r="M92">
        <f ca="1">ROUNDUP(RANDBETWEEN(1,TODAY()-GirisimProjeler[[#This Row],[Tarih]])/2,0)</f>
        <v>3</v>
      </c>
      <c r="N92" s="15" t="str">
        <f ca="1">IF(GirisimProjeler[[#This Row],[Durumu]]="Açık",_xlfn.SWITCH(RANDBETWEEN(1,10),1,"",2,"",RANDBETWEEN(1,10)),"")</f>
        <v/>
      </c>
      <c r="O92" s="15" t="str">
        <f t="shared" ca="1" si="15"/>
        <v>Tubitak</v>
      </c>
      <c r="P92" s="15"/>
    </row>
    <row r="93" spans="1:16">
      <c r="A93">
        <v>92</v>
      </c>
      <c r="B93">
        <f t="shared" ca="1" si="8"/>
        <v>661</v>
      </c>
      <c r="C93">
        <f t="shared" ca="1" si="9"/>
        <v>17</v>
      </c>
      <c r="D93" t="s">
        <v>10620</v>
      </c>
      <c r="E93" s="14">
        <f t="shared" ca="1" si="10"/>
        <v>43714</v>
      </c>
      <c r="F93">
        <f t="shared" ca="1" si="11"/>
        <v>86</v>
      </c>
      <c r="G93" s="13">
        <f ca="1">VLOOKUP(GirisimProjeler[[#This Row],[Başvuruyu Alan Çalışan]],Calisanlar[],6,0)</f>
        <v>34</v>
      </c>
      <c r="H93" s="13">
        <f ca="1">MATCH(GirisimProjeler[[#This Row],[Başvuru il]],ilceler[İl Plaka],0)+RANDBETWEEN(1,5)</f>
        <v>447</v>
      </c>
      <c r="I93" t="str">
        <f t="shared" ca="1" si="12"/>
        <v>Kurum 18</v>
      </c>
      <c r="J93" t="str">
        <f ca="1">IF(GirisimProjeler[[#This Row],[Aşama]]="Sonuçlandı","Kapalı","Açık")</f>
        <v>Açık</v>
      </c>
      <c r="K93" t="str">
        <f t="shared" ca="1" si="13"/>
        <v>Yeni Proje</v>
      </c>
      <c r="L93" t="str">
        <f t="shared" ca="1" si="14"/>
        <v>Finans</v>
      </c>
      <c r="M93">
        <f ca="1">ROUNDUP(RANDBETWEEN(1,TODAY()-GirisimProjeler[[#This Row],[Tarih]])/2,0)</f>
        <v>3</v>
      </c>
      <c r="N93" s="15">
        <f ca="1">IF(GirisimProjeler[[#This Row],[Durumu]]="Açık",_xlfn.SWITCH(RANDBETWEEN(1,10),1,"",2,"",RANDBETWEEN(1,10)),"")</f>
        <v>9</v>
      </c>
      <c r="O93" s="15" t="str">
        <f t="shared" ca="1" si="15"/>
        <v>AB</v>
      </c>
      <c r="P93" s="15"/>
    </row>
    <row r="94" spans="1:16">
      <c r="A94">
        <v>93</v>
      </c>
      <c r="B94">
        <f t="shared" ca="1" si="8"/>
        <v>863</v>
      </c>
      <c r="C94">
        <f t="shared" ca="1" si="9"/>
        <v>25</v>
      </c>
      <c r="D94" t="s">
        <v>10621</v>
      </c>
      <c r="E94" s="14">
        <f t="shared" ca="1" si="10"/>
        <v>43697</v>
      </c>
      <c r="F94">
        <f t="shared" ca="1" si="11"/>
        <v>118</v>
      </c>
      <c r="G94" s="13">
        <f ca="1">VLOOKUP(GirisimProjeler[[#This Row],[Başvuruyu Alan Çalışan]],Calisanlar[],6,0)</f>
        <v>35</v>
      </c>
      <c r="H94" s="13">
        <f ca="1">MATCH(GirisimProjeler[[#This Row],[Başvuru il]],ilceler[İl Plaka],0)+RANDBETWEEN(1,5)</f>
        <v>487</v>
      </c>
      <c r="I94" t="str">
        <f t="shared" ca="1" si="12"/>
        <v>Kurum 15</v>
      </c>
      <c r="J94" t="str">
        <f ca="1">IF(GirisimProjeler[[#This Row],[Aşama]]="Sonuçlandı","Kapalı","Açık")</f>
        <v>Kapalı</v>
      </c>
      <c r="K94" t="str">
        <f t="shared" ca="1" si="13"/>
        <v>Sonuçlandı</v>
      </c>
      <c r="L94" t="str">
        <f t="shared" ca="1" si="14"/>
        <v>Arge</v>
      </c>
      <c r="M94">
        <f ca="1">ROUNDUP(RANDBETWEEN(1,TODAY()-GirisimProjeler[[#This Row],[Tarih]])/2,0)</f>
        <v>11</v>
      </c>
      <c r="N94" s="15" t="str">
        <f ca="1">IF(GirisimProjeler[[#This Row],[Durumu]]="Açık",_xlfn.SWITCH(RANDBETWEEN(1,10),1,"",2,"",RANDBETWEEN(1,10)),"")</f>
        <v/>
      </c>
      <c r="O94" s="15" t="str">
        <f t="shared" ca="1" si="15"/>
        <v>Kosgeb</v>
      </c>
      <c r="P94" s="15"/>
    </row>
    <row r="95" spans="1:16">
      <c r="A95">
        <v>94</v>
      </c>
      <c r="B95">
        <f t="shared" ca="1" si="8"/>
        <v>1627</v>
      </c>
      <c r="C95">
        <f t="shared" ca="1" si="9"/>
        <v>88</v>
      </c>
      <c r="D95" t="s">
        <v>10622</v>
      </c>
      <c r="E95" s="14">
        <f t="shared" ca="1" si="10"/>
        <v>43726</v>
      </c>
      <c r="F95">
        <f t="shared" ca="1" si="11"/>
        <v>70</v>
      </c>
      <c r="G95" s="13">
        <f ca="1">VLOOKUP(GirisimProjeler[[#This Row],[Başvuruyu Alan Çalışan]],Calisanlar[],6,0)</f>
        <v>34</v>
      </c>
      <c r="H95" s="13">
        <f ca="1">MATCH(GirisimProjeler[[#This Row],[Başvuru il]],ilceler[İl Plaka],0)+RANDBETWEEN(1,5)</f>
        <v>449</v>
      </c>
      <c r="I95" t="str">
        <f t="shared" ca="1" si="12"/>
        <v>Kurum 3</v>
      </c>
      <c r="J95" t="str">
        <f ca="1">IF(GirisimProjeler[[#This Row],[Aşama]]="Sonuçlandı","Kapalı","Açık")</f>
        <v>Açık</v>
      </c>
      <c r="K95" t="str">
        <f t="shared" ca="1" si="13"/>
        <v>İncelemede</v>
      </c>
      <c r="L95" t="str">
        <f t="shared" ca="1" si="14"/>
        <v>Arge</v>
      </c>
      <c r="M95">
        <f ca="1">ROUNDUP(RANDBETWEEN(1,TODAY()-GirisimProjeler[[#This Row],[Tarih]])/2,0)</f>
        <v>4</v>
      </c>
      <c r="N95" s="15">
        <f ca="1">IF(GirisimProjeler[[#This Row],[Durumu]]="Açık",_xlfn.SWITCH(RANDBETWEEN(1,10),1,"",2,"",RANDBETWEEN(1,10)),"")</f>
        <v>4</v>
      </c>
      <c r="O95" s="15" t="str">
        <f t="shared" ca="1" si="15"/>
        <v>Tubitak</v>
      </c>
      <c r="P95" s="15"/>
    </row>
    <row r="96" spans="1:16">
      <c r="A96">
        <v>95</v>
      </c>
      <c r="B96">
        <f t="shared" ca="1" si="8"/>
        <v>1104</v>
      </c>
      <c r="C96">
        <f t="shared" ca="1" si="9"/>
        <v>17</v>
      </c>
      <c r="D96" t="s">
        <v>10623</v>
      </c>
      <c r="E96" s="14">
        <f t="shared" ca="1" si="10"/>
        <v>43694</v>
      </c>
      <c r="F96">
        <f t="shared" ca="1" si="11"/>
        <v>75</v>
      </c>
      <c r="G96" s="13">
        <f ca="1">VLOOKUP(GirisimProjeler[[#This Row],[Başvuruyu Alan Çalışan]],Calisanlar[],6,0)</f>
        <v>66</v>
      </c>
      <c r="H96" s="13">
        <f ca="1">MATCH(GirisimProjeler[[#This Row],[Başvuru il]],ilceler[İl Plaka],0)+RANDBETWEEN(1,5)</f>
        <v>951</v>
      </c>
      <c r="I96" t="str">
        <f t="shared" ca="1" si="12"/>
        <v>Kurum 17</v>
      </c>
      <c r="J96" t="str">
        <f ca="1">IF(GirisimProjeler[[#This Row],[Aşama]]="Sonuçlandı","Kapalı","Açık")</f>
        <v>Açık</v>
      </c>
      <c r="K96" t="str">
        <f t="shared" ca="1" si="13"/>
        <v>Yeni Proje</v>
      </c>
      <c r="L96" t="str">
        <f t="shared" ca="1" si="14"/>
        <v>Arge</v>
      </c>
      <c r="M96">
        <f ca="1">ROUNDUP(RANDBETWEEN(1,TODAY()-GirisimProjeler[[#This Row],[Tarih]])/2,0)</f>
        <v>20</v>
      </c>
      <c r="N96" s="15">
        <f ca="1">IF(GirisimProjeler[[#This Row],[Durumu]]="Açık",_xlfn.SWITCH(RANDBETWEEN(1,10),1,"",2,"",RANDBETWEEN(1,10)),"")</f>
        <v>1</v>
      </c>
      <c r="O96" s="15" t="str">
        <f t="shared" ca="1" si="15"/>
        <v>Bulunmuyor</v>
      </c>
      <c r="P96" s="15"/>
    </row>
    <row r="97" spans="1:16">
      <c r="A97">
        <v>96</v>
      </c>
      <c r="B97">
        <f t="shared" ca="1" si="8"/>
        <v>200</v>
      </c>
      <c r="C97">
        <f t="shared" ca="1" si="9"/>
        <v>62</v>
      </c>
      <c r="D97" t="s">
        <v>10624</v>
      </c>
      <c r="E97" s="14">
        <f t="shared" ca="1" si="10"/>
        <v>43687</v>
      </c>
      <c r="F97">
        <f t="shared" ca="1" si="11"/>
        <v>61</v>
      </c>
      <c r="G97" s="13">
        <f ca="1">VLOOKUP(GirisimProjeler[[#This Row],[Başvuruyu Alan Çalışan]],Calisanlar[],6,0)</f>
        <v>6</v>
      </c>
      <c r="H97" s="13">
        <f ca="1">MATCH(GirisimProjeler[[#This Row],[Başvuru il]],ilceler[İl Plaka],0)+RANDBETWEEN(1,5)</f>
        <v>68</v>
      </c>
      <c r="I97" t="str">
        <f t="shared" ca="1" si="12"/>
        <v>Kurum 2</v>
      </c>
      <c r="J97" t="str">
        <f ca="1">IF(GirisimProjeler[[#This Row],[Aşama]]="Sonuçlandı","Kapalı","Açık")</f>
        <v>Kapalı</v>
      </c>
      <c r="K97" t="str">
        <f t="shared" ca="1" si="13"/>
        <v>Sonuçlandı</v>
      </c>
      <c r="L97" t="str">
        <f t="shared" ca="1" si="14"/>
        <v>Arge</v>
      </c>
      <c r="M97">
        <f ca="1">ROUNDUP(RANDBETWEEN(1,TODAY()-GirisimProjeler[[#This Row],[Tarih]])/2,0)</f>
        <v>17</v>
      </c>
      <c r="N97" s="15" t="str">
        <f ca="1">IF(GirisimProjeler[[#This Row],[Durumu]]="Açık",_xlfn.SWITCH(RANDBETWEEN(1,10),1,"",2,"",RANDBETWEEN(1,10)),"")</f>
        <v/>
      </c>
      <c r="O97" s="15" t="str">
        <f t="shared" ca="1" si="15"/>
        <v>Kosgeb</v>
      </c>
      <c r="P97" s="15"/>
    </row>
    <row r="98" spans="1:16">
      <c r="A98">
        <v>97</v>
      </c>
      <c r="B98">
        <f t="shared" ca="1" si="8"/>
        <v>1228</v>
      </c>
      <c r="C98">
        <f t="shared" ca="1" si="9"/>
        <v>102</v>
      </c>
      <c r="D98" s="12" t="s">
        <v>10617</v>
      </c>
      <c r="E98" s="14">
        <f t="shared" ca="1" si="10"/>
        <v>43718</v>
      </c>
      <c r="F98">
        <f t="shared" ca="1" si="11"/>
        <v>48</v>
      </c>
      <c r="G98" s="13">
        <f ca="1">VLOOKUP(GirisimProjeler[[#This Row],[Başvuruyu Alan Çalışan]],Calisanlar[],6,0)</f>
        <v>73</v>
      </c>
      <c r="H98" s="13">
        <f ca="1">MATCH(GirisimProjeler[[#This Row],[Başvuru il]],ilceler[İl Plaka],0)+RANDBETWEEN(1,5)</f>
        <v>852</v>
      </c>
      <c r="I98" t="str">
        <f t="shared" ca="1" si="12"/>
        <v>Kurum 15</v>
      </c>
      <c r="J98" t="str">
        <f ca="1">IF(GirisimProjeler[[#This Row],[Aşama]]="Sonuçlandı","Kapalı","Açık")</f>
        <v>Açık</v>
      </c>
      <c r="K98" t="str">
        <f t="shared" ca="1" si="13"/>
        <v>Yeni Proje</v>
      </c>
      <c r="L98" t="str">
        <f t="shared" ca="1" si="14"/>
        <v>İnsan Kaynakları</v>
      </c>
      <c r="M98">
        <f ca="1">ROUNDUP(RANDBETWEEN(1,TODAY()-GirisimProjeler[[#This Row],[Tarih]])/2,0)</f>
        <v>2</v>
      </c>
      <c r="N98" s="15">
        <f ca="1">IF(GirisimProjeler[[#This Row],[Durumu]]="Açık",_xlfn.SWITCH(RANDBETWEEN(1,10),1,"",2,"",RANDBETWEEN(1,10)),"")</f>
        <v>7</v>
      </c>
      <c r="O98" s="15" t="str">
        <f t="shared" ca="1" si="15"/>
        <v>Bulunmuyor</v>
      </c>
      <c r="P98" s="15"/>
    </row>
    <row r="99" spans="1:16">
      <c r="A99">
        <v>98</v>
      </c>
      <c r="B99">
        <f t="shared" ca="1" si="8"/>
        <v>485</v>
      </c>
      <c r="C99">
        <f t="shared" ca="1" si="9"/>
        <v>143</v>
      </c>
      <c r="D99" s="12" t="s">
        <v>10618</v>
      </c>
      <c r="E99" s="14">
        <f t="shared" ca="1" si="10"/>
        <v>43706</v>
      </c>
      <c r="F99">
        <f t="shared" ca="1" si="11"/>
        <v>103</v>
      </c>
      <c r="G99" s="13">
        <f ca="1">VLOOKUP(GirisimProjeler[[#This Row],[Başvuruyu Alan Çalışan]],Calisanlar[],6,0)</f>
        <v>34</v>
      </c>
      <c r="H99" s="13">
        <f ca="1">MATCH(GirisimProjeler[[#This Row],[Başvuru il]],ilceler[İl Plaka],0)+RANDBETWEEN(1,5)</f>
        <v>448</v>
      </c>
      <c r="I99" t="str">
        <f t="shared" ca="1" si="12"/>
        <v>Kurum 17</v>
      </c>
      <c r="J99" t="str">
        <f ca="1">IF(GirisimProjeler[[#This Row],[Aşama]]="Sonuçlandı","Kapalı","Açık")</f>
        <v>Kapalı</v>
      </c>
      <c r="K99" t="str">
        <f t="shared" ca="1" si="13"/>
        <v>Sonuçlandı</v>
      </c>
      <c r="L99" t="str">
        <f t="shared" ca="1" si="14"/>
        <v>İnsan Kaynakları</v>
      </c>
      <c r="M99">
        <f ca="1">ROUNDUP(RANDBETWEEN(1,TODAY()-GirisimProjeler[[#This Row],[Tarih]])/2,0)</f>
        <v>7</v>
      </c>
      <c r="N99" s="15" t="str">
        <f ca="1">IF(GirisimProjeler[[#This Row],[Durumu]]="Açık",_xlfn.SWITCH(RANDBETWEEN(1,10),1,"",2,"",RANDBETWEEN(1,10)),"")</f>
        <v/>
      </c>
      <c r="O99" s="15" t="str">
        <f t="shared" ca="1" si="15"/>
        <v>Kosgeb</v>
      </c>
      <c r="P99" s="15"/>
    </row>
    <row r="100" spans="1:16">
      <c r="A100">
        <v>99</v>
      </c>
      <c r="B100">
        <f t="shared" ca="1" si="8"/>
        <v>525</v>
      </c>
      <c r="C100">
        <f t="shared" ca="1" si="9"/>
        <v>55</v>
      </c>
      <c r="D100" t="s">
        <v>10619</v>
      </c>
      <c r="E100" s="14">
        <f t="shared" ca="1" si="10"/>
        <v>43713</v>
      </c>
      <c r="F100">
        <f t="shared" ca="1" si="11"/>
        <v>110</v>
      </c>
      <c r="G100" s="13">
        <f ca="1">VLOOKUP(GirisimProjeler[[#This Row],[Başvuruyu Alan Çalışan]],Calisanlar[],6,0)</f>
        <v>35</v>
      </c>
      <c r="H100" s="13">
        <f ca="1">MATCH(GirisimProjeler[[#This Row],[Başvuru il]],ilceler[İl Plaka],0)+RANDBETWEEN(1,5)</f>
        <v>489</v>
      </c>
      <c r="I100" t="str">
        <f t="shared" ca="1" si="12"/>
        <v>Kurum 16</v>
      </c>
      <c r="J100" t="str">
        <f ca="1">IF(GirisimProjeler[[#This Row],[Aşama]]="Sonuçlandı","Kapalı","Açık")</f>
        <v>Kapalı</v>
      </c>
      <c r="K100" t="str">
        <f t="shared" ca="1" si="13"/>
        <v>Sonuçlandı</v>
      </c>
      <c r="L100" t="str">
        <f t="shared" ca="1" si="14"/>
        <v>Arge</v>
      </c>
      <c r="M100">
        <f ca="1">ROUNDUP(RANDBETWEEN(1,TODAY()-GirisimProjeler[[#This Row],[Tarih]])/2,0)</f>
        <v>3</v>
      </c>
      <c r="N100" s="15" t="str">
        <f ca="1">IF(GirisimProjeler[[#This Row],[Durumu]]="Açık",_xlfn.SWITCH(RANDBETWEEN(1,10),1,"",2,"",RANDBETWEEN(1,10)),"")</f>
        <v/>
      </c>
      <c r="O100" s="15" t="str">
        <f t="shared" ca="1" si="15"/>
        <v>Kosgeb</v>
      </c>
      <c r="P100" s="15"/>
    </row>
    <row r="101" spans="1:16">
      <c r="A101">
        <v>100</v>
      </c>
      <c r="B101">
        <f t="shared" ca="1" si="8"/>
        <v>1194</v>
      </c>
      <c r="C101">
        <f t="shared" ca="1" si="9"/>
        <v>155</v>
      </c>
      <c r="D101" t="s">
        <v>10620</v>
      </c>
      <c r="E101" s="14">
        <f t="shared" ca="1" si="10"/>
        <v>43720</v>
      </c>
      <c r="F101">
        <f t="shared" ca="1" si="11"/>
        <v>61</v>
      </c>
      <c r="G101" s="13">
        <f ca="1">VLOOKUP(GirisimProjeler[[#This Row],[Başvuruyu Alan Çalışan]],Calisanlar[],6,0)</f>
        <v>6</v>
      </c>
      <c r="H101" s="13">
        <f ca="1">MATCH(GirisimProjeler[[#This Row],[Başvuru il]],ilceler[İl Plaka],0)+RANDBETWEEN(1,5)</f>
        <v>66</v>
      </c>
      <c r="I101" t="str">
        <f t="shared" ca="1" si="12"/>
        <v>Kurum 7</v>
      </c>
      <c r="J101" t="str">
        <f ca="1">IF(GirisimProjeler[[#This Row],[Aşama]]="Sonuçlandı","Kapalı","Açık")</f>
        <v>Açık</v>
      </c>
      <c r="K101" t="str">
        <f t="shared" ca="1" si="13"/>
        <v>İncelemede</v>
      </c>
      <c r="L101" t="str">
        <f t="shared" ca="1" si="14"/>
        <v>Arge</v>
      </c>
      <c r="M101">
        <f ca="1">ROUNDUP(RANDBETWEEN(1,TODAY()-GirisimProjeler[[#This Row],[Tarih]])/2,0)</f>
        <v>6</v>
      </c>
      <c r="N101" s="15">
        <f ca="1">IF(GirisimProjeler[[#This Row],[Durumu]]="Açık",_xlfn.SWITCH(RANDBETWEEN(1,10),1,"",2,"",RANDBETWEEN(1,10)),"")</f>
        <v>7</v>
      </c>
      <c r="O101" s="15" t="str">
        <f t="shared" ca="1" si="15"/>
        <v>AB</v>
      </c>
      <c r="P101" s="15"/>
    </row>
    <row r="102" spans="1:16">
      <c r="A102">
        <v>101</v>
      </c>
      <c r="B102">
        <f t="shared" ca="1" si="8"/>
        <v>1413</v>
      </c>
      <c r="C102">
        <f t="shared" ca="1" si="9"/>
        <v>152</v>
      </c>
      <c r="D102" t="s">
        <v>10621</v>
      </c>
      <c r="E102" s="14">
        <f t="shared" ca="1" si="10"/>
        <v>43695</v>
      </c>
      <c r="F102">
        <f t="shared" ca="1" si="11"/>
        <v>8</v>
      </c>
      <c r="G102" s="13">
        <f ca="1">VLOOKUP(GirisimProjeler[[#This Row],[Başvuruyu Alan Çalışan]],Calisanlar[],6,0)</f>
        <v>60</v>
      </c>
      <c r="H102" s="13">
        <f ca="1">MATCH(GirisimProjeler[[#This Row],[Başvuru il]],ilceler[İl Plaka],0)+RANDBETWEEN(1,5)</f>
        <v>888</v>
      </c>
      <c r="I102" t="str">
        <f t="shared" ca="1" si="12"/>
        <v>Kurum 16</v>
      </c>
      <c r="J102" t="str">
        <f ca="1">IF(GirisimProjeler[[#This Row],[Aşama]]="Sonuçlandı","Kapalı","Açık")</f>
        <v>Açık</v>
      </c>
      <c r="K102" t="str">
        <f t="shared" ca="1" si="13"/>
        <v>Yeni Proje</v>
      </c>
      <c r="L102" t="str">
        <f t="shared" ca="1" si="14"/>
        <v>Bilgi İşlem</v>
      </c>
      <c r="M102">
        <f ca="1">ROUNDUP(RANDBETWEEN(1,TODAY()-GirisimProjeler[[#This Row],[Tarih]])/2,0)</f>
        <v>11</v>
      </c>
      <c r="N102" s="15">
        <f ca="1">IF(GirisimProjeler[[#This Row],[Durumu]]="Açık",_xlfn.SWITCH(RANDBETWEEN(1,10),1,"",2,"",RANDBETWEEN(1,10)),"")</f>
        <v>5</v>
      </c>
      <c r="O102" s="15" t="str">
        <f t="shared" ca="1" si="15"/>
        <v>Kosgeb</v>
      </c>
      <c r="P102" s="15"/>
    </row>
    <row r="103" spans="1:16">
      <c r="A103">
        <v>102</v>
      </c>
      <c r="B103">
        <f t="shared" ca="1" si="8"/>
        <v>119</v>
      </c>
      <c r="C103">
        <f t="shared" ca="1" si="9"/>
        <v>8</v>
      </c>
      <c r="D103" t="s">
        <v>10622</v>
      </c>
      <c r="E103" s="14">
        <f t="shared" ca="1" si="10"/>
        <v>43713</v>
      </c>
      <c r="F103">
        <f t="shared" ca="1" si="11"/>
        <v>4</v>
      </c>
      <c r="G103" s="13">
        <f ca="1">VLOOKUP(GirisimProjeler[[#This Row],[Başvuruyu Alan Çalışan]],Calisanlar[],6,0)</f>
        <v>6</v>
      </c>
      <c r="H103" s="13">
        <f ca="1">MATCH(GirisimProjeler[[#This Row],[Başvuru il]],ilceler[İl Plaka],0)+RANDBETWEEN(1,5)</f>
        <v>67</v>
      </c>
      <c r="I103" t="str">
        <f t="shared" ca="1" si="12"/>
        <v>Kurum 12</v>
      </c>
      <c r="J103" t="str">
        <f ca="1">IF(GirisimProjeler[[#This Row],[Aşama]]="Sonuçlandı","Kapalı","Açık")</f>
        <v>Açık</v>
      </c>
      <c r="K103" t="str">
        <f t="shared" ca="1" si="13"/>
        <v>Yeni Proje</v>
      </c>
      <c r="L103" t="str">
        <f t="shared" ca="1" si="14"/>
        <v>Bilgi İşlem</v>
      </c>
      <c r="M103">
        <f ca="1">ROUNDUP(RANDBETWEEN(1,TODAY()-GirisimProjeler[[#This Row],[Tarih]])/2,0)</f>
        <v>7</v>
      </c>
      <c r="N103" s="15" t="str">
        <f ca="1">IF(GirisimProjeler[[#This Row],[Durumu]]="Açık",_xlfn.SWITCH(RANDBETWEEN(1,10),1,"",2,"",RANDBETWEEN(1,10)),"")</f>
        <v/>
      </c>
      <c r="O103" s="15" t="str">
        <f t="shared" ca="1" si="15"/>
        <v>Tubitak</v>
      </c>
      <c r="P103" s="15"/>
    </row>
    <row r="104" spans="1:16">
      <c r="A104">
        <v>103</v>
      </c>
      <c r="B104">
        <f t="shared" ca="1" si="8"/>
        <v>1912</v>
      </c>
      <c r="C104">
        <f t="shared" ca="1" si="9"/>
        <v>112</v>
      </c>
      <c r="D104" t="s">
        <v>10623</v>
      </c>
      <c r="E104" s="14">
        <f t="shared" ca="1" si="10"/>
        <v>43679</v>
      </c>
      <c r="F104">
        <f t="shared" ca="1" si="11"/>
        <v>9</v>
      </c>
      <c r="G104" s="13">
        <f ca="1">VLOOKUP(GirisimProjeler[[#This Row],[Başvuruyu Alan Çalışan]],Calisanlar[],6,0)</f>
        <v>34</v>
      </c>
      <c r="H104" s="13">
        <f ca="1">MATCH(GirisimProjeler[[#This Row],[Başvuru il]],ilceler[İl Plaka],0)+RANDBETWEEN(1,5)</f>
        <v>449</v>
      </c>
      <c r="I104" t="str">
        <f t="shared" ca="1" si="12"/>
        <v>Kurum 14</v>
      </c>
      <c r="J104" t="str">
        <f ca="1">IF(GirisimProjeler[[#This Row],[Aşama]]="Sonuçlandı","Kapalı","Açık")</f>
        <v>Açık</v>
      </c>
      <c r="K104" t="str">
        <f t="shared" ca="1" si="13"/>
        <v>Yeni Proje</v>
      </c>
      <c r="L104" t="str">
        <f t="shared" ca="1" si="14"/>
        <v>Arge</v>
      </c>
      <c r="M104">
        <f ca="1">ROUNDUP(RANDBETWEEN(1,TODAY()-GirisimProjeler[[#This Row],[Tarih]])/2,0)</f>
        <v>20</v>
      </c>
      <c r="N104" s="15">
        <f ca="1">IF(GirisimProjeler[[#This Row],[Durumu]]="Açık",_xlfn.SWITCH(RANDBETWEEN(1,10),1,"",2,"",RANDBETWEEN(1,10)),"")</f>
        <v>1</v>
      </c>
      <c r="O104" s="15" t="str">
        <f t="shared" ca="1" si="15"/>
        <v>Bulunmuyor</v>
      </c>
      <c r="P104" s="15"/>
    </row>
    <row r="105" spans="1:16">
      <c r="A105">
        <v>104</v>
      </c>
      <c r="B105">
        <f t="shared" ca="1" si="8"/>
        <v>1003</v>
      </c>
      <c r="C105">
        <f t="shared" ca="1" si="9"/>
        <v>11</v>
      </c>
      <c r="D105" t="s">
        <v>10624</v>
      </c>
      <c r="E105" s="14">
        <f t="shared" ca="1" si="10"/>
        <v>43730</v>
      </c>
      <c r="F105">
        <f t="shared" ca="1" si="11"/>
        <v>108</v>
      </c>
      <c r="G105" s="13">
        <f ca="1">VLOOKUP(GirisimProjeler[[#This Row],[Başvuruyu Alan Çalışan]],Calisanlar[],6,0)</f>
        <v>34</v>
      </c>
      <c r="H105" s="13">
        <f ca="1">MATCH(GirisimProjeler[[#This Row],[Başvuru il]],ilceler[İl Plaka],0)+RANDBETWEEN(1,5)</f>
        <v>449</v>
      </c>
      <c r="I105" t="str">
        <f t="shared" ca="1" si="12"/>
        <v>Kurum 5</v>
      </c>
      <c r="J105" t="str">
        <f ca="1">IF(GirisimProjeler[[#This Row],[Aşama]]="Sonuçlandı","Kapalı","Açık")</f>
        <v>Açık</v>
      </c>
      <c r="K105" t="str">
        <f t="shared" ca="1" si="13"/>
        <v>İncelemede</v>
      </c>
      <c r="L105" t="str">
        <f t="shared" ca="1" si="14"/>
        <v>Arge</v>
      </c>
      <c r="M105">
        <f ca="1">ROUNDUP(RANDBETWEEN(1,TODAY()-GirisimProjeler[[#This Row],[Tarih]])/2,0)</f>
        <v>2</v>
      </c>
      <c r="N105" s="15" t="str">
        <f ca="1">IF(GirisimProjeler[[#This Row],[Durumu]]="Açık",_xlfn.SWITCH(RANDBETWEEN(1,10),1,"",2,"",RANDBETWEEN(1,10)),"")</f>
        <v/>
      </c>
      <c r="O105" s="15" t="str">
        <f t="shared" ca="1" si="15"/>
        <v>Bulunmuyor</v>
      </c>
      <c r="P105" s="15"/>
    </row>
    <row r="106" spans="1:16">
      <c r="A106">
        <v>105</v>
      </c>
      <c r="B106">
        <f t="shared" ca="1" si="8"/>
        <v>1864</v>
      </c>
      <c r="C106">
        <f t="shared" ca="1" si="9"/>
        <v>28</v>
      </c>
      <c r="D106" s="12" t="s">
        <v>10617</v>
      </c>
      <c r="E106" s="14">
        <f t="shared" ca="1" si="10"/>
        <v>43697</v>
      </c>
      <c r="F106">
        <f t="shared" ca="1" si="11"/>
        <v>39</v>
      </c>
      <c r="G106" s="13">
        <f ca="1">VLOOKUP(GirisimProjeler[[#This Row],[Başvuruyu Alan Çalışan]],Calisanlar[],6,0)</f>
        <v>37</v>
      </c>
      <c r="H106" s="13">
        <f ca="1">MATCH(GirisimProjeler[[#This Row],[Başvuru il]],ilceler[İl Plaka],0)+RANDBETWEEN(1,5)</f>
        <v>550</v>
      </c>
      <c r="I106" t="str">
        <f t="shared" ca="1" si="12"/>
        <v>Kurum 9</v>
      </c>
      <c r="J106" t="str">
        <f ca="1">IF(GirisimProjeler[[#This Row],[Aşama]]="Sonuçlandı","Kapalı","Açık")</f>
        <v>Açık</v>
      </c>
      <c r="K106" t="str">
        <f t="shared" ca="1" si="13"/>
        <v>Yeni Proje</v>
      </c>
      <c r="L106" t="str">
        <f t="shared" ca="1" si="14"/>
        <v>Finans</v>
      </c>
      <c r="M106">
        <f ca="1">ROUNDUP(RANDBETWEEN(1,TODAY()-GirisimProjeler[[#This Row],[Tarih]])/2,0)</f>
        <v>15</v>
      </c>
      <c r="N106" s="15">
        <f ca="1">IF(GirisimProjeler[[#This Row],[Durumu]]="Açık",_xlfn.SWITCH(RANDBETWEEN(1,10),1,"",2,"",RANDBETWEEN(1,10)),"")</f>
        <v>1</v>
      </c>
      <c r="O106" s="15" t="str">
        <f t="shared" ca="1" si="15"/>
        <v>AB</v>
      </c>
      <c r="P106" s="15"/>
    </row>
    <row r="107" spans="1:16">
      <c r="A107">
        <v>106</v>
      </c>
      <c r="B107">
        <f t="shared" ca="1" si="8"/>
        <v>1734</v>
      </c>
      <c r="C107">
        <f t="shared" ca="1" si="9"/>
        <v>23</v>
      </c>
      <c r="D107" s="12" t="s">
        <v>10618</v>
      </c>
      <c r="E107" s="14">
        <f t="shared" ca="1" si="10"/>
        <v>43700</v>
      </c>
      <c r="F107">
        <f t="shared" ca="1" si="11"/>
        <v>90</v>
      </c>
      <c r="G107" s="13">
        <f ca="1">VLOOKUP(GirisimProjeler[[#This Row],[Başvuruyu Alan Çalışan]],Calisanlar[],6,0)</f>
        <v>6</v>
      </c>
      <c r="H107" s="13">
        <f ca="1">MATCH(GirisimProjeler[[#This Row],[Başvuru il]],ilceler[İl Plaka],0)+RANDBETWEEN(1,5)</f>
        <v>70</v>
      </c>
      <c r="I107" t="str">
        <f t="shared" ca="1" si="12"/>
        <v>Kurum 6</v>
      </c>
      <c r="J107" t="str">
        <f ca="1">IF(GirisimProjeler[[#This Row],[Aşama]]="Sonuçlandı","Kapalı","Açık")</f>
        <v>Kapalı</v>
      </c>
      <c r="K107" t="str">
        <f t="shared" ca="1" si="13"/>
        <v>Sonuçlandı</v>
      </c>
      <c r="L107" t="str">
        <f t="shared" ca="1" si="14"/>
        <v>Bilgi İşlem</v>
      </c>
      <c r="M107">
        <f ca="1">ROUNDUP(RANDBETWEEN(1,TODAY()-GirisimProjeler[[#This Row],[Tarih]])/2,0)</f>
        <v>13</v>
      </c>
      <c r="N107" s="15" t="str">
        <f ca="1">IF(GirisimProjeler[[#This Row],[Durumu]]="Açık",_xlfn.SWITCH(RANDBETWEEN(1,10),1,"",2,"",RANDBETWEEN(1,10)),"")</f>
        <v/>
      </c>
      <c r="O107" s="15" t="str">
        <f t="shared" ca="1" si="15"/>
        <v>AB</v>
      </c>
      <c r="P107" s="15"/>
    </row>
    <row r="108" spans="1:16">
      <c r="A108">
        <v>107</v>
      </c>
      <c r="B108">
        <f t="shared" ca="1" si="8"/>
        <v>1648</v>
      </c>
      <c r="C108">
        <f t="shared" ca="1" si="9"/>
        <v>90</v>
      </c>
      <c r="D108" t="s">
        <v>10619</v>
      </c>
      <c r="E108" s="14">
        <f t="shared" ca="1" si="10"/>
        <v>43729</v>
      </c>
      <c r="F108">
        <f t="shared" ca="1" si="11"/>
        <v>111</v>
      </c>
      <c r="G108" s="13">
        <f ca="1">VLOOKUP(GirisimProjeler[[#This Row],[Başvuruyu Alan Çalışan]],Calisanlar[],6,0)</f>
        <v>6</v>
      </c>
      <c r="H108" s="13">
        <f ca="1">MATCH(GirisimProjeler[[#This Row],[Başvuru il]],ilceler[İl Plaka],0)+RANDBETWEEN(1,5)</f>
        <v>68</v>
      </c>
      <c r="I108" t="str">
        <f t="shared" ca="1" si="12"/>
        <v>Kurum 11</v>
      </c>
      <c r="J108" t="str">
        <f ca="1">IF(GirisimProjeler[[#This Row],[Aşama]]="Sonuçlandı","Kapalı","Açık")</f>
        <v>Açık</v>
      </c>
      <c r="K108" t="str">
        <f t="shared" ca="1" si="13"/>
        <v>Yeni Proje</v>
      </c>
      <c r="L108" t="str">
        <f t="shared" ca="1" si="14"/>
        <v>Bilgi İşlem</v>
      </c>
      <c r="M108">
        <f ca="1">ROUNDUP(RANDBETWEEN(1,TODAY()-GirisimProjeler[[#This Row],[Tarih]])/2,0)</f>
        <v>1</v>
      </c>
      <c r="N108" s="15">
        <f ca="1">IF(GirisimProjeler[[#This Row],[Durumu]]="Açık",_xlfn.SWITCH(RANDBETWEEN(1,10),1,"",2,"",RANDBETWEEN(1,10)),"")</f>
        <v>7</v>
      </c>
      <c r="O108" s="15" t="str">
        <f t="shared" ca="1" si="15"/>
        <v>Bulunmuyor</v>
      </c>
      <c r="P108" s="15"/>
    </row>
    <row r="109" spans="1:16">
      <c r="A109">
        <v>108</v>
      </c>
      <c r="B109">
        <f t="shared" ca="1" si="8"/>
        <v>1787</v>
      </c>
      <c r="C109">
        <f t="shared" ca="1" si="9"/>
        <v>152</v>
      </c>
      <c r="D109" t="s">
        <v>10620</v>
      </c>
      <c r="E109" s="14">
        <f t="shared" ca="1" si="10"/>
        <v>43710</v>
      </c>
      <c r="F109">
        <f t="shared" ca="1" si="11"/>
        <v>91</v>
      </c>
      <c r="G109" s="13">
        <f ca="1">VLOOKUP(GirisimProjeler[[#This Row],[Başvuruyu Alan Çalışan]],Calisanlar[],6,0)</f>
        <v>6</v>
      </c>
      <c r="H109" s="13">
        <f ca="1">MATCH(GirisimProjeler[[#This Row],[Başvuru il]],ilceler[İl Plaka],0)+RANDBETWEEN(1,5)</f>
        <v>70</v>
      </c>
      <c r="I109" t="str">
        <f t="shared" ca="1" si="12"/>
        <v>Kurum 5</v>
      </c>
      <c r="J109" t="str">
        <f ca="1">IF(GirisimProjeler[[#This Row],[Aşama]]="Sonuçlandı","Kapalı","Açık")</f>
        <v>Kapalı</v>
      </c>
      <c r="K109" t="str">
        <f t="shared" ca="1" si="13"/>
        <v>Sonuçlandı</v>
      </c>
      <c r="L109" t="str">
        <f t="shared" ca="1" si="14"/>
        <v>Finans</v>
      </c>
      <c r="M109">
        <f ca="1">ROUNDUP(RANDBETWEEN(1,TODAY()-GirisimProjeler[[#This Row],[Tarih]])/2,0)</f>
        <v>9</v>
      </c>
      <c r="N109" s="15" t="str">
        <f ca="1">IF(GirisimProjeler[[#This Row],[Durumu]]="Açık",_xlfn.SWITCH(RANDBETWEEN(1,10),1,"",2,"",RANDBETWEEN(1,10)),"")</f>
        <v/>
      </c>
      <c r="O109" s="15" t="str">
        <f t="shared" ca="1" si="15"/>
        <v>Tubitak</v>
      </c>
      <c r="P109" s="15"/>
    </row>
    <row r="110" spans="1:16">
      <c r="A110">
        <v>109</v>
      </c>
      <c r="B110">
        <f t="shared" ca="1" si="8"/>
        <v>465</v>
      </c>
      <c r="C110">
        <f t="shared" ca="1" si="9"/>
        <v>151</v>
      </c>
      <c r="D110" t="s">
        <v>10621</v>
      </c>
      <c r="E110" s="14">
        <f t="shared" ca="1" si="10"/>
        <v>43725</v>
      </c>
      <c r="F110">
        <f t="shared" ca="1" si="11"/>
        <v>17</v>
      </c>
      <c r="G110" s="13">
        <f ca="1">VLOOKUP(GirisimProjeler[[#This Row],[Başvuruyu Alan Çalışan]],Calisanlar[],6,0)</f>
        <v>6</v>
      </c>
      <c r="H110" s="13">
        <f ca="1">MATCH(GirisimProjeler[[#This Row],[Başvuru il]],ilceler[İl Plaka],0)+RANDBETWEEN(1,5)</f>
        <v>68</v>
      </c>
      <c r="I110" t="str">
        <f t="shared" ca="1" si="12"/>
        <v>Kurum 15</v>
      </c>
      <c r="J110" t="str">
        <f ca="1">IF(GirisimProjeler[[#This Row],[Aşama]]="Sonuçlandı","Kapalı","Açık")</f>
        <v>Açık</v>
      </c>
      <c r="K110" t="str">
        <f t="shared" ca="1" si="13"/>
        <v>Yeni Proje</v>
      </c>
      <c r="L110" t="str">
        <f t="shared" ca="1" si="14"/>
        <v>Arge</v>
      </c>
      <c r="M110">
        <f ca="1">ROUNDUP(RANDBETWEEN(1,TODAY()-GirisimProjeler[[#This Row],[Tarih]])/2,0)</f>
        <v>3</v>
      </c>
      <c r="N110" s="15">
        <f ca="1">IF(GirisimProjeler[[#This Row],[Durumu]]="Açık",_xlfn.SWITCH(RANDBETWEEN(1,10),1,"",2,"",RANDBETWEEN(1,10)),"")</f>
        <v>1</v>
      </c>
      <c r="O110" s="15" t="str">
        <f t="shared" ca="1" si="15"/>
        <v>Tubitak</v>
      </c>
      <c r="P110" s="15"/>
    </row>
    <row r="111" spans="1:16">
      <c r="A111">
        <v>110</v>
      </c>
      <c r="B111">
        <f t="shared" ca="1" si="8"/>
        <v>863</v>
      </c>
      <c r="C111">
        <f t="shared" ca="1" si="9"/>
        <v>118</v>
      </c>
      <c r="D111" t="s">
        <v>10622</v>
      </c>
      <c r="E111" s="14">
        <f t="shared" ca="1" si="10"/>
        <v>43700</v>
      </c>
      <c r="F111">
        <f t="shared" ca="1" si="11"/>
        <v>23</v>
      </c>
      <c r="G111" s="13">
        <f ca="1">VLOOKUP(GirisimProjeler[[#This Row],[Başvuruyu Alan Çalışan]],Calisanlar[],6,0)</f>
        <v>6</v>
      </c>
      <c r="H111" s="13">
        <f ca="1">MATCH(GirisimProjeler[[#This Row],[Başvuru il]],ilceler[İl Plaka],0)+RANDBETWEEN(1,5)</f>
        <v>69</v>
      </c>
      <c r="I111" t="str">
        <f t="shared" ca="1" si="12"/>
        <v>Kurum 5</v>
      </c>
      <c r="J111" t="str">
        <f ca="1">IF(GirisimProjeler[[#This Row],[Aşama]]="Sonuçlandı","Kapalı","Açık")</f>
        <v>Açık</v>
      </c>
      <c r="K111" t="str">
        <f t="shared" ca="1" si="13"/>
        <v>İncelemede</v>
      </c>
      <c r="L111" t="str">
        <f t="shared" ca="1" si="14"/>
        <v>İnsan Kaynakları</v>
      </c>
      <c r="M111">
        <f ca="1">ROUNDUP(RANDBETWEEN(1,TODAY()-GirisimProjeler[[#This Row],[Tarih]])/2,0)</f>
        <v>13</v>
      </c>
      <c r="N111" s="15">
        <f ca="1">IF(GirisimProjeler[[#This Row],[Durumu]]="Açık",_xlfn.SWITCH(RANDBETWEEN(1,10),1,"",2,"",RANDBETWEEN(1,10)),"")</f>
        <v>9</v>
      </c>
      <c r="O111" s="15" t="str">
        <f t="shared" ca="1" si="15"/>
        <v>Kosgeb</v>
      </c>
      <c r="P111" s="15"/>
    </row>
    <row r="112" spans="1:16">
      <c r="A112">
        <v>111</v>
      </c>
      <c r="B112">
        <f t="shared" ca="1" si="8"/>
        <v>717</v>
      </c>
      <c r="C112">
        <f t="shared" ca="1" si="9"/>
        <v>10</v>
      </c>
      <c r="D112" t="s">
        <v>10623</v>
      </c>
      <c r="E112" s="14">
        <f t="shared" ca="1" si="10"/>
        <v>43707</v>
      </c>
      <c r="F112">
        <f t="shared" ca="1" si="11"/>
        <v>111</v>
      </c>
      <c r="G112" s="13">
        <f ca="1">VLOOKUP(GirisimProjeler[[#This Row],[Başvuruyu Alan Çalışan]],Calisanlar[],6,0)</f>
        <v>6</v>
      </c>
      <c r="H112" s="13">
        <f ca="1">MATCH(GirisimProjeler[[#This Row],[Başvuru il]],ilceler[İl Plaka],0)+RANDBETWEEN(1,5)</f>
        <v>69</v>
      </c>
      <c r="I112" t="str">
        <f t="shared" ca="1" si="12"/>
        <v>Kurum 19</v>
      </c>
      <c r="J112" t="str">
        <f ca="1">IF(GirisimProjeler[[#This Row],[Aşama]]="Sonuçlandı","Kapalı","Açık")</f>
        <v>Açık</v>
      </c>
      <c r="K112" t="str">
        <f t="shared" ca="1" si="13"/>
        <v>Yeni Proje</v>
      </c>
      <c r="L112" t="str">
        <f t="shared" ca="1" si="14"/>
        <v>Bilgi İşlem</v>
      </c>
      <c r="M112">
        <f ca="1">ROUNDUP(RANDBETWEEN(1,TODAY()-GirisimProjeler[[#This Row],[Tarih]])/2,0)</f>
        <v>10</v>
      </c>
      <c r="N112" s="15">
        <f ca="1">IF(GirisimProjeler[[#This Row],[Durumu]]="Açık",_xlfn.SWITCH(RANDBETWEEN(1,10),1,"",2,"",RANDBETWEEN(1,10)),"")</f>
        <v>6</v>
      </c>
      <c r="O112" s="15" t="str">
        <f t="shared" ca="1" si="15"/>
        <v>Bulunmuyor</v>
      </c>
      <c r="P112" s="15"/>
    </row>
    <row r="113" spans="1:16">
      <c r="A113">
        <v>112</v>
      </c>
      <c r="B113">
        <f t="shared" ca="1" si="8"/>
        <v>1871</v>
      </c>
      <c r="C113">
        <f t="shared" ca="1" si="9"/>
        <v>39</v>
      </c>
      <c r="D113" t="s">
        <v>10624</v>
      </c>
      <c r="E113" s="14">
        <f t="shared" ca="1" si="10"/>
        <v>43683</v>
      </c>
      <c r="F113">
        <f t="shared" ca="1" si="11"/>
        <v>68</v>
      </c>
      <c r="G113" s="13">
        <f ca="1">VLOOKUP(GirisimProjeler[[#This Row],[Başvuruyu Alan Çalışan]],Calisanlar[],6,0)</f>
        <v>35</v>
      </c>
      <c r="H113" s="13">
        <f ca="1">MATCH(GirisimProjeler[[#This Row],[Başvuru il]],ilceler[İl Plaka],0)+RANDBETWEEN(1,5)</f>
        <v>489</v>
      </c>
      <c r="I113" t="str">
        <f t="shared" ca="1" si="12"/>
        <v>Kurum 1</v>
      </c>
      <c r="J113" t="str">
        <f ca="1">IF(GirisimProjeler[[#This Row],[Aşama]]="Sonuçlandı","Kapalı","Açık")</f>
        <v>Kapalı</v>
      </c>
      <c r="K113" t="str">
        <f t="shared" ca="1" si="13"/>
        <v>Sonuçlandı</v>
      </c>
      <c r="L113" t="str">
        <f t="shared" ca="1" si="14"/>
        <v>Arge</v>
      </c>
      <c r="M113">
        <f ca="1">ROUNDUP(RANDBETWEEN(1,TODAY()-GirisimProjeler[[#This Row],[Tarih]])/2,0)</f>
        <v>17</v>
      </c>
      <c r="N113" s="15" t="str">
        <f ca="1">IF(GirisimProjeler[[#This Row],[Durumu]]="Açık",_xlfn.SWITCH(RANDBETWEEN(1,10),1,"",2,"",RANDBETWEEN(1,10)),"")</f>
        <v/>
      </c>
      <c r="O113" s="15" t="str">
        <f t="shared" ca="1" si="15"/>
        <v>Kosgeb</v>
      </c>
      <c r="P113" s="15"/>
    </row>
    <row r="114" spans="1:16">
      <c r="A114">
        <v>113</v>
      </c>
      <c r="B114">
        <f t="shared" ca="1" si="8"/>
        <v>280</v>
      </c>
      <c r="C114">
        <f t="shared" ca="1" si="9"/>
        <v>16</v>
      </c>
      <c r="D114" s="12" t="s">
        <v>10617</v>
      </c>
      <c r="E114" s="14">
        <f t="shared" ca="1" si="10"/>
        <v>43676</v>
      </c>
      <c r="F114">
        <f t="shared" ca="1" si="11"/>
        <v>60</v>
      </c>
      <c r="G114" s="13">
        <f ca="1">VLOOKUP(GirisimProjeler[[#This Row],[Başvuruyu Alan Çalışan]],Calisanlar[],6,0)</f>
        <v>6</v>
      </c>
      <c r="H114" s="13">
        <f ca="1">MATCH(GirisimProjeler[[#This Row],[Başvuru il]],ilceler[İl Plaka],0)+RANDBETWEEN(1,5)</f>
        <v>68</v>
      </c>
      <c r="I114" t="str">
        <f t="shared" ca="1" si="12"/>
        <v>Kurum 1</v>
      </c>
      <c r="J114" t="str">
        <f ca="1">IF(GirisimProjeler[[#This Row],[Aşama]]="Sonuçlandı","Kapalı","Açık")</f>
        <v>Kapalı</v>
      </c>
      <c r="K114" t="str">
        <f t="shared" ca="1" si="13"/>
        <v>Sonuçlandı</v>
      </c>
      <c r="L114" t="str">
        <f t="shared" ca="1" si="14"/>
        <v>Arge</v>
      </c>
      <c r="M114">
        <f ca="1">ROUNDUP(RANDBETWEEN(1,TODAY()-GirisimProjeler[[#This Row],[Tarih]])/2,0)</f>
        <v>13</v>
      </c>
      <c r="N114" s="15" t="str">
        <f ca="1">IF(GirisimProjeler[[#This Row],[Durumu]]="Açık",_xlfn.SWITCH(RANDBETWEEN(1,10),1,"",2,"",RANDBETWEEN(1,10)),"")</f>
        <v/>
      </c>
      <c r="O114" s="15" t="str">
        <f t="shared" ca="1" si="15"/>
        <v>AB</v>
      </c>
      <c r="P114" s="15"/>
    </row>
    <row r="115" spans="1:16">
      <c r="A115">
        <v>114</v>
      </c>
      <c r="B115">
        <f t="shared" ca="1" si="8"/>
        <v>45</v>
      </c>
      <c r="C115">
        <f t="shared" ca="1" si="9"/>
        <v>113</v>
      </c>
      <c r="D115" s="12" t="s">
        <v>10618</v>
      </c>
      <c r="E115" s="14">
        <f t="shared" ca="1" si="10"/>
        <v>43676</v>
      </c>
      <c r="F115">
        <f t="shared" ca="1" si="11"/>
        <v>15</v>
      </c>
      <c r="G115" s="13">
        <f ca="1">VLOOKUP(GirisimProjeler[[#This Row],[Başvuruyu Alan Çalışan]],Calisanlar[],6,0)</f>
        <v>6</v>
      </c>
      <c r="H115" s="13">
        <f ca="1">MATCH(GirisimProjeler[[#This Row],[Başvuru il]],ilceler[İl Plaka],0)+RANDBETWEEN(1,5)</f>
        <v>66</v>
      </c>
      <c r="I115" t="str">
        <f t="shared" ca="1" si="12"/>
        <v>Kurum 12</v>
      </c>
      <c r="J115" t="str">
        <f ca="1">IF(GirisimProjeler[[#This Row],[Aşama]]="Sonuçlandı","Kapalı","Açık")</f>
        <v>Kapalı</v>
      </c>
      <c r="K115" t="str">
        <f t="shared" ca="1" si="13"/>
        <v>Sonuçlandı</v>
      </c>
      <c r="L115" t="str">
        <f t="shared" ca="1" si="14"/>
        <v>Finans</v>
      </c>
      <c r="M115">
        <f ca="1">ROUNDUP(RANDBETWEEN(1,TODAY()-GirisimProjeler[[#This Row],[Tarih]])/2,0)</f>
        <v>20</v>
      </c>
      <c r="N115" s="15" t="str">
        <f ca="1">IF(GirisimProjeler[[#This Row],[Durumu]]="Açık",_xlfn.SWITCH(RANDBETWEEN(1,10),1,"",2,"",RANDBETWEEN(1,10)),"")</f>
        <v/>
      </c>
      <c r="O115" s="15" t="str">
        <f t="shared" ca="1" si="15"/>
        <v>Kosgeb</v>
      </c>
      <c r="P115" s="15"/>
    </row>
    <row r="116" spans="1:16">
      <c r="A116">
        <v>115</v>
      </c>
      <c r="B116">
        <f t="shared" ca="1" si="8"/>
        <v>1910</v>
      </c>
      <c r="C116">
        <f t="shared" ca="1" si="9"/>
        <v>147</v>
      </c>
      <c r="D116" t="s">
        <v>10619</v>
      </c>
      <c r="E116" s="14">
        <f t="shared" ca="1" si="10"/>
        <v>43691</v>
      </c>
      <c r="F116">
        <f t="shared" ca="1" si="11"/>
        <v>38</v>
      </c>
      <c r="G116" s="13">
        <f ca="1">VLOOKUP(GirisimProjeler[[#This Row],[Başvuruyu Alan Çalışan]],Calisanlar[],6,0)</f>
        <v>34</v>
      </c>
      <c r="H116" s="13">
        <f ca="1">MATCH(GirisimProjeler[[#This Row],[Başvuru il]],ilceler[İl Plaka],0)+RANDBETWEEN(1,5)</f>
        <v>449</v>
      </c>
      <c r="I116" t="str">
        <f t="shared" ca="1" si="12"/>
        <v>Kurum 10</v>
      </c>
      <c r="J116" t="str">
        <f ca="1">IF(GirisimProjeler[[#This Row],[Aşama]]="Sonuçlandı","Kapalı","Açık")</f>
        <v>Açık</v>
      </c>
      <c r="K116" t="str">
        <f t="shared" ca="1" si="13"/>
        <v>Yeni Proje</v>
      </c>
      <c r="L116" t="str">
        <f t="shared" ca="1" si="14"/>
        <v>İnsan Kaynakları</v>
      </c>
      <c r="M116">
        <f ca="1">ROUNDUP(RANDBETWEEN(1,TODAY()-GirisimProjeler[[#This Row],[Tarih]])/2,0)</f>
        <v>7</v>
      </c>
      <c r="N116" s="15">
        <f ca="1">IF(GirisimProjeler[[#This Row],[Durumu]]="Açık",_xlfn.SWITCH(RANDBETWEEN(1,10),1,"",2,"",RANDBETWEEN(1,10)),"")</f>
        <v>8</v>
      </c>
      <c r="O116" s="15" t="str">
        <f t="shared" ca="1" si="15"/>
        <v>AB</v>
      </c>
      <c r="P116" s="15"/>
    </row>
    <row r="117" spans="1:16">
      <c r="A117">
        <v>116</v>
      </c>
      <c r="B117">
        <f t="shared" ca="1" si="8"/>
        <v>631</v>
      </c>
      <c r="C117">
        <f t="shared" ca="1" si="9"/>
        <v>83</v>
      </c>
      <c r="D117" t="s">
        <v>10620</v>
      </c>
      <c r="E117" s="14">
        <f t="shared" ca="1" si="10"/>
        <v>43696</v>
      </c>
      <c r="F117">
        <f t="shared" ca="1" si="11"/>
        <v>80</v>
      </c>
      <c r="G117" s="13">
        <f ca="1">VLOOKUP(GirisimProjeler[[#This Row],[Başvuruyu Alan Çalışan]],Calisanlar[],6,0)</f>
        <v>6</v>
      </c>
      <c r="H117" s="13">
        <f ca="1">MATCH(GirisimProjeler[[#This Row],[Başvuru il]],ilceler[İl Plaka],0)+RANDBETWEEN(1,5)</f>
        <v>66</v>
      </c>
      <c r="I117" t="str">
        <f t="shared" ca="1" si="12"/>
        <v>Kurum 11</v>
      </c>
      <c r="J117" t="str">
        <f ca="1">IF(GirisimProjeler[[#This Row],[Aşama]]="Sonuçlandı","Kapalı","Açık")</f>
        <v>Açık</v>
      </c>
      <c r="K117" t="str">
        <f t="shared" ca="1" si="13"/>
        <v>Yeni Proje</v>
      </c>
      <c r="L117" t="str">
        <f t="shared" ca="1" si="14"/>
        <v>Bilgi İşlem</v>
      </c>
      <c r="M117">
        <f ca="1">ROUNDUP(RANDBETWEEN(1,TODAY()-GirisimProjeler[[#This Row],[Tarih]])/2,0)</f>
        <v>16</v>
      </c>
      <c r="N117" s="15" t="str">
        <f ca="1">IF(GirisimProjeler[[#This Row],[Durumu]]="Açık",_xlfn.SWITCH(RANDBETWEEN(1,10),1,"",2,"",RANDBETWEEN(1,10)),"")</f>
        <v/>
      </c>
      <c r="O117" s="15" t="str">
        <f t="shared" ca="1" si="15"/>
        <v>Kosgeb</v>
      </c>
      <c r="P117" s="15"/>
    </row>
    <row r="118" spans="1:16">
      <c r="A118">
        <v>117</v>
      </c>
      <c r="B118">
        <f t="shared" ca="1" si="8"/>
        <v>1095</v>
      </c>
      <c r="C118">
        <f t="shared" ca="1" si="9"/>
        <v>39</v>
      </c>
      <c r="D118" t="s">
        <v>10621</v>
      </c>
      <c r="E118" s="14">
        <f t="shared" ca="1" si="10"/>
        <v>43673</v>
      </c>
      <c r="F118">
        <f t="shared" ca="1" si="11"/>
        <v>16</v>
      </c>
      <c r="G118" s="13">
        <f ca="1">VLOOKUP(GirisimProjeler[[#This Row],[Başvuruyu Alan Çalışan]],Calisanlar[],6,0)</f>
        <v>34</v>
      </c>
      <c r="H118" s="13">
        <f ca="1">MATCH(GirisimProjeler[[#This Row],[Başvuru il]],ilceler[İl Plaka],0)+RANDBETWEEN(1,5)</f>
        <v>447</v>
      </c>
      <c r="I118" t="str">
        <f t="shared" ca="1" si="12"/>
        <v>Kurum 9</v>
      </c>
      <c r="J118" t="str">
        <f ca="1">IF(GirisimProjeler[[#This Row],[Aşama]]="Sonuçlandı","Kapalı","Açık")</f>
        <v>Açık</v>
      </c>
      <c r="K118" t="str">
        <f t="shared" ca="1" si="13"/>
        <v>Yeni Proje</v>
      </c>
      <c r="L118" t="str">
        <f t="shared" ca="1" si="14"/>
        <v>Bilgi İşlem</v>
      </c>
      <c r="M118">
        <f ca="1">ROUNDUP(RANDBETWEEN(1,TODAY()-GirisimProjeler[[#This Row],[Tarih]])/2,0)</f>
        <v>26</v>
      </c>
      <c r="N118" s="15">
        <f ca="1">IF(GirisimProjeler[[#This Row],[Durumu]]="Açık",_xlfn.SWITCH(RANDBETWEEN(1,10),1,"",2,"",RANDBETWEEN(1,10)),"")</f>
        <v>10</v>
      </c>
      <c r="O118" s="15" t="str">
        <f t="shared" ca="1" si="15"/>
        <v>Bulunmuyor</v>
      </c>
      <c r="P118" s="15"/>
    </row>
    <row r="119" spans="1:16">
      <c r="A119">
        <v>118</v>
      </c>
      <c r="B119">
        <f t="shared" ca="1" si="8"/>
        <v>71</v>
      </c>
      <c r="C119">
        <f t="shared" ca="1" si="9"/>
        <v>101</v>
      </c>
      <c r="D119" t="s">
        <v>10622</v>
      </c>
      <c r="E119" s="14">
        <f t="shared" ca="1" si="10"/>
        <v>43705</v>
      </c>
      <c r="F119">
        <f t="shared" ca="1" si="11"/>
        <v>39</v>
      </c>
      <c r="G119" s="13">
        <f ca="1">VLOOKUP(GirisimProjeler[[#This Row],[Başvuruyu Alan Çalışan]],Calisanlar[],6,0)</f>
        <v>37</v>
      </c>
      <c r="H119" s="13">
        <f ca="1">MATCH(GirisimProjeler[[#This Row],[Başvuru il]],ilceler[İl Plaka],0)+RANDBETWEEN(1,5)</f>
        <v>548</v>
      </c>
      <c r="I119" t="str">
        <f t="shared" ca="1" si="12"/>
        <v>Kurum 19</v>
      </c>
      <c r="J119" t="str">
        <f ca="1">IF(GirisimProjeler[[#This Row],[Aşama]]="Sonuçlandı","Kapalı","Açık")</f>
        <v>Açık</v>
      </c>
      <c r="K119" t="str">
        <f t="shared" ca="1" si="13"/>
        <v>İncelemede</v>
      </c>
      <c r="L119" t="str">
        <f t="shared" ca="1" si="14"/>
        <v>Bilgi İşlem</v>
      </c>
      <c r="M119">
        <f ca="1">ROUNDUP(RANDBETWEEN(1,TODAY()-GirisimProjeler[[#This Row],[Tarih]])/2,0)</f>
        <v>5</v>
      </c>
      <c r="N119" s="15">
        <f ca="1">IF(GirisimProjeler[[#This Row],[Durumu]]="Açık",_xlfn.SWITCH(RANDBETWEEN(1,10),1,"",2,"",RANDBETWEEN(1,10)),"")</f>
        <v>1</v>
      </c>
      <c r="O119" s="15" t="str">
        <f t="shared" ca="1" si="15"/>
        <v>Tubitak</v>
      </c>
      <c r="P119" s="15"/>
    </row>
    <row r="120" spans="1:16">
      <c r="A120">
        <v>119</v>
      </c>
      <c r="B120">
        <f t="shared" ca="1" si="8"/>
        <v>70</v>
      </c>
      <c r="C120">
        <f t="shared" ca="1" si="9"/>
        <v>114</v>
      </c>
      <c r="D120" t="s">
        <v>10623</v>
      </c>
      <c r="E120" s="14">
        <f t="shared" ca="1" si="10"/>
        <v>43725</v>
      </c>
      <c r="F120">
        <f t="shared" ca="1" si="11"/>
        <v>105</v>
      </c>
      <c r="G120" s="13">
        <f ca="1">VLOOKUP(GirisimProjeler[[#This Row],[Başvuruyu Alan Çalışan]],Calisanlar[],6,0)</f>
        <v>6</v>
      </c>
      <c r="H120" s="13">
        <f ca="1">MATCH(GirisimProjeler[[#This Row],[Başvuru il]],ilceler[İl Plaka],0)+RANDBETWEEN(1,5)</f>
        <v>67</v>
      </c>
      <c r="I120" t="str">
        <f t="shared" ca="1" si="12"/>
        <v>Kurum 17</v>
      </c>
      <c r="J120" t="str">
        <f ca="1">IF(GirisimProjeler[[#This Row],[Aşama]]="Sonuçlandı","Kapalı","Açık")</f>
        <v>Kapalı</v>
      </c>
      <c r="K120" t="str">
        <f t="shared" ca="1" si="13"/>
        <v>Sonuçlandı</v>
      </c>
      <c r="L120" t="str">
        <f t="shared" ca="1" si="14"/>
        <v>Arge</v>
      </c>
      <c r="M120">
        <f ca="1">ROUNDUP(RANDBETWEEN(1,TODAY()-GirisimProjeler[[#This Row],[Tarih]])/2,0)</f>
        <v>1</v>
      </c>
      <c r="N120" s="15" t="str">
        <f ca="1">IF(GirisimProjeler[[#This Row],[Durumu]]="Açık",_xlfn.SWITCH(RANDBETWEEN(1,10),1,"",2,"",RANDBETWEEN(1,10)),"")</f>
        <v/>
      </c>
      <c r="O120" s="15" t="str">
        <f t="shared" ca="1" si="15"/>
        <v>AB</v>
      </c>
      <c r="P120" s="15"/>
    </row>
    <row r="121" spans="1:16">
      <c r="A121">
        <v>120</v>
      </c>
      <c r="B121">
        <f t="shared" ca="1" si="8"/>
        <v>1636</v>
      </c>
      <c r="C121">
        <f t="shared" ca="1" si="9"/>
        <v>34</v>
      </c>
      <c r="D121" t="s">
        <v>10624</v>
      </c>
      <c r="E121" s="14">
        <f t="shared" ca="1" si="10"/>
        <v>43693</v>
      </c>
      <c r="F121">
        <f t="shared" ca="1" si="11"/>
        <v>95</v>
      </c>
      <c r="G121" s="13">
        <f ca="1">VLOOKUP(GirisimProjeler[[#This Row],[Başvuruyu Alan Çalışan]],Calisanlar[],6,0)</f>
        <v>58</v>
      </c>
      <c r="H121" s="13">
        <f ca="1">MATCH(GirisimProjeler[[#This Row],[Başvuru il]],ilceler[İl Plaka],0)+RANDBETWEEN(1,5)</f>
        <v>862</v>
      </c>
      <c r="I121" t="str">
        <f t="shared" ca="1" si="12"/>
        <v>Kurum 4</v>
      </c>
      <c r="J121" t="str">
        <f ca="1">IF(GirisimProjeler[[#This Row],[Aşama]]="Sonuçlandı","Kapalı","Açık")</f>
        <v>Açık</v>
      </c>
      <c r="K121" t="str">
        <f t="shared" ca="1" si="13"/>
        <v>İncelemede</v>
      </c>
      <c r="L121" t="str">
        <f t="shared" ca="1" si="14"/>
        <v>Arge</v>
      </c>
      <c r="M121">
        <f ca="1">ROUNDUP(RANDBETWEEN(1,TODAY()-GirisimProjeler[[#This Row],[Tarih]])/2,0)</f>
        <v>14</v>
      </c>
      <c r="N121" s="15" t="str">
        <f ca="1">IF(GirisimProjeler[[#This Row],[Durumu]]="Açık",_xlfn.SWITCH(RANDBETWEEN(1,10),1,"",2,"",RANDBETWEEN(1,10)),"")</f>
        <v/>
      </c>
      <c r="O121" s="15" t="str">
        <f t="shared" ca="1" si="15"/>
        <v>Kosgeb</v>
      </c>
      <c r="P121" s="15"/>
    </row>
    <row r="122" spans="1:16">
      <c r="A122">
        <v>121</v>
      </c>
      <c r="B122">
        <f t="shared" ca="1" si="8"/>
        <v>781</v>
      </c>
      <c r="C122">
        <f t="shared" ca="1" si="9"/>
        <v>134</v>
      </c>
      <c r="D122" s="12" t="s">
        <v>10617</v>
      </c>
      <c r="E122" s="14">
        <f t="shared" ca="1" si="10"/>
        <v>43699</v>
      </c>
      <c r="F122">
        <f t="shared" ca="1" si="11"/>
        <v>76</v>
      </c>
      <c r="G122" s="13">
        <f ca="1">VLOOKUP(GirisimProjeler[[#This Row],[Başvuruyu Alan Çalışan]],Calisanlar[],6,0)</f>
        <v>6</v>
      </c>
      <c r="H122" s="13">
        <f ca="1">MATCH(GirisimProjeler[[#This Row],[Başvuru il]],ilceler[İl Plaka],0)+RANDBETWEEN(1,5)</f>
        <v>67</v>
      </c>
      <c r="I122" t="str">
        <f t="shared" ca="1" si="12"/>
        <v>Kurum 18</v>
      </c>
      <c r="J122" t="str">
        <f ca="1">IF(GirisimProjeler[[#This Row],[Aşama]]="Sonuçlandı","Kapalı","Açık")</f>
        <v>Kapalı</v>
      </c>
      <c r="K122" t="str">
        <f t="shared" ca="1" si="13"/>
        <v>Sonuçlandı</v>
      </c>
      <c r="L122" t="str">
        <f t="shared" ca="1" si="14"/>
        <v>Arge</v>
      </c>
      <c r="M122">
        <f ca="1">ROUNDUP(RANDBETWEEN(1,TODAY()-GirisimProjeler[[#This Row],[Tarih]])/2,0)</f>
        <v>10</v>
      </c>
      <c r="N122" s="15" t="str">
        <f ca="1">IF(GirisimProjeler[[#This Row],[Durumu]]="Açık",_xlfn.SWITCH(RANDBETWEEN(1,10),1,"",2,"",RANDBETWEEN(1,10)),"")</f>
        <v/>
      </c>
      <c r="O122" s="15" t="str">
        <f t="shared" ca="1" si="15"/>
        <v>Tubitak</v>
      </c>
      <c r="P122" s="15"/>
    </row>
    <row r="123" spans="1:16">
      <c r="A123">
        <v>122</v>
      </c>
      <c r="B123">
        <f t="shared" ca="1" si="8"/>
        <v>981</v>
      </c>
      <c r="C123">
        <f t="shared" ca="1" si="9"/>
        <v>158</v>
      </c>
      <c r="D123" s="12" t="s">
        <v>10618</v>
      </c>
      <c r="E123" s="14">
        <f t="shared" ca="1" si="10"/>
        <v>43678</v>
      </c>
      <c r="F123">
        <f t="shared" ca="1" si="11"/>
        <v>106</v>
      </c>
      <c r="G123" s="13">
        <f ca="1">VLOOKUP(GirisimProjeler[[#This Row],[Başvuruyu Alan Çalışan]],Calisanlar[],6,0)</f>
        <v>6</v>
      </c>
      <c r="H123" s="13">
        <f ca="1">MATCH(GirisimProjeler[[#This Row],[Başvuru il]],ilceler[İl Plaka],0)+RANDBETWEEN(1,5)</f>
        <v>70</v>
      </c>
      <c r="I123" t="str">
        <f t="shared" ca="1" si="12"/>
        <v>Kurum 15</v>
      </c>
      <c r="J123" t="str">
        <f ca="1">IF(GirisimProjeler[[#This Row],[Aşama]]="Sonuçlandı","Kapalı","Açık")</f>
        <v>Kapalı</v>
      </c>
      <c r="K123" t="str">
        <f t="shared" ca="1" si="13"/>
        <v>Sonuçlandı</v>
      </c>
      <c r="L123" t="str">
        <f t="shared" ca="1" si="14"/>
        <v>Bilgi İşlem</v>
      </c>
      <c r="M123">
        <f ca="1">ROUNDUP(RANDBETWEEN(1,TODAY()-GirisimProjeler[[#This Row],[Tarih]])/2,0)</f>
        <v>3</v>
      </c>
      <c r="N123" s="15" t="str">
        <f ca="1">IF(GirisimProjeler[[#This Row],[Durumu]]="Açık",_xlfn.SWITCH(RANDBETWEEN(1,10),1,"",2,"",RANDBETWEEN(1,10)),"")</f>
        <v/>
      </c>
      <c r="O123" s="15" t="str">
        <f t="shared" ca="1" si="15"/>
        <v>Tubitak</v>
      </c>
      <c r="P123" s="15"/>
    </row>
    <row r="124" spans="1:16">
      <c r="A124">
        <v>123</v>
      </c>
      <c r="B124">
        <f t="shared" ca="1" si="8"/>
        <v>127</v>
      </c>
      <c r="C124">
        <f t="shared" ca="1" si="9"/>
        <v>136</v>
      </c>
      <c r="D124" t="s">
        <v>10619</v>
      </c>
      <c r="E124" s="14">
        <f t="shared" ca="1" si="10"/>
        <v>43704</v>
      </c>
      <c r="F124">
        <f t="shared" ca="1" si="11"/>
        <v>46</v>
      </c>
      <c r="G124" s="13">
        <f ca="1">VLOOKUP(GirisimProjeler[[#This Row],[Başvuruyu Alan Çalışan]],Calisanlar[],6,0)</f>
        <v>34</v>
      </c>
      <c r="H124" s="13">
        <f ca="1">MATCH(GirisimProjeler[[#This Row],[Başvuru il]],ilceler[İl Plaka],0)+RANDBETWEEN(1,5)</f>
        <v>449</v>
      </c>
      <c r="I124" t="str">
        <f t="shared" ca="1" si="12"/>
        <v>Kurum 4</v>
      </c>
      <c r="J124" t="str">
        <f ca="1">IF(GirisimProjeler[[#This Row],[Aşama]]="Sonuçlandı","Kapalı","Açık")</f>
        <v>Açık</v>
      </c>
      <c r="K124" t="str">
        <f t="shared" ca="1" si="13"/>
        <v>İncelemede</v>
      </c>
      <c r="L124" t="str">
        <f t="shared" ca="1" si="14"/>
        <v>Arge</v>
      </c>
      <c r="M124">
        <f ca="1">ROUNDUP(RANDBETWEEN(1,TODAY()-GirisimProjeler[[#This Row],[Tarih]])/2,0)</f>
        <v>10</v>
      </c>
      <c r="N124" s="15">
        <f ca="1">IF(GirisimProjeler[[#This Row],[Durumu]]="Açık",_xlfn.SWITCH(RANDBETWEEN(1,10),1,"",2,"",RANDBETWEEN(1,10)),"")</f>
        <v>2</v>
      </c>
      <c r="O124" s="15" t="str">
        <f t="shared" ca="1" si="15"/>
        <v>Kosgeb</v>
      </c>
      <c r="P124" s="15"/>
    </row>
    <row r="125" spans="1:16">
      <c r="A125">
        <v>124</v>
      </c>
      <c r="B125">
        <f t="shared" ca="1" si="8"/>
        <v>351</v>
      </c>
      <c r="C125">
        <f t="shared" ca="1" si="9"/>
        <v>106</v>
      </c>
      <c r="D125" t="s">
        <v>10620</v>
      </c>
      <c r="E125" s="14">
        <f t="shared" ca="1" si="10"/>
        <v>43690</v>
      </c>
      <c r="F125">
        <f t="shared" ca="1" si="11"/>
        <v>29</v>
      </c>
      <c r="G125" s="13">
        <f ca="1">VLOOKUP(GirisimProjeler[[#This Row],[Başvuruyu Alan Çalışan]],Calisanlar[],6,0)</f>
        <v>63</v>
      </c>
      <c r="H125" s="13">
        <f ca="1">MATCH(GirisimProjeler[[#This Row],[Başvuru il]],ilceler[İl Plaka],0)+RANDBETWEEN(1,5)</f>
        <v>823</v>
      </c>
      <c r="I125" t="str">
        <f t="shared" ca="1" si="12"/>
        <v>Kurum 20</v>
      </c>
      <c r="J125" t="str">
        <f ca="1">IF(GirisimProjeler[[#This Row],[Aşama]]="Sonuçlandı","Kapalı","Açık")</f>
        <v>Kapalı</v>
      </c>
      <c r="K125" t="str">
        <f t="shared" ca="1" si="13"/>
        <v>Sonuçlandı</v>
      </c>
      <c r="L125" t="str">
        <f t="shared" ca="1" si="14"/>
        <v>Arge</v>
      </c>
      <c r="M125">
        <f ca="1">ROUNDUP(RANDBETWEEN(1,TODAY()-GirisimProjeler[[#This Row],[Tarih]])/2,0)</f>
        <v>14</v>
      </c>
      <c r="N125" s="15" t="str">
        <f ca="1">IF(GirisimProjeler[[#This Row],[Durumu]]="Açık",_xlfn.SWITCH(RANDBETWEEN(1,10),1,"",2,"",RANDBETWEEN(1,10)),"")</f>
        <v/>
      </c>
      <c r="O125" s="15" t="str">
        <f t="shared" ca="1" si="15"/>
        <v>AB</v>
      </c>
      <c r="P125" s="15"/>
    </row>
    <row r="126" spans="1:16">
      <c r="A126">
        <v>125</v>
      </c>
      <c r="B126">
        <f t="shared" ca="1" si="8"/>
        <v>1544</v>
      </c>
      <c r="C126">
        <f t="shared" ca="1" si="9"/>
        <v>136</v>
      </c>
      <c r="D126" t="s">
        <v>10621</v>
      </c>
      <c r="E126" s="14">
        <f t="shared" ca="1" si="10"/>
        <v>43686</v>
      </c>
      <c r="F126">
        <f t="shared" ca="1" si="11"/>
        <v>57</v>
      </c>
      <c r="G126" s="13">
        <f ca="1">VLOOKUP(GirisimProjeler[[#This Row],[Başvuruyu Alan Çalışan]],Calisanlar[],6,0)</f>
        <v>34</v>
      </c>
      <c r="H126" s="13">
        <f ca="1">MATCH(GirisimProjeler[[#This Row],[Başvuru il]],ilceler[İl Plaka],0)+RANDBETWEEN(1,5)</f>
        <v>447</v>
      </c>
      <c r="I126" t="str">
        <f t="shared" ca="1" si="12"/>
        <v>Kurum 10</v>
      </c>
      <c r="J126" t="str">
        <f ca="1">IF(GirisimProjeler[[#This Row],[Aşama]]="Sonuçlandı","Kapalı","Açık")</f>
        <v>Kapalı</v>
      </c>
      <c r="K126" t="str">
        <f t="shared" ca="1" si="13"/>
        <v>Sonuçlandı</v>
      </c>
      <c r="L126" t="str">
        <f t="shared" ca="1" si="14"/>
        <v>İnsan Kaynakları</v>
      </c>
      <c r="M126">
        <f ca="1">ROUNDUP(RANDBETWEEN(1,TODAY()-GirisimProjeler[[#This Row],[Tarih]])/2,0)</f>
        <v>1</v>
      </c>
      <c r="N126" s="15" t="str">
        <f ca="1">IF(GirisimProjeler[[#This Row],[Durumu]]="Açık",_xlfn.SWITCH(RANDBETWEEN(1,10),1,"",2,"",RANDBETWEEN(1,10)),"")</f>
        <v/>
      </c>
      <c r="O126" s="15" t="str">
        <f t="shared" ca="1" si="15"/>
        <v>Tubitak</v>
      </c>
      <c r="P126" s="15"/>
    </row>
    <row r="127" spans="1:16">
      <c r="A127">
        <v>126</v>
      </c>
      <c r="B127">
        <f t="shared" ca="1" si="8"/>
        <v>1344</v>
      </c>
      <c r="C127">
        <f t="shared" ca="1" si="9"/>
        <v>11</v>
      </c>
      <c r="D127" t="s">
        <v>10622</v>
      </c>
      <c r="E127" s="14">
        <f t="shared" ca="1" si="10"/>
        <v>43704</v>
      </c>
      <c r="F127">
        <f t="shared" ca="1" si="11"/>
        <v>6</v>
      </c>
      <c r="G127" s="13">
        <f ca="1">VLOOKUP(GirisimProjeler[[#This Row],[Başvuruyu Alan Çalışan]],Calisanlar[],6,0)</f>
        <v>34</v>
      </c>
      <c r="H127" s="13">
        <f ca="1">MATCH(GirisimProjeler[[#This Row],[Başvuru il]],ilceler[İl Plaka],0)+RANDBETWEEN(1,5)</f>
        <v>446</v>
      </c>
      <c r="I127" t="str">
        <f t="shared" ca="1" si="12"/>
        <v>Kurum 15</v>
      </c>
      <c r="J127" t="str">
        <f ca="1">IF(GirisimProjeler[[#This Row],[Aşama]]="Sonuçlandı","Kapalı","Açık")</f>
        <v>Kapalı</v>
      </c>
      <c r="K127" t="str">
        <f t="shared" ca="1" si="13"/>
        <v>Sonuçlandı</v>
      </c>
      <c r="L127" t="str">
        <f t="shared" ca="1" si="14"/>
        <v>Arge</v>
      </c>
      <c r="M127">
        <f ca="1">ROUNDUP(RANDBETWEEN(1,TODAY()-GirisimProjeler[[#This Row],[Tarih]])/2,0)</f>
        <v>4</v>
      </c>
      <c r="N127" s="15" t="str">
        <f ca="1">IF(GirisimProjeler[[#This Row],[Durumu]]="Açık",_xlfn.SWITCH(RANDBETWEEN(1,10),1,"",2,"",RANDBETWEEN(1,10)),"")</f>
        <v/>
      </c>
      <c r="O127" s="15" t="str">
        <f t="shared" ca="1" si="15"/>
        <v>Tubitak</v>
      </c>
      <c r="P127" s="15"/>
    </row>
    <row r="128" spans="1:16">
      <c r="A128">
        <v>127</v>
      </c>
      <c r="B128">
        <f t="shared" ca="1" si="8"/>
        <v>486</v>
      </c>
      <c r="C128">
        <f t="shared" ca="1" si="9"/>
        <v>119</v>
      </c>
      <c r="D128" t="s">
        <v>10623</v>
      </c>
      <c r="E128" s="14">
        <f t="shared" ca="1" si="10"/>
        <v>43683</v>
      </c>
      <c r="F128">
        <f t="shared" ca="1" si="11"/>
        <v>116</v>
      </c>
      <c r="G128" s="13">
        <f ca="1">VLOOKUP(GirisimProjeler[[#This Row],[Başvuruyu Alan Çalışan]],Calisanlar[],6,0)</f>
        <v>6</v>
      </c>
      <c r="H128" s="13">
        <f ca="1">MATCH(GirisimProjeler[[#This Row],[Başvuru il]],ilceler[İl Plaka],0)+RANDBETWEEN(1,5)</f>
        <v>66</v>
      </c>
      <c r="I128" t="str">
        <f t="shared" ca="1" si="12"/>
        <v>Kurum 15</v>
      </c>
      <c r="J128" t="str">
        <f ca="1">IF(GirisimProjeler[[#This Row],[Aşama]]="Sonuçlandı","Kapalı","Açık")</f>
        <v>Kapalı</v>
      </c>
      <c r="K128" t="str">
        <f t="shared" ca="1" si="13"/>
        <v>Sonuçlandı</v>
      </c>
      <c r="L128" t="str">
        <f t="shared" ca="1" si="14"/>
        <v>Arge</v>
      </c>
      <c r="M128">
        <f ca="1">ROUNDUP(RANDBETWEEN(1,TODAY()-GirisimProjeler[[#This Row],[Tarih]])/2,0)</f>
        <v>7</v>
      </c>
      <c r="N128" s="15" t="str">
        <f ca="1">IF(GirisimProjeler[[#This Row],[Durumu]]="Açık",_xlfn.SWITCH(RANDBETWEEN(1,10),1,"",2,"",RANDBETWEEN(1,10)),"")</f>
        <v/>
      </c>
      <c r="O128" s="15" t="str">
        <f t="shared" ca="1" si="15"/>
        <v>AB</v>
      </c>
      <c r="P128" s="15"/>
    </row>
    <row r="129" spans="1:16">
      <c r="A129">
        <v>128</v>
      </c>
      <c r="B129">
        <f t="shared" ca="1" si="8"/>
        <v>842</v>
      </c>
      <c r="C129">
        <f t="shared" ca="1" si="9"/>
        <v>110</v>
      </c>
      <c r="D129" t="s">
        <v>10624</v>
      </c>
      <c r="E129" s="14">
        <f t="shared" ca="1" si="10"/>
        <v>43728</v>
      </c>
      <c r="F129">
        <f t="shared" ca="1" si="11"/>
        <v>54</v>
      </c>
      <c r="G129" s="13">
        <f ca="1">VLOOKUP(GirisimProjeler[[#This Row],[Başvuruyu Alan Çalışan]],Calisanlar[],6,0)</f>
        <v>13</v>
      </c>
      <c r="H129" s="13">
        <f ca="1">MATCH(GirisimProjeler[[#This Row],[Başvuru il]],ilceler[İl Plaka],0)+RANDBETWEEN(1,5)</f>
        <v>192</v>
      </c>
      <c r="I129" t="str">
        <f t="shared" ca="1" si="12"/>
        <v>Kurum 3</v>
      </c>
      <c r="J129" t="str">
        <f ca="1">IF(GirisimProjeler[[#This Row],[Aşama]]="Sonuçlandı","Kapalı","Açık")</f>
        <v>Kapalı</v>
      </c>
      <c r="K129" t="str">
        <f t="shared" ca="1" si="13"/>
        <v>Sonuçlandı</v>
      </c>
      <c r="L129" t="str">
        <f t="shared" ca="1" si="14"/>
        <v>Arge</v>
      </c>
      <c r="M129">
        <f ca="1">ROUNDUP(RANDBETWEEN(1,TODAY()-GirisimProjeler[[#This Row],[Tarih]])/2,0)</f>
        <v>2</v>
      </c>
      <c r="N129" s="15" t="str">
        <f ca="1">IF(GirisimProjeler[[#This Row],[Durumu]]="Açık",_xlfn.SWITCH(RANDBETWEEN(1,10),1,"",2,"",RANDBETWEEN(1,10)),"")</f>
        <v/>
      </c>
      <c r="O129" s="15" t="str">
        <f t="shared" ca="1" si="15"/>
        <v>Kosgeb</v>
      </c>
      <c r="P129" s="15"/>
    </row>
    <row r="130" spans="1:16">
      <c r="A130">
        <v>129</v>
      </c>
      <c r="B130">
        <f t="shared" ref="B130:B193" ca="1" si="16">RANDBETWEEN(1,1964)</f>
        <v>1635</v>
      </c>
      <c r="C130">
        <f t="shared" ref="C130:C169" ca="1" si="17">RANDBETWEEN(1,158)</f>
        <v>105</v>
      </c>
      <c r="D130" s="12" t="s">
        <v>10617</v>
      </c>
      <c r="E130" s="14">
        <f t="shared" ref="E130:E169" ca="1" si="18">TODAY()-RANDBETWEEN(1,60)</f>
        <v>43709</v>
      </c>
      <c r="F130">
        <f t="shared" ref="F130:F169" ca="1" si="19">RANDBETWEEN(1,130)</f>
        <v>100</v>
      </c>
      <c r="G130" s="13">
        <f ca="1">VLOOKUP(GirisimProjeler[[#This Row],[Başvuruyu Alan Çalışan]],Calisanlar[],6,0)</f>
        <v>34</v>
      </c>
      <c r="H130" s="13">
        <f ca="1">MATCH(GirisimProjeler[[#This Row],[Başvuru il]],ilceler[İl Plaka],0)+RANDBETWEEN(1,5)</f>
        <v>446</v>
      </c>
      <c r="I130" t="str">
        <f t="shared" ref="I130:I169" ca="1" si="20">"Kurum "&amp;RANDBETWEEN(1,20)</f>
        <v>Kurum 19</v>
      </c>
      <c r="J130" t="str">
        <f ca="1">IF(GirisimProjeler[[#This Row],[Aşama]]="Sonuçlandı","Kapalı","Açık")</f>
        <v>Açık</v>
      </c>
      <c r="K130" t="str">
        <f t="shared" ref="K130:K193" ca="1" si="21">_xlfn.SWITCH(RANDBETWEEN(1,5),1,"Yeni Proje",2,"İncelemede",3,"Sonuçlandı","Sonuçlandı")</f>
        <v>İncelemede</v>
      </c>
      <c r="L130" t="str">
        <f t="shared" ref="L130:L169" ca="1" si="22">_xlfn.SWITCH(RANDBETWEEN(1,5),1,"Bilgi İşlem",2,"Finans",3,"İnsan Kaynakları","Arge")</f>
        <v>Bilgi İşlem</v>
      </c>
      <c r="M130">
        <f ca="1">ROUNDUP(RANDBETWEEN(1,TODAY()-GirisimProjeler[[#This Row],[Tarih]])/2,0)</f>
        <v>1</v>
      </c>
      <c r="N130" s="15" t="str">
        <f ca="1">IF(GirisimProjeler[[#This Row],[Durumu]]="Açık",_xlfn.SWITCH(RANDBETWEEN(1,10),1,"",2,"",RANDBETWEEN(1,10)),"")</f>
        <v/>
      </c>
      <c r="O130" s="15" t="str">
        <f t="shared" ref="O130:O193" ca="1" si="23">_xlfn.SWITCH(RANDBETWEEN(1,4),1,"Tubitak",2,"Kosgeb",3,"AB",4,"Bulunmuyor")</f>
        <v>Kosgeb</v>
      </c>
      <c r="P130" s="15"/>
    </row>
    <row r="131" spans="1:16">
      <c r="A131">
        <v>130</v>
      </c>
      <c r="B131">
        <f t="shared" ca="1" si="16"/>
        <v>1776</v>
      </c>
      <c r="C131">
        <f t="shared" ca="1" si="17"/>
        <v>106</v>
      </c>
      <c r="D131" s="12" t="s">
        <v>10618</v>
      </c>
      <c r="E131" s="14">
        <f t="shared" ca="1" si="18"/>
        <v>43691</v>
      </c>
      <c r="F131">
        <f t="shared" ca="1" si="19"/>
        <v>45</v>
      </c>
      <c r="G131" s="13">
        <f ca="1">VLOOKUP(GirisimProjeler[[#This Row],[Başvuruyu Alan Çalışan]],Calisanlar[],6,0)</f>
        <v>35</v>
      </c>
      <c r="H131" s="13">
        <f ca="1">MATCH(GirisimProjeler[[#This Row],[Başvuru il]],ilceler[İl Plaka],0)+RANDBETWEEN(1,5)</f>
        <v>488</v>
      </c>
      <c r="I131" t="str">
        <f t="shared" ca="1" si="20"/>
        <v>Kurum 4</v>
      </c>
      <c r="J131" t="str">
        <f ca="1">IF(GirisimProjeler[[#This Row],[Aşama]]="Sonuçlandı","Kapalı","Açık")</f>
        <v>Kapalı</v>
      </c>
      <c r="K131" t="str">
        <f t="shared" ca="1" si="21"/>
        <v>Sonuçlandı</v>
      </c>
      <c r="L131" t="str">
        <f t="shared" ca="1" si="22"/>
        <v>İnsan Kaynakları</v>
      </c>
      <c r="M131">
        <f ca="1">ROUNDUP(RANDBETWEEN(1,TODAY()-GirisimProjeler[[#This Row],[Tarih]])/2,0)</f>
        <v>18</v>
      </c>
      <c r="N131" s="15" t="str">
        <f ca="1">IF(GirisimProjeler[[#This Row],[Durumu]]="Açık",_xlfn.SWITCH(RANDBETWEEN(1,10),1,"",2,"",RANDBETWEEN(1,10)),"")</f>
        <v/>
      </c>
      <c r="O131" s="15" t="str">
        <f t="shared" ca="1" si="23"/>
        <v>Bulunmuyor</v>
      </c>
      <c r="P131" s="15"/>
    </row>
    <row r="132" spans="1:16">
      <c r="A132">
        <v>131</v>
      </c>
      <c r="B132">
        <f t="shared" ca="1" si="16"/>
        <v>573</v>
      </c>
      <c r="C132">
        <f t="shared" ca="1" si="17"/>
        <v>61</v>
      </c>
      <c r="D132" t="s">
        <v>10619</v>
      </c>
      <c r="E132" s="14">
        <f t="shared" ca="1" si="18"/>
        <v>43681</v>
      </c>
      <c r="F132">
        <f t="shared" ca="1" si="19"/>
        <v>48</v>
      </c>
      <c r="G132" s="13">
        <f ca="1">VLOOKUP(GirisimProjeler[[#This Row],[Başvuruyu Alan Çalışan]],Calisanlar[],6,0)</f>
        <v>73</v>
      </c>
      <c r="H132" s="13">
        <f ca="1">MATCH(GirisimProjeler[[#This Row],[Başvuru il]],ilceler[İl Plaka],0)+RANDBETWEEN(1,5)</f>
        <v>855</v>
      </c>
      <c r="I132" t="str">
        <f t="shared" ca="1" si="20"/>
        <v>Kurum 3</v>
      </c>
      <c r="J132" t="str">
        <f ca="1">IF(GirisimProjeler[[#This Row],[Aşama]]="Sonuçlandı","Kapalı","Açık")</f>
        <v>Açık</v>
      </c>
      <c r="K132" t="str">
        <f t="shared" ca="1" si="21"/>
        <v>Yeni Proje</v>
      </c>
      <c r="L132" t="str">
        <f t="shared" ca="1" si="22"/>
        <v>Arge</v>
      </c>
      <c r="M132">
        <f ca="1">ROUNDUP(RANDBETWEEN(1,TODAY()-GirisimProjeler[[#This Row],[Tarih]])/2,0)</f>
        <v>7</v>
      </c>
      <c r="N132" s="15">
        <f ca="1">IF(GirisimProjeler[[#This Row],[Durumu]]="Açık",_xlfn.SWITCH(RANDBETWEEN(1,10),1,"",2,"",RANDBETWEEN(1,10)),"")</f>
        <v>10</v>
      </c>
      <c r="O132" s="15" t="str">
        <f t="shared" ca="1" si="23"/>
        <v>AB</v>
      </c>
      <c r="P132" s="15"/>
    </row>
    <row r="133" spans="1:16">
      <c r="A133">
        <v>132</v>
      </c>
      <c r="B133">
        <f t="shared" ca="1" si="16"/>
        <v>182</v>
      </c>
      <c r="C133">
        <f t="shared" ca="1" si="17"/>
        <v>4</v>
      </c>
      <c r="D133" t="s">
        <v>10620</v>
      </c>
      <c r="E133" s="14">
        <f t="shared" ca="1" si="18"/>
        <v>43691</v>
      </c>
      <c r="F133">
        <f t="shared" ca="1" si="19"/>
        <v>116</v>
      </c>
      <c r="G133" s="13">
        <f ca="1">VLOOKUP(GirisimProjeler[[#This Row],[Başvuruyu Alan Çalışan]],Calisanlar[],6,0)</f>
        <v>6</v>
      </c>
      <c r="H133" s="13">
        <f ca="1">MATCH(GirisimProjeler[[#This Row],[Başvuru il]],ilceler[İl Plaka],0)+RANDBETWEEN(1,5)</f>
        <v>70</v>
      </c>
      <c r="I133" t="str">
        <f t="shared" ca="1" si="20"/>
        <v>Kurum 16</v>
      </c>
      <c r="J133" t="str">
        <f ca="1">IF(GirisimProjeler[[#This Row],[Aşama]]="Sonuçlandı","Kapalı","Açık")</f>
        <v>Kapalı</v>
      </c>
      <c r="K133" t="str">
        <f t="shared" ca="1" si="21"/>
        <v>Sonuçlandı</v>
      </c>
      <c r="L133" t="str">
        <f t="shared" ca="1" si="22"/>
        <v>Bilgi İşlem</v>
      </c>
      <c r="M133">
        <f ca="1">ROUNDUP(RANDBETWEEN(1,TODAY()-GirisimProjeler[[#This Row],[Tarih]])/2,0)</f>
        <v>8</v>
      </c>
      <c r="N133" s="15" t="str">
        <f ca="1">IF(GirisimProjeler[[#This Row],[Durumu]]="Açık",_xlfn.SWITCH(RANDBETWEEN(1,10),1,"",2,"",RANDBETWEEN(1,10)),"")</f>
        <v/>
      </c>
      <c r="O133" s="15" t="str">
        <f t="shared" ca="1" si="23"/>
        <v>Tubitak</v>
      </c>
      <c r="P133" s="15"/>
    </row>
    <row r="134" spans="1:16">
      <c r="A134">
        <v>133</v>
      </c>
      <c r="B134">
        <f t="shared" ca="1" si="16"/>
        <v>292</v>
      </c>
      <c r="C134">
        <f t="shared" ca="1" si="17"/>
        <v>119</v>
      </c>
      <c r="D134" t="s">
        <v>10621</v>
      </c>
      <c r="E134" s="14">
        <f t="shared" ca="1" si="18"/>
        <v>43729</v>
      </c>
      <c r="F134">
        <f t="shared" ca="1" si="19"/>
        <v>29</v>
      </c>
      <c r="G134" s="13">
        <f ca="1">VLOOKUP(GirisimProjeler[[#This Row],[Başvuruyu Alan Çalışan]],Calisanlar[],6,0)</f>
        <v>63</v>
      </c>
      <c r="H134" s="13">
        <f ca="1">MATCH(GirisimProjeler[[#This Row],[Başvuru il]],ilceler[İl Plaka],0)+RANDBETWEEN(1,5)</f>
        <v>825</v>
      </c>
      <c r="I134" t="str">
        <f t="shared" ca="1" si="20"/>
        <v>Kurum 3</v>
      </c>
      <c r="J134" t="str">
        <f ca="1">IF(GirisimProjeler[[#This Row],[Aşama]]="Sonuçlandı","Kapalı","Açık")</f>
        <v>Kapalı</v>
      </c>
      <c r="K134" t="str">
        <f t="shared" ca="1" si="21"/>
        <v>Sonuçlandı</v>
      </c>
      <c r="L134" t="str">
        <f t="shared" ca="1" si="22"/>
        <v>Arge</v>
      </c>
      <c r="M134">
        <f ca="1">ROUNDUP(RANDBETWEEN(1,TODAY()-GirisimProjeler[[#This Row],[Tarih]])/2,0)</f>
        <v>2</v>
      </c>
      <c r="N134" s="15" t="str">
        <f ca="1">IF(GirisimProjeler[[#This Row],[Durumu]]="Açık",_xlfn.SWITCH(RANDBETWEEN(1,10),1,"",2,"",RANDBETWEEN(1,10)),"")</f>
        <v/>
      </c>
      <c r="O134" s="15" t="str">
        <f t="shared" ca="1" si="23"/>
        <v>Tubitak</v>
      </c>
      <c r="P134" s="15"/>
    </row>
    <row r="135" spans="1:16">
      <c r="A135">
        <v>134</v>
      </c>
      <c r="B135">
        <f t="shared" ca="1" si="16"/>
        <v>714</v>
      </c>
      <c r="C135">
        <f t="shared" ca="1" si="17"/>
        <v>65</v>
      </c>
      <c r="D135" t="s">
        <v>10622</v>
      </c>
      <c r="E135" s="14">
        <f t="shared" ca="1" si="18"/>
        <v>43727</v>
      </c>
      <c r="F135">
        <f t="shared" ca="1" si="19"/>
        <v>39</v>
      </c>
      <c r="G135" s="13">
        <f ca="1">VLOOKUP(GirisimProjeler[[#This Row],[Başvuruyu Alan Çalışan]],Calisanlar[],6,0)</f>
        <v>37</v>
      </c>
      <c r="H135" s="13">
        <f ca="1">MATCH(GirisimProjeler[[#This Row],[Başvuru il]],ilceler[İl Plaka],0)+RANDBETWEEN(1,5)</f>
        <v>547</v>
      </c>
      <c r="I135" t="str">
        <f t="shared" ca="1" si="20"/>
        <v>Kurum 12</v>
      </c>
      <c r="J135" t="str">
        <f ca="1">IF(GirisimProjeler[[#This Row],[Aşama]]="Sonuçlandı","Kapalı","Açık")</f>
        <v>Açık</v>
      </c>
      <c r="K135" t="str">
        <f t="shared" ca="1" si="21"/>
        <v>İncelemede</v>
      </c>
      <c r="L135" t="str">
        <f t="shared" ca="1" si="22"/>
        <v>Arge</v>
      </c>
      <c r="M135">
        <f ca="1">ROUNDUP(RANDBETWEEN(1,TODAY()-GirisimProjeler[[#This Row],[Tarih]])/2,0)</f>
        <v>3</v>
      </c>
      <c r="N135" s="15" t="str">
        <f ca="1">IF(GirisimProjeler[[#This Row],[Durumu]]="Açık",_xlfn.SWITCH(RANDBETWEEN(1,10),1,"",2,"",RANDBETWEEN(1,10)),"")</f>
        <v/>
      </c>
      <c r="O135" s="15" t="str">
        <f t="shared" ca="1" si="23"/>
        <v>Bulunmuyor</v>
      </c>
      <c r="P135" s="15"/>
    </row>
    <row r="136" spans="1:16">
      <c r="A136">
        <v>135</v>
      </c>
      <c r="B136">
        <f t="shared" ca="1" si="16"/>
        <v>757</v>
      </c>
      <c r="C136">
        <f t="shared" ca="1" si="17"/>
        <v>129</v>
      </c>
      <c r="D136" t="s">
        <v>10623</v>
      </c>
      <c r="E136" s="14">
        <f t="shared" ca="1" si="18"/>
        <v>43705</v>
      </c>
      <c r="F136">
        <f t="shared" ca="1" si="19"/>
        <v>117</v>
      </c>
      <c r="G136" s="13">
        <f ca="1">VLOOKUP(GirisimProjeler[[#This Row],[Başvuruyu Alan Çalışan]],Calisanlar[],6,0)</f>
        <v>23</v>
      </c>
      <c r="H136" s="13">
        <f ca="1">MATCH(GirisimProjeler[[#This Row],[Başvuru il]],ilceler[İl Plaka],0)+RANDBETWEEN(1,5)</f>
        <v>329</v>
      </c>
      <c r="I136" t="str">
        <f t="shared" ca="1" si="20"/>
        <v>Kurum 2</v>
      </c>
      <c r="J136" t="str">
        <f ca="1">IF(GirisimProjeler[[#This Row],[Aşama]]="Sonuçlandı","Kapalı","Açık")</f>
        <v>Kapalı</v>
      </c>
      <c r="K136" t="str">
        <f t="shared" ca="1" si="21"/>
        <v>Sonuçlandı</v>
      </c>
      <c r="L136" t="str">
        <f t="shared" ca="1" si="22"/>
        <v>Arge</v>
      </c>
      <c r="M136">
        <f ca="1">ROUNDUP(RANDBETWEEN(1,TODAY()-GirisimProjeler[[#This Row],[Tarih]])/2,0)</f>
        <v>14</v>
      </c>
      <c r="N136" s="15" t="str">
        <f ca="1">IF(GirisimProjeler[[#This Row],[Durumu]]="Açık",_xlfn.SWITCH(RANDBETWEEN(1,10),1,"",2,"",RANDBETWEEN(1,10)),"")</f>
        <v/>
      </c>
      <c r="O136" s="15" t="str">
        <f t="shared" ca="1" si="23"/>
        <v>Bulunmuyor</v>
      </c>
      <c r="P136" s="15"/>
    </row>
    <row r="137" spans="1:16">
      <c r="A137">
        <v>136</v>
      </c>
      <c r="B137">
        <f t="shared" ca="1" si="16"/>
        <v>646</v>
      </c>
      <c r="C137">
        <f t="shared" ca="1" si="17"/>
        <v>122</v>
      </c>
      <c r="D137" t="s">
        <v>10624</v>
      </c>
      <c r="E137" s="14">
        <f t="shared" ca="1" si="18"/>
        <v>43709</v>
      </c>
      <c r="F137">
        <f t="shared" ca="1" si="19"/>
        <v>121</v>
      </c>
      <c r="G137" s="13">
        <f ca="1">VLOOKUP(GirisimProjeler[[#This Row],[Başvuruyu Alan Çalışan]],Calisanlar[],6,0)</f>
        <v>16</v>
      </c>
      <c r="H137" s="13">
        <f ca="1">MATCH(GirisimProjeler[[#This Row],[Başvuru il]],ilceler[İl Plaka],0)+RANDBETWEEN(1,5)</f>
        <v>220</v>
      </c>
      <c r="I137" t="str">
        <f t="shared" ca="1" si="20"/>
        <v>Kurum 15</v>
      </c>
      <c r="J137" t="str">
        <f ca="1">IF(GirisimProjeler[[#This Row],[Aşama]]="Sonuçlandı","Kapalı","Açık")</f>
        <v>Açık</v>
      </c>
      <c r="K137" t="str">
        <f t="shared" ca="1" si="21"/>
        <v>Yeni Proje</v>
      </c>
      <c r="L137" t="str">
        <f t="shared" ca="1" si="22"/>
        <v>Arge</v>
      </c>
      <c r="M137">
        <f ca="1">ROUNDUP(RANDBETWEEN(1,TODAY()-GirisimProjeler[[#This Row],[Tarih]])/2,0)</f>
        <v>2</v>
      </c>
      <c r="N137" s="15">
        <f ca="1">IF(GirisimProjeler[[#This Row],[Durumu]]="Açık",_xlfn.SWITCH(RANDBETWEEN(1,10),1,"",2,"",RANDBETWEEN(1,10)),"")</f>
        <v>10</v>
      </c>
      <c r="O137" s="15" t="str">
        <f t="shared" ca="1" si="23"/>
        <v>Bulunmuyor</v>
      </c>
      <c r="P137" s="15"/>
    </row>
    <row r="138" spans="1:16">
      <c r="A138">
        <v>137</v>
      </c>
      <c r="B138">
        <f t="shared" ca="1" si="16"/>
        <v>223</v>
      </c>
      <c r="C138">
        <f t="shared" ca="1" si="17"/>
        <v>14</v>
      </c>
      <c r="D138" s="12" t="s">
        <v>10617</v>
      </c>
      <c r="E138" s="14">
        <f t="shared" ca="1" si="18"/>
        <v>43696</v>
      </c>
      <c r="F138">
        <f t="shared" ca="1" si="19"/>
        <v>107</v>
      </c>
      <c r="G138" s="13">
        <f ca="1">VLOOKUP(GirisimProjeler[[#This Row],[Başvuruyu Alan Çalışan]],Calisanlar[],6,0)</f>
        <v>6</v>
      </c>
      <c r="H138" s="13">
        <f ca="1">MATCH(GirisimProjeler[[#This Row],[Başvuru il]],ilceler[İl Plaka],0)+RANDBETWEEN(1,5)</f>
        <v>67</v>
      </c>
      <c r="I138" t="str">
        <f t="shared" ca="1" si="20"/>
        <v>Kurum 6</v>
      </c>
      <c r="J138" t="str">
        <f ca="1">IF(GirisimProjeler[[#This Row],[Aşama]]="Sonuçlandı","Kapalı","Açık")</f>
        <v>Kapalı</v>
      </c>
      <c r="K138" t="str">
        <f t="shared" ca="1" si="21"/>
        <v>Sonuçlandı</v>
      </c>
      <c r="L138" t="str">
        <f t="shared" ca="1" si="22"/>
        <v>Bilgi İşlem</v>
      </c>
      <c r="M138">
        <f ca="1">ROUNDUP(RANDBETWEEN(1,TODAY()-GirisimProjeler[[#This Row],[Tarih]])/2,0)</f>
        <v>9</v>
      </c>
      <c r="N138" s="15" t="str">
        <f ca="1">IF(GirisimProjeler[[#This Row],[Durumu]]="Açık",_xlfn.SWITCH(RANDBETWEEN(1,10),1,"",2,"",RANDBETWEEN(1,10)),"")</f>
        <v/>
      </c>
      <c r="O138" s="15" t="str">
        <f t="shared" ca="1" si="23"/>
        <v>Bulunmuyor</v>
      </c>
      <c r="P138" s="15"/>
    </row>
    <row r="139" spans="1:16">
      <c r="A139">
        <v>138</v>
      </c>
      <c r="B139">
        <f t="shared" ca="1" si="16"/>
        <v>322</v>
      </c>
      <c r="C139">
        <f t="shared" ca="1" si="17"/>
        <v>135</v>
      </c>
      <c r="D139" s="12" t="s">
        <v>10618</v>
      </c>
      <c r="E139" s="14">
        <f t="shared" ca="1" si="18"/>
        <v>43726</v>
      </c>
      <c r="F139">
        <f t="shared" ca="1" si="19"/>
        <v>9</v>
      </c>
      <c r="G139" s="13">
        <f ca="1">VLOOKUP(GirisimProjeler[[#This Row],[Başvuruyu Alan Çalışan]],Calisanlar[],6,0)</f>
        <v>34</v>
      </c>
      <c r="H139" s="13">
        <f ca="1">MATCH(GirisimProjeler[[#This Row],[Başvuru il]],ilceler[İl Plaka],0)+RANDBETWEEN(1,5)</f>
        <v>449</v>
      </c>
      <c r="I139" t="str">
        <f t="shared" ca="1" si="20"/>
        <v>Kurum 14</v>
      </c>
      <c r="J139" t="str">
        <f ca="1">IF(GirisimProjeler[[#This Row],[Aşama]]="Sonuçlandı","Kapalı","Açık")</f>
        <v>Açık</v>
      </c>
      <c r="K139" t="str">
        <f t="shared" ca="1" si="21"/>
        <v>İncelemede</v>
      </c>
      <c r="L139" t="str">
        <f t="shared" ca="1" si="22"/>
        <v>Arge</v>
      </c>
      <c r="M139">
        <f ca="1">ROUNDUP(RANDBETWEEN(1,TODAY()-GirisimProjeler[[#This Row],[Tarih]])/2,0)</f>
        <v>2</v>
      </c>
      <c r="N139" s="15">
        <f ca="1">IF(GirisimProjeler[[#This Row],[Durumu]]="Açık",_xlfn.SWITCH(RANDBETWEEN(1,10),1,"",2,"",RANDBETWEEN(1,10)),"")</f>
        <v>7</v>
      </c>
      <c r="O139" s="15" t="str">
        <f t="shared" ca="1" si="23"/>
        <v>Bulunmuyor</v>
      </c>
      <c r="P139" s="15"/>
    </row>
    <row r="140" spans="1:16">
      <c r="A140">
        <v>139</v>
      </c>
      <c r="B140">
        <f t="shared" ca="1" si="16"/>
        <v>1926</v>
      </c>
      <c r="C140">
        <f t="shared" ca="1" si="17"/>
        <v>51</v>
      </c>
      <c r="D140" t="s">
        <v>10619</v>
      </c>
      <c r="E140" s="14">
        <f t="shared" ca="1" si="18"/>
        <v>43678</v>
      </c>
      <c r="F140">
        <f t="shared" ca="1" si="19"/>
        <v>3</v>
      </c>
      <c r="G140" s="13">
        <f ca="1">VLOOKUP(GirisimProjeler[[#This Row],[Başvuruyu Alan Çalışan]],Calisanlar[],6,0)</f>
        <v>6</v>
      </c>
      <c r="H140" s="13">
        <f ca="1">MATCH(GirisimProjeler[[#This Row],[Başvuru il]],ilceler[İl Plaka],0)+RANDBETWEEN(1,5)</f>
        <v>66</v>
      </c>
      <c r="I140" t="str">
        <f t="shared" ca="1" si="20"/>
        <v>Kurum 8</v>
      </c>
      <c r="J140" t="str">
        <f ca="1">IF(GirisimProjeler[[#This Row],[Aşama]]="Sonuçlandı","Kapalı","Açık")</f>
        <v>Açık</v>
      </c>
      <c r="K140" t="str">
        <f t="shared" ca="1" si="21"/>
        <v>İncelemede</v>
      </c>
      <c r="L140" t="str">
        <f t="shared" ca="1" si="22"/>
        <v>Arge</v>
      </c>
      <c r="M140">
        <f ca="1">ROUNDUP(RANDBETWEEN(1,TODAY()-GirisimProjeler[[#This Row],[Tarih]])/2,0)</f>
        <v>2</v>
      </c>
      <c r="N140" s="15">
        <f ca="1">IF(GirisimProjeler[[#This Row],[Durumu]]="Açık",_xlfn.SWITCH(RANDBETWEEN(1,10),1,"",2,"",RANDBETWEEN(1,10)),"")</f>
        <v>2</v>
      </c>
      <c r="O140" s="15" t="str">
        <f t="shared" ca="1" si="23"/>
        <v>Kosgeb</v>
      </c>
      <c r="P140" s="15"/>
    </row>
    <row r="141" spans="1:16">
      <c r="A141">
        <v>140</v>
      </c>
      <c r="B141">
        <f t="shared" ca="1" si="16"/>
        <v>1457</v>
      </c>
      <c r="C141">
        <f t="shared" ca="1" si="17"/>
        <v>155</v>
      </c>
      <c r="D141" t="s">
        <v>10620</v>
      </c>
      <c r="E141" s="14">
        <f t="shared" ca="1" si="18"/>
        <v>43675</v>
      </c>
      <c r="F141">
        <f t="shared" ca="1" si="19"/>
        <v>14</v>
      </c>
      <c r="G141" s="13">
        <f ca="1">VLOOKUP(GirisimProjeler[[#This Row],[Başvuruyu Alan Çalışan]],Calisanlar[],6,0)</f>
        <v>15</v>
      </c>
      <c r="H141" s="13">
        <f ca="1">MATCH(GirisimProjeler[[#This Row],[Başvuru il]],ilceler[İl Plaka],0)+RANDBETWEEN(1,5)</f>
        <v>209</v>
      </c>
      <c r="I141" t="str">
        <f t="shared" ca="1" si="20"/>
        <v>Kurum 3</v>
      </c>
      <c r="J141" t="str">
        <f ca="1">IF(GirisimProjeler[[#This Row],[Aşama]]="Sonuçlandı","Kapalı","Açık")</f>
        <v>Açık</v>
      </c>
      <c r="K141" t="str">
        <f t="shared" ca="1" si="21"/>
        <v>İncelemede</v>
      </c>
      <c r="L141" t="str">
        <f t="shared" ca="1" si="22"/>
        <v>Arge</v>
      </c>
      <c r="M141">
        <f ca="1">ROUNDUP(RANDBETWEEN(1,TODAY()-GirisimProjeler[[#This Row],[Tarih]])/2,0)</f>
        <v>14</v>
      </c>
      <c r="N141" s="15" t="str">
        <f ca="1">IF(GirisimProjeler[[#This Row],[Durumu]]="Açık",_xlfn.SWITCH(RANDBETWEEN(1,10),1,"",2,"",RANDBETWEEN(1,10)),"")</f>
        <v/>
      </c>
      <c r="O141" s="15" t="str">
        <f t="shared" ca="1" si="23"/>
        <v>Tubitak</v>
      </c>
      <c r="P141" s="15"/>
    </row>
    <row r="142" spans="1:16">
      <c r="A142">
        <v>141</v>
      </c>
      <c r="B142">
        <f t="shared" ca="1" si="16"/>
        <v>1036</v>
      </c>
      <c r="C142">
        <f t="shared" ca="1" si="17"/>
        <v>86</v>
      </c>
      <c r="D142" t="s">
        <v>10621</v>
      </c>
      <c r="E142" s="14">
        <f t="shared" ca="1" si="18"/>
        <v>43685</v>
      </c>
      <c r="F142">
        <f t="shared" ca="1" si="19"/>
        <v>69</v>
      </c>
      <c r="G142" s="13">
        <f ca="1">VLOOKUP(GirisimProjeler[[#This Row],[Başvuruyu Alan Çalışan]],Calisanlar[],6,0)</f>
        <v>34</v>
      </c>
      <c r="H142" s="13">
        <f ca="1">MATCH(GirisimProjeler[[#This Row],[Başvuru il]],ilceler[İl Plaka],0)+RANDBETWEEN(1,5)</f>
        <v>447</v>
      </c>
      <c r="I142" t="str">
        <f t="shared" ca="1" si="20"/>
        <v>Kurum 13</v>
      </c>
      <c r="J142" t="str">
        <f ca="1">IF(GirisimProjeler[[#This Row],[Aşama]]="Sonuçlandı","Kapalı","Açık")</f>
        <v>Kapalı</v>
      </c>
      <c r="K142" t="str">
        <f t="shared" ca="1" si="21"/>
        <v>Sonuçlandı</v>
      </c>
      <c r="L142" t="str">
        <f t="shared" ca="1" si="22"/>
        <v>Arge</v>
      </c>
      <c r="M142">
        <f ca="1">ROUNDUP(RANDBETWEEN(1,TODAY()-GirisimProjeler[[#This Row],[Tarih]])/2,0)</f>
        <v>19</v>
      </c>
      <c r="N142" s="15" t="str">
        <f ca="1">IF(GirisimProjeler[[#This Row],[Durumu]]="Açık",_xlfn.SWITCH(RANDBETWEEN(1,10),1,"",2,"",RANDBETWEEN(1,10)),"")</f>
        <v/>
      </c>
      <c r="O142" s="15" t="str">
        <f t="shared" ca="1" si="23"/>
        <v>Tubitak</v>
      </c>
      <c r="P142" s="15"/>
    </row>
    <row r="143" spans="1:16">
      <c r="A143">
        <v>142</v>
      </c>
      <c r="B143">
        <f t="shared" ca="1" si="16"/>
        <v>166</v>
      </c>
      <c r="C143">
        <f t="shared" ca="1" si="17"/>
        <v>3</v>
      </c>
      <c r="D143" t="s">
        <v>10622</v>
      </c>
      <c r="E143" s="14">
        <f t="shared" ca="1" si="18"/>
        <v>43700</v>
      </c>
      <c r="F143">
        <f t="shared" ca="1" si="19"/>
        <v>17</v>
      </c>
      <c r="G143" s="13">
        <f ca="1">VLOOKUP(GirisimProjeler[[#This Row],[Başvuruyu Alan Çalışan]],Calisanlar[],6,0)</f>
        <v>6</v>
      </c>
      <c r="H143" s="13">
        <f ca="1">MATCH(GirisimProjeler[[#This Row],[Başvuru il]],ilceler[İl Plaka],0)+RANDBETWEEN(1,5)</f>
        <v>66</v>
      </c>
      <c r="I143" t="str">
        <f t="shared" ca="1" si="20"/>
        <v>Kurum 1</v>
      </c>
      <c r="J143" t="str">
        <f ca="1">IF(GirisimProjeler[[#This Row],[Aşama]]="Sonuçlandı","Kapalı","Açık")</f>
        <v>Kapalı</v>
      </c>
      <c r="K143" t="str">
        <f t="shared" ca="1" si="21"/>
        <v>Sonuçlandı</v>
      </c>
      <c r="L143" t="str">
        <f t="shared" ca="1" si="22"/>
        <v>Bilgi İşlem</v>
      </c>
      <c r="M143">
        <f ca="1">ROUNDUP(RANDBETWEEN(1,TODAY()-GirisimProjeler[[#This Row],[Tarih]])/2,0)</f>
        <v>16</v>
      </c>
      <c r="N143" s="15" t="str">
        <f ca="1">IF(GirisimProjeler[[#This Row],[Durumu]]="Açık",_xlfn.SWITCH(RANDBETWEEN(1,10),1,"",2,"",RANDBETWEEN(1,10)),"")</f>
        <v/>
      </c>
      <c r="O143" s="15" t="str">
        <f t="shared" ca="1" si="23"/>
        <v>AB</v>
      </c>
      <c r="P143" s="15"/>
    </row>
    <row r="144" spans="1:16">
      <c r="A144">
        <v>143</v>
      </c>
      <c r="B144">
        <f t="shared" ca="1" si="16"/>
        <v>514</v>
      </c>
      <c r="C144">
        <f t="shared" ca="1" si="17"/>
        <v>137</v>
      </c>
      <c r="D144" t="s">
        <v>10623</v>
      </c>
      <c r="E144" s="14">
        <f t="shared" ca="1" si="18"/>
        <v>43728</v>
      </c>
      <c r="F144">
        <f t="shared" ca="1" si="19"/>
        <v>20</v>
      </c>
      <c r="G144" s="13">
        <f ca="1">VLOOKUP(GirisimProjeler[[#This Row],[Başvuruyu Alan Çalışan]],Calisanlar[],6,0)</f>
        <v>6</v>
      </c>
      <c r="H144" s="13">
        <f ca="1">MATCH(GirisimProjeler[[#This Row],[Başvuru il]],ilceler[İl Plaka],0)+RANDBETWEEN(1,5)</f>
        <v>67</v>
      </c>
      <c r="I144" t="str">
        <f t="shared" ca="1" si="20"/>
        <v>Kurum 2</v>
      </c>
      <c r="J144" t="str">
        <f ca="1">IF(GirisimProjeler[[#This Row],[Aşama]]="Sonuçlandı","Kapalı","Açık")</f>
        <v>Kapalı</v>
      </c>
      <c r="K144" t="str">
        <f t="shared" ca="1" si="21"/>
        <v>Sonuçlandı</v>
      </c>
      <c r="L144" t="str">
        <f t="shared" ca="1" si="22"/>
        <v>İnsan Kaynakları</v>
      </c>
      <c r="M144">
        <f ca="1">ROUNDUP(RANDBETWEEN(1,TODAY()-GirisimProjeler[[#This Row],[Tarih]])/2,0)</f>
        <v>3</v>
      </c>
      <c r="N144" s="15" t="str">
        <f ca="1">IF(GirisimProjeler[[#This Row],[Durumu]]="Açık",_xlfn.SWITCH(RANDBETWEEN(1,10),1,"",2,"",RANDBETWEEN(1,10)),"")</f>
        <v/>
      </c>
      <c r="O144" s="15" t="str">
        <f t="shared" ca="1" si="23"/>
        <v>AB</v>
      </c>
      <c r="P144" s="15"/>
    </row>
    <row r="145" spans="1:16">
      <c r="A145">
        <v>144</v>
      </c>
      <c r="B145">
        <f t="shared" ca="1" si="16"/>
        <v>883</v>
      </c>
      <c r="C145">
        <f t="shared" ca="1" si="17"/>
        <v>59</v>
      </c>
      <c r="D145" t="s">
        <v>10624</v>
      </c>
      <c r="E145" s="14">
        <f t="shared" ca="1" si="18"/>
        <v>43712</v>
      </c>
      <c r="F145">
        <f t="shared" ca="1" si="19"/>
        <v>63</v>
      </c>
      <c r="G145" s="13">
        <f ca="1">VLOOKUP(GirisimProjeler[[#This Row],[Başvuruyu Alan Çalışan]],Calisanlar[],6,0)</f>
        <v>34</v>
      </c>
      <c r="H145" s="13">
        <f ca="1">MATCH(GirisimProjeler[[#This Row],[Başvuru il]],ilceler[İl Plaka],0)+RANDBETWEEN(1,5)</f>
        <v>446</v>
      </c>
      <c r="I145" t="str">
        <f t="shared" ca="1" si="20"/>
        <v>Kurum 16</v>
      </c>
      <c r="J145" t="str">
        <f ca="1">IF(GirisimProjeler[[#This Row],[Aşama]]="Sonuçlandı","Kapalı","Açık")</f>
        <v>Kapalı</v>
      </c>
      <c r="K145" t="str">
        <f t="shared" ca="1" si="21"/>
        <v>Sonuçlandı</v>
      </c>
      <c r="L145" t="str">
        <f t="shared" ca="1" si="22"/>
        <v>İnsan Kaynakları</v>
      </c>
      <c r="M145">
        <f ca="1">ROUNDUP(RANDBETWEEN(1,TODAY()-GirisimProjeler[[#This Row],[Tarih]])/2,0)</f>
        <v>9</v>
      </c>
      <c r="N145" s="15" t="str">
        <f ca="1">IF(GirisimProjeler[[#This Row],[Durumu]]="Açık",_xlfn.SWITCH(RANDBETWEEN(1,10),1,"",2,"",RANDBETWEEN(1,10)),"")</f>
        <v/>
      </c>
      <c r="O145" s="15" t="str">
        <f t="shared" ca="1" si="23"/>
        <v>Tubitak</v>
      </c>
      <c r="P145" s="15"/>
    </row>
    <row r="146" spans="1:16">
      <c r="A146">
        <v>145</v>
      </c>
      <c r="B146">
        <f t="shared" ca="1" si="16"/>
        <v>1822</v>
      </c>
      <c r="C146">
        <f t="shared" ca="1" si="17"/>
        <v>102</v>
      </c>
      <c r="D146" s="12" t="s">
        <v>10617</v>
      </c>
      <c r="E146" s="14">
        <f t="shared" ca="1" si="18"/>
        <v>43683</v>
      </c>
      <c r="F146">
        <f t="shared" ca="1" si="19"/>
        <v>121</v>
      </c>
      <c r="G146" s="13">
        <f ca="1">VLOOKUP(GirisimProjeler[[#This Row],[Başvuruyu Alan Çalışan]],Calisanlar[],6,0)</f>
        <v>16</v>
      </c>
      <c r="H146" s="13">
        <f ca="1">MATCH(GirisimProjeler[[#This Row],[Başvuru il]],ilceler[İl Plaka],0)+RANDBETWEEN(1,5)</f>
        <v>221</v>
      </c>
      <c r="I146" t="str">
        <f t="shared" ca="1" si="20"/>
        <v>Kurum 12</v>
      </c>
      <c r="J146" t="str">
        <f ca="1">IF(GirisimProjeler[[#This Row],[Aşama]]="Sonuçlandı","Kapalı","Açık")</f>
        <v>Kapalı</v>
      </c>
      <c r="K146" t="str">
        <f t="shared" ca="1" si="21"/>
        <v>Sonuçlandı</v>
      </c>
      <c r="L146" t="str">
        <f t="shared" ca="1" si="22"/>
        <v>Arge</v>
      </c>
      <c r="M146">
        <f ca="1">ROUNDUP(RANDBETWEEN(1,TODAY()-GirisimProjeler[[#This Row],[Tarih]])/2,0)</f>
        <v>4</v>
      </c>
      <c r="N146" s="15" t="str">
        <f ca="1">IF(GirisimProjeler[[#This Row],[Durumu]]="Açık",_xlfn.SWITCH(RANDBETWEEN(1,10),1,"",2,"",RANDBETWEEN(1,10)),"")</f>
        <v/>
      </c>
      <c r="O146" s="15" t="str">
        <f t="shared" ca="1" si="23"/>
        <v>Kosgeb</v>
      </c>
      <c r="P146" s="15"/>
    </row>
    <row r="147" spans="1:16">
      <c r="A147">
        <v>146</v>
      </c>
      <c r="B147">
        <f t="shared" ca="1" si="16"/>
        <v>1565</v>
      </c>
      <c r="C147">
        <f t="shared" ca="1" si="17"/>
        <v>17</v>
      </c>
      <c r="D147" s="12" t="s">
        <v>10618</v>
      </c>
      <c r="E147" s="14">
        <f t="shared" ca="1" si="18"/>
        <v>43713</v>
      </c>
      <c r="F147">
        <f t="shared" ca="1" si="19"/>
        <v>66</v>
      </c>
      <c r="G147" s="13">
        <f ca="1">VLOOKUP(GirisimProjeler[[#This Row],[Başvuruyu Alan Çalışan]],Calisanlar[],6,0)</f>
        <v>6</v>
      </c>
      <c r="H147" s="13">
        <f ca="1">MATCH(GirisimProjeler[[#This Row],[Başvuru il]],ilceler[İl Plaka],0)+RANDBETWEEN(1,5)</f>
        <v>68</v>
      </c>
      <c r="I147" t="str">
        <f t="shared" ca="1" si="20"/>
        <v>Kurum 19</v>
      </c>
      <c r="J147" t="str">
        <f ca="1">IF(GirisimProjeler[[#This Row],[Aşama]]="Sonuçlandı","Kapalı","Açık")</f>
        <v>Kapalı</v>
      </c>
      <c r="K147" t="str">
        <f t="shared" ca="1" si="21"/>
        <v>Sonuçlandı</v>
      </c>
      <c r="L147" t="str">
        <f t="shared" ca="1" si="22"/>
        <v>Bilgi İşlem</v>
      </c>
      <c r="M147">
        <f ca="1">ROUNDUP(RANDBETWEEN(1,TODAY()-GirisimProjeler[[#This Row],[Tarih]])/2,0)</f>
        <v>3</v>
      </c>
      <c r="N147" s="15" t="str">
        <f ca="1">IF(GirisimProjeler[[#This Row],[Durumu]]="Açık",_xlfn.SWITCH(RANDBETWEEN(1,10),1,"",2,"",RANDBETWEEN(1,10)),"")</f>
        <v/>
      </c>
      <c r="O147" s="15" t="str">
        <f t="shared" ca="1" si="23"/>
        <v>AB</v>
      </c>
      <c r="P147" s="15"/>
    </row>
    <row r="148" spans="1:16">
      <c r="A148">
        <v>147</v>
      </c>
      <c r="B148">
        <f t="shared" ca="1" si="16"/>
        <v>10</v>
      </c>
      <c r="C148">
        <f t="shared" ca="1" si="17"/>
        <v>126</v>
      </c>
      <c r="D148" t="s">
        <v>10619</v>
      </c>
      <c r="E148" s="14">
        <f t="shared" ca="1" si="18"/>
        <v>43686</v>
      </c>
      <c r="F148">
        <f t="shared" ca="1" si="19"/>
        <v>49</v>
      </c>
      <c r="G148" s="13">
        <f ca="1">VLOOKUP(GirisimProjeler[[#This Row],[Başvuruyu Alan Çalışan]],Calisanlar[],6,0)</f>
        <v>34</v>
      </c>
      <c r="H148" s="13">
        <f ca="1">MATCH(GirisimProjeler[[#This Row],[Başvuru il]],ilceler[İl Plaka],0)+RANDBETWEEN(1,5)</f>
        <v>446</v>
      </c>
      <c r="I148" t="str">
        <f t="shared" ca="1" si="20"/>
        <v>Kurum 14</v>
      </c>
      <c r="J148" t="str">
        <f ca="1">IF(GirisimProjeler[[#This Row],[Aşama]]="Sonuçlandı","Kapalı","Açık")</f>
        <v>Açık</v>
      </c>
      <c r="K148" t="str">
        <f t="shared" ca="1" si="21"/>
        <v>İncelemede</v>
      </c>
      <c r="L148" t="str">
        <f t="shared" ca="1" si="22"/>
        <v>Arge</v>
      </c>
      <c r="M148">
        <f ca="1">ROUNDUP(RANDBETWEEN(1,TODAY()-GirisimProjeler[[#This Row],[Tarih]])/2,0)</f>
        <v>16</v>
      </c>
      <c r="N148" s="15">
        <f ca="1">IF(GirisimProjeler[[#This Row],[Durumu]]="Açık",_xlfn.SWITCH(RANDBETWEEN(1,10),1,"",2,"",RANDBETWEEN(1,10)),"")</f>
        <v>2</v>
      </c>
      <c r="O148" s="15" t="str">
        <f t="shared" ca="1" si="23"/>
        <v>AB</v>
      </c>
      <c r="P148" s="15"/>
    </row>
    <row r="149" spans="1:16">
      <c r="A149">
        <v>148</v>
      </c>
      <c r="B149">
        <f t="shared" ca="1" si="16"/>
        <v>1921</v>
      </c>
      <c r="C149">
        <f t="shared" ca="1" si="17"/>
        <v>91</v>
      </c>
      <c r="D149" t="s">
        <v>10620</v>
      </c>
      <c r="E149" s="14">
        <f t="shared" ca="1" si="18"/>
        <v>43698</v>
      </c>
      <c r="F149">
        <f t="shared" ca="1" si="19"/>
        <v>88</v>
      </c>
      <c r="G149" s="13">
        <f ca="1">VLOOKUP(GirisimProjeler[[#This Row],[Başvuruyu Alan Çalışan]],Calisanlar[],6,0)</f>
        <v>35</v>
      </c>
      <c r="H149" s="13">
        <f ca="1">MATCH(GirisimProjeler[[#This Row],[Başvuru il]],ilceler[İl Plaka],0)+RANDBETWEEN(1,5)</f>
        <v>485</v>
      </c>
      <c r="I149" t="str">
        <f t="shared" ca="1" si="20"/>
        <v>Kurum 19</v>
      </c>
      <c r="J149" t="str">
        <f ca="1">IF(GirisimProjeler[[#This Row],[Aşama]]="Sonuçlandı","Kapalı","Açık")</f>
        <v>Kapalı</v>
      </c>
      <c r="K149" t="str">
        <f t="shared" ca="1" si="21"/>
        <v>Sonuçlandı</v>
      </c>
      <c r="L149" t="str">
        <f t="shared" ca="1" si="22"/>
        <v>Bilgi İşlem</v>
      </c>
      <c r="M149">
        <f ca="1">ROUNDUP(RANDBETWEEN(1,TODAY()-GirisimProjeler[[#This Row],[Tarih]])/2,0)</f>
        <v>3</v>
      </c>
      <c r="N149" s="15" t="str">
        <f ca="1">IF(GirisimProjeler[[#This Row],[Durumu]]="Açık",_xlfn.SWITCH(RANDBETWEEN(1,10),1,"",2,"",RANDBETWEEN(1,10)),"")</f>
        <v/>
      </c>
      <c r="O149" s="15" t="str">
        <f t="shared" ca="1" si="23"/>
        <v>AB</v>
      </c>
      <c r="P149" s="15"/>
    </row>
    <row r="150" spans="1:16">
      <c r="A150">
        <v>149</v>
      </c>
      <c r="B150">
        <f t="shared" ca="1" si="16"/>
        <v>1538</v>
      </c>
      <c r="C150">
        <f t="shared" ca="1" si="17"/>
        <v>58</v>
      </c>
      <c r="D150" t="s">
        <v>10621</v>
      </c>
      <c r="E150" s="14">
        <f t="shared" ca="1" si="18"/>
        <v>43717</v>
      </c>
      <c r="F150">
        <f t="shared" ca="1" si="19"/>
        <v>120</v>
      </c>
      <c r="G150" s="13">
        <f ca="1">VLOOKUP(GirisimProjeler[[#This Row],[Başvuruyu Alan Çalışan]],Calisanlar[],6,0)</f>
        <v>6</v>
      </c>
      <c r="H150" s="13">
        <f ca="1">MATCH(GirisimProjeler[[#This Row],[Başvuru il]],ilceler[İl Plaka],0)+RANDBETWEEN(1,5)</f>
        <v>70</v>
      </c>
      <c r="I150" t="str">
        <f t="shared" ca="1" si="20"/>
        <v>Kurum 19</v>
      </c>
      <c r="J150" t="str">
        <f ca="1">IF(GirisimProjeler[[#This Row],[Aşama]]="Sonuçlandı","Kapalı","Açık")</f>
        <v>Kapalı</v>
      </c>
      <c r="K150" t="str">
        <f t="shared" ca="1" si="21"/>
        <v>Sonuçlandı</v>
      </c>
      <c r="L150" t="str">
        <f t="shared" ca="1" si="22"/>
        <v>Finans</v>
      </c>
      <c r="M150">
        <f ca="1">ROUNDUP(RANDBETWEEN(1,TODAY()-GirisimProjeler[[#This Row],[Tarih]])/2,0)</f>
        <v>4</v>
      </c>
      <c r="N150" s="15" t="str">
        <f ca="1">IF(GirisimProjeler[[#This Row],[Durumu]]="Açık",_xlfn.SWITCH(RANDBETWEEN(1,10),1,"",2,"",RANDBETWEEN(1,10)),"")</f>
        <v/>
      </c>
      <c r="O150" s="15" t="str">
        <f t="shared" ca="1" si="23"/>
        <v>AB</v>
      </c>
      <c r="P150" s="15"/>
    </row>
    <row r="151" spans="1:16">
      <c r="A151">
        <v>150</v>
      </c>
      <c r="B151">
        <f t="shared" ca="1" si="16"/>
        <v>3</v>
      </c>
      <c r="C151">
        <f t="shared" ca="1" si="17"/>
        <v>90</v>
      </c>
      <c r="D151" t="s">
        <v>10622</v>
      </c>
      <c r="E151" s="14">
        <f t="shared" ca="1" si="18"/>
        <v>43688</v>
      </c>
      <c r="F151">
        <f t="shared" ca="1" si="19"/>
        <v>129</v>
      </c>
      <c r="G151" s="13">
        <f ca="1">VLOOKUP(GirisimProjeler[[#This Row],[Başvuruyu Alan Çalışan]],Calisanlar[],6,0)</f>
        <v>35</v>
      </c>
      <c r="H151" s="13">
        <f ca="1">MATCH(GirisimProjeler[[#This Row],[Başvuru il]],ilceler[İl Plaka],0)+RANDBETWEEN(1,5)</f>
        <v>489</v>
      </c>
      <c r="I151" t="str">
        <f t="shared" ca="1" si="20"/>
        <v>Kurum 7</v>
      </c>
      <c r="J151" t="str">
        <f ca="1">IF(GirisimProjeler[[#This Row],[Aşama]]="Sonuçlandı","Kapalı","Açık")</f>
        <v>Açık</v>
      </c>
      <c r="K151" t="str">
        <f t="shared" ca="1" si="21"/>
        <v>Yeni Proje</v>
      </c>
      <c r="L151" t="str">
        <f t="shared" ca="1" si="22"/>
        <v>Bilgi İşlem</v>
      </c>
      <c r="M151">
        <f ca="1">ROUNDUP(RANDBETWEEN(1,TODAY()-GirisimProjeler[[#This Row],[Tarih]])/2,0)</f>
        <v>16</v>
      </c>
      <c r="N151" s="15">
        <f ca="1">IF(GirisimProjeler[[#This Row],[Durumu]]="Açık",_xlfn.SWITCH(RANDBETWEEN(1,10),1,"",2,"",RANDBETWEEN(1,10)),"")</f>
        <v>10</v>
      </c>
      <c r="O151" s="15" t="str">
        <f t="shared" ca="1" si="23"/>
        <v>Bulunmuyor</v>
      </c>
      <c r="P151" s="15"/>
    </row>
    <row r="152" spans="1:16">
      <c r="A152">
        <v>151</v>
      </c>
      <c r="B152">
        <f t="shared" ca="1" si="16"/>
        <v>1711</v>
      </c>
      <c r="C152">
        <f t="shared" ca="1" si="17"/>
        <v>80</v>
      </c>
      <c r="D152" t="s">
        <v>10623</v>
      </c>
      <c r="E152" s="14">
        <f t="shared" ca="1" si="18"/>
        <v>43694</v>
      </c>
      <c r="F152">
        <f t="shared" ca="1" si="19"/>
        <v>56</v>
      </c>
      <c r="G152" s="13">
        <f ca="1">VLOOKUP(GirisimProjeler[[#This Row],[Başvuruyu Alan Çalışan]],Calisanlar[],6,0)</f>
        <v>53</v>
      </c>
      <c r="H152" s="13">
        <f ca="1">MATCH(GirisimProjeler[[#This Row],[Başvuru il]],ilceler[İl Plaka],0)+RANDBETWEEN(1,5)</f>
        <v>782</v>
      </c>
      <c r="I152" t="str">
        <f t="shared" ca="1" si="20"/>
        <v>Kurum 1</v>
      </c>
      <c r="J152" t="str">
        <f ca="1">IF(GirisimProjeler[[#This Row],[Aşama]]="Sonuçlandı","Kapalı","Açık")</f>
        <v>Açık</v>
      </c>
      <c r="K152" t="str">
        <f t="shared" ca="1" si="21"/>
        <v>İncelemede</v>
      </c>
      <c r="L152" t="str">
        <f t="shared" ca="1" si="22"/>
        <v>Arge</v>
      </c>
      <c r="M152">
        <f ca="1">ROUNDUP(RANDBETWEEN(1,TODAY()-GirisimProjeler[[#This Row],[Tarih]])/2,0)</f>
        <v>17</v>
      </c>
      <c r="N152" s="15">
        <f ca="1">IF(GirisimProjeler[[#This Row],[Durumu]]="Açık",_xlfn.SWITCH(RANDBETWEEN(1,10),1,"",2,"",RANDBETWEEN(1,10)),"")</f>
        <v>8</v>
      </c>
      <c r="O152" s="15" t="str">
        <f t="shared" ca="1" si="23"/>
        <v>Kosgeb</v>
      </c>
      <c r="P152" s="15"/>
    </row>
    <row r="153" spans="1:16">
      <c r="A153">
        <v>152</v>
      </c>
      <c r="B153">
        <f t="shared" ca="1" si="16"/>
        <v>1385</v>
      </c>
      <c r="C153">
        <f t="shared" ca="1" si="17"/>
        <v>60</v>
      </c>
      <c r="D153" t="s">
        <v>10624</v>
      </c>
      <c r="E153" s="14">
        <f t="shared" ca="1" si="18"/>
        <v>43725</v>
      </c>
      <c r="F153">
        <f t="shared" ca="1" si="19"/>
        <v>119</v>
      </c>
      <c r="G153" s="13">
        <f ca="1">VLOOKUP(GirisimProjeler[[#This Row],[Başvuruyu Alan Çalışan]],Calisanlar[],6,0)</f>
        <v>6</v>
      </c>
      <c r="H153" s="13">
        <f ca="1">MATCH(GirisimProjeler[[#This Row],[Başvuru il]],ilceler[İl Plaka],0)+RANDBETWEEN(1,5)</f>
        <v>66</v>
      </c>
      <c r="I153" t="str">
        <f t="shared" ca="1" si="20"/>
        <v>Kurum 14</v>
      </c>
      <c r="J153" t="str">
        <f ca="1">IF(GirisimProjeler[[#This Row],[Aşama]]="Sonuçlandı","Kapalı","Açık")</f>
        <v>Kapalı</v>
      </c>
      <c r="K153" t="str">
        <f t="shared" ca="1" si="21"/>
        <v>Sonuçlandı</v>
      </c>
      <c r="L153" t="str">
        <f t="shared" ca="1" si="22"/>
        <v>Arge</v>
      </c>
      <c r="M153">
        <f ca="1">ROUNDUP(RANDBETWEEN(1,TODAY()-GirisimProjeler[[#This Row],[Tarih]])/2,0)</f>
        <v>1</v>
      </c>
      <c r="N153" s="15" t="str">
        <f ca="1">IF(GirisimProjeler[[#This Row],[Durumu]]="Açık",_xlfn.SWITCH(RANDBETWEEN(1,10),1,"",2,"",RANDBETWEEN(1,10)),"")</f>
        <v/>
      </c>
      <c r="O153" s="15" t="str">
        <f t="shared" ca="1" si="23"/>
        <v>Bulunmuyor</v>
      </c>
      <c r="P153" s="15"/>
    </row>
    <row r="154" spans="1:16">
      <c r="A154">
        <v>153</v>
      </c>
      <c r="B154">
        <f t="shared" ca="1" si="16"/>
        <v>804</v>
      </c>
      <c r="C154">
        <f t="shared" ca="1" si="17"/>
        <v>151</v>
      </c>
      <c r="D154" s="12" t="s">
        <v>10617</v>
      </c>
      <c r="E154" s="14">
        <f t="shared" ca="1" si="18"/>
        <v>43725</v>
      </c>
      <c r="F154">
        <f t="shared" ca="1" si="19"/>
        <v>38</v>
      </c>
      <c r="G154" s="13">
        <f ca="1">VLOOKUP(GirisimProjeler[[#This Row],[Başvuruyu Alan Çalışan]],Calisanlar[],6,0)</f>
        <v>34</v>
      </c>
      <c r="H154" s="13">
        <f ca="1">MATCH(GirisimProjeler[[#This Row],[Başvuru il]],ilceler[İl Plaka],0)+RANDBETWEEN(1,5)</f>
        <v>450</v>
      </c>
      <c r="I154" t="str">
        <f t="shared" ca="1" si="20"/>
        <v>Kurum 3</v>
      </c>
      <c r="J154" t="str">
        <f ca="1">IF(GirisimProjeler[[#This Row],[Aşama]]="Sonuçlandı","Kapalı","Açık")</f>
        <v>Kapalı</v>
      </c>
      <c r="K154" t="str">
        <f t="shared" ca="1" si="21"/>
        <v>Sonuçlandı</v>
      </c>
      <c r="L154" t="str">
        <f t="shared" ca="1" si="22"/>
        <v>Finans</v>
      </c>
      <c r="M154">
        <f ca="1">ROUNDUP(RANDBETWEEN(1,TODAY()-GirisimProjeler[[#This Row],[Tarih]])/2,0)</f>
        <v>2</v>
      </c>
      <c r="N154" s="15" t="str">
        <f ca="1">IF(GirisimProjeler[[#This Row],[Durumu]]="Açık",_xlfn.SWITCH(RANDBETWEEN(1,10),1,"",2,"",RANDBETWEEN(1,10)),"")</f>
        <v/>
      </c>
      <c r="O154" s="15" t="str">
        <f t="shared" ca="1" si="23"/>
        <v>Bulunmuyor</v>
      </c>
      <c r="P154" s="15"/>
    </row>
    <row r="155" spans="1:16">
      <c r="A155">
        <v>154</v>
      </c>
      <c r="B155">
        <f t="shared" ca="1" si="16"/>
        <v>1863</v>
      </c>
      <c r="C155">
        <f t="shared" ca="1" si="17"/>
        <v>11</v>
      </c>
      <c r="D155" s="12" t="s">
        <v>10618</v>
      </c>
      <c r="E155" s="14">
        <f t="shared" ca="1" si="18"/>
        <v>43680</v>
      </c>
      <c r="F155">
        <f t="shared" ca="1" si="19"/>
        <v>68</v>
      </c>
      <c r="G155" s="13">
        <f ca="1">VLOOKUP(GirisimProjeler[[#This Row],[Başvuruyu Alan Çalışan]],Calisanlar[],6,0)</f>
        <v>35</v>
      </c>
      <c r="H155" s="13">
        <f ca="1">MATCH(GirisimProjeler[[#This Row],[Başvuru il]],ilceler[İl Plaka],0)+RANDBETWEEN(1,5)</f>
        <v>485</v>
      </c>
      <c r="I155" t="str">
        <f t="shared" ca="1" si="20"/>
        <v>Kurum 11</v>
      </c>
      <c r="J155" t="str">
        <f ca="1">IF(GirisimProjeler[[#This Row],[Aşama]]="Sonuçlandı","Kapalı","Açık")</f>
        <v>Açık</v>
      </c>
      <c r="K155" t="str">
        <f t="shared" ca="1" si="21"/>
        <v>İncelemede</v>
      </c>
      <c r="L155" t="str">
        <f t="shared" ca="1" si="22"/>
        <v>Arge</v>
      </c>
      <c r="M155">
        <f ca="1">ROUNDUP(RANDBETWEEN(1,TODAY()-GirisimProjeler[[#This Row],[Tarih]])/2,0)</f>
        <v>19</v>
      </c>
      <c r="N155" s="15" t="str">
        <f ca="1">IF(GirisimProjeler[[#This Row],[Durumu]]="Açık",_xlfn.SWITCH(RANDBETWEEN(1,10),1,"",2,"",RANDBETWEEN(1,10)),"")</f>
        <v/>
      </c>
      <c r="O155" s="15" t="str">
        <f t="shared" ca="1" si="23"/>
        <v>Bulunmuyor</v>
      </c>
      <c r="P155" s="15"/>
    </row>
    <row r="156" spans="1:16">
      <c r="A156">
        <v>155</v>
      </c>
      <c r="B156">
        <f t="shared" ca="1" si="16"/>
        <v>914</v>
      </c>
      <c r="C156">
        <f t="shared" ca="1" si="17"/>
        <v>51</v>
      </c>
      <c r="D156" t="s">
        <v>10619</v>
      </c>
      <c r="E156" s="14">
        <f t="shared" ca="1" si="18"/>
        <v>43697</v>
      </c>
      <c r="F156">
        <f t="shared" ca="1" si="19"/>
        <v>88</v>
      </c>
      <c r="G156" s="13">
        <f ca="1">VLOOKUP(GirisimProjeler[[#This Row],[Başvuruyu Alan Çalışan]],Calisanlar[],6,0)</f>
        <v>35</v>
      </c>
      <c r="H156" s="13">
        <f ca="1">MATCH(GirisimProjeler[[#This Row],[Başvuru il]],ilceler[İl Plaka],0)+RANDBETWEEN(1,5)</f>
        <v>489</v>
      </c>
      <c r="I156" t="str">
        <f t="shared" ca="1" si="20"/>
        <v>Kurum 10</v>
      </c>
      <c r="J156" t="str">
        <f ca="1">IF(GirisimProjeler[[#This Row],[Aşama]]="Sonuçlandı","Kapalı","Açık")</f>
        <v>Kapalı</v>
      </c>
      <c r="K156" t="str">
        <f t="shared" ca="1" si="21"/>
        <v>Sonuçlandı</v>
      </c>
      <c r="L156" t="str">
        <f t="shared" ca="1" si="22"/>
        <v>Arge</v>
      </c>
      <c r="M156">
        <f ca="1">ROUNDUP(RANDBETWEEN(1,TODAY()-GirisimProjeler[[#This Row],[Tarih]])/2,0)</f>
        <v>11</v>
      </c>
      <c r="N156" s="15" t="str">
        <f ca="1">IF(GirisimProjeler[[#This Row],[Durumu]]="Açık",_xlfn.SWITCH(RANDBETWEEN(1,10),1,"",2,"",RANDBETWEEN(1,10)),"")</f>
        <v/>
      </c>
      <c r="O156" s="15" t="str">
        <f t="shared" ca="1" si="23"/>
        <v>Tubitak</v>
      </c>
      <c r="P156" s="15"/>
    </row>
    <row r="157" spans="1:16">
      <c r="A157">
        <v>156</v>
      </c>
      <c r="B157">
        <f t="shared" ca="1" si="16"/>
        <v>1639</v>
      </c>
      <c r="C157">
        <f t="shared" ca="1" si="17"/>
        <v>130</v>
      </c>
      <c r="D157" t="s">
        <v>10620</v>
      </c>
      <c r="E157" s="14">
        <f t="shared" ca="1" si="18"/>
        <v>43712</v>
      </c>
      <c r="F157">
        <f t="shared" ca="1" si="19"/>
        <v>44</v>
      </c>
      <c r="G157" s="13">
        <f ca="1">VLOOKUP(GirisimProjeler[[#This Row],[Başvuruyu Alan Çalışan]],Calisanlar[],6,0)</f>
        <v>34</v>
      </c>
      <c r="H157" s="13">
        <f ca="1">MATCH(GirisimProjeler[[#This Row],[Başvuru il]],ilceler[İl Plaka],0)+RANDBETWEEN(1,5)</f>
        <v>450</v>
      </c>
      <c r="I157" t="str">
        <f t="shared" ca="1" si="20"/>
        <v>Kurum 9</v>
      </c>
      <c r="J157" t="str">
        <f ca="1">IF(GirisimProjeler[[#This Row],[Aşama]]="Sonuçlandı","Kapalı","Açık")</f>
        <v>Kapalı</v>
      </c>
      <c r="K157" t="str">
        <f t="shared" ca="1" si="21"/>
        <v>Sonuçlandı</v>
      </c>
      <c r="L157" t="str">
        <f t="shared" ca="1" si="22"/>
        <v>Arge</v>
      </c>
      <c r="M157">
        <f ca="1">ROUNDUP(RANDBETWEEN(1,TODAY()-GirisimProjeler[[#This Row],[Tarih]])/2,0)</f>
        <v>6</v>
      </c>
      <c r="N157" s="15" t="str">
        <f ca="1">IF(GirisimProjeler[[#This Row],[Durumu]]="Açık",_xlfn.SWITCH(RANDBETWEEN(1,10),1,"",2,"",RANDBETWEEN(1,10)),"")</f>
        <v/>
      </c>
      <c r="O157" s="15" t="str">
        <f t="shared" ca="1" si="23"/>
        <v>Kosgeb</v>
      </c>
      <c r="P157" s="15"/>
    </row>
    <row r="158" spans="1:16">
      <c r="A158">
        <v>157</v>
      </c>
      <c r="B158">
        <f t="shared" ca="1" si="16"/>
        <v>661</v>
      </c>
      <c r="C158">
        <f t="shared" ca="1" si="17"/>
        <v>59</v>
      </c>
      <c r="D158" t="s">
        <v>10621</v>
      </c>
      <c r="E158" s="14">
        <f t="shared" ca="1" si="18"/>
        <v>43678</v>
      </c>
      <c r="F158">
        <f t="shared" ca="1" si="19"/>
        <v>85</v>
      </c>
      <c r="G158" s="13">
        <f ca="1">VLOOKUP(GirisimProjeler[[#This Row],[Başvuruyu Alan Çalışan]],Calisanlar[],6,0)</f>
        <v>6</v>
      </c>
      <c r="H158" s="13">
        <f ca="1">MATCH(GirisimProjeler[[#This Row],[Başvuru il]],ilceler[İl Plaka],0)+RANDBETWEEN(1,5)</f>
        <v>69</v>
      </c>
      <c r="I158" t="str">
        <f t="shared" ca="1" si="20"/>
        <v>Kurum 14</v>
      </c>
      <c r="J158" t="str">
        <f ca="1">IF(GirisimProjeler[[#This Row],[Aşama]]="Sonuçlandı","Kapalı","Açık")</f>
        <v>Kapalı</v>
      </c>
      <c r="K158" t="str">
        <f t="shared" ca="1" si="21"/>
        <v>Sonuçlandı</v>
      </c>
      <c r="L158" t="str">
        <f t="shared" ca="1" si="22"/>
        <v>Bilgi İşlem</v>
      </c>
      <c r="M158">
        <f ca="1">ROUNDUP(RANDBETWEEN(1,TODAY()-GirisimProjeler[[#This Row],[Tarih]])/2,0)</f>
        <v>19</v>
      </c>
      <c r="N158" s="15" t="str">
        <f ca="1">IF(GirisimProjeler[[#This Row],[Durumu]]="Açık",_xlfn.SWITCH(RANDBETWEEN(1,10),1,"",2,"",RANDBETWEEN(1,10)),"")</f>
        <v/>
      </c>
      <c r="O158" s="15" t="str">
        <f t="shared" ca="1" si="23"/>
        <v>Tubitak</v>
      </c>
      <c r="P158" s="15"/>
    </row>
    <row r="159" spans="1:16">
      <c r="A159">
        <v>158</v>
      </c>
      <c r="B159">
        <f t="shared" ca="1" si="16"/>
        <v>1176</v>
      </c>
      <c r="C159">
        <f t="shared" ca="1" si="17"/>
        <v>146</v>
      </c>
      <c r="D159" t="s">
        <v>10622</v>
      </c>
      <c r="E159" s="14">
        <f t="shared" ca="1" si="18"/>
        <v>43681</v>
      </c>
      <c r="F159">
        <f t="shared" ca="1" si="19"/>
        <v>24</v>
      </c>
      <c r="G159" s="13">
        <f ca="1">VLOOKUP(GirisimProjeler[[#This Row],[Başvuruyu Alan Çalışan]],Calisanlar[],6,0)</f>
        <v>6</v>
      </c>
      <c r="H159" s="13">
        <f ca="1">MATCH(GirisimProjeler[[#This Row],[Başvuru il]],ilceler[İl Plaka],0)+RANDBETWEEN(1,5)</f>
        <v>68</v>
      </c>
      <c r="I159" t="str">
        <f t="shared" ca="1" si="20"/>
        <v>Kurum 11</v>
      </c>
      <c r="J159" t="str">
        <f ca="1">IF(GirisimProjeler[[#This Row],[Aşama]]="Sonuçlandı","Kapalı","Açık")</f>
        <v>Kapalı</v>
      </c>
      <c r="K159" t="str">
        <f t="shared" ca="1" si="21"/>
        <v>Sonuçlandı</v>
      </c>
      <c r="L159" t="str">
        <f t="shared" ca="1" si="22"/>
        <v>Bilgi İşlem</v>
      </c>
      <c r="M159">
        <f ca="1">ROUNDUP(RANDBETWEEN(1,TODAY()-GirisimProjeler[[#This Row],[Tarih]])/2,0)</f>
        <v>16</v>
      </c>
      <c r="N159" s="15" t="str">
        <f ca="1">IF(GirisimProjeler[[#This Row],[Durumu]]="Açık",_xlfn.SWITCH(RANDBETWEEN(1,10),1,"",2,"",RANDBETWEEN(1,10)),"")</f>
        <v/>
      </c>
      <c r="O159" s="15" t="str">
        <f t="shared" ca="1" si="23"/>
        <v>Bulunmuyor</v>
      </c>
      <c r="P159" s="15"/>
    </row>
    <row r="160" spans="1:16">
      <c r="A160">
        <v>159</v>
      </c>
      <c r="B160">
        <f t="shared" ca="1" si="16"/>
        <v>1645</v>
      </c>
      <c r="C160">
        <f t="shared" ca="1" si="17"/>
        <v>110</v>
      </c>
      <c r="D160" t="s">
        <v>10623</v>
      </c>
      <c r="E160" s="14">
        <f t="shared" ca="1" si="18"/>
        <v>43680</v>
      </c>
      <c r="F160">
        <f t="shared" ca="1" si="19"/>
        <v>51</v>
      </c>
      <c r="G160" s="13">
        <f ca="1">VLOOKUP(GirisimProjeler[[#This Row],[Başvuruyu Alan Çalışan]],Calisanlar[],6,0)</f>
        <v>6</v>
      </c>
      <c r="H160" s="13">
        <f ca="1">MATCH(GirisimProjeler[[#This Row],[Başvuru il]],ilceler[İl Plaka],0)+RANDBETWEEN(1,5)</f>
        <v>67</v>
      </c>
      <c r="I160" t="str">
        <f t="shared" ca="1" si="20"/>
        <v>Kurum 4</v>
      </c>
      <c r="J160" t="str">
        <f ca="1">IF(GirisimProjeler[[#This Row],[Aşama]]="Sonuçlandı","Kapalı","Açık")</f>
        <v>Kapalı</v>
      </c>
      <c r="K160" t="str">
        <f t="shared" ca="1" si="21"/>
        <v>Sonuçlandı</v>
      </c>
      <c r="L160" t="str">
        <f t="shared" ca="1" si="22"/>
        <v>Arge</v>
      </c>
      <c r="M160">
        <f ca="1">ROUNDUP(RANDBETWEEN(1,TODAY()-GirisimProjeler[[#This Row],[Tarih]])/2,0)</f>
        <v>18</v>
      </c>
      <c r="N160" s="15" t="str">
        <f ca="1">IF(GirisimProjeler[[#This Row],[Durumu]]="Açık",_xlfn.SWITCH(RANDBETWEEN(1,10),1,"",2,"",RANDBETWEEN(1,10)),"")</f>
        <v/>
      </c>
      <c r="O160" s="15" t="str">
        <f t="shared" ca="1" si="23"/>
        <v>Kosgeb</v>
      </c>
      <c r="P160" s="15"/>
    </row>
    <row r="161" spans="1:16">
      <c r="A161">
        <v>160</v>
      </c>
      <c r="B161">
        <f t="shared" ca="1" si="16"/>
        <v>506</v>
      </c>
      <c r="C161">
        <f t="shared" ca="1" si="17"/>
        <v>130</v>
      </c>
      <c r="D161" t="s">
        <v>10624</v>
      </c>
      <c r="E161" s="14">
        <f t="shared" ca="1" si="18"/>
        <v>43728</v>
      </c>
      <c r="F161">
        <f t="shared" ca="1" si="19"/>
        <v>29</v>
      </c>
      <c r="G161" s="13">
        <f ca="1">VLOOKUP(GirisimProjeler[[#This Row],[Başvuruyu Alan Çalışan]],Calisanlar[],6,0)</f>
        <v>63</v>
      </c>
      <c r="H161" s="13">
        <f ca="1">MATCH(GirisimProjeler[[#This Row],[Başvuru il]],ilceler[İl Plaka],0)+RANDBETWEEN(1,5)</f>
        <v>826</v>
      </c>
      <c r="I161" t="str">
        <f t="shared" ca="1" si="20"/>
        <v>Kurum 20</v>
      </c>
      <c r="J161" t="str">
        <f ca="1">IF(GirisimProjeler[[#This Row],[Aşama]]="Sonuçlandı","Kapalı","Açık")</f>
        <v>Kapalı</v>
      </c>
      <c r="K161" t="str">
        <f t="shared" ca="1" si="21"/>
        <v>Sonuçlandı</v>
      </c>
      <c r="L161" t="str">
        <f t="shared" ca="1" si="22"/>
        <v>Arge</v>
      </c>
      <c r="M161">
        <f ca="1">ROUNDUP(RANDBETWEEN(1,TODAY()-GirisimProjeler[[#This Row],[Tarih]])/2,0)</f>
        <v>3</v>
      </c>
      <c r="N161" s="15" t="str">
        <f ca="1">IF(GirisimProjeler[[#This Row],[Durumu]]="Açık",_xlfn.SWITCH(RANDBETWEEN(1,10),1,"",2,"",RANDBETWEEN(1,10)),"")</f>
        <v/>
      </c>
      <c r="O161" s="15" t="str">
        <f t="shared" ca="1" si="23"/>
        <v>AB</v>
      </c>
      <c r="P161" s="15"/>
    </row>
    <row r="162" spans="1:16">
      <c r="A162">
        <v>161</v>
      </c>
      <c r="B162">
        <f t="shared" ca="1" si="16"/>
        <v>1093</v>
      </c>
      <c r="C162">
        <f t="shared" ca="1" si="17"/>
        <v>5</v>
      </c>
      <c r="D162" s="12" t="s">
        <v>10617</v>
      </c>
      <c r="E162" s="14">
        <f t="shared" ca="1" si="18"/>
        <v>43689</v>
      </c>
      <c r="F162">
        <f t="shared" ca="1" si="19"/>
        <v>79</v>
      </c>
      <c r="G162" s="13">
        <f ca="1">VLOOKUP(GirisimProjeler[[#This Row],[Başvuruyu Alan Çalışan]],Calisanlar[],6,0)</f>
        <v>34</v>
      </c>
      <c r="H162" s="13">
        <f ca="1">MATCH(GirisimProjeler[[#This Row],[Başvuru il]],ilceler[İl Plaka],0)+RANDBETWEEN(1,5)</f>
        <v>448</v>
      </c>
      <c r="I162" t="str">
        <f t="shared" ca="1" si="20"/>
        <v>Kurum 9</v>
      </c>
      <c r="J162" t="str">
        <f ca="1">IF(GirisimProjeler[[#This Row],[Aşama]]="Sonuçlandı","Kapalı","Açık")</f>
        <v>Kapalı</v>
      </c>
      <c r="K162" t="str">
        <f t="shared" ca="1" si="21"/>
        <v>Sonuçlandı</v>
      </c>
      <c r="L162" t="str">
        <f t="shared" ca="1" si="22"/>
        <v>Arge</v>
      </c>
      <c r="M162">
        <f ca="1">ROUNDUP(RANDBETWEEN(1,TODAY()-GirisimProjeler[[#This Row],[Tarih]])/2,0)</f>
        <v>16</v>
      </c>
      <c r="N162" s="15" t="str">
        <f ca="1">IF(GirisimProjeler[[#This Row],[Durumu]]="Açık",_xlfn.SWITCH(RANDBETWEEN(1,10),1,"",2,"",RANDBETWEEN(1,10)),"")</f>
        <v/>
      </c>
      <c r="O162" s="15" t="str">
        <f t="shared" ca="1" si="23"/>
        <v>Kosgeb</v>
      </c>
      <c r="P162" s="15"/>
    </row>
    <row r="163" spans="1:16">
      <c r="A163">
        <v>162</v>
      </c>
      <c r="B163">
        <f t="shared" ca="1" si="16"/>
        <v>41</v>
      </c>
      <c r="C163">
        <f t="shared" ca="1" si="17"/>
        <v>49</v>
      </c>
      <c r="D163" s="12" t="s">
        <v>10618</v>
      </c>
      <c r="E163" s="14">
        <f t="shared" ca="1" si="18"/>
        <v>43724</v>
      </c>
      <c r="F163">
        <f t="shared" ca="1" si="19"/>
        <v>81</v>
      </c>
      <c r="G163" s="13">
        <f ca="1">VLOOKUP(GirisimProjeler[[#This Row],[Başvuruyu Alan Çalışan]],Calisanlar[],6,0)</f>
        <v>6</v>
      </c>
      <c r="H163" s="13">
        <f ca="1">MATCH(GirisimProjeler[[#This Row],[Başvuru il]],ilceler[İl Plaka],0)+RANDBETWEEN(1,5)</f>
        <v>66</v>
      </c>
      <c r="I163" t="str">
        <f t="shared" ca="1" si="20"/>
        <v>Kurum 20</v>
      </c>
      <c r="J163" t="str">
        <f ca="1">IF(GirisimProjeler[[#This Row],[Aşama]]="Sonuçlandı","Kapalı","Açık")</f>
        <v>Kapalı</v>
      </c>
      <c r="K163" t="str">
        <f t="shared" ca="1" si="21"/>
        <v>Sonuçlandı</v>
      </c>
      <c r="L163" t="str">
        <f t="shared" ca="1" si="22"/>
        <v>Bilgi İşlem</v>
      </c>
      <c r="M163">
        <f ca="1">ROUNDUP(RANDBETWEEN(1,TODAY()-GirisimProjeler[[#This Row],[Tarih]])/2,0)</f>
        <v>3</v>
      </c>
      <c r="N163" s="15" t="str">
        <f ca="1">IF(GirisimProjeler[[#This Row],[Durumu]]="Açık",_xlfn.SWITCH(RANDBETWEEN(1,10),1,"",2,"",RANDBETWEEN(1,10)),"")</f>
        <v/>
      </c>
      <c r="O163" s="15" t="str">
        <f t="shared" ca="1" si="23"/>
        <v>Tubitak</v>
      </c>
      <c r="P163" s="15"/>
    </row>
    <row r="164" spans="1:16">
      <c r="A164">
        <v>163</v>
      </c>
      <c r="B164">
        <f t="shared" ca="1" si="16"/>
        <v>412</v>
      </c>
      <c r="C164">
        <f t="shared" ca="1" si="17"/>
        <v>48</v>
      </c>
      <c r="D164" t="s">
        <v>10619</v>
      </c>
      <c r="E164" s="14">
        <f t="shared" ca="1" si="18"/>
        <v>43713</v>
      </c>
      <c r="F164">
        <f t="shared" ca="1" si="19"/>
        <v>18</v>
      </c>
      <c r="G164" s="13">
        <f ca="1">VLOOKUP(GirisimProjeler[[#This Row],[Başvuruyu Alan Çalışan]],Calisanlar[],6,0)</f>
        <v>24</v>
      </c>
      <c r="H164" s="13">
        <f ca="1">MATCH(GirisimProjeler[[#This Row],[Başvuru il]],ilceler[İl Plaka],0)+RANDBETWEEN(1,5)</f>
        <v>337</v>
      </c>
      <c r="I164" t="str">
        <f t="shared" ca="1" si="20"/>
        <v>Kurum 2</v>
      </c>
      <c r="J164" t="str">
        <f ca="1">IF(GirisimProjeler[[#This Row],[Aşama]]="Sonuçlandı","Kapalı","Açık")</f>
        <v>Kapalı</v>
      </c>
      <c r="K164" t="str">
        <f t="shared" ca="1" si="21"/>
        <v>Sonuçlandı</v>
      </c>
      <c r="L164" t="str">
        <f t="shared" ca="1" si="22"/>
        <v>Finans</v>
      </c>
      <c r="M164">
        <f ca="1">ROUNDUP(RANDBETWEEN(1,TODAY()-GirisimProjeler[[#This Row],[Tarih]])/2,0)</f>
        <v>4</v>
      </c>
      <c r="N164" s="15" t="str">
        <f ca="1">IF(GirisimProjeler[[#This Row],[Durumu]]="Açık",_xlfn.SWITCH(RANDBETWEEN(1,10),1,"",2,"",RANDBETWEEN(1,10)),"")</f>
        <v/>
      </c>
      <c r="O164" s="15" t="str">
        <f t="shared" ca="1" si="23"/>
        <v>Tubitak</v>
      </c>
      <c r="P164" s="15"/>
    </row>
    <row r="165" spans="1:16">
      <c r="A165">
        <v>164</v>
      </c>
      <c r="B165">
        <f t="shared" ca="1" si="16"/>
        <v>1306</v>
      </c>
      <c r="C165">
        <f t="shared" ca="1" si="17"/>
        <v>148</v>
      </c>
      <c r="D165" t="s">
        <v>10620</v>
      </c>
      <c r="E165" s="14">
        <f t="shared" ca="1" si="18"/>
        <v>43719</v>
      </c>
      <c r="F165">
        <f t="shared" ca="1" si="19"/>
        <v>74</v>
      </c>
      <c r="G165" s="13">
        <f ca="1">VLOOKUP(GirisimProjeler[[#This Row],[Başvuruyu Alan Çalışan]],Calisanlar[],6,0)</f>
        <v>42</v>
      </c>
      <c r="H165" s="13">
        <f ca="1">MATCH(GirisimProjeler[[#This Row],[Başvuru il]],ilceler[İl Plaka],0)+RANDBETWEEN(1,5)</f>
        <v>622</v>
      </c>
      <c r="I165" t="str">
        <f t="shared" ca="1" si="20"/>
        <v>Kurum 15</v>
      </c>
      <c r="J165" t="str">
        <f ca="1">IF(GirisimProjeler[[#This Row],[Aşama]]="Sonuçlandı","Kapalı","Açık")</f>
        <v>Açık</v>
      </c>
      <c r="K165" t="str">
        <f t="shared" ca="1" si="21"/>
        <v>Yeni Proje</v>
      </c>
      <c r="L165" t="str">
        <f t="shared" ca="1" si="22"/>
        <v>Arge</v>
      </c>
      <c r="M165">
        <f ca="1">ROUNDUP(RANDBETWEEN(1,TODAY()-GirisimProjeler[[#This Row],[Tarih]])/2,0)</f>
        <v>1</v>
      </c>
      <c r="N165" s="15" t="str">
        <f ca="1">IF(GirisimProjeler[[#This Row],[Durumu]]="Açık",_xlfn.SWITCH(RANDBETWEEN(1,10),1,"",2,"",RANDBETWEEN(1,10)),"")</f>
        <v/>
      </c>
      <c r="O165" s="15" t="str">
        <f t="shared" ca="1" si="23"/>
        <v>Bulunmuyor</v>
      </c>
      <c r="P165" s="15"/>
    </row>
    <row r="166" spans="1:16">
      <c r="A166">
        <v>165</v>
      </c>
      <c r="B166">
        <f t="shared" ca="1" si="16"/>
        <v>393</v>
      </c>
      <c r="C166">
        <f t="shared" ca="1" si="17"/>
        <v>88</v>
      </c>
      <c r="D166" t="s">
        <v>10621</v>
      </c>
      <c r="E166" s="14">
        <f t="shared" ca="1" si="18"/>
        <v>43703</v>
      </c>
      <c r="F166">
        <f t="shared" ca="1" si="19"/>
        <v>107</v>
      </c>
      <c r="G166" s="13">
        <f ca="1">VLOOKUP(GirisimProjeler[[#This Row],[Başvuruyu Alan Çalışan]],Calisanlar[],6,0)</f>
        <v>6</v>
      </c>
      <c r="H166" s="13">
        <f ca="1">MATCH(GirisimProjeler[[#This Row],[Başvuru il]],ilceler[İl Plaka],0)+RANDBETWEEN(1,5)</f>
        <v>69</v>
      </c>
      <c r="I166" t="str">
        <f t="shared" ca="1" si="20"/>
        <v>Kurum 13</v>
      </c>
      <c r="J166" t="str">
        <f ca="1">IF(GirisimProjeler[[#This Row],[Aşama]]="Sonuçlandı","Kapalı","Açık")</f>
        <v>Kapalı</v>
      </c>
      <c r="K166" t="str">
        <f t="shared" ca="1" si="21"/>
        <v>Sonuçlandı</v>
      </c>
      <c r="L166" t="str">
        <f t="shared" ca="1" si="22"/>
        <v>Arge</v>
      </c>
      <c r="M166">
        <f ca="1">ROUNDUP(RANDBETWEEN(1,TODAY()-GirisimProjeler[[#This Row],[Tarih]])/2,0)</f>
        <v>6</v>
      </c>
      <c r="N166" s="15" t="str">
        <f ca="1">IF(GirisimProjeler[[#This Row],[Durumu]]="Açık",_xlfn.SWITCH(RANDBETWEEN(1,10),1,"",2,"",RANDBETWEEN(1,10)),"")</f>
        <v/>
      </c>
      <c r="O166" s="15" t="str">
        <f t="shared" ca="1" si="23"/>
        <v>Bulunmuyor</v>
      </c>
      <c r="P166" s="15"/>
    </row>
    <row r="167" spans="1:16">
      <c r="A167">
        <v>166</v>
      </c>
      <c r="B167">
        <f t="shared" ca="1" si="16"/>
        <v>1655</v>
      </c>
      <c r="C167">
        <f t="shared" ca="1" si="17"/>
        <v>9</v>
      </c>
      <c r="D167" t="s">
        <v>10622</v>
      </c>
      <c r="E167" s="14">
        <f t="shared" ca="1" si="18"/>
        <v>43691</v>
      </c>
      <c r="F167">
        <f t="shared" ca="1" si="19"/>
        <v>83</v>
      </c>
      <c r="G167" s="13">
        <f ca="1">VLOOKUP(GirisimProjeler[[#This Row],[Başvuruyu Alan Çalışan]],Calisanlar[],6,0)</f>
        <v>6</v>
      </c>
      <c r="H167" s="13">
        <f ca="1">MATCH(GirisimProjeler[[#This Row],[Başvuru il]],ilceler[İl Plaka],0)+RANDBETWEEN(1,5)</f>
        <v>69</v>
      </c>
      <c r="I167" t="str">
        <f t="shared" ca="1" si="20"/>
        <v>Kurum 16</v>
      </c>
      <c r="J167" t="str">
        <f ca="1">IF(GirisimProjeler[[#This Row],[Aşama]]="Sonuçlandı","Kapalı","Açık")</f>
        <v>Kapalı</v>
      </c>
      <c r="K167" t="str">
        <f t="shared" ca="1" si="21"/>
        <v>Sonuçlandı</v>
      </c>
      <c r="L167" t="str">
        <f t="shared" ca="1" si="22"/>
        <v>Arge</v>
      </c>
      <c r="M167">
        <f ca="1">ROUNDUP(RANDBETWEEN(1,TODAY()-GirisimProjeler[[#This Row],[Tarih]])/2,0)</f>
        <v>18</v>
      </c>
      <c r="N167" s="15" t="str">
        <f ca="1">IF(GirisimProjeler[[#This Row],[Durumu]]="Açık",_xlfn.SWITCH(RANDBETWEEN(1,10),1,"",2,"",RANDBETWEEN(1,10)),"")</f>
        <v/>
      </c>
      <c r="O167" s="15" t="str">
        <f t="shared" ca="1" si="23"/>
        <v>Tubitak</v>
      </c>
      <c r="P167" s="15"/>
    </row>
    <row r="168" spans="1:16">
      <c r="A168">
        <v>167</v>
      </c>
      <c r="B168">
        <f t="shared" ca="1" si="16"/>
        <v>1397</v>
      </c>
      <c r="C168">
        <f t="shared" ca="1" si="17"/>
        <v>50</v>
      </c>
      <c r="D168" t="s">
        <v>10623</v>
      </c>
      <c r="E168" s="14">
        <f t="shared" ca="1" si="18"/>
        <v>43715</v>
      </c>
      <c r="F168">
        <f t="shared" ca="1" si="19"/>
        <v>49</v>
      </c>
      <c r="G168" s="13">
        <f ca="1">VLOOKUP(GirisimProjeler[[#This Row],[Başvuruyu Alan Çalışan]],Calisanlar[],6,0)</f>
        <v>34</v>
      </c>
      <c r="H168" s="13">
        <f ca="1">MATCH(GirisimProjeler[[#This Row],[Başvuru il]],ilceler[İl Plaka],0)+RANDBETWEEN(1,5)</f>
        <v>446</v>
      </c>
      <c r="I168" t="str">
        <f t="shared" ca="1" si="20"/>
        <v>Kurum 19</v>
      </c>
      <c r="J168" t="str">
        <f ca="1">IF(GirisimProjeler[[#This Row],[Aşama]]="Sonuçlandı","Kapalı","Açık")</f>
        <v>Kapalı</v>
      </c>
      <c r="K168" t="str">
        <f t="shared" ca="1" si="21"/>
        <v>Sonuçlandı</v>
      </c>
      <c r="L168" t="str">
        <f t="shared" ca="1" si="22"/>
        <v>Arge</v>
      </c>
      <c r="M168">
        <f ca="1">ROUNDUP(RANDBETWEEN(1,TODAY()-GirisimProjeler[[#This Row],[Tarih]])/2,0)</f>
        <v>2</v>
      </c>
      <c r="N168" s="15" t="str">
        <f ca="1">IF(GirisimProjeler[[#This Row],[Durumu]]="Açık",_xlfn.SWITCH(RANDBETWEEN(1,10),1,"",2,"",RANDBETWEEN(1,10)),"")</f>
        <v/>
      </c>
      <c r="O168" s="15" t="str">
        <f t="shared" ca="1" si="23"/>
        <v>AB</v>
      </c>
      <c r="P168" s="15"/>
    </row>
    <row r="169" spans="1:16">
      <c r="A169">
        <v>168</v>
      </c>
      <c r="B169">
        <f t="shared" ca="1" si="16"/>
        <v>1877</v>
      </c>
      <c r="C169">
        <f t="shared" ca="1" si="17"/>
        <v>52</v>
      </c>
      <c r="D169" t="s">
        <v>10624</v>
      </c>
      <c r="E169" s="14">
        <f t="shared" ca="1" si="18"/>
        <v>43682</v>
      </c>
      <c r="F169">
        <f t="shared" ca="1" si="19"/>
        <v>63</v>
      </c>
      <c r="G169" s="13">
        <f ca="1">VLOOKUP(GirisimProjeler[[#This Row],[Başvuruyu Alan Çalışan]],Calisanlar[],6,0)</f>
        <v>34</v>
      </c>
      <c r="H169" s="13">
        <f ca="1">MATCH(GirisimProjeler[[#This Row],[Başvuru il]],ilceler[İl Plaka],0)+RANDBETWEEN(1,5)</f>
        <v>450</v>
      </c>
      <c r="I169" t="str">
        <f t="shared" ca="1" si="20"/>
        <v>Kurum 6</v>
      </c>
      <c r="J169" t="str">
        <f ca="1">IF(GirisimProjeler[[#This Row],[Aşama]]="Sonuçlandı","Kapalı","Açık")</f>
        <v>Kapalı</v>
      </c>
      <c r="K169" t="str">
        <f t="shared" ca="1" si="21"/>
        <v>Sonuçlandı</v>
      </c>
      <c r="L169" t="str">
        <f t="shared" ca="1" si="22"/>
        <v>Arge</v>
      </c>
      <c r="M169">
        <f ca="1">ROUNDUP(RANDBETWEEN(1,TODAY()-GirisimProjeler[[#This Row],[Tarih]])/2,0)</f>
        <v>12</v>
      </c>
      <c r="N169" s="15" t="str">
        <f ca="1">IF(GirisimProjeler[[#This Row],[Durumu]]="Açık",_xlfn.SWITCH(RANDBETWEEN(1,10),1,"",2,"",RANDBETWEEN(1,10)),"")</f>
        <v/>
      </c>
      <c r="O169" s="15" t="str">
        <f t="shared" ca="1" si="23"/>
        <v>Kosgeb</v>
      </c>
      <c r="P169" s="15"/>
    </row>
    <row r="170" spans="1:16">
      <c r="A170">
        <v>457</v>
      </c>
      <c r="B170">
        <f t="shared" ca="1" si="16"/>
        <v>1564</v>
      </c>
      <c r="C170">
        <f t="shared" ref="C170:C225" ca="1" si="24">RANDBETWEEN(1,158)</f>
        <v>27</v>
      </c>
      <c r="D170" s="12" t="s">
        <v>10617</v>
      </c>
      <c r="E170" s="14">
        <f t="shared" ref="E170:E225" ca="1" si="25">TODAY()-RANDBETWEEN(1,60)</f>
        <v>43707</v>
      </c>
      <c r="F170">
        <f t="shared" ref="F170:F225" ca="1" si="26">RANDBETWEEN(1,130)</f>
        <v>44</v>
      </c>
      <c r="G170" s="13">
        <f ca="1">VLOOKUP(GirisimProjeler[[#This Row],[Başvuruyu Alan Çalışan]],Calisanlar[],6,0)</f>
        <v>34</v>
      </c>
      <c r="H170" s="13">
        <f ca="1">MATCH(GirisimProjeler[[#This Row],[Başvuru il]],ilceler[İl Plaka],0)+RANDBETWEEN(1,5)</f>
        <v>446</v>
      </c>
      <c r="I170" t="str">
        <f t="shared" ref="I170:I225" ca="1" si="27">"Kurum "&amp;RANDBETWEEN(1,20)</f>
        <v>Kurum 18</v>
      </c>
      <c r="J170" t="str">
        <f ca="1">IF(GirisimProjeler[[#This Row],[Aşama]]="Sonuçlandı","Kapalı","Açık")</f>
        <v>Kapalı</v>
      </c>
      <c r="K170" t="str">
        <f t="shared" ca="1" si="21"/>
        <v>Sonuçlandı</v>
      </c>
      <c r="L170" t="str">
        <f t="shared" ref="L170:L225" ca="1" si="28">_xlfn.SWITCH(RANDBETWEEN(1,5),1,"Bilgi İşlem",2,"Finans",3,"İnsan Kaynakları","Arge")</f>
        <v>Arge</v>
      </c>
      <c r="M170">
        <f ca="1">ROUNDUP(RANDBETWEEN(1,TODAY()-GirisimProjeler[[#This Row],[Tarih]])/2,0)</f>
        <v>11</v>
      </c>
      <c r="N170" s="15" t="str">
        <f ca="1">IF(GirisimProjeler[[#This Row],[Durumu]]="Açık",_xlfn.SWITCH(RANDBETWEEN(1,10),1,"",2,"",RANDBETWEEN(1,10)),"")</f>
        <v/>
      </c>
      <c r="O170" s="15" t="str">
        <f t="shared" ca="1" si="23"/>
        <v>Bulunmuyor</v>
      </c>
      <c r="P170" s="15"/>
    </row>
    <row r="171" spans="1:16">
      <c r="A171">
        <v>458</v>
      </c>
      <c r="B171">
        <f t="shared" ca="1" si="16"/>
        <v>1934</v>
      </c>
      <c r="C171">
        <f t="shared" ca="1" si="24"/>
        <v>108</v>
      </c>
      <c r="D171" s="12" t="s">
        <v>10618</v>
      </c>
      <c r="E171" s="14">
        <f t="shared" ca="1" si="25"/>
        <v>43706</v>
      </c>
      <c r="F171">
        <f t="shared" ca="1" si="26"/>
        <v>119</v>
      </c>
      <c r="G171" s="13">
        <f ca="1">VLOOKUP(GirisimProjeler[[#This Row],[Başvuruyu Alan Çalışan]],Calisanlar[],6,0)</f>
        <v>6</v>
      </c>
      <c r="H171" s="13">
        <f ca="1">MATCH(GirisimProjeler[[#This Row],[Başvuru il]],ilceler[İl Plaka],0)+RANDBETWEEN(1,5)</f>
        <v>66</v>
      </c>
      <c r="I171" t="str">
        <f t="shared" ca="1" si="27"/>
        <v>Kurum 14</v>
      </c>
      <c r="J171" t="str">
        <f ca="1">IF(GirisimProjeler[[#This Row],[Aşama]]="Sonuçlandı","Kapalı","Açık")</f>
        <v>Kapalı</v>
      </c>
      <c r="K171" t="str">
        <f t="shared" ca="1" si="21"/>
        <v>Sonuçlandı</v>
      </c>
      <c r="L171" t="str">
        <f t="shared" ca="1" si="28"/>
        <v>İnsan Kaynakları</v>
      </c>
      <c r="M171">
        <f ca="1">ROUNDUP(RANDBETWEEN(1,TODAY()-GirisimProjeler[[#This Row],[Tarih]])/2,0)</f>
        <v>2</v>
      </c>
      <c r="N171" s="15" t="str">
        <f ca="1">IF(GirisimProjeler[[#This Row],[Durumu]]="Açık",_xlfn.SWITCH(RANDBETWEEN(1,10),1,"",2,"",RANDBETWEEN(1,10)),"")</f>
        <v/>
      </c>
      <c r="O171" s="15" t="str">
        <f t="shared" ca="1" si="23"/>
        <v>Kosgeb</v>
      </c>
      <c r="P171" s="15"/>
    </row>
    <row r="172" spans="1:16">
      <c r="A172">
        <v>459</v>
      </c>
      <c r="B172">
        <f t="shared" ca="1" si="16"/>
        <v>1503</v>
      </c>
      <c r="C172">
        <f t="shared" ca="1" si="24"/>
        <v>50</v>
      </c>
      <c r="D172" t="s">
        <v>10619</v>
      </c>
      <c r="E172" s="14">
        <f t="shared" ca="1" si="25"/>
        <v>43696</v>
      </c>
      <c r="F172">
        <f t="shared" ca="1" si="26"/>
        <v>28</v>
      </c>
      <c r="G172" s="13">
        <f ca="1">VLOOKUP(GirisimProjeler[[#This Row],[Başvuruyu Alan Çalışan]],Calisanlar[],6,0)</f>
        <v>34</v>
      </c>
      <c r="H172" s="13">
        <f ca="1">MATCH(GirisimProjeler[[#This Row],[Başvuru il]],ilceler[İl Plaka],0)+RANDBETWEEN(1,5)</f>
        <v>448</v>
      </c>
      <c r="I172" t="str">
        <f t="shared" ca="1" si="27"/>
        <v>Kurum 6</v>
      </c>
      <c r="J172" t="str">
        <f ca="1">IF(GirisimProjeler[[#This Row],[Aşama]]="Sonuçlandı","Kapalı","Açık")</f>
        <v>Kapalı</v>
      </c>
      <c r="K172" t="str">
        <f t="shared" ca="1" si="21"/>
        <v>Sonuçlandı</v>
      </c>
      <c r="L172" t="str">
        <f t="shared" ca="1" si="28"/>
        <v>Arge</v>
      </c>
      <c r="M172">
        <f ca="1">ROUNDUP(RANDBETWEEN(1,TODAY()-GirisimProjeler[[#This Row],[Tarih]])/2,0)</f>
        <v>1</v>
      </c>
      <c r="N172" s="15" t="str">
        <f ca="1">IF(GirisimProjeler[[#This Row],[Durumu]]="Açık",_xlfn.SWITCH(RANDBETWEEN(1,10),1,"",2,"",RANDBETWEEN(1,10)),"")</f>
        <v/>
      </c>
      <c r="O172" s="15" t="str">
        <f t="shared" ca="1" si="23"/>
        <v>AB</v>
      </c>
      <c r="P172" s="15"/>
    </row>
    <row r="173" spans="1:16">
      <c r="A173">
        <v>460</v>
      </c>
      <c r="B173">
        <f t="shared" ca="1" si="16"/>
        <v>1321</v>
      </c>
      <c r="C173">
        <f t="shared" ca="1" si="24"/>
        <v>73</v>
      </c>
      <c r="D173" t="s">
        <v>10620</v>
      </c>
      <c r="E173" s="14">
        <f t="shared" ca="1" si="25"/>
        <v>43709</v>
      </c>
      <c r="F173">
        <f t="shared" ca="1" si="26"/>
        <v>13</v>
      </c>
      <c r="G173" s="13">
        <f ca="1">VLOOKUP(GirisimProjeler[[#This Row],[Başvuruyu Alan Çalışan]],Calisanlar[],6,0)</f>
        <v>34</v>
      </c>
      <c r="H173" s="13">
        <f ca="1">MATCH(GirisimProjeler[[#This Row],[Başvuru il]],ilceler[İl Plaka],0)+RANDBETWEEN(1,5)</f>
        <v>446</v>
      </c>
      <c r="I173" t="str">
        <f t="shared" ca="1" si="27"/>
        <v>Kurum 1</v>
      </c>
      <c r="J173" t="str">
        <f ca="1">IF(GirisimProjeler[[#This Row],[Aşama]]="Sonuçlandı","Kapalı","Açık")</f>
        <v>Kapalı</v>
      </c>
      <c r="K173" t="str">
        <f t="shared" ca="1" si="21"/>
        <v>Sonuçlandı</v>
      </c>
      <c r="L173" t="str">
        <f t="shared" ca="1" si="28"/>
        <v>Finans</v>
      </c>
      <c r="M173">
        <f ca="1">ROUNDUP(RANDBETWEEN(1,TODAY()-GirisimProjeler[[#This Row],[Tarih]])/2,0)</f>
        <v>2</v>
      </c>
      <c r="N173" s="15" t="str">
        <f ca="1">IF(GirisimProjeler[[#This Row],[Durumu]]="Açık",_xlfn.SWITCH(RANDBETWEEN(1,10),1,"",2,"",RANDBETWEEN(1,10)),"")</f>
        <v/>
      </c>
      <c r="O173" s="15" t="str">
        <f t="shared" ca="1" si="23"/>
        <v>Bulunmuyor</v>
      </c>
      <c r="P173" s="15"/>
    </row>
    <row r="174" spans="1:16">
      <c r="A174">
        <v>461</v>
      </c>
      <c r="B174">
        <f t="shared" ca="1" si="16"/>
        <v>1012</v>
      </c>
      <c r="C174">
        <f t="shared" ca="1" si="24"/>
        <v>36</v>
      </c>
      <c r="D174" t="s">
        <v>10621</v>
      </c>
      <c r="E174" s="14">
        <f t="shared" ca="1" si="25"/>
        <v>43685</v>
      </c>
      <c r="F174">
        <f t="shared" ca="1" si="26"/>
        <v>5</v>
      </c>
      <c r="G174" s="13">
        <f ca="1">VLOOKUP(GirisimProjeler[[#This Row],[Başvuruyu Alan Çalışan]],Calisanlar[],6,0)</f>
        <v>6</v>
      </c>
      <c r="H174" s="13">
        <f ca="1">MATCH(GirisimProjeler[[#This Row],[Başvuru il]],ilceler[İl Plaka],0)+RANDBETWEEN(1,5)</f>
        <v>69</v>
      </c>
      <c r="I174" t="str">
        <f t="shared" ca="1" si="27"/>
        <v>Kurum 11</v>
      </c>
      <c r="J174" t="str">
        <f ca="1">IF(GirisimProjeler[[#This Row],[Aşama]]="Sonuçlandı","Kapalı","Açık")</f>
        <v>Açık</v>
      </c>
      <c r="K174" t="str">
        <f t="shared" ca="1" si="21"/>
        <v>İncelemede</v>
      </c>
      <c r="L174" t="str">
        <f t="shared" ca="1" si="28"/>
        <v>Arge</v>
      </c>
      <c r="M174">
        <f ca="1">ROUNDUP(RANDBETWEEN(1,TODAY()-GirisimProjeler[[#This Row],[Tarih]])/2,0)</f>
        <v>2</v>
      </c>
      <c r="N174" s="15">
        <f ca="1">IF(GirisimProjeler[[#This Row],[Durumu]]="Açık",_xlfn.SWITCH(RANDBETWEEN(1,10),1,"",2,"",RANDBETWEEN(1,10)),"")</f>
        <v>10</v>
      </c>
      <c r="O174" s="15" t="str">
        <f t="shared" ca="1" si="23"/>
        <v>Kosgeb</v>
      </c>
      <c r="P174" s="15"/>
    </row>
    <row r="175" spans="1:16">
      <c r="A175">
        <v>462</v>
      </c>
      <c r="B175">
        <f t="shared" ca="1" si="16"/>
        <v>1786</v>
      </c>
      <c r="C175">
        <f t="shared" ca="1" si="24"/>
        <v>137</v>
      </c>
      <c r="D175" t="s">
        <v>10622</v>
      </c>
      <c r="E175" s="14">
        <f t="shared" ca="1" si="25"/>
        <v>43714</v>
      </c>
      <c r="F175">
        <f t="shared" ca="1" si="26"/>
        <v>25</v>
      </c>
      <c r="G175" s="13">
        <f ca="1">VLOOKUP(GirisimProjeler[[#This Row],[Başvuruyu Alan Çalışan]],Calisanlar[],6,0)</f>
        <v>6</v>
      </c>
      <c r="H175" s="13">
        <f ca="1">MATCH(GirisimProjeler[[#This Row],[Başvuru il]],ilceler[İl Plaka],0)+RANDBETWEEN(1,5)</f>
        <v>69</v>
      </c>
      <c r="I175" t="str">
        <f t="shared" ca="1" si="27"/>
        <v>Kurum 6</v>
      </c>
      <c r="J175" t="str">
        <f ca="1">IF(GirisimProjeler[[#This Row],[Aşama]]="Sonuçlandı","Kapalı","Açık")</f>
        <v>Açık</v>
      </c>
      <c r="K175" t="str">
        <f t="shared" ca="1" si="21"/>
        <v>Yeni Proje</v>
      </c>
      <c r="L175" t="str">
        <f t="shared" ca="1" si="28"/>
        <v>Arge</v>
      </c>
      <c r="M175">
        <f ca="1">ROUNDUP(RANDBETWEEN(1,TODAY()-GirisimProjeler[[#This Row],[Tarih]])/2,0)</f>
        <v>1</v>
      </c>
      <c r="N175" s="15">
        <f ca="1">IF(GirisimProjeler[[#This Row],[Durumu]]="Açık",_xlfn.SWITCH(RANDBETWEEN(1,10),1,"",2,"",RANDBETWEEN(1,10)),"")</f>
        <v>9</v>
      </c>
      <c r="O175" s="15" t="str">
        <f t="shared" ca="1" si="23"/>
        <v>AB</v>
      </c>
      <c r="P175" s="15"/>
    </row>
    <row r="176" spans="1:16">
      <c r="A176">
        <v>463</v>
      </c>
      <c r="B176">
        <f t="shared" ca="1" si="16"/>
        <v>326</v>
      </c>
      <c r="C176">
        <f t="shared" ca="1" si="24"/>
        <v>95</v>
      </c>
      <c r="D176" t="s">
        <v>10623</v>
      </c>
      <c r="E176" s="14">
        <f t="shared" ca="1" si="25"/>
        <v>43716</v>
      </c>
      <c r="F176">
        <f t="shared" ca="1" si="26"/>
        <v>3</v>
      </c>
      <c r="G176" s="13">
        <f ca="1">VLOOKUP(GirisimProjeler[[#This Row],[Başvuruyu Alan Çalışan]],Calisanlar[],6,0)</f>
        <v>6</v>
      </c>
      <c r="H176" s="13">
        <f ca="1">MATCH(GirisimProjeler[[#This Row],[Başvuru il]],ilceler[İl Plaka],0)+RANDBETWEEN(1,5)</f>
        <v>68</v>
      </c>
      <c r="I176" t="str">
        <f t="shared" ca="1" si="27"/>
        <v>Kurum 19</v>
      </c>
      <c r="J176" t="str">
        <f ca="1">IF(GirisimProjeler[[#This Row],[Aşama]]="Sonuçlandı","Kapalı","Açık")</f>
        <v>Kapalı</v>
      </c>
      <c r="K176" t="str">
        <f t="shared" ca="1" si="21"/>
        <v>Sonuçlandı</v>
      </c>
      <c r="L176" t="str">
        <f t="shared" ca="1" si="28"/>
        <v>Bilgi İşlem</v>
      </c>
      <c r="M176">
        <f ca="1">ROUNDUP(RANDBETWEEN(1,TODAY()-GirisimProjeler[[#This Row],[Tarih]])/2,0)</f>
        <v>3</v>
      </c>
      <c r="N176" s="15" t="str">
        <f ca="1">IF(GirisimProjeler[[#This Row],[Durumu]]="Açık",_xlfn.SWITCH(RANDBETWEEN(1,10),1,"",2,"",RANDBETWEEN(1,10)),"")</f>
        <v/>
      </c>
      <c r="O176" s="15" t="str">
        <f t="shared" ca="1" si="23"/>
        <v>AB</v>
      </c>
      <c r="P176" s="15"/>
    </row>
    <row r="177" spans="1:16">
      <c r="A177">
        <v>464</v>
      </c>
      <c r="B177">
        <f t="shared" ca="1" si="16"/>
        <v>264</v>
      </c>
      <c r="C177">
        <f t="shared" ca="1" si="24"/>
        <v>10</v>
      </c>
      <c r="D177" t="s">
        <v>10624</v>
      </c>
      <c r="E177" s="14">
        <f t="shared" ca="1" si="25"/>
        <v>43680</v>
      </c>
      <c r="F177">
        <f t="shared" ca="1" si="26"/>
        <v>97</v>
      </c>
      <c r="G177" s="13">
        <f ca="1">VLOOKUP(GirisimProjeler[[#This Row],[Başvuruyu Alan Çalışan]],Calisanlar[],6,0)</f>
        <v>58</v>
      </c>
      <c r="H177" s="13">
        <f ca="1">MATCH(GirisimProjeler[[#This Row],[Başvuru il]],ilceler[İl Plaka],0)+RANDBETWEEN(1,5)</f>
        <v>863</v>
      </c>
      <c r="I177" t="str">
        <f t="shared" ca="1" si="27"/>
        <v>Kurum 9</v>
      </c>
      <c r="J177" t="str">
        <f ca="1">IF(GirisimProjeler[[#This Row],[Aşama]]="Sonuçlandı","Kapalı","Açık")</f>
        <v>Açık</v>
      </c>
      <c r="K177" t="str">
        <f t="shared" ca="1" si="21"/>
        <v>İncelemede</v>
      </c>
      <c r="L177" t="str">
        <f t="shared" ca="1" si="28"/>
        <v>İnsan Kaynakları</v>
      </c>
      <c r="M177">
        <f ca="1">ROUNDUP(RANDBETWEEN(1,TODAY()-GirisimProjeler[[#This Row],[Tarih]])/2,0)</f>
        <v>3</v>
      </c>
      <c r="N177" s="15">
        <f ca="1">IF(GirisimProjeler[[#This Row],[Durumu]]="Açık",_xlfn.SWITCH(RANDBETWEEN(1,10),1,"",2,"",RANDBETWEEN(1,10)),"")</f>
        <v>3</v>
      </c>
      <c r="O177" s="15" t="str">
        <f t="shared" ca="1" si="23"/>
        <v>Bulunmuyor</v>
      </c>
      <c r="P177" s="15"/>
    </row>
    <row r="178" spans="1:16">
      <c r="A178">
        <v>465</v>
      </c>
      <c r="B178">
        <f t="shared" ca="1" si="16"/>
        <v>1877</v>
      </c>
      <c r="C178">
        <f t="shared" ca="1" si="24"/>
        <v>125</v>
      </c>
      <c r="D178" s="12" t="s">
        <v>10617</v>
      </c>
      <c r="E178" s="14">
        <f t="shared" ca="1" si="25"/>
        <v>43674</v>
      </c>
      <c r="F178">
        <f t="shared" ca="1" si="26"/>
        <v>85</v>
      </c>
      <c r="G178" s="13">
        <f ca="1">VLOOKUP(GirisimProjeler[[#This Row],[Başvuruyu Alan Çalışan]],Calisanlar[],6,0)</f>
        <v>6</v>
      </c>
      <c r="H178" s="13">
        <f ca="1">MATCH(GirisimProjeler[[#This Row],[Başvuru il]],ilceler[İl Plaka],0)+RANDBETWEEN(1,5)</f>
        <v>66</v>
      </c>
      <c r="I178" t="str">
        <f t="shared" ca="1" si="27"/>
        <v>Kurum 12</v>
      </c>
      <c r="J178" t="str">
        <f ca="1">IF(GirisimProjeler[[#This Row],[Aşama]]="Sonuçlandı","Kapalı","Açık")</f>
        <v>Kapalı</v>
      </c>
      <c r="K178" t="str">
        <f t="shared" ca="1" si="21"/>
        <v>Sonuçlandı</v>
      </c>
      <c r="L178" t="str">
        <f t="shared" ca="1" si="28"/>
        <v>Arge</v>
      </c>
      <c r="M178">
        <f ca="1">ROUNDUP(RANDBETWEEN(1,TODAY()-GirisimProjeler[[#This Row],[Tarih]])/2,0)</f>
        <v>9</v>
      </c>
      <c r="N178" s="15" t="str">
        <f ca="1">IF(GirisimProjeler[[#This Row],[Durumu]]="Açık",_xlfn.SWITCH(RANDBETWEEN(1,10),1,"",2,"",RANDBETWEEN(1,10)),"")</f>
        <v/>
      </c>
      <c r="O178" s="15" t="str">
        <f t="shared" ca="1" si="23"/>
        <v>AB</v>
      </c>
      <c r="P178" s="15"/>
    </row>
    <row r="179" spans="1:16">
      <c r="A179">
        <v>466</v>
      </c>
      <c r="B179">
        <f t="shared" ca="1" si="16"/>
        <v>34</v>
      </c>
      <c r="C179">
        <f t="shared" ca="1" si="24"/>
        <v>125</v>
      </c>
      <c r="D179" s="12" t="s">
        <v>10618</v>
      </c>
      <c r="E179" s="14">
        <f t="shared" ca="1" si="25"/>
        <v>43699</v>
      </c>
      <c r="F179">
        <f t="shared" ca="1" si="26"/>
        <v>62</v>
      </c>
      <c r="G179" s="13">
        <f ca="1">VLOOKUP(GirisimProjeler[[#This Row],[Başvuruyu Alan Çalışan]],Calisanlar[],6,0)</f>
        <v>35</v>
      </c>
      <c r="H179" s="13">
        <f ca="1">MATCH(GirisimProjeler[[#This Row],[Başvuru il]],ilceler[İl Plaka],0)+RANDBETWEEN(1,5)</f>
        <v>486</v>
      </c>
      <c r="I179" t="str">
        <f t="shared" ca="1" si="27"/>
        <v>Kurum 1</v>
      </c>
      <c r="J179" t="str">
        <f ca="1">IF(GirisimProjeler[[#This Row],[Aşama]]="Sonuçlandı","Kapalı","Açık")</f>
        <v>Açık</v>
      </c>
      <c r="K179" t="str">
        <f t="shared" ca="1" si="21"/>
        <v>Yeni Proje</v>
      </c>
      <c r="L179" t="str">
        <f t="shared" ca="1" si="28"/>
        <v>Arge</v>
      </c>
      <c r="M179">
        <f ca="1">ROUNDUP(RANDBETWEEN(1,TODAY()-GirisimProjeler[[#This Row],[Tarih]])/2,0)</f>
        <v>14</v>
      </c>
      <c r="N179" s="15">
        <f ca="1">IF(GirisimProjeler[[#This Row],[Durumu]]="Açık",_xlfn.SWITCH(RANDBETWEEN(1,10),1,"",2,"",RANDBETWEEN(1,10)),"")</f>
        <v>10</v>
      </c>
      <c r="O179" s="15" t="str">
        <f t="shared" ca="1" si="23"/>
        <v>Bulunmuyor</v>
      </c>
      <c r="P179" s="15"/>
    </row>
    <row r="180" spans="1:16">
      <c r="A180">
        <v>467</v>
      </c>
      <c r="B180">
        <f t="shared" ca="1" si="16"/>
        <v>298</v>
      </c>
      <c r="C180">
        <f t="shared" ca="1" si="24"/>
        <v>86</v>
      </c>
      <c r="D180" t="s">
        <v>10619</v>
      </c>
      <c r="E180" s="14">
        <f t="shared" ca="1" si="25"/>
        <v>43712</v>
      </c>
      <c r="F180">
        <f t="shared" ca="1" si="26"/>
        <v>40</v>
      </c>
      <c r="G180" s="13">
        <f ca="1">VLOOKUP(GirisimProjeler[[#This Row],[Başvuruyu Alan Çalışan]],Calisanlar[],6,0)</f>
        <v>35</v>
      </c>
      <c r="H180" s="13">
        <f ca="1">MATCH(GirisimProjeler[[#This Row],[Başvuru il]],ilceler[İl Plaka],0)+RANDBETWEEN(1,5)</f>
        <v>485</v>
      </c>
      <c r="I180" t="str">
        <f t="shared" ca="1" si="27"/>
        <v>Kurum 5</v>
      </c>
      <c r="J180" t="str">
        <f ca="1">IF(GirisimProjeler[[#This Row],[Aşama]]="Sonuçlandı","Kapalı","Açık")</f>
        <v>Açık</v>
      </c>
      <c r="K180" t="str">
        <f t="shared" ca="1" si="21"/>
        <v>Yeni Proje</v>
      </c>
      <c r="L180" t="str">
        <f t="shared" ca="1" si="28"/>
        <v>Bilgi İşlem</v>
      </c>
      <c r="M180">
        <f ca="1">ROUNDUP(RANDBETWEEN(1,TODAY()-GirisimProjeler[[#This Row],[Tarih]])/2,0)</f>
        <v>1</v>
      </c>
      <c r="N180" s="15">
        <f ca="1">IF(GirisimProjeler[[#This Row],[Durumu]]="Açık",_xlfn.SWITCH(RANDBETWEEN(1,10),1,"",2,"",RANDBETWEEN(1,10)),"")</f>
        <v>3</v>
      </c>
      <c r="O180" s="15" t="str">
        <f t="shared" ca="1" si="23"/>
        <v>AB</v>
      </c>
      <c r="P180" s="15"/>
    </row>
    <row r="181" spans="1:16">
      <c r="A181">
        <v>468</v>
      </c>
      <c r="B181">
        <f t="shared" ca="1" si="16"/>
        <v>1913</v>
      </c>
      <c r="C181">
        <f t="shared" ca="1" si="24"/>
        <v>106</v>
      </c>
      <c r="D181" t="s">
        <v>10620</v>
      </c>
      <c r="E181" s="14">
        <f t="shared" ca="1" si="25"/>
        <v>43706</v>
      </c>
      <c r="F181">
        <f t="shared" ca="1" si="26"/>
        <v>60</v>
      </c>
      <c r="G181" s="13">
        <f ca="1">VLOOKUP(GirisimProjeler[[#This Row],[Başvuruyu Alan Çalışan]],Calisanlar[],6,0)</f>
        <v>6</v>
      </c>
      <c r="H181" s="13">
        <f ca="1">MATCH(GirisimProjeler[[#This Row],[Başvuru il]],ilceler[İl Plaka],0)+RANDBETWEEN(1,5)</f>
        <v>70</v>
      </c>
      <c r="I181" t="str">
        <f t="shared" ca="1" si="27"/>
        <v>Kurum 15</v>
      </c>
      <c r="J181" t="str">
        <f ca="1">IF(GirisimProjeler[[#This Row],[Aşama]]="Sonuçlandı","Kapalı","Açık")</f>
        <v>Açık</v>
      </c>
      <c r="K181" t="str">
        <f t="shared" ca="1" si="21"/>
        <v>Yeni Proje</v>
      </c>
      <c r="L181" t="str">
        <f t="shared" ca="1" si="28"/>
        <v>Arge</v>
      </c>
      <c r="M181">
        <f ca="1">ROUNDUP(RANDBETWEEN(1,TODAY()-GirisimProjeler[[#This Row],[Tarih]])/2,0)</f>
        <v>9</v>
      </c>
      <c r="N181" s="15">
        <f ca="1">IF(GirisimProjeler[[#This Row],[Durumu]]="Açık",_xlfn.SWITCH(RANDBETWEEN(1,10),1,"",2,"",RANDBETWEEN(1,10)),"")</f>
        <v>6</v>
      </c>
      <c r="O181" s="15" t="str">
        <f t="shared" ca="1" si="23"/>
        <v>Kosgeb</v>
      </c>
      <c r="P181" s="15"/>
    </row>
    <row r="182" spans="1:16">
      <c r="A182">
        <v>469</v>
      </c>
      <c r="B182">
        <f t="shared" ca="1" si="16"/>
        <v>1924</v>
      </c>
      <c r="C182">
        <f t="shared" ca="1" si="24"/>
        <v>55</v>
      </c>
      <c r="D182" t="s">
        <v>10621</v>
      </c>
      <c r="E182" s="14">
        <f t="shared" ca="1" si="25"/>
        <v>43680</v>
      </c>
      <c r="F182">
        <f t="shared" ca="1" si="26"/>
        <v>57</v>
      </c>
      <c r="G182" s="13">
        <f ca="1">VLOOKUP(GirisimProjeler[[#This Row],[Başvuruyu Alan Çalışan]],Calisanlar[],6,0)</f>
        <v>34</v>
      </c>
      <c r="H182" s="13">
        <f ca="1">MATCH(GirisimProjeler[[#This Row],[Başvuru il]],ilceler[İl Plaka],0)+RANDBETWEEN(1,5)</f>
        <v>449</v>
      </c>
      <c r="I182" t="str">
        <f t="shared" ca="1" si="27"/>
        <v>Kurum 5</v>
      </c>
      <c r="J182" t="str">
        <f ca="1">IF(GirisimProjeler[[#This Row],[Aşama]]="Sonuçlandı","Kapalı","Açık")</f>
        <v>Kapalı</v>
      </c>
      <c r="K182" t="str">
        <f t="shared" ca="1" si="21"/>
        <v>Sonuçlandı</v>
      </c>
      <c r="L182" t="str">
        <f t="shared" ca="1" si="28"/>
        <v>Finans</v>
      </c>
      <c r="M182">
        <f ca="1">ROUNDUP(RANDBETWEEN(1,TODAY()-GirisimProjeler[[#This Row],[Tarih]])/2,0)</f>
        <v>26</v>
      </c>
      <c r="N182" s="15" t="str">
        <f ca="1">IF(GirisimProjeler[[#This Row],[Durumu]]="Açık",_xlfn.SWITCH(RANDBETWEEN(1,10),1,"",2,"",RANDBETWEEN(1,10)),"")</f>
        <v/>
      </c>
      <c r="O182" s="15" t="str">
        <f t="shared" ca="1" si="23"/>
        <v>Tubitak</v>
      </c>
      <c r="P182" s="15"/>
    </row>
    <row r="183" spans="1:16">
      <c r="A183">
        <v>470</v>
      </c>
      <c r="B183">
        <f t="shared" ca="1" si="16"/>
        <v>41</v>
      </c>
      <c r="C183">
        <f t="shared" ca="1" si="24"/>
        <v>15</v>
      </c>
      <c r="D183" t="s">
        <v>10622</v>
      </c>
      <c r="E183" s="14">
        <f t="shared" ca="1" si="25"/>
        <v>43729</v>
      </c>
      <c r="F183">
        <f t="shared" ca="1" si="26"/>
        <v>46</v>
      </c>
      <c r="G183" s="13">
        <f ca="1">VLOOKUP(GirisimProjeler[[#This Row],[Başvuruyu Alan Çalışan]],Calisanlar[],6,0)</f>
        <v>34</v>
      </c>
      <c r="H183" s="13">
        <f ca="1">MATCH(GirisimProjeler[[#This Row],[Başvuru il]],ilceler[İl Plaka],0)+RANDBETWEEN(1,5)</f>
        <v>448</v>
      </c>
      <c r="I183" t="str">
        <f t="shared" ca="1" si="27"/>
        <v>Kurum 14</v>
      </c>
      <c r="J183" t="str">
        <f ca="1">IF(GirisimProjeler[[#This Row],[Aşama]]="Sonuçlandı","Kapalı","Açık")</f>
        <v>Açık</v>
      </c>
      <c r="K183" t="str">
        <f t="shared" ca="1" si="21"/>
        <v>Yeni Proje</v>
      </c>
      <c r="L183" t="str">
        <f t="shared" ca="1" si="28"/>
        <v>İnsan Kaynakları</v>
      </c>
      <c r="M183">
        <f ca="1">ROUNDUP(RANDBETWEEN(1,TODAY()-GirisimProjeler[[#This Row],[Tarih]])/2,0)</f>
        <v>2</v>
      </c>
      <c r="N183" s="15">
        <f ca="1">IF(GirisimProjeler[[#This Row],[Durumu]]="Açık",_xlfn.SWITCH(RANDBETWEEN(1,10),1,"",2,"",RANDBETWEEN(1,10)),"")</f>
        <v>7</v>
      </c>
      <c r="O183" s="15" t="str">
        <f t="shared" ca="1" si="23"/>
        <v>AB</v>
      </c>
      <c r="P183" s="15"/>
    </row>
    <row r="184" spans="1:16">
      <c r="A184">
        <v>471</v>
      </c>
      <c r="B184">
        <f t="shared" ca="1" si="16"/>
        <v>651</v>
      </c>
      <c r="C184">
        <f t="shared" ca="1" si="24"/>
        <v>2</v>
      </c>
      <c r="D184" t="s">
        <v>10623</v>
      </c>
      <c r="E184" s="14">
        <f t="shared" ca="1" si="25"/>
        <v>43705</v>
      </c>
      <c r="F184">
        <f t="shared" ca="1" si="26"/>
        <v>123</v>
      </c>
      <c r="G184" s="13">
        <f ca="1">VLOOKUP(GirisimProjeler[[#This Row],[Başvuruyu Alan Çalışan]],Calisanlar[],6,0)</f>
        <v>34</v>
      </c>
      <c r="H184" s="13">
        <f ca="1">MATCH(GirisimProjeler[[#This Row],[Başvuru il]],ilceler[İl Plaka],0)+RANDBETWEEN(1,5)</f>
        <v>447</v>
      </c>
      <c r="I184" t="str">
        <f t="shared" ca="1" si="27"/>
        <v>Kurum 7</v>
      </c>
      <c r="J184" t="str">
        <f ca="1">IF(GirisimProjeler[[#This Row],[Aşama]]="Sonuçlandı","Kapalı","Açık")</f>
        <v>Açık</v>
      </c>
      <c r="K184" t="str">
        <f t="shared" ca="1" si="21"/>
        <v>Yeni Proje</v>
      </c>
      <c r="L184" t="str">
        <f t="shared" ca="1" si="28"/>
        <v>Arge</v>
      </c>
      <c r="M184">
        <f ca="1">ROUNDUP(RANDBETWEEN(1,TODAY()-GirisimProjeler[[#This Row],[Tarih]])/2,0)</f>
        <v>10</v>
      </c>
      <c r="N184" s="15" t="str">
        <f ca="1">IF(GirisimProjeler[[#This Row],[Durumu]]="Açık",_xlfn.SWITCH(RANDBETWEEN(1,10),1,"",2,"",RANDBETWEEN(1,10)),"")</f>
        <v/>
      </c>
      <c r="O184" s="15" t="str">
        <f t="shared" ca="1" si="23"/>
        <v>Tubitak</v>
      </c>
      <c r="P184" s="15"/>
    </row>
    <row r="185" spans="1:16">
      <c r="A185">
        <v>472</v>
      </c>
      <c r="B185">
        <f t="shared" ca="1" si="16"/>
        <v>338</v>
      </c>
      <c r="C185">
        <f t="shared" ca="1" si="24"/>
        <v>25</v>
      </c>
      <c r="D185" t="s">
        <v>10624</v>
      </c>
      <c r="E185" s="14">
        <f t="shared" ca="1" si="25"/>
        <v>43694</v>
      </c>
      <c r="F185">
        <f t="shared" ca="1" si="26"/>
        <v>38</v>
      </c>
      <c r="G185" s="13">
        <f ca="1">VLOOKUP(GirisimProjeler[[#This Row],[Başvuruyu Alan Çalışan]],Calisanlar[],6,0)</f>
        <v>34</v>
      </c>
      <c r="H185" s="13">
        <f ca="1">MATCH(GirisimProjeler[[#This Row],[Başvuru il]],ilceler[İl Plaka],0)+RANDBETWEEN(1,5)</f>
        <v>446</v>
      </c>
      <c r="I185" t="str">
        <f t="shared" ca="1" si="27"/>
        <v>Kurum 20</v>
      </c>
      <c r="J185" t="str">
        <f ca="1">IF(GirisimProjeler[[#This Row],[Aşama]]="Sonuçlandı","Kapalı","Açık")</f>
        <v>Kapalı</v>
      </c>
      <c r="K185" t="str">
        <f t="shared" ca="1" si="21"/>
        <v>Sonuçlandı</v>
      </c>
      <c r="L185" t="str">
        <f t="shared" ca="1" si="28"/>
        <v>Finans</v>
      </c>
      <c r="M185">
        <f ca="1">ROUNDUP(RANDBETWEEN(1,TODAY()-GirisimProjeler[[#This Row],[Tarih]])/2,0)</f>
        <v>6</v>
      </c>
      <c r="N185" s="15" t="str">
        <f ca="1">IF(GirisimProjeler[[#This Row],[Durumu]]="Açık",_xlfn.SWITCH(RANDBETWEEN(1,10),1,"",2,"",RANDBETWEEN(1,10)),"")</f>
        <v/>
      </c>
      <c r="O185" s="15" t="str">
        <f t="shared" ca="1" si="23"/>
        <v>Kosgeb</v>
      </c>
      <c r="P185" s="15"/>
    </row>
    <row r="186" spans="1:16">
      <c r="A186">
        <v>473</v>
      </c>
      <c r="B186">
        <f t="shared" ca="1" si="16"/>
        <v>1552</v>
      </c>
      <c r="C186">
        <f t="shared" ca="1" si="24"/>
        <v>110</v>
      </c>
      <c r="D186" s="12" t="s">
        <v>10617</v>
      </c>
      <c r="E186" s="14">
        <f t="shared" ca="1" si="25"/>
        <v>43700</v>
      </c>
      <c r="F186">
        <f t="shared" ca="1" si="26"/>
        <v>35</v>
      </c>
      <c r="G186" s="13">
        <f ca="1">VLOOKUP(GirisimProjeler[[#This Row],[Başvuruyu Alan Çalışan]],Calisanlar[],6,0)</f>
        <v>6</v>
      </c>
      <c r="H186" s="13">
        <f ca="1">MATCH(GirisimProjeler[[#This Row],[Başvuru il]],ilceler[İl Plaka],0)+RANDBETWEEN(1,5)</f>
        <v>67</v>
      </c>
      <c r="I186" t="str">
        <f t="shared" ca="1" si="27"/>
        <v>Kurum 3</v>
      </c>
      <c r="J186" t="str">
        <f ca="1">IF(GirisimProjeler[[#This Row],[Aşama]]="Sonuçlandı","Kapalı","Açık")</f>
        <v>Kapalı</v>
      </c>
      <c r="K186" t="str">
        <f t="shared" ca="1" si="21"/>
        <v>Sonuçlandı</v>
      </c>
      <c r="L186" t="str">
        <f t="shared" ca="1" si="28"/>
        <v>İnsan Kaynakları</v>
      </c>
      <c r="M186">
        <f ca="1">ROUNDUP(RANDBETWEEN(1,TODAY()-GirisimProjeler[[#This Row],[Tarih]])/2,0)</f>
        <v>1</v>
      </c>
      <c r="N186" s="15" t="str">
        <f ca="1">IF(GirisimProjeler[[#This Row],[Durumu]]="Açık",_xlfn.SWITCH(RANDBETWEEN(1,10),1,"",2,"",RANDBETWEEN(1,10)),"")</f>
        <v/>
      </c>
      <c r="O186" s="15" t="str">
        <f t="shared" ca="1" si="23"/>
        <v>AB</v>
      </c>
      <c r="P186" s="15"/>
    </row>
    <row r="187" spans="1:16">
      <c r="A187">
        <v>474</v>
      </c>
      <c r="B187">
        <f t="shared" ca="1" si="16"/>
        <v>942</v>
      </c>
      <c r="C187">
        <f t="shared" ca="1" si="24"/>
        <v>98</v>
      </c>
      <c r="D187" s="12" t="s">
        <v>10618</v>
      </c>
      <c r="E187" s="14">
        <f t="shared" ca="1" si="25"/>
        <v>43725</v>
      </c>
      <c r="F187">
        <f t="shared" ca="1" si="26"/>
        <v>27</v>
      </c>
      <c r="G187" s="13">
        <f ca="1">VLOOKUP(GirisimProjeler[[#This Row],[Başvuruyu Alan Çalışan]],Calisanlar[],6,0)</f>
        <v>34</v>
      </c>
      <c r="H187" s="13">
        <f ca="1">MATCH(GirisimProjeler[[#This Row],[Başvuru il]],ilceler[İl Plaka],0)+RANDBETWEEN(1,5)</f>
        <v>446</v>
      </c>
      <c r="I187" t="str">
        <f t="shared" ca="1" si="27"/>
        <v>Kurum 11</v>
      </c>
      <c r="J187" t="str">
        <f ca="1">IF(GirisimProjeler[[#This Row],[Aşama]]="Sonuçlandı","Kapalı","Açık")</f>
        <v>Açık</v>
      </c>
      <c r="K187" t="str">
        <f t="shared" ca="1" si="21"/>
        <v>Yeni Proje</v>
      </c>
      <c r="L187" t="str">
        <f t="shared" ca="1" si="28"/>
        <v>İnsan Kaynakları</v>
      </c>
      <c r="M187">
        <f ca="1">ROUNDUP(RANDBETWEEN(1,TODAY()-GirisimProjeler[[#This Row],[Tarih]])/2,0)</f>
        <v>1</v>
      </c>
      <c r="N187" s="15">
        <f ca="1">IF(GirisimProjeler[[#This Row],[Durumu]]="Açık",_xlfn.SWITCH(RANDBETWEEN(1,10),1,"",2,"",RANDBETWEEN(1,10)),"")</f>
        <v>1</v>
      </c>
      <c r="O187" s="15" t="str">
        <f t="shared" ca="1" si="23"/>
        <v>AB</v>
      </c>
      <c r="P187" s="15"/>
    </row>
    <row r="188" spans="1:16">
      <c r="A188">
        <v>475</v>
      </c>
      <c r="B188">
        <f t="shared" ca="1" si="16"/>
        <v>1686</v>
      </c>
      <c r="C188">
        <f t="shared" ca="1" si="24"/>
        <v>137</v>
      </c>
      <c r="D188" t="s">
        <v>10619</v>
      </c>
      <c r="E188" s="14">
        <f t="shared" ca="1" si="25"/>
        <v>43729</v>
      </c>
      <c r="F188">
        <f t="shared" ca="1" si="26"/>
        <v>99</v>
      </c>
      <c r="G188" s="13">
        <f ca="1">VLOOKUP(GirisimProjeler[[#This Row],[Başvuruyu Alan Çalışan]],Calisanlar[],6,0)</f>
        <v>31</v>
      </c>
      <c r="H188" s="13">
        <f ca="1">MATCH(GirisimProjeler[[#This Row],[Başvuru il]],ilceler[İl Plaka],0)+RANDBETWEEN(1,5)</f>
        <v>418</v>
      </c>
      <c r="I188" t="str">
        <f t="shared" ca="1" si="27"/>
        <v>Kurum 8</v>
      </c>
      <c r="J188" t="str">
        <f ca="1">IF(GirisimProjeler[[#This Row],[Aşama]]="Sonuçlandı","Kapalı","Açık")</f>
        <v>Açık</v>
      </c>
      <c r="K188" t="str">
        <f t="shared" ca="1" si="21"/>
        <v>Yeni Proje</v>
      </c>
      <c r="L188" t="str">
        <f t="shared" ca="1" si="28"/>
        <v>Arge</v>
      </c>
      <c r="M188">
        <f ca="1">ROUNDUP(RANDBETWEEN(1,TODAY()-GirisimProjeler[[#This Row],[Tarih]])/2,0)</f>
        <v>2</v>
      </c>
      <c r="N188" s="15" t="str">
        <f ca="1">IF(GirisimProjeler[[#This Row],[Durumu]]="Açık",_xlfn.SWITCH(RANDBETWEEN(1,10),1,"",2,"",RANDBETWEEN(1,10)),"")</f>
        <v/>
      </c>
      <c r="O188" s="15" t="str">
        <f t="shared" ca="1" si="23"/>
        <v>Tubitak</v>
      </c>
      <c r="P188" s="15"/>
    </row>
    <row r="189" spans="1:16">
      <c r="A189">
        <v>476</v>
      </c>
      <c r="B189">
        <f t="shared" ca="1" si="16"/>
        <v>1597</v>
      </c>
      <c r="C189">
        <f t="shared" ca="1" si="24"/>
        <v>152</v>
      </c>
      <c r="D189" t="s">
        <v>10620</v>
      </c>
      <c r="E189" s="14">
        <f t="shared" ca="1" si="25"/>
        <v>43692</v>
      </c>
      <c r="F189">
        <f t="shared" ca="1" si="26"/>
        <v>57</v>
      </c>
      <c r="G189" s="13">
        <f ca="1">VLOOKUP(GirisimProjeler[[#This Row],[Başvuruyu Alan Çalışan]],Calisanlar[],6,0)</f>
        <v>34</v>
      </c>
      <c r="H189" s="13">
        <f ca="1">MATCH(GirisimProjeler[[#This Row],[Başvuru il]],ilceler[İl Plaka],0)+RANDBETWEEN(1,5)</f>
        <v>449</v>
      </c>
      <c r="I189" t="str">
        <f t="shared" ca="1" si="27"/>
        <v>Kurum 6</v>
      </c>
      <c r="J189" t="str">
        <f ca="1">IF(GirisimProjeler[[#This Row],[Aşama]]="Sonuçlandı","Kapalı","Açık")</f>
        <v>Kapalı</v>
      </c>
      <c r="K189" t="str">
        <f t="shared" ca="1" si="21"/>
        <v>Sonuçlandı</v>
      </c>
      <c r="L189" t="str">
        <f t="shared" ca="1" si="28"/>
        <v>Bilgi İşlem</v>
      </c>
      <c r="M189">
        <f ca="1">ROUNDUP(RANDBETWEEN(1,TODAY()-GirisimProjeler[[#This Row],[Tarih]])/2,0)</f>
        <v>1</v>
      </c>
      <c r="N189" s="15" t="str">
        <f ca="1">IF(GirisimProjeler[[#This Row],[Durumu]]="Açık",_xlfn.SWITCH(RANDBETWEEN(1,10),1,"",2,"",RANDBETWEEN(1,10)),"")</f>
        <v/>
      </c>
      <c r="O189" s="15" t="str">
        <f t="shared" ca="1" si="23"/>
        <v>Kosgeb</v>
      </c>
      <c r="P189" s="15"/>
    </row>
    <row r="190" spans="1:16">
      <c r="A190">
        <v>477</v>
      </c>
      <c r="B190">
        <f t="shared" ca="1" si="16"/>
        <v>1318</v>
      </c>
      <c r="C190">
        <f t="shared" ca="1" si="24"/>
        <v>79</v>
      </c>
      <c r="D190" t="s">
        <v>10621</v>
      </c>
      <c r="E190" s="14">
        <f t="shared" ca="1" si="25"/>
        <v>43689</v>
      </c>
      <c r="F190">
        <f t="shared" ca="1" si="26"/>
        <v>45</v>
      </c>
      <c r="G190" s="13">
        <f ca="1">VLOOKUP(GirisimProjeler[[#This Row],[Başvuruyu Alan Çalışan]],Calisanlar[],6,0)</f>
        <v>35</v>
      </c>
      <c r="H190" s="13">
        <f ca="1">MATCH(GirisimProjeler[[#This Row],[Başvuru il]],ilceler[İl Plaka],0)+RANDBETWEEN(1,5)</f>
        <v>487</v>
      </c>
      <c r="I190" t="str">
        <f t="shared" ca="1" si="27"/>
        <v>Kurum 14</v>
      </c>
      <c r="J190" t="str">
        <f ca="1">IF(GirisimProjeler[[#This Row],[Aşama]]="Sonuçlandı","Kapalı","Açık")</f>
        <v>Kapalı</v>
      </c>
      <c r="K190" t="str">
        <f t="shared" ca="1" si="21"/>
        <v>Sonuçlandı</v>
      </c>
      <c r="L190" t="str">
        <f t="shared" ca="1" si="28"/>
        <v>Arge</v>
      </c>
      <c r="M190">
        <f ca="1">ROUNDUP(RANDBETWEEN(1,TODAY()-GirisimProjeler[[#This Row],[Tarih]])/2,0)</f>
        <v>8</v>
      </c>
      <c r="N190" s="15" t="str">
        <f ca="1">IF(GirisimProjeler[[#This Row],[Durumu]]="Açık",_xlfn.SWITCH(RANDBETWEEN(1,10),1,"",2,"",RANDBETWEEN(1,10)),"")</f>
        <v/>
      </c>
      <c r="O190" s="15" t="str">
        <f t="shared" ca="1" si="23"/>
        <v>Kosgeb</v>
      </c>
      <c r="P190" s="15"/>
    </row>
    <row r="191" spans="1:16">
      <c r="A191">
        <v>478</v>
      </c>
      <c r="B191">
        <f t="shared" ca="1" si="16"/>
        <v>251</v>
      </c>
      <c r="C191">
        <f t="shared" ca="1" si="24"/>
        <v>84</v>
      </c>
      <c r="D191" t="s">
        <v>10622</v>
      </c>
      <c r="E191" s="14">
        <f t="shared" ca="1" si="25"/>
        <v>43696</v>
      </c>
      <c r="F191">
        <f t="shared" ca="1" si="26"/>
        <v>123</v>
      </c>
      <c r="G191" s="13">
        <f ca="1">VLOOKUP(GirisimProjeler[[#This Row],[Başvuruyu Alan Çalışan]],Calisanlar[],6,0)</f>
        <v>34</v>
      </c>
      <c r="H191" s="13">
        <f ca="1">MATCH(GirisimProjeler[[#This Row],[Başvuru il]],ilceler[İl Plaka],0)+RANDBETWEEN(1,5)</f>
        <v>448</v>
      </c>
      <c r="I191" t="str">
        <f t="shared" ca="1" si="27"/>
        <v>Kurum 1</v>
      </c>
      <c r="J191" t="str">
        <f ca="1">IF(GirisimProjeler[[#This Row],[Aşama]]="Sonuçlandı","Kapalı","Açık")</f>
        <v>Kapalı</v>
      </c>
      <c r="K191" t="str">
        <f t="shared" ca="1" si="21"/>
        <v>Sonuçlandı</v>
      </c>
      <c r="L191" t="str">
        <f t="shared" ca="1" si="28"/>
        <v>İnsan Kaynakları</v>
      </c>
      <c r="M191">
        <f ca="1">ROUNDUP(RANDBETWEEN(1,TODAY()-GirisimProjeler[[#This Row],[Tarih]])/2,0)</f>
        <v>12</v>
      </c>
      <c r="N191" s="15" t="str">
        <f ca="1">IF(GirisimProjeler[[#This Row],[Durumu]]="Açık",_xlfn.SWITCH(RANDBETWEEN(1,10),1,"",2,"",RANDBETWEEN(1,10)),"")</f>
        <v/>
      </c>
      <c r="O191" s="15" t="str">
        <f t="shared" ca="1" si="23"/>
        <v>Tubitak</v>
      </c>
      <c r="P191" s="15"/>
    </row>
    <row r="192" spans="1:16">
      <c r="A192">
        <v>479</v>
      </c>
      <c r="B192">
        <f t="shared" ca="1" si="16"/>
        <v>447</v>
      </c>
      <c r="C192">
        <f t="shared" ca="1" si="24"/>
        <v>133</v>
      </c>
      <c r="D192" t="s">
        <v>10623</v>
      </c>
      <c r="E192" s="14">
        <f t="shared" ca="1" si="25"/>
        <v>43702</v>
      </c>
      <c r="F192">
        <f t="shared" ca="1" si="26"/>
        <v>52</v>
      </c>
      <c r="G192" s="13">
        <f ca="1">VLOOKUP(GirisimProjeler[[#This Row],[Başvuruyu Alan Çalışan]],Calisanlar[],6,0)</f>
        <v>34</v>
      </c>
      <c r="H192" s="13">
        <f ca="1">MATCH(GirisimProjeler[[#This Row],[Başvuru il]],ilceler[İl Plaka],0)+RANDBETWEEN(1,5)</f>
        <v>446</v>
      </c>
      <c r="I192" t="str">
        <f t="shared" ca="1" si="27"/>
        <v>Kurum 3</v>
      </c>
      <c r="J192" t="str">
        <f ca="1">IF(GirisimProjeler[[#This Row],[Aşama]]="Sonuçlandı","Kapalı","Açık")</f>
        <v>Kapalı</v>
      </c>
      <c r="K192" t="str">
        <f t="shared" ca="1" si="21"/>
        <v>Sonuçlandı</v>
      </c>
      <c r="L192" t="str">
        <f t="shared" ca="1" si="28"/>
        <v>Arge</v>
      </c>
      <c r="M192">
        <f ca="1">ROUNDUP(RANDBETWEEN(1,TODAY()-GirisimProjeler[[#This Row],[Tarih]])/2,0)</f>
        <v>13</v>
      </c>
      <c r="N192" s="15" t="str">
        <f ca="1">IF(GirisimProjeler[[#This Row],[Durumu]]="Açık",_xlfn.SWITCH(RANDBETWEEN(1,10),1,"",2,"",RANDBETWEEN(1,10)),"")</f>
        <v/>
      </c>
      <c r="O192" s="15" t="str">
        <f t="shared" ca="1" si="23"/>
        <v>Kosgeb</v>
      </c>
      <c r="P192" s="15"/>
    </row>
    <row r="193" spans="1:16">
      <c r="A193">
        <v>480</v>
      </c>
      <c r="B193">
        <f t="shared" ca="1" si="16"/>
        <v>1795</v>
      </c>
      <c r="C193">
        <f t="shared" ca="1" si="24"/>
        <v>119</v>
      </c>
      <c r="D193" t="s">
        <v>10624</v>
      </c>
      <c r="E193" s="14">
        <f t="shared" ca="1" si="25"/>
        <v>43673</v>
      </c>
      <c r="F193">
        <f t="shared" ca="1" si="26"/>
        <v>39</v>
      </c>
      <c r="G193" s="13">
        <f ca="1">VLOOKUP(GirisimProjeler[[#This Row],[Başvuruyu Alan Çalışan]],Calisanlar[],6,0)</f>
        <v>37</v>
      </c>
      <c r="H193" s="13">
        <f ca="1">MATCH(GirisimProjeler[[#This Row],[Başvuru il]],ilceler[İl Plaka],0)+RANDBETWEEN(1,5)</f>
        <v>549</v>
      </c>
      <c r="I193" t="str">
        <f t="shared" ca="1" si="27"/>
        <v>Kurum 15</v>
      </c>
      <c r="J193" t="str">
        <f ca="1">IF(GirisimProjeler[[#This Row],[Aşama]]="Sonuçlandı","Kapalı","Açık")</f>
        <v>Açık</v>
      </c>
      <c r="K193" t="str">
        <f t="shared" ca="1" si="21"/>
        <v>Yeni Proje</v>
      </c>
      <c r="L193" t="str">
        <f t="shared" ca="1" si="28"/>
        <v>Bilgi İşlem</v>
      </c>
      <c r="M193">
        <f ca="1">ROUNDUP(RANDBETWEEN(1,TODAY()-GirisimProjeler[[#This Row],[Tarih]])/2,0)</f>
        <v>4</v>
      </c>
      <c r="N193" s="15" t="str">
        <f ca="1">IF(GirisimProjeler[[#This Row],[Durumu]]="Açık",_xlfn.SWITCH(RANDBETWEEN(1,10),1,"",2,"",RANDBETWEEN(1,10)),"")</f>
        <v/>
      </c>
      <c r="O193" s="15" t="str">
        <f t="shared" ca="1" si="23"/>
        <v>Bulunmuyor</v>
      </c>
      <c r="P193" s="15"/>
    </row>
    <row r="194" spans="1:16">
      <c r="A194">
        <v>481</v>
      </c>
      <c r="B194">
        <f t="shared" ref="B194:B257" ca="1" si="29">RANDBETWEEN(1,1964)</f>
        <v>1267</v>
      </c>
      <c r="C194">
        <f t="shared" ca="1" si="24"/>
        <v>36</v>
      </c>
      <c r="D194" s="12" t="s">
        <v>10617</v>
      </c>
      <c r="E194" s="14">
        <f t="shared" ca="1" si="25"/>
        <v>43707</v>
      </c>
      <c r="F194">
        <f t="shared" ca="1" si="26"/>
        <v>47</v>
      </c>
      <c r="G194" s="13">
        <f ca="1">VLOOKUP(GirisimProjeler[[#This Row],[Başvuruyu Alan Çalışan]],Calisanlar[],6,0)</f>
        <v>34</v>
      </c>
      <c r="H194" s="13">
        <f ca="1">MATCH(GirisimProjeler[[#This Row],[Başvuru il]],ilceler[İl Plaka],0)+RANDBETWEEN(1,5)</f>
        <v>446</v>
      </c>
      <c r="I194" t="str">
        <f t="shared" ca="1" si="27"/>
        <v>Kurum 10</v>
      </c>
      <c r="J194" t="str">
        <f ca="1">IF(GirisimProjeler[[#This Row],[Aşama]]="Sonuçlandı","Kapalı","Açık")</f>
        <v>Açık</v>
      </c>
      <c r="K194" t="str">
        <f t="shared" ref="K194:K257" ca="1" si="30">_xlfn.SWITCH(RANDBETWEEN(1,5),1,"Yeni Proje",2,"İncelemede",3,"Sonuçlandı","Sonuçlandı")</f>
        <v>İncelemede</v>
      </c>
      <c r="L194" t="str">
        <f t="shared" ca="1" si="28"/>
        <v>Bilgi İşlem</v>
      </c>
      <c r="M194">
        <f ca="1">ROUNDUP(RANDBETWEEN(1,TODAY()-GirisimProjeler[[#This Row],[Tarih]])/2,0)</f>
        <v>5</v>
      </c>
      <c r="N194" s="15">
        <f ca="1">IF(GirisimProjeler[[#This Row],[Durumu]]="Açık",_xlfn.SWITCH(RANDBETWEEN(1,10),1,"",2,"",RANDBETWEEN(1,10)),"")</f>
        <v>7</v>
      </c>
      <c r="O194" s="15" t="str">
        <f t="shared" ref="O194:O257" ca="1" si="31">_xlfn.SWITCH(RANDBETWEEN(1,4),1,"Tubitak",2,"Kosgeb",3,"AB",4,"Bulunmuyor")</f>
        <v>Tubitak</v>
      </c>
      <c r="P194" s="15"/>
    </row>
    <row r="195" spans="1:16">
      <c r="A195">
        <v>482</v>
      </c>
      <c r="B195">
        <f t="shared" ca="1" si="29"/>
        <v>1141</v>
      </c>
      <c r="C195">
        <f t="shared" ca="1" si="24"/>
        <v>4</v>
      </c>
      <c r="D195" s="12" t="s">
        <v>10618</v>
      </c>
      <c r="E195" s="14">
        <f t="shared" ca="1" si="25"/>
        <v>43700</v>
      </c>
      <c r="F195">
        <f t="shared" ca="1" si="26"/>
        <v>98</v>
      </c>
      <c r="G195" s="13">
        <f ca="1">VLOOKUP(GirisimProjeler[[#This Row],[Başvuruyu Alan Çalışan]],Calisanlar[],6,0)</f>
        <v>6</v>
      </c>
      <c r="H195" s="13">
        <f ca="1">MATCH(GirisimProjeler[[#This Row],[Başvuru il]],ilceler[İl Plaka],0)+RANDBETWEEN(1,5)</f>
        <v>66</v>
      </c>
      <c r="I195" t="str">
        <f t="shared" ca="1" si="27"/>
        <v>Kurum 6</v>
      </c>
      <c r="J195" t="str">
        <f ca="1">IF(GirisimProjeler[[#This Row],[Aşama]]="Sonuçlandı","Kapalı","Açık")</f>
        <v>Açık</v>
      </c>
      <c r="K195" t="str">
        <f t="shared" ca="1" si="30"/>
        <v>İncelemede</v>
      </c>
      <c r="L195" t="str">
        <f t="shared" ca="1" si="28"/>
        <v>Arge</v>
      </c>
      <c r="M195">
        <f ca="1">ROUNDUP(RANDBETWEEN(1,TODAY()-GirisimProjeler[[#This Row],[Tarih]])/2,0)</f>
        <v>16</v>
      </c>
      <c r="N195" s="15">
        <f ca="1">IF(GirisimProjeler[[#This Row],[Durumu]]="Açık",_xlfn.SWITCH(RANDBETWEEN(1,10),1,"",2,"",RANDBETWEEN(1,10)),"")</f>
        <v>8</v>
      </c>
      <c r="O195" s="15" t="str">
        <f t="shared" ca="1" si="31"/>
        <v>AB</v>
      </c>
      <c r="P195" s="15"/>
    </row>
    <row r="196" spans="1:16">
      <c r="A196">
        <v>483</v>
      </c>
      <c r="B196">
        <f t="shared" ca="1" si="29"/>
        <v>1075</v>
      </c>
      <c r="C196">
        <f t="shared" ca="1" si="24"/>
        <v>67</v>
      </c>
      <c r="D196" t="s">
        <v>10619</v>
      </c>
      <c r="E196" s="14">
        <f t="shared" ca="1" si="25"/>
        <v>43681</v>
      </c>
      <c r="F196">
        <f t="shared" ca="1" si="26"/>
        <v>17</v>
      </c>
      <c r="G196" s="13">
        <f ca="1">VLOOKUP(GirisimProjeler[[#This Row],[Başvuruyu Alan Çalışan]],Calisanlar[],6,0)</f>
        <v>6</v>
      </c>
      <c r="H196" s="13">
        <f ca="1">MATCH(GirisimProjeler[[#This Row],[Başvuru il]],ilceler[İl Plaka],0)+RANDBETWEEN(1,5)</f>
        <v>68</v>
      </c>
      <c r="I196" t="str">
        <f t="shared" ca="1" si="27"/>
        <v>Kurum 14</v>
      </c>
      <c r="J196" t="str">
        <f ca="1">IF(GirisimProjeler[[#This Row],[Aşama]]="Sonuçlandı","Kapalı","Açık")</f>
        <v>Kapalı</v>
      </c>
      <c r="K196" t="str">
        <f t="shared" ca="1" si="30"/>
        <v>Sonuçlandı</v>
      </c>
      <c r="L196" t="str">
        <f t="shared" ca="1" si="28"/>
        <v>Bilgi İşlem</v>
      </c>
      <c r="M196">
        <f ca="1">ROUNDUP(RANDBETWEEN(1,TODAY()-GirisimProjeler[[#This Row],[Tarih]])/2,0)</f>
        <v>13</v>
      </c>
      <c r="N196" s="15" t="str">
        <f ca="1">IF(GirisimProjeler[[#This Row],[Durumu]]="Açık",_xlfn.SWITCH(RANDBETWEEN(1,10),1,"",2,"",RANDBETWEEN(1,10)),"")</f>
        <v/>
      </c>
      <c r="O196" s="15" t="str">
        <f t="shared" ca="1" si="31"/>
        <v>AB</v>
      </c>
      <c r="P196" s="15"/>
    </row>
    <row r="197" spans="1:16">
      <c r="A197">
        <v>484</v>
      </c>
      <c r="B197">
        <f t="shared" ca="1" si="29"/>
        <v>1446</v>
      </c>
      <c r="C197">
        <f t="shared" ca="1" si="24"/>
        <v>93</v>
      </c>
      <c r="D197" t="s">
        <v>10620</v>
      </c>
      <c r="E197" s="14">
        <f t="shared" ca="1" si="25"/>
        <v>43708</v>
      </c>
      <c r="F197">
        <f t="shared" ca="1" si="26"/>
        <v>25</v>
      </c>
      <c r="G197" s="13">
        <f ca="1">VLOOKUP(GirisimProjeler[[#This Row],[Başvuruyu Alan Çalışan]],Calisanlar[],6,0)</f>
        <v>6</v>
      </c>
      <c r="H197" s="13">
        <f ca="1">MATCH(GirisimProjeler[[#This Row],[Başvuru il]],ilceler[İl Plaka],0)+RANDBETWEEN(1,5)</f>
        <v>66</v>
      </c>
      <c r="I197" t="str">
        <f t="shared" ca="1" si="27"/>
        <v>Kurum 11</v>
      </c>
      <c r="J197" t="str">
        <f ca="1">IF(GirisimProjeler[[#This Row],[Aşama]]="Sonuçlandı","Kapalı","Açık")</f>
        <v>Kapalı</v>
      </c>
      <c r="K197" t="str">
        <f t="shared" ca="1" si="30"/>
        <v>Sonuçlandı</v>
      </c>
      <c r="L197" t="str">
        <f t="shared" ca="1" si="28"/>
        <v>Arge</v>
      </c>
      <c r="M197">
        <f ca="1">ROUNDUP(RANDBETWEEN(1,TODAY()-GirisimProjeler[[#This Row],[Tarih]])/2,0)</f>
        <v>9</v>
      </c>
      <c r="N197" s="15" t="str">
        <f ca="1">IF(GirisimProjeler[[#This Row],[Durumu]]="Açık",_xlfn.SWITCH(RANDBETWEEN(1,10),1,"",2,"",RANDBETWEEN(1,10)),"")</f>
        <v/>
      </c>
      <c r="O197" s="15" t="str">
        <f t="shared" ca="1" si="31"/>
        <v>Bulunmuyor</v>
      </c>
      <c r="P197" s="15"/>
    </row>
    <row r="198" spans="1:16">
      <c r="A198">
        <v>485</v>
      </c>
      <c r="B198">
        <f t="shared" ca="1" si="29"/>
        <v>606</v>
      </c>
      <c r="C198">
        <f t="shared" ca="1" si="24"/>
        <v>46</v>
      </c>
      <c r="D198" t="s">
        <v>10621</v>
      </c>
      <c r="E198" s="14">
        <f t="shared" ca="1" si="25"/>
        <v>43724</v>
      </c>
      <c r="F198">
        <f t="shared" ca="1" si="26"/>
        <v>8</v>
      </c>
      <c r="G198" s="13">
        <f ca="1">VLOOKUP(GirisimProjeler[[#This Row],[Başvuruyu Alan Çalışan]],Calisanlar[],6,0)</f>
        <v>60</v>
      </c>
      <c r="H198" s="13">
        <f ca="1">MATCH(GirisimProjeler[[#This Row],[Başvuru il]],ilceler[İl Plaka],0)+RANDBETWEEN(1,5)</f>
        <v>889</v>
      </c>
      <c r="I198" t="str">
        <f t="shared" ca="1" si="27"/>
        <v>Kurum 1</v>
      </c>
      <c r="J198" t="str">
        <f ca="1">IF(GirisimProjeler[[#This Row],[Aşama]]="Sonuçlandı","Kapalı","Açık")</f>
        <v>Kapalı</v>
      </c>
      <c r="K198" t="str">
        <f t="shared" ca="1" si="30"/>
        <v>Sonuçlandı</v>
      </c>
      <c r="L198" t="str">
        <f t="shared" ca="1" si="28"/>
        <v>Finans</v>
      </c>
      <c r="M198">
        <f ca="1">ROUNDUP(RANDBETWEEN(1,TODAY()-GirisimProjeler[[#This Row],[Tarih]])/2,0)</f>
        <v>1</v>
      </c>
      <c r="N198" s="15" t="str">
        <f ca="1">IF(GirisimProjeler[[#This Row],[Durumu]]="Açık",_xlfn.SWITCH(RANDBETWEEN(1,10),1,"",2,"",RANDBETWEEN(1,10)),"")</f>
        <v/>
      </c>
      <c r="O198" s="15" t="str">
        <f t="shared" ca="1" si="31"/>
        <v>AB</v>
      </c>
      <c r="P198" s="15"/>
    </row>
    <row r="199" spans="1:16">
      <c r="A199">
        <v>486</v>
      </c>
      <c r="B199">
        <f t="shared" ca="1" si="29"/>
        <v>334</v>
      </c>
      <c r="C199">
        <f t="shared" ca="1" si="24"/>
        <v>61</v>
      </c>
      <c r="D199" t="s">
        <v>10622</v>
      </c>
      <c r="E199" s="14">
        <f t="shared" ca="1" si="25"/>
        <v>43675</v>
      </c>
      <c r="F199">
        <f t="shared" ca="1" si="26"/>
        <v>22</v>
      </c>
      <c r="G199" s="13">
        <f ca="1">VLOOKUP(GirisimProjeler[[#This Row],[Başvuruyu Alan Çalışan]],Calisanlar[],6,0)</f>
        <v>6</v>
      </c>
      <c r="H199" s="13">
        <f ca="1">MATCH(GirisimProjeler[[#This Row],[Başvuru il]],ilceler[İl Plaka],0)+RANDBETWEEN(1,5)</f>
        <v>69</v>
      </c>
      <c r="I199" t="str">
        <f t="shared" ca="1" si="27"/>
        <v>Kurum 13</v>
      </c>
      <c r="J199" t="str">
        <f ca="1">IF(GirisimProjeler[[#This Row],[Aşama]]="Sonuçlandı","Kapalı","Açık")</f>
        <v>Kapalı</v>
      </c>
      <c r="K199" t="str">
        <f t="shared" ca="1" si="30"/>
        <v>Sonuçlandı</v>
      </c>
      <c r="L199" t="str">
        <f t="shared" ca="1" si="28"/>
        <v>Arge</v>
      </c>
      <c r="M199">
        <f ca="1">ROUNDUP(RANDBETWEEN(1,TODAY()-GirisimProjeler[[#This Row],[Tarih]])/2,0)</f>
        <v>19</v>
      </c>
      <c r="N199" s="15" t="str">
        <f ca="1">IF(GirisimProjeler[[#This Row],[Durumu]]="Açık",_xlfn.SWITCH(RANDBETWEEN(1,10),1,"",2,"",RANDBETWEEN(1,10)),"")</f>
        <v/>
      </c>
      <c r="O199" s="15" t="str">
        <f t="shared" ca="1" si="31"/>
        <v>Tubitak</v>
      </c>
      <c r="P199" s="15"/>
    </row>
    <row r="200" spans="1:16">
      <c r="A200">
        <v>487</v>
      </c>
      <c r="B200">
        <f t="shared" ca="1" si="29"/>
        <v>1186</v>
      </c>
      <c r="C200">
        <f t="shared" ca="1" si="24"/>
        <v>97</v>
      </c>
      <c r="D200" t="s">
        <v>10623</v>
      </c>
      <c r="E200" s="14">
        <f t="shared" ca="1" si="25"/>
        <v>43713</v>
      </c>
      <c r="F200">
        <f t="shared" ca="1" si="26"/>
        <v>100</v>
      </c>
      <c r="G200" s="13">
        <f ca="1">VLOOKUP(GirisimProjeler[[#This Row],[Başvuruyu Alan Çalışan]],Calisanlar[],6,0)</f>
        <v>34</v>
      </c>
      <c r="H200" s="13">
        <f ca="1">MATCH(GirisimProjeler[[#This Row],[Başvuru il]],ilceler[İl Plaka],0)+RANDBETWEEN(1,5)</f>
        <v>449</v>
      </c>
      <c r="I200" t="str">
        <f t="shared" ca="1" si="27"/>
        <v>Kurum 16</v>
      </c>
      <c r="J200" t="str">
        <f ca="1">IF(GirisimProjeler[[#This Row],[Aşama]]="Sonuçlandı","Kapalı","Açık")</f>
        <v>Kapalı</v>
      </c>
      <c r="K200" t="str">
        <f t="shared" ca="1" si="30"/>
        <v>Sonuçlandı</v>
      </c>
      <c r="L200" t="str">
        <f t="shared" ca="1" si="28"/>
        <v>Arge</v>
      </c>
      <c r="M200">
        <f ca="1">ROUNDUP(RANDBETWEEN(1,TODAY()-GirisimProjeler[[#This Row],[Tarih]])/2,0)</f>
        <v>5</v>
      </c>
      <c r="N200" s="15" t="str">
        <f ca="1">IF(GirisimProjeler[[#This Row],[Durumu]]="Açık",_xlfn.SWITCH(RANDBETWEEN(1,10),1,"",2,"",RANDBETWEEN(1,10)),"")</f>
        <v/>
      </c>
      <c r="O200" s="15" t="str">
        <f t="shared" ca="1" si="31"/>
        <v>AB</v>
      </c>
      <c r="P200" s="15"/>
    </row>
    <row r="201" spans="1:16">
      <c r="A201">
        <v>488</v>
      </c>
      <c r="B201">
        <f t="shared" ca="1" si="29"/>
        <v>717</v>
      </c>
      <c r="C201">
        <f t="shared" ca="1" si="24"/>
        <v>149</v>
      </c>
      <c r="D201" t="s">
        <v>10624</v>
      </c>
      <c r="E201" s="14">
        <f t="shared" ca="1" si="25"/>
        <v>43682</v>
      </c>
      <c r="F201">
        <f t="shared" ca="1" si="26"/>
        <v>119</v>
      </c>
      <c r="G201" s="13">
        <f ca="1">VLOOKUP(GirisimProjeler[[#This Row],[Başvuruyu Alan Çalışan]],Calisanlar[],6,0)</f>
        <v>6</v>
      </c>
      <c r="H201" s="13">
        <f ca="1">MATCH(GirisimProjeler[[#This Row],[Başvuru il]],ilceler[İl Plaka],0)+RANDBETWEEN(1,5)</f>
        <v>66</v>
      </c>
      <c r="I201" t="str">
        <f t="shared" ca="1" si="27"/>
        <v>Kurum 14</v>
      </c>
      <c r="J201" t="str">
        <f ca="1">IF(GirisimProjeler[[#This Row],[Aşama]]="Sonuçlandı","Kapalı","Açık")</f>
        <v>Kapalı</v>
      </c>
      <c r="K201" t="str">
        <f t="shared" ca="1" si="30"/>
        <v>Sonuçlandı</v>
      </c>
      <c r="L201" t="str">
        <f t="shared" ca="1" si="28"/>
        <v>Bilgi İşlem</v>
      </c>
      <c r="M201">
        <f ca="1">ROUNDUP(RANDBETWEEN(1,TODAY()-GirisimProjeler[[#This Row],[Tarih]])/2,0)</f>
        <v>24</v>
      </c>
      <c r="N201" s="15" t="str">
        <f ca="1">IF(GirisimProjeler[[#This Row],[Durumu]]="Açık",_xlfn.SWITCH(RANDBETWEEN(1,10),1,"",2,"",RANDBETWEEN(1,10)),"")</f>
        <v/>
      </c>
      <c r="O201" s="15" t="str">
        <f t="shared" ca="1" si="31"/>
        <v>AB</v>
      </c>
      <c r="P201" s="15"/>
    </row>
    <row r="202" spans="1:16">
      <c r="A202">
        <v>489</v>
      </c>
      <c r="B202">
        <f t="shared" ca="1" si="29"/>
        <v>702</v>
      </c>
      <c r="C202">
        <f t="shared" ca="1" si="24"/>
        <v>151</v>
      </c>
      <c r="D202" s="12" t="s">
        <v>10617</v>
      </c>
      <c r="E202" s="14">
        <f t="shared" ca="1" si="25"/>
        <v>43720</v>
      </c>
      <c r="F202">
        <f t="shared" ca="1" si="26"/>
        <v>3</v>
      </c>
      <c r="G202" s="13">
        <f ca="1">VLOOKUP(GirisimProjeler[[#This Row],[Başvuruyu Alan Çalışan]],Calisanlar[],6,0)</f>
        <v>6</v>
      </c>
      <c r="H202" s="13">
        <f ca="1">MATCH(GirisimProjeler[[#This Row],[Başvuru il]],ilceler[İl Plaka],0)+RANDBETWEEN(1,5)</f>
        <v>68</v>
      </c>
      <c r="I202" t="str">
        <f t="shared" ca="1" si="27"/>
        <v>Kurum 20</v>
      </c>
      <c r="J202" t="str">
        <f ca="1">IF(GirisimProjeler[[#This Row],[Aşama]]="Sonuçlandı","Kapalı","Açık")</f>
        <v>Kapalı</v>
      </c>
      <c r="K202" t="str">
        <f t="shared" ca="1" si="30"/>
        <v>Sonuçlandı</v>
      </c>
      <c r="L202" t="str">
        <f t="shared" ca="1" si="28"/>
        <v>Finans</v>
      </c>
      <c r="M202">
        <f ca="1">ROUNDUP(RANDBETWEEN(1,TODAY()-GirisimProjeler[[#This Row],[Tarih]])/2,0)</f>
        <v>5</v>
      </c>
      <c r="N202" s="15" t="str">
        <f ca="1">IF(GirisimProjeler[[#This Row],[Durumu]]="Açık",_xlfn.SWITCH(RANDBETWEEN(1,10),1,"",2,"",RANDBETWEEN(1,10)),"")</f>
        <v/>
      </c>
      <c r="O202" s="15" t="str">
        <f t="shared" ca="1" si="31"/>
        <v>Kosgeb</v>
      </c>
      <c r="P202" s="15"/>
    </row>
    <row r="203" spans="1:16">
      <c r="A203">
        <v>490</v>
      </c>
      <c r="B203">
        <f t="shared" ca="1" si="29"/>
        <v>194</v>
      </c>
      <c r="C203">
        <f t="shared" ca="1" si="24"/>
        <v>137</v>
      </c>
      <c r="D203" s="12" t="s">
        <v>10618</v>
      </c>
      <c r="E203" s="14">
        <f t="shared" ca="1" si="25"/>
        <v>43692</v>
      </c>
      <c r="F203">
        <f t="shared" ca="1" si="26"/>
        <v>114</v>
      </c>
      <c r="G203" s="13">
        <f ca="1">VLOOKUP(GirisimProjeler[[#This Row],[Başvuruyu Alan Çalışan]],Calisanlar[],6,0)</f>
        <v>34</v>
      </c>
      <c r="H203" s="13">
        <f ca="1">MATCH(GirisimProjeler[[#This Row],[Başvuru il]],ilceler[İl Plaka],0)+RANDBETWEEN(1,5)</f>
        <v>447</v>
      </c>
      <c r="I203" t="str">
        <f t="shared" ca="1" si="27"/>
        <v>Kurum 20</v>
      </c>
      <c r="J203" t="str">
        <f ca="1">IF(GirisimProjeler[[#This Row],[Aşama]]="Sonuçlandı","Kapalı","Açık")</f>
        <v>Kapalı</v>
      </c>
      <c r="K203" t="str">
        <f t="shared" ca="1" si="30"/>
        <v>Sonuçlandı</v>
      </c>
      <c r="L203" t="str">
        <f t="shared" ca="1" si="28"/>
        <v>Arge</v>
      </c>
      <c r="M203">
        <f ca="1">ROUNDUP(RANDBETWEEN(1,TODAY()-GirisimProjeler[[#This Row],[Tarih]])/2,0)</f>
        <v>7</v>
      </c>
      <c r="N203" s="15" t="str">
        <f ca="1">IF(GirisimProjeler[[#This Row],[Durumu]]="Açık",_xlfn.SWITCH(RANDBETWEEN(1,10),1,"",2,"",RANDBETWEEN(1,10)),"")</f>
        <v/>
      </c>
      <c r="O203" s="15" t="str">
        <f t="shared" ca="1" si="31"/>
        <v>Tubitak</v>
      </c>
      <c r="P203" s="15"/>
    </row>
    <row r="204" spans="1:16">
      <c r="A204">
        <v>491</v>
      </c>
      <c r="B204">
        <f t="shared" ca="1" si="29"/>
        <v>1306</v>
      </c>
      <c r="C204">
        <f t="shared" ca="1" si="24"/>
        <v>105</v>
      </c>
      <c r="D204" t="s">
        <v>10619</v>
      </c>
      <c r="E204" s="14">
        <f t="shared" ca="1" si="25"/>
        <v>43727</v>
      </c>
      <c r="F204">
        <f t="shared" ca="1" si="26"/>
        <v>84</v>
      </c>
      <c r="G204" s="13">
        <f ca="1">VLOOKUP(GirisimProjeler[[#This Row],[Başvuruyu Alan Çalışan]],Calisanlar[],6,0)</f>
        <v>34</v>
      </c>
      <c r="H204" s="13">
        <f ca="1">MATCH(GirisimProjeler[[#This Row],[Başvuru il]],ilceler[İl Plaka],0)+RANDBETWEEN(1,5)</f>
        <v>448</v>
      </c>
      <c r="I204" t="str">
        <f t="shared" ca="1" si="27"/>
        <v>Kurum 11</v>
      </c>
      <c r="J204" t="str">
        <f ca="1">IF(GirisimProjeler[[#This Row],[Aşama]]="Sonuçlandı","Kapalı","Açık")</f>
        <v>Açık</v>
      </c>
      <c r="K204" t="str">
        <f t="shared" ca="1" si="30"/>
        <v>Yeni Proje</v>
      </c>
      <c r="L204" t="str">
        <f t="shared" ca="1" si="28"/>
        <v>İnsan Kaynakları</v>
      </c>
      <c r="M204">
        <f ca="1">ROUNDUP(RANDBETWEEN(1,TODAY()-GirisimProjeler[[#This Row],[Tarih]])/2,0)</f>
        <v>3</v>
      </c>
      <c r="N204" s="15">
        <f ca="1">IF(GirisimProjeler[[#This Row],[Durumu]]="Açık",_xlfn.SWITCH(RANDBETWEEN(1,10),1,"",2,"",RANDBETWEEN(1,10)),"")</f>
        <v>9</v>
      </c>
      <c r="O204" s="15" t="str">
        <f t="shared" ca="1" si="31"/>
        <v>Bulunmuyor</v>
      </c>
      <c r="P204" s="15"/>
    </row>
    <row r="205" spans="1:16">
      <c r="A205">
        <v>492</v>
      </c>
      <c r="B205">
        <f t="shared" ca="1" si="29"/>
        <v>702</v>
      </c>
      <c r="C205">
        <f t="shared" ca="1" si="24"/>
        <v>115</v>
      </c>
      <c r="D205" t="s">
        <v>10620</v>
      </c>
      <c r="E205" s="14">
        <f t="shared" ca="1" si="25"/>
        <v>43697</v>
      </c>
      <c r="F205">
        <f t="shared" ca="1" si="26"/>
        <v>103</v>
      </c>
      <c r="G205" s="13">
        <f ca="1">VLOOKUP(GirisimProjeler[[#This Row],[Başvuruyu Alan Çalışan]],Calisanlar[],6,0)</f>
        <v>34</v>
      </c>
      <c r="H205" s="13">
        <f ca="1">MATCH(GirisimProjeler[[#This Row],[Başvuru il]],ilceler[İl Plaka],0)+RANDBETWEEN(1,5)</f>
        <v>447</v>
      </c>
      <c r="I205" t="str">
        <f t="shared" ca="1" si="27"/>
        <v>Kurum 3</v>
      </c>
      <c r="J205" t="str">
        <f ca="1">IF(GirisimProjeler[[#This Row],[Aşama]]="Sonuçlandı","Kapalı","Açık")</f>
        <v>Açık</v>
      </c>
      <c r="K205" t="str">
        <f t="shared" ca="1" si="30"/>
        <v>Yeni Proje</v>
      </c>
      <c r="L205" t="str">
        <f t="shared" ca="1" si="28"/>
        <v>İnsan Kaynakları</v>
      </c>
      <c r="M205">
        <f ca="1">ROUNDUP(RANDBETWEEN(1,TODAY()-GirisimProjeler[[#This Row],[Tarih]])/2,0)</f>
        <v>11</v>
      </c>
      <c r="N205" s="15" t="str">
        <f ca="1">IF(GirisimProjeler[[#This Row],[Durumu]]="Açık",_xlfn.SWITCH(RANDBETWEEN(1,10),1,"",2,"",RANDBETWEEN(1,10)),"")</f>
        <v/>
      </c>
      <c r="O205" s="15" t="str">
        <f t="shared" ca="1" si="31"/>
        <v>Bulunmuyor</v>
      </c>
      <c r="P205" s="15"/>
    </row>
    <row r="206" spans="1:16">
      <c r="A206">
        <v>493</v>
      </c>
      <c r="B206">
        <f t="shared" ca="1" si="29"/>
        <v>143</v>
      </c>
      <c r="C206">
        <f t="shared" ca="1" si="24"/>
        <v>90</v>
      </c>
      <c r="D206" t="s">
        <v>10621</v>
      </c>
      <c r="E206" s="14">
        <f t="shared" ca="1" si="25"/>
        <v>43688</v>
      </c>
      <c r="F206">
        <f t="shared" ca="1" si="26"/>
        <v>67</v>
      </c>
      <c r="G206" s="13">
        <f ca="1">VLOOKUP(GirisimProjeler[[#This Row],[Başvuruyu Alan Çalışan]],Calisanlar[],6,0)</f>
        <v>73</v>
      </c>
      <c r="H206" s="13">
        <f ca="1">MATCH(GirisimProjeler[[#This Row],[Başvuru il]],ilceler[İl Plaka],0)+RANDBETWEEN(1,5)</f>
        <v>852</v>
      </c>
      <c r="I206" t="str">
        <f t="shared" ca="1" si="27"/>
        <v>Kurum 11</v>
      </c>
      <c r="J206" t="str">
        <f ca="1">IF(GirisimProjeler[[#This Row],[Aşama]]="Sonuçlandı","Kapalı","Açık")</f>
        <v>Kapalı</v>
      </c>
      <c r="K206" t="str">
        <f t="shared" ca="1" si="30"/>
        <v>Sonuçlandı</v>
      </c>
      <c r="L206" t="str">
        <f t="shared" ca="1" si="28"/>
        <v>Finans</v>
      </c>
      <c r="M206">
        <f ca="1">ROUNDUP(RANDBETWEEN(1,TODAY()-GirisimProjeler[[#This Row],[Tarih]])/2,0)</f>
        <v>17</v>
      </c>
      <c r="N206" s="15" t="str">
        <f ca="1">IF(GirisimProjeler[[#This Row],[Durumu]]="Açık",_xlfn.SWITCH(RANDBETWEEN(1,10),1,"",2,"",RANDBETWEEN(1,10)),"")</f>
        <v/>
      </c>
      <c r="O206" s="15" t="str">
        <f t="shared" ca="1" si="31"/>
        <v>AB</v>
      </c>
      <c r="P206" s="15"/>
    </row>
    <row r="207" spans="1:16">
      <c r="A207">
        <v>494</v>
      </c>
      <c r="B207">
        <f t="shared" ca="1" si="29"/>
        <v>1037</v>
      </c>
      <c r="C207">
        <f t="shared" ca="1" si="24"/>
        <v>108</v>
      </c>
      <c r="D207" t="s">
        <v>10622</v>
      </c>
      <c r="E207" s="14">
        <f t="shared" ca="1" si="25"/>
        <v>43686</v>
      </c>
      <c r="F207">
        <f t="shared" ca="1" si="26"/>
        <v>82</v>
      </c>
      <c r="G207" s="13">
        <f ca="1">VLOOKUP(GirisimProjeler[[#This Row],[Başvuruyu Alan Çalışan]],Calisanlar[],6,0)</f>
        <v>35</v>
      </c>
      <c r="H207" s="13">
        <f ca="1">MATCH(GirisimProjeler[[#This Row],[Başvuru il]],ilceler[İl Plaka],0)+RANDBETWEEN(1,5)</f>
        <v>488</v>
      </c>
      <c r="I207" t="str">
        <f t="shared" ca="1" si="27"/>
        <v>Kurum 20</v>
      </c>
      <c r="J207" t="str">
        <f ca="1">IF(GirisimProjeler[[#This Row],[Aşama]]="Sonuçlandı","Kapalı","Açık")</f>
        <v>Kapalı</v>
      </c>
      <c r="K207" t="str">
        <f t="shared" ca="1" si="30"/>
        <v>Sonuçlandı</v>
      </c>
      <c r="L207" t="str">
        <f t="shared" ca="1" si="28"/>
        <v>Bilgi İşlem</v>
      </c>
      <c r="M207">
        <f ca="1">ROUNDUP(RANDBETWEEN(1,TODAY()-GirisimProjeler[[#This Row],[Tarih]])/2,0)</f>
        <v>6</v>
      </c>
      <c r="N207" s="15" t="str">
        <f ca="1">IF(GirisimProjeler[[#This Row],[Durumu]]="Açık",_xlfn.SWITCH(RANDBETWEEN(1,10),1,"",2,"",RANDBETWEEN(1,10)),"")</f>
        <v/>
      </c>
      <c r="O207" s="15" t="str">
        <f t="shared" ca="1" si="31"/>
        <v>Kosgeb</v>
      </c>
      <c r="P207" s="15"/>
    </row>
    <row r="208" spans="1:16">
      <c r="A208">
        <v>495</v>
      </c>
      <c r="B208">
        <f t="shared" ca="1" si="29"/>
        <v>1418</v>
      </c>
      <c r="C208">
        <f t="shared" ca="1" si="24"/>
        <v>34</v>
      </c>
      <c r="D208" t="s">
        <v>10623</v>
      </c>
      <c r="E208" s="14">
        <f t="shared" ca="1" si="25"/>
        <v>43700</v>
      </c>
      <c r="F208">
        <f t="shared" ca="1" si="26"/>
        <v>87</v>
      </c>
      <c r="G208" s="13">
        <f ca="1">VLOOKUP(GirisimProjeler[[#This Row],[Başvuruyu Alan Çalışan]],Calisanlar[],6,0)</f>
        <v>34</v>
      </c>
      <c r="H208" s="13">
        <f ca="1">MATCH(GirisimProjeler[[#This Row],[Başvuru il]],ilceler[İl Plaka],0)+RANDBETWEEN(1,5)</f>
        <v>450</v>
      </c>
      <c r="I208" t="str">
        <f t="shared" ca="1" si="27"/>
        <v>Kurum 17</v>
      </c>
      <c r="J208" t="str">
        <f ca="1">IF(GirisimProjeler[[#This Row],[Aşama]]="Sonuçlandı","Kapalı","Açık")</f>
        <v>Kapalı</v>
      </c>
      <c r="K208" t="str">
        <f t="shared" ca="1" si="30"/>
        <v>Sonuçlandı</v>
      </c>
      <c r="L208" t="str">
        <f t="shared" ca="1" si="28"/>
        <v>Bilgi İşlem</v>
      </c>
      <c r="M208">
        <f ca="1">ROUNDUP(RANDBETWEEN(1,TODAY()-GirisimProjeler[[#This Row],[Tarih]])/2,0)</f>
        <v>13</v>
      </c>
      <c r="N208" s="15" t="str">
        <f ca="1">IF(GirisimProjeler[[#This Row],[Durumu]]="Açık",_xlfn.SWITCH(RANDBETWEEN(1,10),1,"",2,"",RANDBETWEEN(1,10)),"")</f>
        <v/>
      </c>
      <c r="O208" s="15" t="str">
        <f t="shared" ca="1" si="31"/>
        <v>AB</v>
      </c>
      <c r="P208" s="15"/>
    </row>
    <row r="209" spans="1:16">
      <c r="A209">
        <v>496</v>
      </c>
      <c r="B209">
        <f t="shared" ca="1" si="29"/>
        <v>1470</v>
      </c>
      <c r="C209">
        <f t="shared" ca="1" si="24"/>
        <v>149</v>
      </c>
      <c r="D209" t="s">
        <v>10624</v>
      </c>
      <c r="E209" s="14">
        <f t="shared" ca="1" si="25"/>
        <v>43681</v>
      </c>
      <c r="F209">
        <f t="shared" ca="1" si="26"/>
        <v>111</v>
      </c>
      <c r="G209" s="13">
        <f ca="1">VLOOKUP(GirisimProjeler[[#This Row],[Başvuruyu Alan Çalışan]],Calisanlar[],6,0)</f>
        <v>6</v>
      </c>
      <c r="H209" s="13">
        <f ca="1">MATCH(GirisimProjeler[[#This Row],[Başvuru il]],ilceler[İl Plaka],0)+RANDBETWEEN(1,5)</f>
        <v>66</v>
      </c>
      <c r="I209" t="str">
        <f t="shared" ca="1" si="27"/>
        <v>Kurum 9</v>
      </c>
      <c r="J209" t="str">
        <f ca="1">IF(GirisimProjeler[[#This Row],[Aşama]]="Sonuçlandı","Kapalı","Açık")</f>
        <v>Açık</v>
      </c>
      <c r="K209" t="str">
        <f t="shared" ca="1" si="30"/>
        <v>Yeni Proje</v>
      </c>
      <c r="L209" t="str">
        <f t="shared" ca="1" si="28"/>
        <v>Finans</v>
      </c>
      <c r="M209">
        <f ca="1">ROUNDUP(RANDBETWEEN(1,TODAY()-GirisimProjeler[[#This Row],[Tarih]])/2,0)</f>
        <v>24</v>
      </c>
      <c r="N209" s="15">
        <f ca="1">IF(GirisimProjeler[[#This Row],[Durumu]]="Açık",_xlfn.SWITCH(RANDBETWEEN(1,10),1,"",2,"",RANDBETWEEN(1,10)),"")</f>
        <v>7</v>
      </c>
      <c r="O209" s="15" t="str">
        <f t="shared" ca="1" si="31"/>
        <v>Bulunmuyor</v>
      </c>
      <c r="P209" s="15"/>
    </row>
    <row r="210" spans="1:16">
      <c r="A210">
        <v>497</v>
      </c>
      <c r="B210">
        <f t="shared" ca="1" si="29"/>
        <v>1872</v>
      </c>
      <c r="C210">
        <f t="shared" ca="1" si="24"/>
        <v>100</v>
      </c>
      <c r="D210" s="12" t="s">
        <v>10617</v>
      </c>
      <c r="E210" s="14">
        <f t="shared" ca="1" si="25"/>
        <v>43724</v>
      </c>
      <c r="F210">
        <f t="shared" ca="1" si="26"/>
        <v>86</v>
      </c>
      <c r="G210" s="13">
        <f ca="1">VLOOKUP(GirisimProjeler[[#This Row],[Başvuruyu Alan Çalışan]],Calisanlar[],6,0)</f>
        <v>34</v>
      </c>
      <c r="H210" s="13">
        <f ca="1">MATCH(GirisimProjeler[[#This Row],[Başvuru il]],ilceler[İl Plaka],0)+RANDBETWEEN(1,5)</f>
        <v>449</v>
      </c>
      <c r="I210" t="str">
        <f t="shared" ca="1" si="27"/>
        <v>Kurum 10</v>
      </c>
      <c r="J210" t="str">
        <f ca="1">IF(GirisimProjeler[[#This Row],[Aşama]]="Sonuçlandı","Kapalı","Açık")</f>
        <v>Açık</v>
      </c>
      <c r="K210" t="str">
        <f t="shared" ca="1" si="30"/>
        <v>İncelemede</v>
      </c>
      <c r="L210" t="str">
        <f t="shared" ca="1" si="28"/>
        <v>Finans</v>
      </c>
      <c r="M210">
        <f ca="1">ROUNDUP(RANDBETWEEN(1,TODAY()-GirisimProjeler[[#This Row],[Tarih]])/2,0)</f>
        <v>4</v>
      </c>
      <c r="N210" s="15">
        <f ca="1">IF(GirisimProjeler[[#This Row],[Durumu]]="Açık",_xlfn.SWITCH(RANDBETWEEN(1,10),1,"",2,"",RANDBETWEEN(1,10)),"")</f>
        <v>3</v>
      </c>
      <c r="O210" s="15" t="str">
        <f t="shared" ca="1" si="31"/>
        <v>Kosgeb</v>
      </c>
      <c r="P210" s="15"/>
    </row>
    <row r="211" spans="1:16">
      <c r="A211">
        <v>498</v>
      </c>
      <c r="B211">
        <f t="shared" ca="1" si="29"/>
        <v>1195</v>
      </c>
      <c r="C211">
        <f t="shared" ca="1" si="24"/>
        <v>56</v>
      </c>
      <c r="D211" s="12" t="s">
        <v>10618</v>
      </c>
      <c r="E211" s="14">
        <f t="shared" ca="1" si="25"/>
        <v>43722</v>
      </c>
      <c r="F211">
        <f t="shared" ca="1" si="26"/>
        <v>17</v>
      </c>
      <c r="G211" s="13">
        <f ca="1">VLOOKUP(GirisimProjeler[[#This Row],[Başvuruyu Alan Çalışan]],Calisanlar[],6,0)</f>
        <v>6</v>
      </c>
      <c r="H211" s="13">
        <f ca="1">MATCH(GirisimProjeler[[#This Row],[Başvuru il]],ilceler[İl Plaka],0)+RANDBETWEEN(1,5)</f>
        <v>68</v>
      </c>
      <c r="I211" t="str">
        <f t="shared" ca="1" si="27"/>
        <v>Kurum 16</v>
      </c>
      <c r="J211" t="str">
        <f ca="1">IF(GirisimProjeler[[#This Row],[Aşama]]="Sonuçlandı","Kapalı","Açık")</f>
        <v>Kapalı</v>
      </c>
      <c r="K211" t="str">
        <f t="shared" ca="1" si="30"/>
        <v>Sonuçlandı</v>
      </c>
      <c r="L211" t="str">
        <f t="shared" ca="1" si="28"/>
        <v>Arge</v>
      </c>
      <c r="M211">
        <f ca="1">ROUNDUP(RANDBETWEEN(1,TODAY()-GirisimProjeler[[#This Row],[Tarih]])/2,0)</f>
        <v>1</v>
      </c>
      <c r="N211" s="15" t="str">
        <f ca="1">IF(GirisimProjeler[[#This Row],[Durumu]]="Açık",_xlfn.SWITCH(RANDBETWEEN(1,10),1,"",2,"",RANDBETWEEN(1,10)),"")</f>
        <v/>
      </c>
      <c r="O211" s="15" t="str">
        <f t="shared" ca="1" si="31"/>
        <v>Tubitak</v>
      </c>
      <c r="P211" s="15"/>
    </row>
    <row r="212" spans="1:16">
      <c r="A212">
        <v>499</v>
      </c>
      <c r="B212">
        <f t="shared" ca="1" si="29"/>
        <v>1801</v>
      </c>
      <c r="C212">
        <f t="shared" ca="1" si="24"/>
        <v>1</v>
      </c>
      <c r="D212" t="s">
        <v>10619</v>
      </c>
      <c r="E212" s="14">
        <f t="shared" ca="1" si="25"/>
        <v>43676</v>
      </c>
      <c r="F212">
        <f t="shared" ca="1" si="26"/>
        <v>128</v>
      </c>
      <c r="G212" s="13">
        <f ca="1">VLOOKUP(GirisimProjeler[[#This Row],[Başvuruyu Alan Çalışan]],Calisanlar[],6,0)</f>
        <v>16</v>
      </c>
      <c r="H212" s="13">
        <f ca="1">MATCH(GirisimProjeler[[#This Row],[Başvuru il]],ilceler[İl Plaka],0)+RANDBETWEEN(1,5)</f>
        <v>220</v>
      </c>
      <c r="I212" t="str">
        <f t="shared" ca="1" si="27"/>
        <v>Kurum 13</v>
      </c>
      <c r="J212" t="str">
        <f ca="1">IF(GirisimProjeler[[#This Row],[Aşama]]="Sonuçlandı","Kapalı","Açık")</f>
        <v>Kapalı</v>
      </c>
      <c r="K212" t="str">
        <f t="shared" ca="1" si="30"/>
        <v>Sonuçlandı</v>
      </c>
      <c r="L212" t="str">
        <f t="shared" ca="1" si="28"/>
        <v>Arge</v>
      </c>
      <c r="M212">
        <f ca="1">ROUNDUP(RANDBETWEEN(1,TODAY()-GirisimProjeler[[#This Row],[Tarih]])/2,0)</f>
        <v>22</v>
      </c>
      <c r="N212" s="15" t="str">
        <f ca="1">IF(GirisimProjeler[[#This Row],[Durumu]]="Açık",_xlfn.SWITCH(RANDBETWEEN(1,10),1,"",2,"",RANDBETWEEN(1,10)),"")</f>
        <v/>
      </c>
      <c r="O212" s="15" t="str">
        <f t="shared" ca="1" si="31"/>
        <v>Kosgeb</v>
      </c>
      <c r="P212" s="15"/>
    </row>
    <row r="213" spans="1:16">
      <c r="A213">
        <v>500</v>
      </c>
      <c r="B213">
        <f t="shared" ca="1" si="29"/>
        <v>1468</v>
      </c>
      <c r="C213">
        <f t="shared" ca="1" si="24"/>
        <v>67</v>
      </c>
      <c r="D213" t="s">
        <v>10620</v>
      </c>
      <c r="E213" s="14">
        <f t="shared" ca="1" si="25"/>
        <v>43714</v>
      </c>
      <c r="F213">
        <f t="shared" ca="1" si="26"/>
        <v>9</v>
      </c>
      <c r="G213" s="13">
        <f ca="1">VLOOKUP(GirisimProjeler[[#This Row],[Başvuruyu Alan Çalışan]],Calisanlar[],6,0)</f>
        <v>34</v>
      </c>
      <c r="H213" s="13">
        <f ca="1">MATCH(GirisimProjeler[[#This Row],[Başvuru il]],ilceler[İl Plaka],0)+RANDBETWEEN(1,5)</f>
        <v>450</v>
      </c>
      <c r="I213" t="str">
        <f t="shared" ca="1" si="27"/>
        <v>Kurum 11</v>
      </c>
      <c r="J213" t="str">
        <f ca="1">IF(GirisimProjeler[[#This Row],[Aşama]]="Sonuçlandı","Kapalı","Açık")</f>
        <v>Kapalı</v>
      </c>
      <c r="K213" t="str">
        <f t="shared" ca="1" si="30"/>
        <v>Sonuçlandı</v>
      </c>
      <c r="L213" t="str">
        <f t="shared" ca="1" si="28"/>
        <v>Arge</v>
      </c>
      <c r="M213">
        <f ca="1">ROUNDUP(RANDBETWEEN(1,TODAY()-GirisimProjeler[[#This Row],[Tarih]])/2,0)</f>
        <v>1</v>
      </c>
      <c r="N213" s="15" t="str">
        <f ca="1">IF(GirisimProjeler[[#This Row],[Durumu]]="Açık",_xlfn.SWITCH(RANDBETWEEN(1,10),1,"",2,"",RANDBETWEEN(1,10)),"")</f>
        <v/>
      </c>
      <c r="O213" s="15" t="str">
        <f t="shared" ca="1" si="31"/>
        <v>Kosgeb</v>
      </c>
      <c r="P213" s="15"/>
    </row>
    <row r="214" spans="1:16">
      <c r="A214">
        <v>501</v>
      </c>
      <c r="B214">
        <f t="shared" ca="1" si="29"/>
        <v>747</v>
      </c>
      <c r="C214">
        <f t="shared" ca="1" si="24"/>
        <v>122</v>
      </c>
      <c r="D214" t="s">
        <v>10621</v>
      </c>
      <c r="E214" s="14">
        <f t="shared" ca="1" si="25"/>
        <v>43730</v>
      </c>
      <c r="F214">
        <f t="shared" ca="1" si="26"/>
        <v>55</v>
      </c>
      <c r="G214" s="13">
        <f ca="1">VLOOKUP(GirisimProjeler[[#This Row],[Başvuruyu Alan Çalışan]],Calisanlar[],6,0)</f>
        <v>34</v>
      </c>
      <c r="H214" s="13">
        <f ca="1">MATCH(GirisimProjeler[[#This Row],[Başvuru il]],ilceler[İl Plaka],0)+RANDBETWEEN(1,5)</f>
        <v>447</v>
      </c>
      <c r="I214" t="str">
        <f t="shared" ca="1" si="27"/>
        <v>Kurum 7</v>
      </c>
      <c r="J214" t="str">
        <f ca="1">IF(GirisimProjeler[[#This Row],[Aşama]]="Sonuçlandı","Kapalı","Açık")</f>
        <v>Açık</v>
      </c>
      <c r="K214" t="str">
        <f t="shared" ca="1" si="30"/>
        <v>İncelemede</v>
      </c>
      <c r="L214" t="str">
        <f t="shared" ca="1" si="28"/>
        <v>Bilgi İşlem</v>
      </c>
      <c r="M214">
        <f ca="1">ROUNDUP(RANDBETWEEN(1,TODAY()-GirisimProjeler[[#This Row],[Tarih]])/2,0)</f>
        <v>1</v>
      </c>
      <c r="N214" s="15">
        <f ca="1">IF(GirisimProjeler[[#This Row],[Durumu]]="Açık",_xlfn.SWITCH(RANDBETWEEN(1,10),1,"",2,"",RANDBETWEEN(1,10)),"")</f>
        <v>7</v>
      </c>
      <c r="O214" s="15" t="str">
        <f t="shared" ca="1" si="31"/>
        <v>Tubitak</v>
      </c>
      <c r="P214" s="15"/>
    </row>
    <row r="215" spans="1:16">
      <c r="A215">
        <v>502</v>
      </c>
      <c r="B215">
        <f t="shared" ca="1" si="29"/>
        <v>1630</v>
      </c>
      <c r="C215">
        <f t="shared" ca="1" si="24"/>
        <v>1</v>
      </c>
      <c r="D215" t="s">
        <v>10622</v>
      </c>
      <c r="E215" s="14">
        <f t="shared" ca="1" si="25"/>
        <v>43717</v>
      </c>
      <c r="F215">
        <f t="shared" ca="1" si="26"/>
        <v>87</v>
      </c>
      <c r="G215" s="13">
        <f ca="1">VLOOKUP(GirisimProjeler[[#This Row],[Başvuruyu Alan Çalışan]],Calisanlar[],6,0)</f>
        <v>34</v>
      </c>
      <c r="H215" s="13">
        <f ca="1">MATCH(GirisimProjeler[[#This Row],[Başvuru il]],ilceler[İl Plaka],0)+RANDBETWEEN(1,5)</f>
        <v>447</v>
      </c>
      <c r="I215" t="str">
        <f t="shared" ca="1" si="27"/>
        <v>Kurum 1</v>
      </c>
      <c r="J215" t="str">
        <f ca="1">IF(GirisimProjeler[[#This Row],[Aşama]]="Sonuçlandı","Kapalı","Açık")</f>
        <v>Açık</v>
      </c>
      <c r="K215" t="str">
        <f t="shared" ca="1" si="30"/>
        <v>İncelemede</v>
      </c>
      <c r="L215" t="str">
        <f t="shared" ca="1" si="28"/>
        <v>İnsan Kaynakları</v>
      </c>
      <c r="M215">
        <f ca="1">ROUNDUP(RANDBETWEEN(1,TODAY()-GirisimProjeler[[#This Row],[Tarih]])/2,0)</f>
        <v>8</v>
      </c>
      <c r="N215" s="15">
        <f ca="1">IF(GirisimProjeler[[#This Row],[Durumu]]="Açık",_xlfn.SWITCH(RANDBETWEEN(1,10),1,"",2,"",RANDBETWEEN(1,10)),"")</f>
        <v>9</v>
      </c>
      <c r="O215" s="15" t="str">
        <f t="shared" ca="1" si="31"/>
        <v>Kosgeb</v>
      </c>
      <c r="P215" s="15"/>
    </row>
    <row r="216" spans="1:16">
      <c r="A216">
        <v>503</v>
      </c>
      <c r="B216">
        <f t="shared" ca="1" si="29"/>
        <v>119</v>
      </c>
      <c r="C216">
        <f t="shared" ca="1" si="24"/>
        <v>115</v>
      </c>
      <c r="D216" t="s">
        <v>10623</v>
      </c>
      <c r="E216" s="14">
        <f t="shared" ca="1" si="25"/>
        <v>43692</v>
      </c>
      <c r="F216">
        <f t="shared" ca="1" si="26"/>
        <v>125</v>
      </c>
      <c r="G216" s="13">
        <f ca="1">VLOOKUP(GirisimProjeler[[#This Row],[Başvuruyu Alan Çalışan]],Calisanlar[],6,0)</f>
        <v>6</v>
      </c>
      <c r="H216" s="13">
        <f ca="1">MATCH(GirisimProjeler[[#This Row],[Başvuru il]],ilceler[İl Plaka],0)+RANDBETWEEN(1,5)</f>
        <v>69</v>
      </c>
      <c r="I216" t="str">
        <f t="shared" ca="1" si="27"/>
        <v>Kurum 16</v>
      </c>
      <c r="J216" t="str">
        <f ca="1">IF(GirisimProjeler[[#This Row],[Aşama]]="Sonuçlandı","Kapalı","Açık")</f>
        <v>Kapalı</v>
      </c>
      <c r="K216" t="str">
        <f t="shared" ca="1" si="30"/>
        <v>Sonuçlandı</v>
      </c>
      <c r="L216" t="str">
        <f t="shared" ca="1" si="28"/>
        <v>Arge</v>
      </c>
      <c r="M216">
        <f ca="1">ROUNDUP(RANDBETWEEN(1,TODAY()-GirisimProjeler[[#This Row],[Tarih]])/2,0)</f>
        <v>5</v>
      </c>
      <c r="N216" s="15" t="str">
        <f ca="1">IF(GirisimProjeler[[#This Row],[Durumu]]="Açık",_xlfn.SWITCH(RANDBETWEEN(1,10),1,"",2,"",RANDBETWEEN(1,10)),"")</f>
        <v/>
      </c>
      <c r="O216" s="15" t="str">
        <f t="shared" ca="1" si="31"/>
        <v>Kosgeb</v>
      </c>
      <c r="P216" s="15"/>
    </row>
    <row r="217" spans="1:16">
      <c r="A217">
        <v>504</v>
      </c>
      <c r="B217">
        <f t="shared" ca="1" si="29"/>
        <v>1362</v>
      </c>
      <c r="C217">
        <f t="shared" ca="1" si="24"/>
        <v>89</v>
      </c>
      <c r="D217" t="s">
        <v>10624</v>
      </c>
      <c r="E217" s="14">
        <f t="shared" ca="1" si="25"/>
        <v>43698</v>
      </c>
      <c r="F217">
        <f t="shared" ca="1" si="26"/>
        <v>78</v>
      </c>
      <c r="G217" s="13">
        <f ca="1">VLOOKUP(GirisimProjeler[[#This Row],[Başvuruyu Alan Çalışan]],Calisanlar[],6,0)</f>
        <v>6</v>
      </c>
      <c r="H217" s="13">
        <f ca="1">MATCH(GirisimProjeler[[#This Row],[Başvuru il]],ilceler[İl Plaka],0)+RANDBETWEEN(1,5)</f>
        <v>67</v>
      </c>
      <c r="I217" t="str">
        <f t="shared" ca="1" si="27"/>
        <v>Kurum 16</v>
      </c>
      <c r="J217" t="str">
        <f ca="1">IF(GirisimProjeler[[#This Row],[Aşama]]="Sonuçlandı","Kapalı","Açık")</f>
        <v>Kapalı</v>
      </c>
      <c r="K217" t="str">
        <f t="shared" ca="1" si="30"/>
        <v>Sonuçlandı</v>
      </c>
      <c r="L217" t="str">
        <f t="shared" ca="1" si="28"/>
        <v>Arge</v>
      </c>
      <c r="M217">
        <f ca="1">ROUNDUP(RANDBETWEEN(1,TODAY()-GirisimProjeler[[#This Row],[Tarih]])/2,0)</f>
        <v>14</v>
      </c>
      <c r="N217" s="15" t="str">
        <f ca="1">IF(GirisimProjeler[[#This Row],[Durumu]]="Açık",_xlfn.SWITCH(RANDBETWEEN(1,10),1,"",2,"",RANDBETWEEN(1,10)),"")</f>
        <v/>
      </c>
      <c r="O217" s="15" t="str">
        <f t="shared" ca="1" si="31"/>
        <v>Kosgeb</v>
      </c>
      <c r="P217" s="15"/>
    </row>
    <row r="218" spans="1:16">
      <c r="A218">
        <v>505</v>
      </c>
      <c r="B218">
        <f t="shared" ca="1" si="29"/>
        <v>475</v>
      </c>
      <c r="C218">
        <f t="shared" ca="1" si="24"/>
        <v>27</v>
      </c>
      <c r="D218" s="12" t="s">
        <v>10617</v>
      </c>
      <c r="E218" s="14">
        <f t="shared" ca="1" si="25"/>
        <v>43726</v>
      </c>
      <c r="F218">
        <f t="shared" ca="1" si="26"/>
        <v>89</v>
      </c>
      <c r="G218" s="13">
        <f ca="1">VLOOKUP(GirisimProjeler[[#This Row],[Başvuruyu Alan Çalışan]],Calisanlar[],6,0)</f>
        <v>35</v>
      </c>
      <c r="H218" s="13">
        <f ca="1">MATCH(GirisimProjeler[[#This Row],[Başvuru il]],ilceler[İl Plaka],0)+RANDBETWEEN(1,5)</f>
        <v>489</v>
      </c>
      <c r="I218" t="str">
        <f t="shared" ca="1" si="27"/>
        <v>Kurum 4</v>
      </c>
      <c r="J218" t="str">
        <f ca="1">IF(GirisimProjeler[[#This Row],[Aşama]]="Sonuçlandı","Kapalı","Açık")</f>
        <v>Kapalı</v>
      </c>
      <c r="K218" t="str">
        <f t="shared" ca="1" si="30"/>
        <v>Sonuçlandı</v>
      </c>
      <c r="L218" t="str">
        <f t="shared" ca="1" si="28"/>
        <v>Arge</v>
      </c>
      <c r="M218">
        <f ca="1">ROUNDUP(RANDBETWEEN(1,TODAY()-GirisimProjeler[[#This Row],[Tarih]])/2,0)</f>
        <v>2</v>
      </c>
      <c r="N218" s="15" t="str">
        <f ca="1">IF(GirisimProjeler[[#This Row],[Durumu]]="Açık",_xlfn.SWITCH(RANDBETWEEN(1,10),1,"",2,"",RANDBETWEEN(1,10)),"")</f>
        <v/>
      </c>
      <c r="O218" s="15" t="str">
        <f t="shared" ca="1" si="31"/>
        <v>AB</v>
      </c>
      <c r="P218" s="15"/>
    </row>
    <row r="219" spans="1:16">
      <c r="A219">
        <v>506</v>
      </c>
      <c r="B219">
        <f t="shared" ca="1" si="29"/>
        <v>1460</v>
      </c>
      <c r="C219">
        <f t="shared" ca="1" si="24"/>
        <v>79</v>
      </c>
      <c r="D219" s="12" t="s">
        <v>10618</v>
      </c>
      <c r="E219" s="14">
        <f t="shared" ca="1" si="25"/>
        <v>43723</v>
      </c>
      <c r="F219">
        <f t="shared" ca="1" si="26"/>
        <v>61</v>
      </c>
      <c r="G219" s="13">
        <f ca="1">VLOOKUP(GirisimProjeler[[#This Row],[Başvuruyu Alan Çalışan]],Calisanlar[],6,0)</f>
        <v>6</v>
      </c>
      <c r="H219" s="13">
        <f ca="1">MATCH(GirisimProjeler[[#This Row],[Başvuru il]],ilceler[İl Plaka],0)+RANDBETWEEN(1,5)</f>
        <v>67</v>
      </c>
      <c r="I219" t="str">
        <f t="shared" ca="1" si="27"/>
        <v>Kurum 10</v>
      </c>
      <c r="J219" t="str">
        <f ca="1">IF(GirisimProjeler[[#This Row],[Aşama]]="Sonuçlandı","Kapalı","Açık")</f>
        <v>Kapalı</v>
      </c>
      <c r="K219" t="str">
        <f t="shared" ca="1" si="30"/>
        <v>Sonuçlandı</v>
      </c>
      <c r="L219" t="str">
        <f t="shared" ca="1" si="28"/>
        <v>Arge</v>
      </c>
      <c r="M219">
        <f ca="1">ROUNDUP(RANDBETWEEN(1,TODAY()-GirisimProjeler[[#This Row],[Tarih]])/2,0)</f>
        <v>5</v>
      </c>
      <c r="N219" s="15" t="str">
        <f ca="1">IF(GirisimProjeler[[#This Row],[Durumu]]="Açık",_xlfn.SWITCH(RANDBETWEEN(1,10),1,"",2,"",RANDBETWEEN(1,10)),"")</f>
        <v/>
      </c>
      <c r="O219" s="15" t="str">
        <f t="shared" ca="1" si="31"/>
        <v>AB</v>
      </c>
      <c r="P219" s="15"/>
    </row>
    <row r="220" spans="1:16">
      <c r="A220">
        <v>507</v>
      </c>
      <c r="B220">
        <f t="shared" ca="1" si="29"/>
        <v>1013</v>
      </c>
      <c r="C220">
        <f t="shared" ca="1" si="24"/>
        <v>17</v>
      </c>
      <c r="D220" t="s">
        <v>10619</v>
      </c>
      <c r="E220" s="14">
        <f t="shared" ca="1" si="25"/>
        <v>43681</v>
      </c>
      <c r="F220">
        <f t="shared" ca="1" si="26"/>
        <v>4</v>
      </c>
      <c r="G220" s="13">
        <f ca="1">VLOOKUP(GirisimProjeler[[#This Row],[Başvuruyu Alan Çalışan]],Calisanlar[],6,0)</f>
        <v>6</v>
      </c>
      <c r="H220" s="13">
        <f ca="1">MATCH(GirisimProjeler[[#This Row],[Başvuru il]],ilceler[İl Plaka],0)+RANDBETWEEN(1,5)</f>
        <v>67</v>
      </c>
      <c r="I220" t="str">
        <f t="shared" ca="1" si="27"/>
        <v>Kurum 8</v>
      </c>
      <c r="J220" t="str">
        <f ca="1">IF(GirisimProjeler[[#This Row],[Aşama]]="Sonuçlandı","Kapalı","Açık")</f>
        <v>Kapalı</v>
      </c>
      <c r="K220" t="str">
        <f t="shared" ca="1" si="30"/>
        <v>Sonuçlandı</v>
      </c>
      <c r="L220" t="str">
        <f t="shared" ca="1" si="28"/>
        <v>Arge</v>
      </c>
      <c r="M220">
        <f ca="1">ROUNDUP(RANDBETWEEN(1,TODAY()-GirisimProjeler[[#This Row],[Tarih]])/2,0)</f>
        <v>3</v>
      </c>
      <c r="N220" s="15" t="str">
        <f ca="1">IF(GirisimProjeler[[#This Row],[Durumu]]="Açık",_xlfn.SWITCH(RANDBETWEEN(1,10),1,"",2,"",RANDBETWEEN(1,10)),"")</f>
        <v/>
      </c>
      <c r="O220" s="15" t="str">
        <f t="shared" ca="1" si="31"/>
        <v>Bulunmuyor</v>
      </c>
      <c r="P220" s="15"/>
    </row>
    <row r="221" spans="1:16">
      <c r="A221">
        <v>508</v>
      </c>
      <c r="B221">
        <f t="shared" ca="1" si="29"/>
        <v>279</v>
      </c>
      <c r="C221">
        <f t="shared" ca="1" si="24"/>
        <v>26</v>
      </c>
      <c r="D221" t="s">
        <v>10620</v>
      </c>
      <c r="E221" s="14">
        <f t="shared" ca="1" si="25"/>
        <v>43711</v>
      </c>
      <c r="F221">
        <f t="shared" ca="1" si="26"/>
        <v>36</v>
      </c>
      <c r="G221" s="13">
        <f ca="1">VLOOKUP(GirisimProjeler[[#This Row],[Başvuruyu Alan Çalışan]],Calisanlar[],6,0)</f>
        <v>34</v>
      </c>
      <c r="H221" s="13">
        <f ca="1">MATCH(GirisimProjeler[[#This Row],[Başvuru il]],ilceler[İl Plaka],0)+RANDBETWEEN(1,5)</f>
        <v>449</v>
      </c>
      <c r="I221" t="str">
        <f t="shared" ca="1" si="27"/>
        <v>Kurum 11</v>
      </c>
      <c r="J221" t="str">
        <f ca="1">IF(GirisimProjeler[[#This Row],[Aşama]]="Sonuçlandı","Kapalı","Açık")</f>
        <v>Açık</v>
      </c>
      <c r="K221" t="str">
        <f t="shared" ca="1" si="30"/>
        <v>Yeni Proje</v>
      </c>
      <c r="L221" t="str">
        <f t="shared" ca="1" si="28"/>
        <v>Arge</v>
      </c>
      <c r="M221">
        <f ca="1">ROUNDUP(RANDBETWEEN(1,TODAY()-GirisimProjeler[[#This Row],[Tarih]])/2,0)</f>
        <v>7</v>
      </c>
      <c r="N221" s="15">
        <f ca="1">IF(GirisimProjeler[[#This Row],[Durumu]]="Açık",_xlfn.SWITCH(RANDBETWEEN(1,10),1,"",2,"",RANDBETWEEN(1,10)),"")</f>
        <v>10</v>
      </c>
      <c r="O221" s="15" t="str">
        <f t="shared" ca="1" si="31"/>
        <v>Bulunmuyor</v>
      </c>
      <c r="P221" s="15"/>
    </row>
    <row r="222" spans="1:16">
      <c r="A222">
        <v>509</v>
      </c>
      <c r="B222">
        <f t="shared" ca="1" si="29"/>
        <v>947</v>
      </c>
      <c r="C222">
        <f t="shared" ca="1" si="24"/>
        <v>74</v>
      </c>
      <c r="D222" t="s">
        <v>10621</v>
      </c>
      <c r="E222" s="14">
        <f t="shared" ca="1" si="25"/>
        <v>43718</v>
      </c>
      <c r="F222">
        <f t="shared" ca="1" si="26"/>
        <v>76</v>
      </c>
      <c r="G222" s="13">
        <f ca="1">VLOOKUP(GirisimProjeler[[#This Row],[Başvuruyu Alan Çalışan]],Calisanlar[],6,0)</f>
        <v>6</v>
      </c>
      <c r="H222" s="13">
        <f ca="1">MATCH(GirisimProjeler[[#This Row],[Başvuru il]],ilceler[İl Plaka],0)+RANDBETWEEN(1,5)</f>
        <v>67</v>
      </c>
      <c r="I222" t="str">
        <f t="shared" ca="1" si="27"/>
        <v>Kurum 5</v>
      </c>
      <c r="J222" t="str">
        <f ca="1">IF(GirisimProjeler[[#This Row],[Aşama]]="Sonuçlandı","Kapalı","Açık")</f>
        <v>Kapalı</v>
      </c>
      <c r="K222" t="str">
        <f t="shared" ca="1" si="30"/>
        <v>Sonuçlandı</v>
      </c>
      <c r="L222" t="str">
        <f t="shared" ca="1" si="28"/>
        <v>Finans</v>
      </c>
      <c r="M222">
        <f ca="1">ROUNDUP(RANDBETWEEN(1,TODAY()-GirisimProjeler[[#This Row],[Tarih]])/2,0)</f>
        <v>3</v>
      </c>
      <c r="N222" s="15" t="str">
        <f ca="1">IF(GirisimProjeler[[#This Row],[Durumu]]="Açık",_xlfn.SWITCH(RANDBETWEEN(1,10),1,"",2,"",RANDBETWEEN(1,10)),"")</f>
        <v/>
      </c>
      <c r="O222" s="15" t="str">
        <f t="shared" ca="1" si="31"/>
        <v>AB</v>
      </c>
      <c r="P222" s="15"/>
    </row>
    <row r="223" spans="1:16">
      <c r="A223">
        <v>510</v>
      </c>
      <c r="B223">
        <f t="shared" ca="1" si="29"/>
        <v>50</v>
      </c>
      <c r="C223">
        <f t="shared" ca="1" si="24"/>
        <v>6</v>
      </c>
      <c r="D223" t="s">
        <v>10622</v>
      </c>
      <c r="E223" s="14">
        <f t="shared" ca="1" si="25"/>
        <v>43711</v>
      </c>
      <c r="F223">
        <f t="shared" ca="1" si="26"/>
        <v>95</v>
      </c>
      <c r="G223" s="13">
        <f ca="1">VLOOKUP(GirisimProjeler[[#This Row],[Başvuruyu Alan Çalışan]],Calisanlar[],6,0)</f>
        <v>58</v>
      </c>
      <c r="H223" s="13">
        <f ca="1">MATCH(GirisimProjeler[[#This Row],[Başvuru il]],ilceler[İl Plaka],0)+RANDBETWEEN(1,5)</f>
        <v>863</v>
      </c>
      <c r="I223" t="str">
        <f t="shared" ca="1" si="27"/>
        <v>Kurum 13</v>
      </c>
      <c r="J223" t="str">
        <f ca="1">IF(GirisimProjeler[[#This Row],[Aşama]]="Sonuçlandı","Kapalı","Açık")</f>
        <v>Kapalı</v>
      </c>
      <c r="K223" t="str">
        <f t="shared" ca="1" si="30"/>
        <v>Sonuçlandı</v>
      </c>
      <c r="L223" t="str">
        <f t="shared" ca="1" si="28"/>
        <v>İnsan Kaynakları</v>
      </c>
      <c r="M223">
        <f ca="1">ROUNDUP(RANDBETWEEN(1,TODAY()-GirisimProjeler[[#This Row],[Tarih]])/2,0)</f>
        <v>11</v>
      </c>
      <c r="N223" s="15" t="str">
        <f ca="1">IF(GirisimProjeler[[#This Row],[Durumu]]="Açık",_xlfn.SWITCH(RANDBETWEEN(1,10),1,"",2,"",RANDBETWEEN(1,10)),"")</f>
        <v/>
      </c>
      <c r="O223" s="15" t="str">
        <f t="shared" ca="1" si="31"/>
        <v>Bulunmuyor</v>
      </c>
      <c r="P223" s="15"/>
    </row>
    <row r="224" spans="1:16">
      <c r="A224">
        <v>511</v>
      </c>
      <c r="B224">
        <f t="shared" ca="1" si="29"/>
        <v>385</v>
      </c>
      <c r="C224">
        <f t="shared" ca="1" si="24"/>
        <v>58</v>
      </c>
      <c r="D224" t="s">
        <v>10623</v>
      </c>
      <c r="E224" s="14">
        <f t="shared" ca="1" si="25"/>
        <v>43720</v>
      </c>
      <c r="F224">
        <f t="shared" ca="1" si="26"/>
        <v>20</v>
      </c>
      <c r="G224" s="13">
        <f ca="1">VLOOKUP(GirisimProjeler[[#This Row],[Başvuruyu Alan Çalışan]],Calisanlar[],6,0)</f>
        <v>6</v>
      </c>
      <c r="H224" s="13">
        <f ca="1">MATCH(GirisimProjeler[[#This Row],[Başvuru il]],ilceler[İl Plaka],0)+RANDBETWEEN(1,5)</f>
        <v>66</v>
      </c>
      <c r="I224" t="str">
        <f t="shared" ca="1" si="27"/>
        <v>Kurum 12</v>
      </c>
      <c r="J224" t="str">
        <f ca="1">IF(GirisimProjeler[[#This Row],[Aşama]]="Sonuçlandı","Kapalı","Açık")</f>
        <v>Kapalı</v>
      </c>
      <c r="K224" t="str">
        <f t="shared" ca="1" si="30"/>
        <v>Sonuçlandı</v>
      </c>
      <c r="L224" t="str">
        <f t="shared" ca="1" si="28"/>
        <v>İnsan Kaynakları</v>
      </c>
      <c r="M224">
        <f ca="1">ROUNDUP(RANDBETWEEN(1,TODAY()-GirisimProjeler[[#This Row],[Tarih]])/2,0)</f>
        <v>3</v>
      </c>
      <c r="N224" s="15" t="str">
        <f ca="1">IF(GirisimProjeler[[#This Row],[Durumu]]="Açık",_xlfn.SWITCH(RANDBETWEEN(1,10),1,"",2,"",RANDBETWEEN(1,10)),"")</f>
        <v/>
      </c>
      <c r="O224" s="15" t="str">
        <f t="shared" ca="1" si="31"/>
        <v>Kosgeb</v>
      </c>
      <c r="P224" s="15"/>
    </row>
    <row r="225" spans="1:16">
      <c r="A225">
        <v>512</v>
      </c>
      <c r="B225">
        <f t="shared" ca="1" si="29"/>
        <v>1579</v>
      </c>
      <c r="C225">
        <f t="shared" ca="1" si="24"/>
        <v>77</v>
      </c>
      <c r="D225" t="s">
        <v>10624</v>
      </c>
      <c r="E225" s="14">
        <f t="shared" ca="1" si="25"/>
        <v>43719</v>
      </c>
      <c r="F225">
        <f t="shared" ca="1" si="26"/>
        <v>98</v>
      </c>
      <c r="G225" s="13">
        <f ca="1">VLOOKUP(GirisimProjeler[[#This Row],[Başvuruyu Alan Çalışan]],Calisanlar[],6,0)</f>
        <v>6</v>
      </c>
      <c r="H225" s="13">
        <f ca="1">MATCH(GirisimProjeler[[#This Row],[Başvuru il]],ilceler[İl Plaka],0)+RANDBETWEEN(1,5)</f>
        <v>69</v>
      </c>
      <c r="I225" t="str">
        <f t="shared" ca="1" si="27"/>
        <v>Kurum 13</v>
      </c>
      <c r="J225" t="str">
        <f ca="1">IF(GirisimProjeler[[#This Row],[Aşama]]="Sonuçlandı","Kapalı","Açık")</f>
        <v>Kapalı</v>
      </c>
      <c r="K225" t="str">
        <f t="shared" ca="1" si="30"/>
        <v>Sonuçlandı</v>
      </c>
      <c r="L225" t="str">
        <f t="shared" ca="1" si="28"/>
        <v>İnsan Kaynakları</v>
      </c>
      <c r="M225">
        <f ca="1">ROUNDUP(RANDBETWEEN(1,TODAY()-GirisimProjeler[[#This Row],[Tarih]])/2,0)</f>
        <v>6</v>
      </c>
      <c r="N225" s="15" t="str">
        <f ca="1">IF(GirisimProjeler[[#This Row],[Durumu]]="Açık",_xlfn.SWITCH(RANDBETWEEN(1,10),1,"",2,"",RANDBETWEEN(1,10)),"")</f>
        <v/>
      </c>
      <c r="O225" s="15" t="str">
        <f t="shared" ca="1" si="31"/>
        <v>Tubitak</v>
      </c>
      <c r="P225" s="15"/>
    </row>
    <row r="226" spans="1:16">
      <c r="A226">
        <v>513</v>
      </c>
      <c r="B226">
        <f t="shared" ca="1" si="29"/>
        <v>952</v>
      </c>
      <c r="C226">
        <f t="shared" ref="C226:C289" ca="1" si="32">RANDBETWEEN(1,158)</f>
        <v>141</v>
      </c>
      <c r="D226" s="12" t="s">
        <v>10617</v>
      </c>
      <c r="E226" s="14">
        <f t="shared" ref="E226:E289" ca="1" si="33">TODAY()-RANDBETWEEN(1,60)</f>
        <v>43689</v>
      </c>
      <c r="F226">
        <f t="shared" ref="F226:F289" ca="1" si="34">RANDBETWEEN(1,130)</f>
        <v>20</v>
      </c>
      <c r="G226" s="13">
        <f ca="1">VLOOKUP(GirisimProjeler[[#This Row],[Başvuruyu Alan Çalışan]],Calisanlar[],6,0)</f>
        <v>6</v>
      </c>
      <c r="H226" s="13">
        <f ca="1">MATCH(GirisimProjeler[[#This Row],[Başvuru il]],ilceler[İl Plaka],0)+RANDBETWEEN(1,5)</f>
        <v>68</v>
      </c>
      <c r="I226" t="str">
        <f t="shared" ref="I226:I289" ca="1" si="35">"Kurum "&amp;RANDBETWEEN(1,20)</f>
        <v>Kurum 12</v>
      </c>
      <c r="J226" t="str">
        <f ca="1">IF(GirisimProjeler[[#This Row],[Aşama]]="Sonuçlandı","Kapalı","Açık")</f>
        <v>Açık</v>
      </c>
      <c r="K226" t="str">
        <f t="shared" ca="1" si="30"/>
        <v>Yeni Proje</v>
      </c>
      <c r="L226" t="str">
        <f t="shared" ref="L226:L289" ca="1" si="36">_xlfn.SWITCH(RANDBETWEEN(1,5),1,"Bilgi İşlem",2,"Finans",3,"İnsan Kaynakları","Arge")</f>
        <v>Finans</v>
      </c>
      <c r="M226">
        <f ca="1">ROUNDUP(RANDBETWEEN(1,TODAY()-GirisimProjeler[[#This Row],[Tarih]])/2,0)</f>
        <v>21</v>
      </c>
      <c r="N226" s="15">
        <f ca="1">IF(GirisimProjeler[[#This Row],[Durumu]]="Açık",_xlfn.SWITCH(RANDBETWEEN(1,10),1,"",2,"",RANDBETWEEN(1,10)),"")</f>
        <v>4</v>
      </c>
      <c r="O226" s="15" t="str">
        <f t="shared" ca="1" si="31"/>
        <v>AB</v>
      </c>
      <c r="P226" s="15"/>
    </row>
    <row r="227" spans="1:16">
      <c r="A227">
        <v>514</v>
      </c>
      <c r="B227">
        <f t="shared" ca="1" si="29"/>
        <v>1842</v>
      </c>
      <c r="C227">
        <f t="shared" ca="1" si="32"/>
        <v>14</v>
      </c>
      <c r="D227" s="12" t="s">
        <v>10618</v>
      </c>
      <c r="E227" s="14">
        <f t="shared" ca="1" si="33"/>
        <v>43703</v>
      </c>
      <c r="F227">
        <f t="shared" ca="1" si="34"/>
        <v>23</v>
      </c>
      <c r="G227" s="13">
        <f ca="1">VLOOKUP(GirisimProjeler[[#This Row],[Başvuruyu Alan Çalışan]],Calisanlar[],6,0)</f>
        <v>6</v>
      </c>
      <c r="H227" s="13">
        <f ca="1">MATCH(GirisimProjeler[[#This Row],[Başvuru il]],ilceler[İl Plaka],0)+RANDBETWEEN(1,5)</f>
        <v>67</v>
      </c>
      <c r="I227" t="str">
        <f t="shared" ca="1" si="35"/>
        <v>Kurum 17</v>
      </c>
      <c r="J227" t="str">
        <f ca="1">IF(GirisimProjeler[[#This Row],[Aşama]]="Sonuçlandı","Kapalı","Açık")</f>
        <v>Açık</v>
      </c>
      <c r="K227" t="str">
        <f t="shared" ca="1" si="30"/>
        <v>İncelemede</v>
      </c>
      <c r="L227" t="str">
        <f t="shared" ca="1" si="36"/>
        <v>İnsan Kaynakları</v>
      </c>
      <c r="M227">
        <f ca="1">ROUNDUP(RANDBETWEEN(1,TODAY()-GirisimProjeler[[#This Row],[Tarih]])/2,0)</f>
        <v>6</v>
      </c>
      <c r="N227" s="15" t="str">
        <f ca="1">IF(GirisimProjeler[[#This Row],[Durumu]]="Açık",_xlfn.SWITCH(RANDBETWEEN(1,10),1,"",2,"",RANDBETWEEN(1,10)),"")</f>
        <v/>
      </c>
      <c r="O227" s="15" t="str">
        <f t="shared" ca="1" si="31"/>
        <v>Tubitak</v>
      </c>
      <c r="P227" s="15"/>
    </row>
    <row r="228" spans="1:16">
      <c r="A228">
        <v>515</v>
      </c>
      <c r="B228">
        <f t="shared" ca="1" si="29"/>
        <v>103</v>
      </c>
      <c r="C228">
        <f t="shared" ca="1" si="32"/>
        <v>106</v>
      </c>
      <c r="D228" t="s">
        <v>10619</v>
      </c>
      <c r="E228" s="14">
        <f t="shared" ca="1" si="33"/>
        <v>43723</v>
      </c>
      <c r="F228">
        <f t="shared" ca="1" si="34"/>
        <v>52</v>
      </c>
      <c r="G228" s="13">
        <f ca="1">VLOOKUP(GirisimProjeler[[#This Row],[Başvuruyu Alan Çalışan]],Calisanlar[],6,0)</f>
        <v>34</v>
      </c>
      <c r="H228" s="13">
        <f ca="1">MATCH(GirisimProjeler[[#This Row],[Başvuru il]],ilceler[İl Plaka],0)+RANDBETWEEN(1,5)</f>
        <v>449</v>
      </c>
      <c r="I228" t="str">
        <f t="shared" ca="1" si="35"/>
        <v>Kurum 15</v>
      </c>
      <c r="J228" t="str">
        <f ca="1">IF(GirisimProjeler[[#This Row],[Aşama]]="Sonuçlandı","Kapalı","Açık")</f>
        <v>Kapalı</v>
      </c>
      <c r="K228" t="str">
        <f t="shared" ca="1" si="30"/>
        <v>Sonuçlandı</v>
      </c>
      <c r="L228" t="str">
        <f t="shared" ca="1" si="36"/>
        <v>Arge</v>
      </c>
      <c r="M228">
        <f ca="1">ROUNDUP(RANDBETWEEN(1,TODAY()-GirisimProjeler[[#This Row],[Tarih]])/2,0)</f>
        <v>1</v>
      </c>
      <c r="N228" s="15" t="str">
        <f ca="1">IF(GirisimProjeler[[#This Row],[Durumu]]="Açık",_xlfn.SWITCH(RANDBETWEEN(1,10),1,"",2,"",RANDBETWEEN(1,10)),"")</f>
        <v/>
      </c>
      <c r="O228" s="15" t="str">
        <f t="shared" ca="1" si="31"/>
        <v>Kosgeb</v>
      </c>
      <c r="P228" s="15"/>
    </row>
    <row r="229" spans="1:16">
      <c r="A229">
        <v>516</v>
      </c>
      <c r="B229">
        <f t="shared" ca="1" si="29"/>
        <v>1163</v>
      </c>
      <c r="C229">
        <f t="shared" ca="1" si="32"/>
        <v>137</v>
      </c>
      <c r="D229" t="s">
        <v>10620</v>
      </c>
      <c r="E229" s="14">
        <f t="shared" ca="1" si="33"/>
        <v>43704</v>
      </c>
      <c r="F229">
        <f t="shared" ca="1" si="34"/>
        <v>69</v>
      </c>
      <c r="G229" s="13">
        <f ca="1">VLOOKUP(GirisimProjeler[[#This Row],[Başvuruyu Alan Çalışan]],Calisanlar[],6,0)</f>
        <v>34</v>
      </c>
      <c r="H229" s="13">
        <f ca="1">MATCH(GirisimProjeler[[#This Row],[Başvuru il]],ilceler[İl Plaka],0)+RANDBETWEEN(1,5)</f>
        <v>446</v>
      </c>
      <c r="I229" t="str">
        <f t="shared" ca="1" si="35"/>
        <v>Kurum 14</v>
      </c>
      <c r="J229" t="str">
        <f ca="1">IF(GirisimProjeler[[#This Row],[Aşama]]="Sonuçlandı","Kapalı","Açık")</f>
        <v>Kapalı</v>
      </c>
      <c r="K229" t="str">
        <f t="shared" ca="1" si="30"/>
        <v>Sonuçlandı</v>
      </c>
      <c r="L229" t="str">
        <f t="shared" ca="1" si="36"/>
        <v>Arge</v>
      </c>
      <c r="M229">
        <f ca="1">ROUNDUP(RANDBETWEEN(1,TODAY()-GirisimProjeler[[#This Row],[Tarih]])/2,0)</f>
        <v>9</v>
      </c>
      <c r="N229" s="15" t="str">
        <f ca="1">IF(GirisimProjeler[[#This Row],[Durumu]]="Açık",_xlfn.SWITCH(RANDBETWEEN(1,10),1,"",2,"",RANDBETWEEN(1,10)),"")</f>
        <v/>
      </c>
      <c r="O229" s="15" t="str">
        <f t="shared" ca="1" si="31"/>
        <v>Kosgeb</v>
      </c>
      <c r="P229" s="15"/>
    </row>
    <row r="230" spans="1:16">
      <c r="A230">
        <v>517</v>
      </c>
      <c r="B230">
        <f t="shared" ca="1" si="29"/>
        <v>228</v>
      </c>
      <c r="C230">
        <f t="shared" ca="1" si="32"/>
        <v>156</v>
      </c>
      <c r="D230" t="s">
        <v>10621</v>
      </c>
      <c r="E230" s="14">
        <f t="shared" ca="1" si="33"/>
        <v>43713</v>
      </c>
      <c r="F230">
        <f t="shared" ca="1" si="34"/>
        <v>35</v>
      </c>
      <c r="G230" s="13">
        <f ca="1">VLOOKUP(GirisimProjeler[[#This Row],[Başvuruyu Alan Çalışan]],Calisanlar[],6,0)</f>
        <v>6</v>
      </c>
      <c r="H230" s="13">
        <f ca="1">MATCH(GirisimProjeler[[#This Row],[Başvuru il]],ilceler[İl Plaka],0)+RANDBETWEEN(1,5)</f>
        <v>67</v>
      </c>
      <c r="I230" t="str">
        <f t="shared" ca="1" si="35"/>
        <v>Kurum 6</v>
      </c>
      <c r="J230" t="str">
        <f ca="1">IF(GirisimProjeler[[#This Row],[Aşama]]="Sonuçlandı","Kapalı","Açık")</f>
        <v>Açık</v>
      </c>
      <c r="K230" t="str">
        <f t="shared" ca="1" si="30"/>
        <v>İncelemede</v>
      </c>
      <c r="L230" t="str">
        <f t="shared" ca="1" si="36"/>
        <v>İnsan Kaynakları</v>
      </c>
      <c r="M230">
        <f ca="1">ROUNDUP(RANDBETWEEN(1,TODAY()-GirisimProjeler[[#This Row],[Tarih]])/2,0)</f>
        <v>4</v>
      </c>
      <c r="N230" s="15">
        <f ca="1">IF(GirisimProjeler[[#This Row],[Durumu]]="Açık",_xlfn.SWITCH(RANDBETWEEN(1,10),1,"",2,"",RANDBETWEEN(1,10)),"")</f>
        <v>7</v>
      </c>
      <c r="O230" s="15" t="str">
        <f t="shared" ca="1" si="31"/>
        <v>Bulunmuyor</v>
      </c>
      <c r="P230" s="15"/>
    </row>
    <row r="231" spans="1:16">
      <c r="A231">
        <v>518</v>
      </c>
      <c r="B231">
        <f t="shared" ca="1" si="29"/>
        <v>1100</v>
      </c>
      <c r="C231">
        <f t="shared" ca="1" si="32"/>
        <v>116</v>
      </c>
      <c r="D231" t="s">
        <v>10622</v>
      </c>
      <c r="E231" s="14">
        <f t="shared" ca="1" si="33"/>
        <v>43694</v>
      </c>
      <c r="F231">
        <f t="shared" ca="1" si="34"/>
        <v>68</v>
      </c>
      <c r="G231" s="13">
        <f ca="1">VLOOKUP(GirisimProjeler[[#This Row],[Başvuruyu Alan Çalışan]],Calisanlar[],6,0)</f>
        <v>35</v>
      </c>
      <c r="H231" s="13">
        <f ca="1">MATCH(GirisimProjeler[[#This Row],[Başvuru il]],ilceler[İl Plaka],0)+RANDBETWEEN(1,5)</f>
        <v>486</v>
      </c>
      <c r="I231" t="str">
        <f t="shared" ca="1" si="35"/>
        <v>Kurum 17</v>
      </c>
      <c r="J231" t="str">
        <f ca="1">IF(GirisimProjeler[[#This Row],[Aşama]]="Sonuçlandı","Kapalı","Açık")</f>
        <v>Kapalı</v>
      </c>
      <c r="K231" t="str">
        <f t="shared" ca="1" si="30"/>
        <v>Sonuçlandı</v>
      </c>
      <c r="L231" t="str">
        <f t="shared" ca="1" si="36"/>
        <v>İnsan Kaynakları</v>
      </c>
      <c r="M231">
        <f ca="1">ROUNDUP(RANDBETWEEN(1,TODAY()-GirisimProjeler[[#This Row],[Tarih]])/2,0)</f>
        <v>5</v>
      </c>
      <c r="N231" s="15" t="str">
        <f ca="1">IF(GirisimProjeler[[#This Row],[Durumu]]="Açık",_xlfn.SWITCH(RANDBETWEEN(1,10),1,"",2,"",RANDBETWEEN(1,10)),"")</f>
        <v/>
      </c>
      <c r="O231" s="15" t="str">
        <f t="shared" ca="1" si="31"/>
        <v>Bulunmuyor</v>
      </c>
      <c r="P231" s="15"/>
    </row>
    <row r="232" spans="1:16">
      <c r="A232">
        <v>519</v>
      </c>
      <c r="B232">
        <f t="shared" ca="1" si="29"/>
        <v>616</v>
      </c>
      <c r="C232">
        <f t="shared" ca="1" si="32"/>
        <v>97</v>
      </c>
      <c r="D232" t="s">
        <v>10623</v>
      </c>
      <c r="E232" s="14">
        <f t="shared" ca="1" si="33"/>
        <v>43707</v>
      </c>
      <c r="F232">
        <f t="shared" ca="1" si="34"/>
        <v>30</v>
      </c>
      <c r="G232" s="13">
        <f ca="1">VLOOKUP(GirisimProjeler[[#This Row],[Başvuruyu Alan Çalışan]],Calisanlar[],6,0)</f>
        <v>35</v>
      </c>
      <c r="H232" s="13">
        <f ca="1">MATCH(GirisimProjeler[[#This Row],[Başvuru il]],ilceler[İl Plaka],0)+RANDBETWEEN(1,5)</f>
        <v>489</v>
      </c>
      <c r="I232" t="str">
        <f t="shared" ca="1" si="35"/>
        <v>Kurum 20</v>
      </c>
      <c r="J232" t="str">
        <f ca="1">IF(GirisimProjeler[[#This Row],[Aşama]]="Sonuçlandı","Kapalı","Açık")</f>
        <v>Kapalı</v>
      </c>
      <c r="K232" t="str">
        <f t="shared" ca="1" si="30"/>
        <v>Sonuçlandı</v>
      </c>
      <c r="L232" t="str">
        <f t="shared" ca="1" si="36"/>
        <v>İnsan Kaynakları</v>
      </c>
      <c r="M232">
        <f ca="1">ROUNDUP(RANDBETWEEN(1,TODAY()-GirisimProjeler[[#This Row],[Tarih]])/2,0)</f>
        <v>1</v>
      </c>
      <c r="N232" s="15" t="str">
        <f ca="1">IF(GirisimProjeler[[#This Row],[Durumu]]="Açık",_xlfn.SWITCH(RANDBETWEEN(1,10),1,"",2,"",RANDBETWEEN(1,10)),"")</f>
        <v/>
      </c>
      <c r="O232" s="15" t="str">
        <f t="shared" ca="1" si="31"/>
        <v>AB</v>
      </c>
      <c r="P232" s="15"/>
    </row>
    <row r="233" spans="1:16">
      <c r="A233">
        <v>520</v>
      </c>
      <c r="B233">
        <f t="shared" ca="1" si="29"/>
        <v>1074</v>
      </c>
      <c r="C233">
        <f t="shared" ca="1" si="32"/>
        <v>34</v>
      </c>
      <c r="D233" t="s">
        <v>10624</v>
      </c>
      <c r="E233" s="14">
        <f t="shared" ca="1" si="33"/>
        <v>43678</v>
      </c>
      <c r="F233">
        <f t="shared" ca="1" si="34"/>
        <v>22</v>
      </c>
      <c r="G233" s="13">
        <f ca="1">VLOOKUP(GirisimProjeler[[#This Row],[Başvuruyu Alan Çalışan]],Calisanlar[],6,0)</f>
        <v>6</v>
      </c>
      <c r="H233" s="13">
        <f ca="1">MATCH(GirisimProjeler[[#This Row],[Başvuru il]],ilceler[İl Plaka],0)+RANDBETWEEN(1,5)</f>
        <v>68</v>
      </c>
      <c r="I233" t="str">
        <f t="shared" ca="1" si="35"/>
        <v>Kurum 9</v>
      </c>
      <c r="J233" t="str">
        <f ca="1">IF(GirisimProjeler[[#This Row],[Aşama]]="Sonuçlandı","Kapalı","Açık")</f>
        <v>Kapalı</v>
      </c>
      <c r="K233" t="str">
        <f t="shared" ca="1" si="30"/>
        <v>Sonuçlandı</v>
      </c>
      <c r="L233" t="str">
        <f t="shared" ca="1" si="36"/>
        <v>Finans</v>
      </c>
      <c r="M233">
        <f ca="1">ROUNDUP(RANDBETWEEN(1,TODAY()-GirisimProjeler[[#This Row],[Tarih]])/2,0)</f>
        <v>23</v>
      </c>
      <c r="N233" s="15" t="str">
        <f ca="1">IF(GirisimProjeler[[#This Row],[Durumu]]="Açık",_xlfn.SWITCH(RANDBETWEEN(1,10),1,"",2,"",RANDBETWEEN(1,10)),"")</f>
        <v/>
      </c>
      <c r="O233" s="15" t="str">
        <f t="shared" ca="1" si="31"/>
        <v>Bulunmuyor</v>
      </c>
      <c r="P233" s="15"/>
    </row>
    <row r="234" spans="1:16">
      <c r="A234">
        <v>521</v>
      </c>
      <c r="B234">
        <f t="shared" ca="1" si="29"/>
        <v>1928</v>
      </c>
      <c r="C234">
        <f t="shared" ca="1" si="32"/>
        <v>156</v>
      </c>
      <c r="D234" s="12" t="s">
        <v>10617</v>
      </c>
      <c r="E234" s="14">
        <f t="shared" ca="1" si="33"/>
        <v>43708</v>
      </c>
      <c r="F234">
        <f t="shared" ca="1" si="34"/>
        <v>58</v>
      </c>
      <c r="G234" s="13">
        <f ca="1">VLOOKUP(GirisimProjeler[[#This Row],[Başvuruyu Alan Çalışan]],Calisanlar[],6,0)</f>
        <v>19</v>
      </c>
      <c r="H234" s="13">
        <f ca="1">MATCH(GirisimProjeler[[#This Row],[Başvuru il]],ilceler[İl Plaka],0)+RANDBETWEEN(1,5)</f>
        <v>260</v>
      </c>
      <c r="I234" t="str">
        <f t="shared" ca="1" si="35"/>
        <v>Kurum 2</v>
      </c>
      <c r="J234" t="str">
        <f ca="1">IF(GirisimProjeler[[#This Row],[Aşama]]="Sonuçlandı","Kapalı","Açık")</f>
        <v>Açık</v>
      </c>
      <c r="K234" t="str">
        <f t="shared" ca="1" si="30"/>
        <v>Yeni Proje</v>
      </c>
      <c r="L234" t="str">
        <f t="shared" ca="1" si="36"/>
        <v>Bilgi İşlem</v>
      </c>
      <c r="M234">
        <f ca="1">ROUNDUP(RANDBETWEEN(1,TODAY()-GirisimProjeler[[#This Row],[Tarih]])/2,0)</f>
        <v>8</v>
      </c>
      <c r="N234" s="15">
        <f ca="1">IF(GirisimProjeler[[#This Row],[Durumu]]="Açık",_xlfn.SWITCH(RANDBETWEEN(1,10),1,"",2,"",RANDBETWEEN(1,10)),"")</f>
        <v>10</v>
      </c>
      <c r="O234" s="15" t="str">
        <f t="shared" ca="1" si="31"/>
        <v>Bulunmuyor</v>
      </c>
      <c r="P234" s="15"/>
    </row>
    <row r="235" spans="1:16">
      <c r="A235">
        <v>522</v>
      </c>
      <c r="B235">
        <f t="shared" ca="1" si="29"/>
        <v>1662</v>
      </c>
      <c r="C235">
        <f t="shared" ca="1" si="32"/>
        <v>4</v>
      </c>
      <c r="D235" s="12" t="s">
        <v>10618</v>
      </c>
      <c r="E235" s="14">
        <f t="shared" ca="1" si="33"/>
        <v>43673</v>
      </c>
      <c r="F235">
        <f t="shared" ca="1" si="34"/>
        <v>35</v>
      </c>
      <c r="G235" s="13">
        <f ca="1">VLOOKUP(GirisimProjeler[[#This Row],[Başvuruyu Alan Çalışan]],Calisanlar[],6,0)</f>
        <v>6</v>
      </c>
      <c r="H235" s="13">
        <f ca="1">MATCH(GirisimProjeler[[#This Row],[Başvuru il]],ilceler[İl Plaka],0)+RANDBETWEEN(1,5)</f>
        <v>70</v>
      </c>
      <c r="I235" t="str">
        <f t="shared" ca="1" si="35"/>
        <v>Kurum 13</v>
      </c>
      <c r="J235" t="str">
        <f ca="1">IF(GirisimProjeler[[#This Row],[Aşama]]="Sonuçlandı","Kapalı","Açık")</f>
        <v>Açık</v>
      </c>
      <c r="K235" t="str">
        <f t="shared" ca="1" si="30"/>
        <v>Yeni Proje</v>
      </c>
      <c r="L235" t="str">
        <f t="shared" ca="1" si="36"/>
        <v>Bilgi İşlem</v>
      </c>
      <c r="M235">
        <f ca="1">ROUNDUP(RANDBETWEEN(1,TODAY()-GirisimProjeler[[#This Row],[Tarih]])/2,0)</f>
        <v>19</v>
      </c>
      <c r="N235" s="15">
        <f ca="1">IF(GirisimProjeler[[#This Row],[Durumu]]="Açık",_xlfn.SWITCH(RANDBETWEEN(1,10),1,"",2,"",RANDBETWEEN(1,10)),"")</f>
        <v>8</v>
      </c>
      <c r="O235" s="15" t="str">
        <f t="shared" ca="1" si="31"/>
        <v>Bulunmuyor</v>
      </c>
      <c r="P235" s="15"/>
    </row>
    <row r="236" spans="1:16">
      <c r="A236">
        <v>523</v>
      </c>
      <c r="B236">
        <f t="shared" ca="1" si="29"/>
        <v>23</v>
      </c>
      <c r="C236">
        <f t="shared" ca="1" si="32"/>
        <v>8</v>
      </c>
      <c r="D236" t="s">
        <v>10619</v>
      </c>
      <c r="E236" s="14">
        <f t="shared" ca="1" si="33"/>
        <v>43673</v>
      </c>
      <c r="F236">
        <f t="shared" ca="1" si="34"/>
        <v>36</v>
      </c>
      <c r="G236" s="13">
        <f ca="1">VLOOKUP(GirisimProjeler[[#This Row],[Başvuruyu Alan Çalışan]],Calisanlar[],6,0)</f>
        <v>34</v>
      </c>
      <c r="H236" s="13">
        <f ca="1">MATCH(GirisimProjeler[[#This Row],[Başvuru il]],ilceler[İl Plaka],0)+RANDBETWEEN(1,5)</f>
        <v>447</v>
      </c>
      <c r="I236" t="str">
        <f t="shared" ca="1" si="35"/>
        <v>Kurum 10</v>
      </c>
      <c r="J236" t="str">
        <f ca="1">IF(GirisimProjeler[[#This Row],[Aşama]]="Sonuçlandı","Kapalı","Açık")</f>
        <v>Açık</v>
      </c>
      <c r="K236" t="str">
        <f t="shared" ca="1" si="30"/>
        <v>Yeni Proje</v>
      </c>
      <c r="L236" t="str">
        <f t="shared" ca="1" si="36"/>
        <v>İnsan Kaynakları</v>
      </c>
      <c r="M236">
        <f ca="1">ROUNDUP(RANDBETWEEN(1,TODAY()-GirisimProjeler[[#This Row],[Tarih]])/2,0)</f>
        <v>11</v>
      </c>
      <c r="N236" s="15">
        <f ca="1">IF(GirisimProjeler[[#This Row],[Durumu]]="Açık",_xlfn.SWITCH(RANDBETWEEN(1,10),1,"",2,"",RANDBETWEEN(1,10)),"")</f>
        <v>9</v>
      </c>
      <c r="O236" s="15" t="str">
        <f t="shared" ca="1" si="31"/>
        <v>Kosgeb</v>
      </c>
      <c r="P236" s="15"/>
    </row>
    <row r="237" spans="1:16">
      <c r="A237">
        <v>524</v>
      </c>
      <c r="B237">
        <f t="shared" ca="1" si="29"/>
        <v>1053</v>
      </c>
      <c r="C237">
        <f t="shared" ca="1" si="32"/>
        <v>51</v>
      </c>
      <c r="D237" t="s">
        <v>10620</v>
      </c>
      <c r="E237" s="14">
        <f t="shared" ca="1" si="33"/>
        <v>43726</v>
      </c>
      <c r="F237">
        <f t="shared" ca="1" si="34"/>
        <v>115</v>
      </c>
      <c r="G237" s="13">
        <f ca="1">VLOOKUP(GirisimProjeler[[#This Row],[Başvuruyu Alan Çalışan]],Calisanlar[],6,0)</f>
        <v>35</v>
      </c>
      <c r="H237" s="13">
        <f ca="1">MATCH(GirisimProjeler[[#This Row],[Başvuru il]],ilceler[İl Plaka],0)+RANDBETWEEN(1,5)</f>
        <v>486</v>
      </c>
      <c r="I237" t="str">
        <f t="shared" ca="1" si="35"/>
        <v>Kurum 17</v>
      </c>
      <c r="J237" t="str">
        <f ca="1">IF(GirisimProjeler[[#This Row],[Aşama]]="Sonuçlandı","Kapalı","Açık")</f>
        <v>Kapalı</v>
      </c>
      <c r="K237" t="str">
        <f t="shared" ca="1" si="30"/>
        <v>Sonuçlandı</v>
      </c>
      <c r="L237" t="str">
        <f t="shared" ca="1" si="36"/>
        <v>Arge</v>
      </c>
      <c r="M237">
        <f ca="1">ROUNDUP(RANDBETWEEN(1,TODAY()-GirisimProjeler[[#This Row],[Tarih]])/2,0)</f>
        <v>1</v>
      </c>
      <c r="N237" s="15" t="str">
        <f ca="1">IF(GirisimProjeler[[#This Row],[Durumu]]="Açık",_xlfn.SWITCH(RANDBETWEEN(1,10),1,"",2,"",RANDBETWEEN(1,10)),"")</f>
        <v/>
      </c>
      <c r="O237" s="15" t="str">
        <f t="shared" ca="1" si="31"/>
        <v>Kosgeb</v>
      </c>
      <c r="P237" s="15"/>
    </row>
    <row r="238" spans="1:16">
      <c r="A238">
        <v>525</v>
      </c>
      <c r="B238">
        <f t="shared" ca="1" si="29"/>
        <v>1782</v>
      </c>
      <c r="C238">
        <f t="shared" ca="1" si="32"/>
        <v>157</v>
      </c>
      <c r="D238" t="s">
        <v>10621</v>
      </c>
      <c r="E238" s="14">
        <f t="shared" ca="1" si="33"/>
        <v>43684</v>
      </c>
      <c r="F238">
        <f t="shared" ca="1" si="34"/>
        <v>31</v>
      </c>
      <c r="G238" s="13">
        <f ca="1">VLOOKUP(GirisimProjeler[[#This Row],[Başvuruyu Alan Çalışan]],Calisanlar[],6,0)</f>
        <v>6</v>
      </c>
      <c r="H238" s="13">
        <f ca="1">MATCH(GirisimProjeler[[#This Row],[Başvuru il]],ilceler[İl Plaka],0)+RANDBETWEEN(1,5)</f>
        <v>70</v>
      </c>
      <c r="I238" t="str">
        <f t="shared" ca="1" si="35"/>
        <v>Kurum 12</v>
      </c>
      <c r="J238" t="str">
        <f ca="1">IF(GirisimProjeler[[#This Row],[Aşama]]="Sonuçlandı","Kapalı","Açık")</f>
        <v>Kapalı</v>
      </c>
      <c r="K238" t="str">
        <f t="shared" ca="1" si="30"/>
        <v>Sonuçlandı</v>
      </c>
      <c r="L238" t="str">
        <f t="shared" ca="1" si="36"/>
        <v>Finans</v>
      </c>
      <c r="M238">
        <f ca="1">ROUNDUP(RANDBETWEEN(1,TODAY()-GirisimProjeler[[#This Row],[Tarih]])/2,0)</f>
        <v>19</v>
      </c>
      <c r="N238" s="15" t="str">
        <f ca="1">IF(GirisimProjeler[[#This Row],[Durumu]]="Açık",_xlfn.SWITCH(RANDBETWEEN(1,10),1,"",2,"",RANDBETWEEN(1,10)),"")</f>
        <v/>
      </c>
      <c r="O238" s="15" t="str">
        <f t="shared" ca="1" si="31"/>
        <v>Tubitak</v>
      </c>
      <c r="P238" s="15"/>
    </row>
    <row r="239" spans="1:16">
      <c r="A239">
        <v>526</v>
      </c>
      <c r="B239">
        <f t="shared" ca="1" si="29"/>
        <v>1501</v>
      </c>
      <c r="C239">
        <f t="shared" ca="1" si="32"/>
        <v>13</v>
      </c>
      <c r="D239" t="s">
        <v>10622</v>
      </c>
      <c r="E239" s="14">
        <f t="shared" ca="1" si="33"/>
        <v>43716</v>
      </c>
      <c r="F239">
        <f t="shared" ca="1" si="34"/>
        <v>98</v>
      </c>
      <c r="G239" s="13">
        <f ca="1">VLOOKUP(GirisimProjeler[[#This Row],[Başvuruyu Alan Çalışan]],Calisanlar[],6,0)</f>
        <v>6</v>
      </c>
      <c r="H239" s="13">
        <f ca="1">MATCH(GirisimProjeler[[#This Row],[Başvuru il]],ilceler[İl Plaka],0)+RANDBETWEEN(1,5)</f>
        <v>68</v>
      </c>
      <c r="I239" t="str">
        <f t="shared" ca="1" si="35"/>
        <v>Kurum 16</v>
      </c>
      <c r="J239" t="str">
        <f ca="1">IF(GirisimProjeler[[#This Row],[Aşama]]="Sonuçlandı","Kapalı","Açık")</f>
        <v>Kapalı</v>
      </c>
      <c r="K239" t="str">
        <f t="shared" ca="1" si="30"/>
        <v>Sonuçlandı</v>
      </c>
      <c r="L239" t="str">
        <f t="shared" ca="1" si="36"/>
        <v>Finans</v>
      </c>
      <c r="M239">
        <f ca="1">ROUNDUP(RANDBETWEEN(1,TODAY()-GirisimProjeler[[#This Row],[Tarih]])/2,0)</f>
        <v>3</v>
      </c>
      <c r="N239" s="15" t="str">
        <f ca="1">IF(GirisimProjeler[[#This Row],[Durumu]]="Açık",_xlfn.SWITCH(RANDBETWEEN(1,10),1,"",2,"",RANDBETWEEN(1,10)),"")</f>
        <v/>
      </c>
      <c r="O239" s="15" t="str">
        <f t="shared" ca="1" si="31"/>
        <v>Kosgeb</v>
      </c>
      <c r="P239" s="15"/>
    </row>
    <row r="240" spans="1:16">
      <c r="A240">
        <v>527</v>
      </c>
      <c r="B240">
        <f t="shared" ca="1" si="29"/>
        <v>179</v>
      </c>
      <c r="C240">
        <f t="shared" ca="1" si="32"/>
        <v>71</v>
      </c>
      <c r="D240" t="s">
        <v>10623</v>
      </c>
      <c r="E240" s="14">
        <f t="shared" ca="1" si="33"/>
        <v>43685</v>
      </c>
      <c r="F240">
        <f t="shared" ca="1" si="34"/>
        <v>28</v>
      </c>
      <c r="G240" s="13">
        <f ca="1">VLOOKUP(GirisimProjeler[[#This Row],[Başvuruyu Alan Çalışan]],Calisanlar[],6,0)</f>
        <v>34</v>
      </c>
      <c r="H240" s="13">
        <f ca="1">MATCH(GirisimProjeler[[#This Row],[Başvuru il]],ilceler[İl Plaka],0)+RANDBETWEEN(1,5)</f>
        <v>449</v>
      </c>
      <c r="I240" t="str">
        <f t="shared" ca="1" si="35"/>
        <v>Kurum 20</v>
      </c>
      <c r="J240" t="str">
        <f ca="1">IF(GirisimProjeler[[#This Row],[Aşama]]="Sonuçlandı","Kapalı","Açık")</f>
        <v>Kapalı</v>
      </c>
      <c r="K240" t="str">
        <f t="shared" ca="1" si="30"/>
        <v>Sonuçlandı</v>
      </c>
      <c r="L240" t="str">
        <f t="shared" ca="1" si="36"/>
        <v>Bilgi İşlem</v>
      </c>
      <c r="M240">
        <f ca="1">ROUNDUP(RANDBETWEEN(1,TODAY()-GirisimProjeler[[#This Row],[Tarih]])/2,0)</f>
        <v>4</v>
      </c>
      <c r="N240" s="15" t="str">
        <f ca="1">IF(GirisimProjeler[[#This Row],[Durumu]]="Açık",_xlfn.SWITCH(RANDBETWEEN(1,10),1,"",2,"",RANDBETWEEN(1,10)),"")</f>
        <v/>
      </c>
      <c r="O240" s="15" t="str">
        <f t="shared" ca="1" si="31"/>
        <v>Tubitak</v>
      </c>
      <c r="P240" s="15"/>
    </row>
    <row r="241" spans="1:16">
      <c r="A241">
        <v>528</v>
      </c>
      <c r="B241">
        <f t="shared" ca="1" si="29"/>
        <v>803</v>
      </c>
      <c r="C241">
        <f t="shared" ca="1" si="32"/>
        <v>95</v>
      </c>
      <c r="D241" t="s">
        <v>10624</v>
      </c>
      <c r="E241" s="14">
        <f t="shared" ca="1" si="33"/>
        <v>43702</v>
      </c>
      <c r="F241">
        <f t="shared" ca="1" si="34"/>
        <v>115</v>
      </c>
      <c r="G241" s="13">
        <f ca="1">VLOOKUP(GirisimProjeler[[#This Row],[Başvuruyu Alan Çalışan]],Calisanlar[],6,0)</f>
        <v>35</v>
      </c>
      <c r="H241" s="13">
        <f ca="1">MATCH(GirisimProjeler[[#This Row],[Başvuru il]],ilceler[İl Plaka],0)+RANDBETWEEN(1,5)</f>
        <v>485</v>
      </c>
      <c r="I241" t="str">
        <f t="shared" ca="1" si="35"/>
        <v>Kurum 11</v>
      </c>
      <c r="J241" t="str">
        <f ca="1">IF(GirisimProjeler[[#This Row],[Aşama]]="Sonuçlandı","Kapalı","Açık")</f>
        <v>Kapalı</v>
      </c>
      <c r="K241" t="str">
        <f t="shared" ca="1" si="30"/>
        <v>Sonuçlandı</v>
      </c>
      <c r="L241" t="str">
        <f t="shared" ca="1" si="36"/>
        <v>Arge</v>
      </c>
      <c r="M241">
        <f ca="1">ROUNDUP(RANDBETWEEN(1,TODAY()-GirisimProjeler[[#This Row],[Tarih]])/2,0)</f>
        <v>3</v>
      </c>
      <c r="N241" s="15" t="str">
        <f ca="1">IF(GirisimProjeler[[#This Row],[Durumu]]="Açık",_xlfn.SWITCH(RANDBETWEEN(1,10),1,"",2,"",RANDBETWEEN(1,10)),"")</f>
        <v/>
      </c>
      <c r="O241" s="15" t="str">
        <f t="shared" ca="1" si="31"/>
        <v>Bulunmuyor</v>
      </c>
      <c r="P241" s="15"/>
    </row>
    <row r="242" spans="1:16">
      <c r="A242">
        <v>529</v>
      </c>
      <c r="B242">
        <f t="shared" ca="1" si="29"/>
        <v>727</v>
      </c>
      <c r="C242">
        <f t="shared" ca="1" si="32"/>
        <v>104</v>
      </c>
      <c r="D242" s="12" t="s">
        <v>10617</v>
      </c>
      <c r="E242" s="14">
        <f t="shared" ca="1" si="33"/>
        <v>43716</v>
      </c>
      <c r="F242">
        <f t="shared" ca="1" si="34"/>
        <v>65</v>
      </c>
      <c r="G242" s="13">
        <f ca="1">VLOOKUP(GirisimProjeler[[#This Row],[Başvuruyu Alan Çalışan]],Calisanlar[],6,0)</f>
        <v>6</v>
      </c>
      <c r="H242" s="13">
        <f ca="1">MATCH(GirisimProjeler[[#This Row],[Başvuru il]],ilceler[İl Plaka],0)+RANDBETWEEN(1,5)</f>
        <v>67</v>
      </c>
      <c r="I242" t="str">
        <f t="shared" ca="1" si="35"/>
        <v>Kurum 13</v>
      </c>
      <c r="J242" t="str">
        <f ca="1">IF(GirisimProjeler[[#This Row],[Aşama]]="Sonuçlandı","Kapalı","Açık")</f>
        <v>Açık</v>
      </c>
      <c r="K242" t="str">
        <f t="shared" ca="1" si="30"/>
        <v>Yeni Proje</v>
      </c>
      <c r="L242" t="str">
        <f t="shared" ca="1" si="36"/>
        <v>Bilgi İşlem</v>
      </c>
      <c r="M242">
        <f ca="1">ROUNDUP(RANDBETWEEN(1,TODAY()-GirisimProjeler[[#This Row],[Tarih]])/2,0)</f>
        <v>6</v>
      </c>
      <c r="N242" s="15">
        <f ca="1">IF(GirisimProjeler[[#This Row],[Durumu]]="Açık",_xlfn.SWITCH(RANDBETWEEN(1,10),1,"",2,"",RANDBETWEEN(1,10)),"")</f>
        <v>6</v>
      </c>
      <c r="O242" s="15" t="str">
        <f t="shared" ca="1" si="31"/>
        <v>Bulunmuyor</v>
      </c>
      <c r="P242" s="15"/>
    </row>
    <row r="243" spans="1:16">
      <c r="A243">
        <v>530</v>
      </c>
      <c r="B243">
        <f t="shared" ca="1" si="29"/>
        <v>179</v>
      </c>
      <c r="C243">
        <f t="shared" ca="1" si="32"/>
        <v>136</v>
      </c>
      <c r="D243" s="12" t="s">
        <v>10618</v>
      </c>
      <c r="E243" s="14">
        <f t="shared" ca="1" si="33"/>
        <v>43726</v>
      </c>
      <c r="F243">
        <f t="shared" ca="1" si="34"/>
        <v>23</v>
      </c>
      <c r="G243" s="13">
        <f ca="1">VLOOKUP(GirisimProjeler[[#This Row],[Başvuruyu Alan Çalışan]],Calisanlar[],6,0)</f>
        <v>6</v>
      </c>
      <c r="H243" s="13">
        <f ca="1">MATCH(GirisimProjeler[[#This Row],[Başvuru il]],ilceler[İl Plaka],0)+RANDBETWEEN(1,5)</f>
        <v>69</v>
      </c>
      <c r="I243" t="str">
        <f t="shared" ca="1" si="35"/>
        <v>Kurum 6</v>
      </c>
      <c r="J243" t="str">
        <f ca="1">IF(GirisimProjeler[[#This Row],[Aşama]]="Sonuçlandı","Kapalı","Açık")</f>
        <v>Kapalı</v>
      </c>
      <c r="K243" t="str">
        <f t="shared" ca="1" si="30"/>
        <v>Sonuçlandı</v>
      </c>
      <c r="L243" t="str">
        <f t="shared" ca="1" si="36"/>
        <v>Bilgi İşlem</v>
      </c>
      <c r="M243">
        <f ca="1">ROUNDUP(RANDBETWEEN(1,TODAY()-GirisimProjeler[[#This Row],[Tarih]])/2,0)</f>
        <v>3</v>
      </c>
      <c r="N243" s="15" t="str">
        <f ca="1">IF(GirisimProjeler[[#This Row],[Durumu]]="Açık",_xlfn.SWITCH(RANDBETWEEN(1,10),1,"",2,"",RANDBETWEEN(1,10)),"")</f>
        <v/>
      </c>
      <c r="O243" s="15" t="str">
        <f t="shared" ca="1" si="31"/>
        <v>Bulunmuyor</v>
      </c>
      <c r="P243" s="15"/>
    </row>
    <row r="244" spans="1:16">
      <c r="A244">
        <v>531</v>
      </c>
      <c r="B244">
        <f t="shared" ca="1" si="29"/>
        <v>592</v>
      </c>
      <c r="C244">
        <f t="shared" ca="1" si="32"/>
        <v>44</v>
      </c>
      <c r="D244" t="s">
        <v>10619</v>
      </c>
      <c r="E244" s="14">
        <f t="shared" ca="1" si="33"/>
        <v>43713</v>
      </c>
      <c r="F244">
        <f t="shared" ca="1" si="34"/>
        <v>100</v>
      </c>
      <c r="G244" s="13">
        <f ca="1">VLOOKUP(GirisimProjeler[[#This Row],[Başvuruyu Alan Çalışan]],Calisanlar[],6,0)</f>
        <v>34</v>
      </c>
      <c r="H244" s="13">
        <f ca="1">MATCH(GirisimProjeler[[#This Row],[Başvuru il]],ilceler[İl Plaka],0)+RANDBETWEEN(1,5)</f>
        <v>449</v>
      </c>
      <c r="I244" t="str">
        <f t="shared" ca="1" si="35"/>
        <v>Kurum 19</v>
      </c>
      <c r="J244" t="str">
        <f ca="1">IF(GirisimProjeler[[#This Row],[Aşama]]="Sonuçlandı","Kapalı","Açık")</f>
        <v>Açık</v>
      </c>
      <c r="K244" t="str">
        <f t="shared" ca="1" si="30"/>
        <v>İncelemede</v>
      </c>
      <c r="L244" t="str">
        <f t="shared" ca="1" si="36"/>
        <v>Finans</v>
      </c>
      <c r="M244">
        <f ca="1">ROUNDUP(RANDBETWEEN(1,TODAY()-GirisimProjeler[[#This Row],[Tarih]])/2,0)</f>
        <v>9</v>
      </c>
      <c r="N244" s="15">
        <f ca="1">IF(GirisimProjeler[[#This Row],[Durumu]]="Açık",_xlfn.SWITCH(RANDBETWEEN(1,10),1,"",2,"",RANDBETWEEN(1,10)),"")</f>
        <v>7</v>
      </c>
      <c r="O244" s="15" t="str">
        <f t="shared" ca="1" si="31"/>
        <v>Kosgeb</v>
      </c>
      <c r="P244" s="15"/>
    </row>
    <row r="245" spans="1:16">
      <c r="A245">
        <v>532</v>
      </c>
      <c r="B245">
        <f t="shared" ca="1" si="29"/>
        <v>833</v>
      </c>
      <c r="C245">
        <f t="shared" ca="1" si="32"/>
        <v>158</v>
      </c>
      <c r="D245" t="s">
        <v>10620</v>
      </c>
      <c r="E245" s="14">
        <f t="shared" ca="1" si="33"/>
        <v>43690</v>
      </c>
      <c r="F245">
        <f t="shared" ca="1" si="34"/>
        <v>82</v>
      </c>
      <c r="G245" s="13">
        <f ca="1">VLOOKUP(GirisimProjeler[[#This Row],[Başvuruyu Alan Çalışan]],Calisanlar[],6,0)</f>
        <v>35</v>
      </c>
      <c r="H245" s="13">
        <f ca="1">MATCH(GirisimProjeler[[#This Row],[Başvuru il]],ilceler[İl Plaka],0)+RANDBETWEEN(1,5)</f>
        <v>487</v>
      </c>
      <c r="I245" t="str">
        <f t="shared" ca="1" si="35"/>
        <v>Kurum 18</v>
      </c>
      <c r="J245" t="str">
        <f ca="1">IF(GirisimProjeler[[#This Row],[Aşama]]="Sonuçlandı","Kapalı","Açık")</f>
        <v>Kapalı</v>
      </c>
      <c r="K245" t="str">
        <f t="shared" ca="1" si="30"/>
        <v>Sonuçlandı</v>
      </c>
      <c r="L245" t="str">
        <f t="shared" ca="1" si="36"/>
        <v>Bilgi İşlem</v>
      </c>
      <c r="M245">
        <f ca="1">ROUNDUP(RANDBETWEEN(1,TODAY()-GirisimProjeler[[#This Row],[Tarih]])/2,0)</f>
        <v>10</v>
      </c>
      <c r="N245" s="15" t="str">
        <f ca="1">IF(GirisimProjeler[[#This Row],[Durumu]]="Açık",_xlfn.SWITCH(RANDBETWEEN(1,10),1,"",2,"",RANDBETWEEN(1,10)),"")</f>
        <v/>
      </c>
      <c r="O245" s="15" t="str">
        <f t="shared" ca="1" si="31"/>
        <v>Bulunmuyor</v>
      </c>
      <c r="P245" s="15"/>
    </row>
    <row r="246" spans="1:16">
      <c r="A246">
        <v>533</v>
      </c>
      <c r="B246">
        <f t="shared" ca="1" si="29"/>
        <v>375</v>
      </c>
      <c r="C246">
        <f t="shared" ca="1" si="32"/>
        <v>153</v>
      </c>
      <c r="D246" t="s">
        <v>10621</v>
      </c>
      <c r="E246" s="14">
        <f t="shared" ca="1" si="33"/>
        <v>43678</v>
      </c>
      <c r="F246">
        <f t="shared" ca="1" si="34"/>
        <v>28</v>
      </c>
      <c r="G246" s="13">
        <f ca="1">VLOOKUP(GirisimProjeler[[#This Row],[Başvuruyu Alan Çalışan]],Calisanlar[],6,0)</f>
        <v>34</v>
      </c>
      <c r="H246" s="13">
        <f ca="1">MATCH(GirisimProjeler[[#This Row],[Başvuru il]],ilceler[İl Plaka],0)+RANDBETWEEN(1,5)</f>
        <v>447</v>
      </c>
      <c r="I246" t="str">
        <f t="shared" ca="1" si="35"/>
        <v>Kurum 16</v>
      </c>
      <c r="J246" t="str">
        <f ca="1">IF(GirisimProjeler[[#This Row],[Aşama]]="Sonuçlandı","Kapalı","Açık")</f>
        <v>Kapalı</v>
      </c>
      <c r="K246" t="str">
        <f t="shared" ca="1" si="30"/>
        <v>Sonuçlandı</v>
      </c>
      <c r="L246" t="str">
        <f t="shared" ca="1" si="36"/>
        <v>Arge</v>
      </c>
      <c r="M246">
        <f ca="1">ROUNDUP(RANDBETWEEN(1,TODAY()-GirisimProjeler[[#This Row],[Tarih]])/2,0)</f>
        <v>14</v>
      </c>
      <c r="N246" s="15" t="str">
        <f ca="1">IF(GirisimProjeler[[#This Row],[Durumu]]="Açık",_xlfn.SWITCH(RANDBETWEEN(1,10),1,"",2,"",RANDBETWEEN(1,10)),"")</f>
        <v/>
      </c>
      <c r="O246" s="15" t="str">
        <f t="shared" ca="1" si="31"/>
        <v>AB</v>
      </c>
      <c r="P246" s="15"/>
    </row>
    <row r="247" spans="1:16">
      <c r="A247">
        <v>534</v>
      </c>
      <c r="B247">
        <f t="shared" ca="1" si="29"/>
        <v>357</v>
      </c>
      <c r="C247">
        <f t="shared" ca="1" si="32"/>
        <v>3</v>
      </c>
      <c r="D247" t="s">
        <v>10622</v>
      </c>
      <c r="E247" s="14">
        <f t="shared" ca="1" si="33"/>
        <v>43675</v>
      </c>
      <c r="F247">
        <f t="shared" ca="1" si="34"/>
        <v>20</v>
      </c>
      <c r="G247" s="13">
        <f ca="1">VLOOKUP(GirisimProjeler[[#This Row],[Başvuruyu Alan Çalışan]],Calisanlar[],6,0)</f>
        <v>6</v>
      </c>
      <c r="H247" s="13">
        <f ca="1">MATCH(GirisimProjeler[[#This Row],[Başvuru il]],ilceler[İl Plaka],0)+RANDBETWEEN(1,5)</f>
        <v>68</v>
      </c>
      <c r="I247" t="str">
        <f t="shared" ca="1" si="35"/>
        <v>Kurum 14</v>
      </c>
      <c r="J247" t="str">
        <f ca="1">IF(GirisimProjeler[[#This Row],[Aşama]]="Sonuçlandı","Kapalı","Açık")</f>
        <v>Açık</v>
      </c>
      <c r="K247" t="str">
        <f t="shared" ca="1" si="30"/>
        <v>İncelemede</v>
      </c>
      <c r="L247" t="str">
        <f t="shared" ca="1" si="36"/>
        <v>Arge</v>
      </c>
      <c r="M247">
        <f ca="1">ROUNDUP(RANDBETWEEN(1,TODAY()-GirisimProjeler[[#This Row],[Tarih]])/2,0)</f>
        <v>28</v>
      </c>
      <c r="N247" s="15">
        <f ca="1">IF(GirisimProjeler[[#This Row],[Durumu]]="Açık",_xlfn.SWITCH(RANDBETWEEN(1,10),1,"",2,"",RANDBETWEEN(1,10)),"")</f>
        <v>10</v>
      </c>
      <c r="O247" s="15" t="str">
        <f t="shared" ca="1" si="31"/>
        <v>Bulunmuyor</v>
      </c>
      <c r="P247" s="15"/>
    </row>
    <row r="248" spans="1:16">
      <c r="A248">
        <v>535</v>
      </c>
      <c r="B248">
        <f t="shared" ca="1" si="29"/>
        <v>312</v>
      </c>
      <c r="C248">
        <f t="shared" ca="1" si="32"/>
        <v>17</v>
      </c>
      <c r="D248" t="s">
        <v>10623</v>
      </c>
      <c r="E248" s="14">
        <f t="shared" ca="1" si="33"/>
        <v>43694</v>
      </c>
      <c r="F248">
        <f t="shared" ca="1" si="34"/>
        <v>56</v>
      </c>
      <c r="G248" s="13">
        <f ca="1">VLOOKUP(GirisimProjeler[[#This Row],[Başvuruyu Alan Çalışan]],Calisanlar[],6,0)</f>
        <v>53</v>
      </c>
      <c r="H248" s="13">
        <f ca="1">MATCH(GirisimProjeler[[#This Row],[Başvuru il]],ilceler[İl Plaka],0)+RANDBETWEEN(1,5)</f>
        <v>781</v>
      </c>
      <c r="I248" t="str">
        <f t="shared" ca="1" si="35"/>
        <v>Kurum 3</v>
      </c>
      <c r="J248" t="str">
        <f ca="1">IF(GirisimProjeler[[#This Row],[Aşama]]="Sonuçlandı","Kapalı","Açık")</f>
        <v>Kapalı</v>
      </c>
      <c r="K248" t="str">
        <f t="shared" ca="1" si="30"/>
        <v>Sonuçlandı</v>
      </c>
      <c r="L248" t="str">
        <f t="shared" ca="1" si="36"/>
        <v>Arge</v>
      </c>
      <c r="M248">
        <f ca="1">ROUNDUP(RANDBETWEEN(1,TODAY()-GirisimProjeler[[#This Row],[Tarih]])/2,0)</f>
        <v>4</v>
      </c>
      <c r="N248" s="15" t="str">
        <f ca="1">IF(GirisimProjeler[[#This Row],[Durumu]]="Açık",_xlfn.SWITCH(RANDBETWEEN(1,10),1,"",2,"",RANDBETWEEN(1,10)),"")</f>
        <v/>
      </c>
      <c r="O248" s="15" t="str">
        <f t="shared" ca="1" si="31"/>
        <v>Kosgeb</v>
      </c>
      <c r="P248" s="15"/>
    </row>
    <row r="249" spans="1:16">
      <c r="A249">
        <v>536</v>
      </c>
      <c r="B249">
        <f t="shared" ca="1" si="29"/>
        <v>1001</v>
      </c>
      <c r="C249">
        <f t="shared" ca="1" si="32"/>
        <v>154</v>
      </c>
      <c r="D249" t="s">
        <v>10624</v>
      </c>
      <c r="E249" s="14">
        <f t="shared" ca="1" si="33"/>
        <v>43674</v>
      </c>
      <c r="F249">
        <f t="shared" ca="1" si="34"/>
        <v>119</v>
      </c>
      <c r="G249" s="13">
        <f ca="1">VLOOKUP(GirisimProjeler[[#This Row],[Başvuruyu Alan Çalışan]],Calisanlar[],6,0)</f>
        <v>6</v>
      </c>
      <c r="H249" s="13">
        <f ca="1">MATCH(GirisimProjeler[[#This Row],[Başvuru il]],ilceler[İl Plaka],0)+RANDBETWEEN(1,5)</f>
        <v>70</v>
      </c>
      <c r="I249" t="str">
        <f t="shared" ca="1" si="35"/>
        <v>Kurum 18</v>
      </c>
      <c r="J249" t="str">
        <f ca="1">IF(GirisimProjeler[[#This Row],[Aşama]]="Sonuçlandı","Kapalı","Açık")</f>
        <v>Kapalı</v>
      </c>
      <c r="K249" t="str">
        <f t="shared" ca="1" si="30"/>
        <v>Sonuçlandı</v>
      </c>
      <c r="L249" t="str">
        <f t="shared" ca="1" si="36"/>
        <v>İnsan Kaynakları</v>
      </c>
      <c r="M249">
        <f ca="1">ROUNDUP(RANDBETWEEN(1,TODAY()-GirisimProjeler[[#This Row],[Tarih]])/2,0)</f>
        <v>14</v>
      </c>
      <c r="N249" s="15" t="str">
        <f ca="1">IF(GirisimProjeler[[#This Row],[Durumu]]="Açık",_xlfn.SWITCH(RANDBETWEEN(1,10),1,"",2,"",RANDBETWEEN(1,10)),"")</f>
        <v/>
      </c>
      <c r="O249" s="15" t="str">
        <f t="shared" ca="1" si="31"/>
        <v>Kosgeb</v>
      </c>
      <c r="P249" s="15"/>
    </row>
    <row r="250" spans="1:16">
      <c r="A250">
        <v>537</v>
      </c>
      <c r="B250">
        <f t="shared" ca="1" si="29"/>
        <v>1821</v>
      </c>
      <c r="C250">
        <f t="shared" ca="1" si="32"/>
        <v>111</v>
      </c>
      <c r="D250" s="12" t="s">
        <v>10617</v>
      </c>
      <c r="E250" s="14">
        <f t="shared" ca="1" si="33"/>
        <v>43701</v>
      </c>
      <c r="F250">
        <f t="shared" ca="1" si="34"/>
        <v>86</v>
      </c>
      <c r="G250" s="13">
        <f ca="1">VLOOKUP(GirisimProjeler[[#This Row],[Başvuruyu Alan Çalışan]],Calisanlar[],6,0)</f>
        <v>34</v>
      </c>
      <c r="H250" s="13">
        <f ca="1">MATCH(GirisimProjeler[[#This Row],[Başvuru il]],ilceler[İl Plaka],0)+RANDBETWEEN(1,5)</f>
        <v>449</v>
      </c>
      <c r="I250" t="str">
        <f t="shared" ca="1" si="35"/>
        <v>Kurum 19</v>
      </c>
      <c r="J250" t="str">
        <f ca="1">IF(GirisimProjeler[[#This Row],[Aşama]]="Sonuçlandı","Kapalı","Açık")</f>
        <v>Kapalı</v>
      </c>
      <c r="K250" t="str">
        <f t="shared" ca="1" si="30"/>
        <v>Sonuçlandı</v>
      </c>
      <c r="L250" t="str">
        <f t="shared" ca="1" si="36"/>
        <v>İnsan Kaynakları</v>
      </c>
      <c r="M250">
        <f ca="1">ROUNDUP(RANDBETWEEN(1,TODAY()-GirisimProjeler[[#This Row],[Tarih]])/2,0)</f>
        <v>11</v>
      </c>
      <c r="N250" s="15" t="str">
        <f ca="1">IF(GirisimProjeler[[#This Row],[Durumu]]="Açık",_xlfn.SWITCH(RANDBETWEEN(1,10),1,"",2,"",RANDBETWEEN(1,10)),"")</f>
        <v/>
      </c>
      <c r="O250" s="15" t="str">
        <f t="shared" ca="1" si="31"/>
        <v>AB</v>
      </c>
      <c r="P250" s="15"/>
    </row>
    <row r="251" spans="1:16">
      <c r="A251">
        <v>538</v>
      </c>
      <c r="B251">
        <f t="shared" ca="1" si="29"/>
        <v>227</v>
      </c>
      <c r="C251">
        <f t="shared" ca="1" si="32"/>
        <v>82</v>
      </c>
      <c r="D251" s="12" t="s">
        <v>10618</v>
      </c>
      <c r="E251" s="14">
        <f t="shared" ca="1" si="33"/>
        <v>43727</v>
      </c>
      <c r="F251">
        <f t="shared" ca="1" si="34"/>
        <v>110</v>
      </c>
      <c r="G251" s="13">
        <f ca="1">VLOOKUP(GirisimProjeler[[#This Row],[Başvuruyu Alan Çalışan]],Calisanlar[],6,0)</f>
        <v>35</v>
      </c>
      <c r="H251" s="13">
        <f ca="1">MATCH(GirisimProjeler[[#This Row],[Başvuru il]],ilceler[İl Plaka],0)+RANDBETWEEN(1,5)</f>
        <v>487</v>
      </c>
      <c r="I251" t="str">
        <f t="shared" ca="1" si="35"/>
        <v>Kurum 20</v>
      </c>
      <c r="J251" t="str">
        <f ca="1">IF(GirisimProjeler[[#This Row],[Aşama]]="Sonuçlandı","Kapalı","Açık")</f>
        <v>Açık</v>
      </c>
      <c r="K251" t="str">
        <f t="shared" ca="1" si="30"/>
        <v>İncelemede</v>
      </c>
      <c r="L251" t="str">
        <f t="shared" ca="1" si="36"/>
        <v>Arge</v>
      </c>
      <c r="M251">
        <f ca="1">ROUNDUP(RANDBETWEEN(1,TODAY()-GirisimProjeler[[#This Row],[Tarih]])/2,0)</f>
        <v>2</v>
      </c>
      <c r="N251" s="15">
        <f ca="1">IF(GirisimProjeler[[#This Row],[Durumu]]="Açık",_xlfn.SWITCH(RANDBETWEEN(1,10),1,"",2,"",RANDBETWEEN(1,10)),"")</f>
        <v>10</v>
      </c>
      <c r="O251" s="15" t="str">
        <f t="shared" ca="1" si="31"/>
        <v>Kosgeb</v>
      </c>
      <c r="P251" s="15"/>
    </row>
    <row r="252" spans="1:16">
      <c r="A252">
        <v>539</v>
      </c>
      <c r="B252">
        <f t="shared" ca="1" si="29"/>
        <v>473</v>
      </c>
      <c r="C252">
        <f t="shared" ca="1" si="32"/>
        <v>152</v>
      </c>
      <c r="D252" t="s">
        <v>10619</v>
      </c>
      <c r="E252" s="14">
        <f t="shared" ca="1" si="33"/>
        <v>43700</v>
      </c>
      <c r="F252">
        <f t="shared" ca="1" si="34"/>
        <v>11</v>
      </c>
      <c r="G252" s="13">
        <f ca="1">VLOOKUP(GirisimProjeler[[#This Row],[Başvuruyu Alan Çalışan]],Calisanlar[],6,0)</f>
        <v>6</v>
      </c>
      <c r="H252" s="13">
        <f ca="1">MATCH(GirisimProjeler[[#This Row],[Başvuru il]],ilceler[İl Plaka],0)+RANDBETWEEN(1,5)</f>
        <v>67</v>
      </c>
      <c r="I252" t="str">
        <f t="shared" ca="1" si="35"/>
        <v>Kurum 15</v>
      </c>
      <c r="J252" t="str">
        <f ca="1">IF(GirisimProjeler[[#This Row],[Aşama]]="Sonuçlandı","Kapalı","Açık")</f>
        <v>Kapalı</v>
      </c>
      <c r="K252" t="str">
        <f t="shared" ca="1" si="30"/>
        <v>Sonuçlandı</v>
      </c>
      <c r="L252" t="str">
        <f t="shared" ca="1" si="36"/>
        <v>İnsan Kaynakları</v>
      </c>
      <c r="M252">
        <f ca="1">ROUNDUP(RANDBETWEEN(1,TODAY()-GirisimProjeler[[#This Row],[Tarih]])/2,0)</f>
        <v>11</v>
      </c>
      <c r="N252" s="15" t="str">
        <f ca="1">IF(GirisimProjeler[[#This Row],[Durumu]]="Açık",_xlfn.SWITCH(RANDBETWEEN(1,10),1,"",2,"",RANDBETWEEN(1,10)),"")</f>
        <v/>
      </c>
      <c r="O252" s="15" t="str">
        <f t="shared" ca="1" si="31"/>
        <v>Kosgeb</v>
      </c>
      <c r="P252" s="15"/>
    </row>
    <row r="253" spans="1:16">
      <c r="A253">
        <v>540</v>
      </c>
      <c r="B253">
        <f t="shared" ca="1" si="29"/>
        <v>1953</v>
      </c>
      <c r="C253">
        <f t="shared" ca="1" si="32"/>
        <v>113</v>
      </c>
      <c r="D253" t="s">
        <v>10620</v>
      </c>
      <c r="E253" s="14">
        <f t="shared" ca="1" si="33"/>
        <v>43717</v>
      </c>
      <c r="F253">
        <f t="shared" ca="1" si="34"/>
        <v>15</v>
      </c>
      <c r="G253" s="13">
        <f ca="1">VLOOKUP(GirisimProjeler[[#This Row],[Başvuruyu Alan Çalışan]],Calisanlar[],6,0)</f>
        <v>6</v>
      </c>
      <c r="H253" s="13">
        <f ca="1">MATCH(GirisimProjeler[[#This Row],[Başvuru il]],ilceler[İl Plaka],0)+RANDBETWEEN(1,5)</f>
        <v>69</v>
      </c>
      <c r="I253" t="str">
        <f t="shared" ca="1" si="35"/>
        <v>Kurum 14</v>
      </c>
      <c r="J253" t="str">
        <f ca="1">IF(GirisimProjeler[[#This Row],[Aşama]]="Sonuçlandı","Kapalı","Açık")</f>
        <v>Kapalı</v>
      </c>
      <c r="K253" t="str">
        <f t="shared" ca="1" si="30"/>
        <v>Sonuçlandı</v>
      </c>
      <c r="L253" t="str">
        <f t="shared" ca="1" si="36"/>
        <v>İnsan Kaynakları</v>
      </c>
      <c r="M253">
        <f ca="1">ROUNDUP(RANDBETWEEN(1,TODAY()-GirisimProjeler[[#This Row],[Tarih]])/2,0)</f>
        <v>7</v>
      </c>
      <c r="N253" s="15" t="str">
        <f ca="1">IF(GirisimProjeler[[#This Row],[Durumu]]="Açık",_xlfn.SWITCH(RANDBETWEEN(1,10),1,"",2,"",RANDBETWEEN(1,10)),"")</f>
        <v/>
      </c>
      <c r="O253" s="15" t="str">
        <f t="shared" ca="1" si="31"/>
        <v>AB</v>
      </c>
      <c r="P253" s="15"/>
    </row>
    <row r="254" spans="1:16">
      <c r="A254">
        <v>541</v>
      </c>
      <c r="B254">
        <f t="shared" ca="1" si="29"/>
        <v>1403</v>
      </c>
      <c r="C254">
        <f t="shared" ca="1" si="32"/>
        <v>68</v>
      </c>
      <c r="D254" t="s">
        <v>10621</v>
      </c>
      <c r="E254" s="14">
        <f t="shared" ca="1" si="33"/>
        <v>43697</v>
      </c>
      <c r="F254">
        <f t="shared" ca="1" si="34"/>
        <v>32</v>
      </c>
      <c r="G254" s="13">
        <f ca="1">VLOOKUP(GirisimProjeler[[#This Row],[Başvuruyu Alan Çalışan]],Calisanlar[],6,0)</f>
        <v>30</v>
      </c>
      <c r="H254" s="13">
        <f ca="1">MATCH(GirisimProjeler[[#This Row],[Başvuru il]],ilceler[İl Plaka],0)+RANDBETWEEN(1,5)</f>
        <v>414</v>
      </c>
      <c r="I254" t="str">
        <f t="shared" ca="1" si="35"/>
        <v>Kurum 15</v>
      </c>
      <c r="J254" t="str">
        <f ca="1">IF(GirisimProjeler[[#This Row],[Aşama]]="Sonuçlandı","Kapalı","Açık")</f>
        <v>Açık</v>
      </c>
      <c r="K254" t="str">
        <f t="shared" ca="1" si="30"/>
        <v>Yeni Proje</v>
      </c>
      <c r="L254" t="str">
        <f t="shared" ca="1" si="36"/>
        <v>Bilgi İşlem</v>
      </c>
      <c r="M254">
        <f ca="1">ROUNDUP(RANDBETWEEN(1,TODAY()-GirisimProjeler[[#This Row],[Tarih]])/2,0)</f>
        <v>6</v>
      </c>
      <c r="N254" s="15">
        <f ca="1">IF(GirisimProjeler[[#This Row],[Durumu]]="Açık",_xlfn.SWITCH(RANDBETWEEN(1,10),1,"",2,"",RANDBETWEEN(1,10)),"")</f>
        <v>6</v>
      </c>
      <c r="O254" s="15" t="str">
        <f t="shared" ca="1" si="31"/>
        <v>AB</v>
      </c>
      <c r="P254" s="15"/>
    </row>
    <row r="255" spans="1:16">
      <c r="A255">
        <v>542</v>
      </c>
      <c r="B255">
        <f t="shared" ca="1" si="29"/>
        <v>1478</v>
      </c>
      <c r="C255">
        <f t="shared" ca="1" si="32"/>
        <v>53</v>
      </c>
      <c r="D255" t="s">
        <v>10622</v>
      </c>
      <c r="E255" s="14">
        <f t="shared" ca="1" si="33"/>
        <v>43719</v>
      </c>
      <c r="F255">
        <f t="shared" ca="1" si="34"/>
        <v>95</v>
      </c>
      <c r="G255" s="13">
        <f ca="1">VLOOKUP(GirisimProjeler[[#This Row],[Başvuruyu Alan Çalışan]],Calisanlar[],6,0)</f>
        <v>58</v>
      </c>
      <c r="H255" s="13">
        <f ca="1">MATCH(GirisimProjeler[[#This Row],[Başvuru il]],ilceler[İl Plaka],0)+RANDBETWEEN(1,5)</f>
        <v>860</v>
      </c>
      <c r="I255" t="str">
        <f t="shared" ca="1" si="35"/>
        <v>Kurum 20</v>
      </c>
      <c r="J255" t="str">
        <f ca="1">IF(GirisimProjeler[[#This Row],[Aşama]]="Sonuçlandı","Kapalı","Açık")</f>
        <v>Kapalı</v>
      </c>
      <c r="K255" t="str">
        <f t="shared" ca="1" si="30"/>
        <v>Sonuçlandı</v>
      </c>
      <c r="L255" t="str">
        <f t="shared" ca="1" si="36"/>
        <v>Finans</v>
      </c>
      <c r="M255">
        <f ca="1">ROUNDUP(RANDBETWEEN(1,TODAY()-GirisimProjeler[[#This Row],[Tarih]])/2,0)</f>
        <v>6</v>
      </c>
      <c r="N255" s="15" t="str">
        <f ca="1">IF(GirisimProjeler[[#This Row],[Durumu]]="Açık",_xlfn.SWITCH(RANDBETWEEN(1,10),1,"",2,"",RANDBETWEEN(1,10)),"")</f>
        <v/>
      </c>
      <c r="O255" s="15" t="str">
        <f t="shared" ca="1" si="31"/>
        <v>AB</v>
      </c>
      <c r="P255" s="15"/>
    </row>
    <row r="256" spans="1:16">
      <c r="A256">
        <v>543</v>
      </c>
      <c r="B256">
        <f t="shared" ca="1" si="29"/>
        <v>938</v>
      </c>
      <c r="C256">
        <f t="shared" ca="1" si="32"/>
        <v>157</v>
      </c>
      <c r="D256" t="s">
        <v>10623</v>
      </c>
      <c r="E256" s="14">
        <f t="shared" ca="1" si="33"/>
        <v>43695</v>
      </c>
      <c r="F256">
        <f t="shared" ca="1" si="34"/>
        <v>11</v>
      </c>
      <c r="G256" s="13">
        <f ca="1">VLOOKUP(GirisimProjeler[[#This Row],[Başvuruyu Alan Çalışan]],Calisanlar[],6,0)</f>
        <v>6</v>
      </c>
      <c r="H256" s="13">
        <f ca="1">MATCH(GirisimProjeler[[#This Row],[Başvuru il]],ilceler[İl Plaka],0)+RANDBETWEEN(1,5)</f>
        <v>70</v>
      </c>
      <c r="I256" t="str">
        <f t="shared" ca="1" si="35"/>
        <v>Kurum 15</v>
      </c>
      <c r="J256" t="str">
        <f ca="1">IF(GirisimProjeler[[#This Row],[Aşama]]="Sonuçlandı","Kapalı","Açık")</f>
        <v>Kapalı</v>
      </c>
      <c r="K256" t="str">
        <f t="shared" ca="1" si="30"/>
        <v>Sonuçlandı</v>
      </c>
      <c r="L256" t="str">
        <f t="shared" ca="1" si="36"/>
        <v>Arge</v>
      </c>
      <c r="M256">
        <f ca="1">ROUNDUP(RANDBETWEEN(1,TODAY()-GirisimProjeler[[#This Row],[Tarih]])/2,0)</f>
        <v>3</v>
      </c>
      <c r="N256" s="15" t="str">
        <f ca="1">IF(GirisimProjeler[[#This Row],[Durumu]]="Açık",_xlfn.SWITCH(RANDBETWEEN(1,10),1,"",2,"",RANDBETWEEN(1,10)),"")</f>
        <v/>
      </c>
      <c r="O256" s="15" t="str">
        <f t="shared" ca="1" si="31"/>
        <v>Kosgeb</v>
      </c>
      <c r="P256" s="15"/>
    </row>
    <row r="257" spans="1:16">
      <c r="A257">
        <v>544</v>
      </c>
      <c r="B257">
        <f t="shared" ca="1" si="29"/>
        <v>685</v>
      </c>
      <c r="C257">
        <f t="shared" ca="1" si="32"/>
        <v>62</v>
      </c>
      <c r="D257" t="s">
        <v>10624</v>
      </c>
      <c r="E257" s="14">
        <f t="shared" ca="1" si="33"/>
        <v>43713</v>
      </c>
      <c r="F257">
        <f t="shared" ca="1" si="34"/>
        <v>126</v>
      </c>
      <c r="G257" s="13">
        <f ca="1">VLOOKUP(GirisimProjeler[[#This Row],[Başvuruyu Alan Çalışan]],Calisanlar[],6,0)</f>
        <v>34</v>
      </c>
      <c r="H257" s="13">
        <f ca="1">MATCH(GirisimProjeler[[#This Row],[Başvuru il]],ilceler[İl Plaka],0)+RANDBETWEEN(1,5)</f>
        <v>447</v>
      </c>
      <c r="I257" t="str">
        <f t="shared" ca="1" si="35"/>
        <v>Kurum 1</v>
      </c>
      <c r="J257" t="str">
        <f ca="1">IF(GirisimProjeler[[#This Row],[Aşama]]="Sonuçlandı","Kapalı","Açık")</f>
        <v>Açık</v>
      </c>
      <c r="K257" t="str">
        <f t="shared" ca="1" si="30"/>
        <v>Yeni Proje</v>
      </c>
      <c r="L257" t="str">
        <f t="shared" ca="1" si="36"/>
        <v>Bilgi İşlem</v>
      </c>
      <c r="M257">
        <f ca="1">ROUNDUP(RANDBETWEEN(1,TODAY()-GirisimProjeler[[#This Row],[Tarih]])/2,0)</f>
        <v>8</v>
      </c>
      <c r="N257" s="15" t="str">
        <f ca="1">IF(GirisimProjeler[[#This Row],[Durumu]]="Açık",_xlfn.SWITCH(RANDBETWEEN(1,10),1,"",2,"",RANDBETWEEN(1,10)),"")</f>
        <v/>
      </c>
      <c r="O257" s="15" t="str">
        <f t="shared" ca="1" si="31"/>
        <v>AB</v>
      </c>
      <c r="P257" s="15"/>
    </row>
    <row r="258" spans="1:16">
      <c r="A258">
        <v>545</v>
      </c>
      <c r="B258">
        <f t="shared" ref="B258:B321" ca="1" si="37">RANDBETWEEN(1,1964)</f>
        <v>1882</v>
      </c>
      <c r="C258">
        <f t="shared" ca="1" si="32"/>
        <v>74</v>
      </c>
      <c r="D258" s="12" t="s">
        <v>10617</v>
      </c>
      <c r="E258" s="14">
        <f t="shared" ca="1" si="33"/>
        <v>43701</v>
      </c>
      <c r="F258">
        <f t="shared" ca="1" si="34"/>
        <v>65</v>
      </c>
      <c r="G258" s="13">
        <f ca="1">VLOOKUP(GirisimProjeler[[#This Row],[Başvuruyu Alan Çalışan]],Calisanlar[],6,0)</f>
        <v>6</v>
      </c>
      <c r="H258" s="13">
        <f ca="1">MATCH(GirisimProjeler[[#This Row],[Başvuru il]],ilceler[İl Plaka],0)+RANDBETWEEN(1,5)</f>
        <v>68</v>
      </c>
      <c r="I258" t="str">
        <f t="shared" ca="1" si="35"/>
        <v>Kurum 3</v>
      </c>
      <c r="J258" t="str">
        <f ca="1">IF(GirisimProjeler[[#This Row],[Aşama]]="Sonuçlandı","Kapalı","Açık")</f>
        <v>Açık</v>
      </c>
      <c r="K258" t="str">
        <f t="shared" ref="K258:K321" ca="1" si="38">_xlfn.SWITCH(RANDBETWEEN(1,5),1,"Yeni Proje",2,"İncelemede",3,"Sonuçlandı","Sonuçlandı")</f>
        <v>İncelemede</v>
      </c>
      <c r="L258" t="str">
        <f t="shared" ca="1" si="36"/>
        <v>Arge</v>
      </c>
      <c r="M258">
        <f ca="1">ROUNDUP(RANDBETWEEN(1,TODAY()-GirisimProjeler[[#This Row],[Tarih]])/2,0)</f>
        <v>7</v>
      </c>
      <c r="N258" s="15">
        <f ca="1">IF(GirisimProjeler[[#This Row],[Durumu]]="Açık",_xlfn.SWITCH(RANDBETWEEN(1,10),1,"",2,"",RANDBETWEEN(1,10)),"")</f>
        <v>1</v>
      </c>
      <c r="O258" s="15" t="str">
        <f t="shared" ref="O258:O321" ca="1" si="39">_xlfn.SWITCH(RANDBETWEEN(1,4),1,"Tubitak",2,"Kosgeb",3,"AB",4,"Bulunmuyor")</f>
        <v>Kosgeb</v>
      </c>
      <c r="P258" s="15"/>
    </row>
    <row r="259" spans="1:16">
      <c r="A259">
        <v>546</v>
      </c>
      <c r="B259">
        <f t="shared" ca="1" si="37"/>
        <v>1636</v>
      </c>
      <c r="C259">
        <f t="shared" ca="1" si="32"/>
        <v>50</v>
      </c>
      <c r="D259" s="12" t="s">
        <v>10618</v>
      </c>
      <c r="E259" s="14">
        <f t="shared" ca="1" si="33"/>
        <v>43680</v>
      </c>
      <c r="F259">
        <f t="shared" ca="1" si="34"/>
        <v>34</v>
      </c>
      <c r="G259" s="13">
        <f ca="1">VLOOKUP(GirisimProjeler[[#This Row],[Başvuruyu Alan Çalışan]],Calisanlar[],6,0)</f>
        <v>34</v>
      </c>
      <c r="H259" s="13">
        <f ca="1">MATCH(GirisimProjeler[[#This Row],[Başvuru il]],ilceler[İl Plaka],0)+RANDBETWEEN(1,5)</f>
        <v>450</v>
      </c>
      <c r="I259" t="str">
        <f t="shared" ca="1" si="35"/>
        <v>Kurum 11</v>
      </c>
      <c r="J259" t="str">
        <f ca="1">IF(GirisimProjeler[[#This Row],[Aşama]]="Sonuçlandı","Kapalı","Açık")</f>
        <v>Açık</v>
      </c>
      <c r="K259" t="str">
        <f t="shared" ca="1" si="38"/>
        <v>İncelemede</v>
      </c>
      <c r="L259" t="str">
        <f t="shared" ca="1" si="36"/>
        <v>Finans</v>
      </c>
      <c r="M259">
        <f ca="1">ROUNDUP(RANDBETWEEN(1,TODAY()-GirisimProjeler[[#This Row],[Tarih]])/2,0)</f>
        <v>15</v>
      </c>
      <c r="N259" s="15">
        <f ca="1">IF(GirisimProjeler[[#This Row],[Durumu]]="Açık",_xlfn.SWITCH(RANDBETWEEN(1,10),1,"",2,"",RANDBETWEEN(1,10)),"")</f>
        <v>5</v>
      </c>
      <c r="O259" s="15" t="str">
        <f t="shared" ca="1" si="39"/>
        <v>Tubitak</v>
      </c>
      <c r="P259" s="15"/>
    </row>
    <row r="260" spans="1:16">
      <c r="A260">
        <v>547</v>
      </c>
      <c r="B260">
        <f t="shared" ca="1" si="37"/>
        <v>1877</v>
      </c>
      <c r="C260">
        <f t="shared" ca="1" si="32"/>
        <v>118</v>
      </c>
      <c r="D260" t="s">
        <v>10619</v>
      </c>
      <c r="E260" s="14">
        <f t="shared" ca="1" si="33"/>
        <v>43688</v>
      </c>
      <c r="F260">
        <f t="shared" ca="1" si="34"/>
        <v>61</v>
      </c>
      <c r="G260" s="13">
        <f ca="1">VLOOKUP(GirisimProjeler[[#This Row],[Başvuruyu Alan Çalışan]],Calisanlar[],6,0)</f>
        <v>6</v>
      </c>
      <c r="H260" s="13">
        <f ca="1">MATCH(GirisimProjeler[[#This Row],[Başvuru il]],ilceler[İl Plaka],0)+RANDBETWEEN(1,5)</f>
        <v>68</v>
      </c>
      <c r="I260" t="str">
        <f t="shared" ca="1" si="35"/>
        <v>Kurum 3</v>
      </c>
      <c r="J260" t="str">
        <f ca="1">IF(GirisimProjeler[[#This Row],[Aşama]]="Sonuçlandı","Kapalı","Açık")</f>
        <v>Açık</v>
      </c>
      <c r="K260" t="str">
        <f t="shared" ca="1" si="38"/>
        <v>Yeni Proje</v>
      </c>
      <c r="L260" t="str">
        <f t="shared" ca="1" si="36"/>
        <v>Arge</v>
      </c>
      <c r="M260">
        <f ca="1">ROUNDUP(RANDBETWEEN(1,TODAY()-GirisimProjeler[[#This Row],[Tarih]])/2,0)</f>
        <v>15</v>
      </c>
      <c r="N260" s="15">
        <f ca="1">IF(GirisimProjeler[[#This Row],[Durumu]]="Açık",_xlfn.SWITCH(RANDBETWEEN(1,10),1,"",2,"",RANDBETWEEN(1,10)),"")</f>
        <v>7</v>
      </c>
      <c r="O260" s="15" t="str">
        <f t="shared" ca="1" si="39"/>
        <v>AB</v>
      </c>
      <c r="P260" s="15"/>
    </row>
    <row r="261" spans="1:16">
      <c r="A261">
        <v>548</v>
      </c>
      <c r="B261">
        <f t="shared" ca="1" si="37"/>
        <v>1123</v>
      </c>
      <c r="C261">
        <f t="shared" ca="1" si="32"/>
        <v>98</v>
      </c>
      <c r="D261" t="s">
        <v>10620</v>
      </c>
      <c r="E261" s="14">
        <f t="shared" ca="1" si="33"/>
        <v>43706</v>
      </c>
      <c r="F261">
        <f t="shared" ca="1" si="34"/>
        <v>4</v>
      </c>
      <c r="G261" s="13">
        <f ca="1">VLOOKUP(GirisimProjeler[[#This Row],[Başvuruyu Alan Çalışan]],Calisanlar[],6,0)</f>
        <v>6</v>
      </c>
      <c r="H261" s="13">
        <f ca="1">MATCH(GirisimProjeler[[#This Row],[Başvuru il]],ilceler[İl Plaka],0)+RANDBETWEEN(1,5)</f>
        <v>67</v>
      </c>
      <c r="I261" t="str">
        <f t="shared" ca="1" si="35"/>
        <v>Kurum 8</v>
      </c>
      <c r="J261" t="str">
        <f ca="1">IF(GirisimProjeler[[#This Row],[Aşama]]="Sonuçlandı","Kapalı","Açık")</f>
        <v>Kapalı</v>
      </c>
      <c r="K261" t="str">
        <f t="shared" ca="1" si="38"/>
        <v>Sonuçlandı</v>
      </c>
      <c r="L261" t="str">
        <f t="shared" ca="1" si="36"/>
        <v>Bilgi İşlem</v>
      </c>
      <c r="M261">
        <f ca="1">ROUNDUP(RANDBETWEEN(1,TODAY()-GirisimProjeler[[#This Row],[Tarih]])/2,0)</f>
        <v>8</v>
      </c>
      <c r="N261" s="15" t="str">
        <f ca="1">IF(GirisimProjeler[[#This Row],[Durumu]]="Açık",_xlfn.SWITCH(RANDBETWEEN(1,10),1,"",2,"",RANDBETWEEN(1,10)),"")</f>
        <v/>
      </c>
      <c r="O261" s="15" t="str">
        <f t="shared" ca="1" si="39"/>
        <v>Tubitak</v>
      </c>
      <c r="P261" s="15"/>
    </row>
    <row r="262" spans="1:16">
      <c r="A262">
        <v>549</v>
      </c>
      <c r="B262">
        <f t="shared" ca="1" si="37"/>
        <v>471</v>
      </c>
      <c r="C262">
        <f t="shared" ca="1" si="32"/>
        <v>142</v>
      </c>
      <c r="D262" t="s">
        <v>10621</v>
      </c>
      <c r="E262" s="14">
        <f t="shared" ca="1" si="33"/>
        <v>43716</v>
      </c>
      <c r="F262">
        <f t="shared" ca="1" si="34"/>
        <v>121</v>
      </c>
      <c r="G262" s="13">
        <f ca="1">VLOOKUP(GirisimProjeler[[#This Row],[Başvuruyu Alan Çalışan]],Calisanlar[],6,0)</f>
        <v>16</v>
      </c>
      <c r="H262" s="13">
        <f ca="1">MATCH(GirisimProjeler[[#This Row],[Başvuru il]],ilceler[İl Plaka],0)+RANDBETWEEN(1,5)</f>
        <v>219</v>
      </c>
      <c r="I262" t="str">
        <f t="shared" ca="1" si="35"/>
        <v>Kurum 18</v>
      </c>
      <c r="J262" t="str">
        <f ca="1">IF(GirisimProjeler[[#This Row],[Aşama]]="Sonuçlandı","Kapalı","Açık")</f>
        <v>Açık</v>
      </c>
      <c r="K262" t="str">
        <f t="shared" ca="1" si="38"/>
        <v>İncelemede</v>
      </c>
      <c r="L262" t="str">
        <f t="shared" ca="1" si="36"/>
        <v>Bilgi İşlem</v>
      </c>
      <c r="M262">
        <f ca="1">ROUNDUP(RANDBETWEEN(1,TODAY()-GirisimProjeler[[#This Row],[Tarih]])/2,0)</f>
        <v>7</v>
      </c>
      <c r="N262" s="15">
        <f ca="1">IF(GirisimProjeler[[#This Row],[Durumu]]="Açık",_xlfn.SWITCH(RANDBETWEEN(1,10),1,"",2,"",RANDBETWEEN(1,10)),"")</f>
        <v>5</v>
      </c>
      <c r="O262" s="15" t="str">
        <f t="shared" ca="1" si="39"/>
        <v>Bulunmuyor</v>
      </c>
      <c r="P262" s="15"/>
    </row>
    <row r="263" spans="1:16">
      <c r="A263">
        <v>550</v>
      </c>
      <c r="B263">
        <f t="shared" ca="1" si="37"/>
        <v>1620</v>
      </c>
      <c r="C263">
        <f t="shared" ca="1" si="32"/>
        <v>52</v>
      </c>
      <c r="D263" t="s">
        <v>10622</v>
      </c>
      <c r="E263" s="14">
        <f t="shared" ca="1" si="33"/>
        <v>43680</v>
      </c>
      <c r="F263">
        <f t="shared" ca="1" si="34"/>
        <v>90</v>
      </c>
      <c r="G263" s="13">
        <f ca="1">VLOOKUP(GirisimProjeler[[#This Row],[Başvuruyu Alan Çalışan]],Calisanlar[],6,0)</f>
        <v>6</v>
      </c>
      <c r="H263" s="13">
        <f ca="1">MATCH(GirisimProjeler[[#This Row],[Başvuru il]],ilceler[İl Plaka],0)+RANDBETWEEN(1,5)</f>
        <v>68</v>
      </c>
      <c r="I263" t="str">
        <f t="shared" ca="1" si="35"/>
        <v>Kurum 2</v>
      </c>
      <c r="J263" t="str">
        <f ca="1">IF(GirisimProjeler[[#This Row],[Aşama]]="Sonuçlandı","Kapalı","Açık")</f>
        <v>Kapalı</v>
      </c>
      <c r="K263" t="str">
        <f t="shared" ca="1" si="38"/>
        <v>Sonuçlandı</v>
      </c>
      <c r="L263" t="str">
        <f t="shared" ca="1" si="36"/>
        <v>Arge</v>
      </c>
      <c r="M263">
        <f ca="1">ROUNDUP(RANDBETWEEN(1,TODAY()-GirisimProjeler[[#This Row],[Tarih]])/2,0)</f>
        <v>21</v>
      </c>
      <c r="N263" s="15" t="str">
        <f ca="1">IF(GirisimProjeler[[#This Row],[Durumu]]="Açık",_xlfn.SWITCH(RANDBETWEEN(1,10),1,"",2,"",RANDBETWEEN(1,10)),"")</f>
        <v/>
      </c>
      <c r="O263" s="15" t="str">
        <f t="shared" ca="1" si="39"/>
        <v>Bulunmuyor</v>
      </c>
      <c r="P263" s="15"/>
    </row>
    <row r="264" spans="1:16">
      <c r="A264">
        <v>551</v>
      </c>
      <c r="B264">
        <f t="shared" ca="1" si="37"/>
        <v>1119</v>
      </c>
      <c r="C264">
        <f t="shared" ca="1" si="32"/>
        <v>116</v>
      </c>
      <c r="D264" t="s">
        <v>10623</v>
      </c>
      <c r="E264" s="14">
        <f t="shared" ca="1" si="33"/>
        <v>43684</v>
      </c>
      <c r="F264">
        <f t="shared" ca="1" si="34"/>
        <v>71</v>
      </c>
      <c r="G264" s="13">
        <f ca="1">VLOOKUP(GirisimProjeler[[#This Row],[Başvuruyu Alan Çalışan]],Calisanlar[],6,0)</f>
        <v>35</v>
      </c>
      <c r="H264" s="13">
        <f ca="1">MATCH(GirisimProjeler[[#This Row],[Başvuru il]],ilceler[İl Plaka],0)+RANDBETWEEN(1,5)</f>
        <v>485</v>
      </c>
      <c r="I264" t="str">
        <f t="shared" ca="1" si="35"/>
        <v>Kurum 3</v>
      </c>
      <c r="J264" t="str">
        <f ca="1">IF(GirisimProjeler[[#This Row],[Aşama]]="Sonuçlandı","Kapalı","Açık")</f>
        <v>Açık</v>
      </c>
      <c r="K264" t="str">
        <f t="shared" ca="1" si="38"/>
        <v>Yeni Proje</v>
      </c>
      <c r="L264" t="str">
        <f t="shared" ca="1" si="36"/>
        <v>İnsan Kaynakları</v>
      </c>
      <c r="M264">
        <f ca="1">ROUNDUP(RANDBETWEEN(1,TODAY()-GirisimProjeler[[#This Row],[Tarih]])/2,0)</f>
        <v>17</v>
      </c>
      <c r="N264" s="15">
        <f ca="1">IF(GirisimProjeler[[#This Row],[Durumu]]="Açık",_xlfn.SWITCH(RANDBETWEEN(1,10),1,"",2,"",RANDBETWEEN(1,10)),"")</f>
        <v>10</v>
      </c>
      <c r="O264" s="15" t="str">
        <f t="shared" ca="1" si="39"/>
        <v>Tubitak</v>
      </c>
      <c r="P264" s="15"/>
    </row>
    <row r="265" spans="1:16">
      <c r="A265">
        <v>552</v>
      </c>
      <c r="B265">
        <f t="shared" ca="1" si="37"/>
        <v>1933</v>
      </c>
      <c r="C265">
        <f t="shared" ca="1" si="32"/>
        <v>28</v>
      </c>
      <c r="D265" t="s">
        <v>10624</v>
      </c>
      <c r="E265" s="14">
        <f t="shared" ca="1" si="33"/>
        <v>43699</v>
      </c>
      <c r="F265">
        <f t="shared" ca="1" si="34"/>
        <v>15</v>
      </c>
      <c r="G265" s="13">
        <f ca="1">VLOOKUP(GirisimProjeler[[#This Row],[Başvuruyu Alan Çalışan]],Calisanlar[],6,0)</f>
        <v>6</v>
      </c>
      <c r="H265" s="13">
        <f ca="1">MATCH(GirisimProjeler[[#This Row],[Başvuru il]],ilceler[İl Plaka],0)+RANDBETWEEN(1,5)</f>
        <v>70</v>
      </c>
      <c r="I265" t="str">
        <f t="shared" ca="1" si="35"/>
        <v>Kurum 18</v>
      </c>
      <c r="J265" t="str">
        <f ca="1">IF(GirisimProjeler[[#This Row],[Aşama]]="Sonuçlandı","Kapalı","Açık")</f>
        <v>Kapalı</v>
      </c>
      <c r="K265" t="str">
        <f t="shared" ca="1" si="38"/>
        <v>Sonuçlandı</v>
      </c>
      <c r="L265" t="str">
        <f t="shared" ca="1" si="36"/>
        <v>Bilgi İşlem</v>
      </c>
      <c r="M265">
        <f ca="1">ROUNDUP(RANDBETWEEN(1,TODAY()-GirisimProjeler[[#This Row],[Tarih]])/2,0)</f>
        <v>12</v>
      </c>
      <c r="N265" s="15" t="str">
        <f ca="1">IF(GirisimProjeler[[#This Row],[Durumu]]="Açık",_xlfn.SWITCH(RANDBETWEEN(1,10),1,"",2,"",RANDBETWEEN(1,10)),"")</f>
        <v/>
      </c>
      <c r="O265" s="15" t="str">
        <f t="shared" ca="1" si="39"/>
        <v>Kosgeb</v>
      </c>
      <c r="P265" s="15"/>
    </row>
    <row r="266" spans="1:16">
      <c r="A266">
        <v>553</v>
      </c>
      <c r="B266">
        <f t="shared" ca="1" si="37"/>
        <v>1323</v>
      </c>
      <c r="C266">
        <f t="shared" ca="1" si="32"/>
        <v>81</v>
      </c>
      <c r="D266" s="12" t="s">
        <v>10617</v>
      </c>
      <c r="E266" s="14">
        <f t="shared" ca="1" si="33"/>
        <v>43725</v>
      </c>
      <c r="F266">
        <f t="shared" ca="1" si="34"/>
        <v>19</v>
      </c>
      <c r="G266" s="13">
        <f ca="1">VLOOKUP(GirisimProjeler[[#This Row],[Başvuruyu Alan Çalışan]],Calisanlar[],6,0)</f>
        <v>32</v>
      </c>
      <c r="H266" s="13">
        <f ca="1">MATCH(GirisimProjeler[[#This Row],[Başvuru il]],ilceler[İl Plaka],0)+RANDBETWEEN(1,5)</f>
        <v>433</v>
      </c>
      <c r="I266" t="str">
        <f t="shared" ca="1" si="35"/>
        <v>Kurum 5</v>
      </c>
      <c r="J266" t="str">
        <f ca="1">IF(GirisimProjeler[[#This Row],[Aşama]]="Sonuçlandı","Kapalı","Açık")</f>
        <v>Kapalı</v>
      </c>
      <c r="K266" t="str">
        <f t="shared" ca="1" si="38"/>
        <v>Sonuçlandı</v>
      </c>
      <c r="L266" t="str">
        <f t="shared" ca="1" si="36"/>
        <v>Finans</v>
      </c>
      <c r="M266">
        <f ca="1">ROUNDUP(RANDBETWEEN(1,TODAY()-GirisimProjeler[[#This Row],[Tarih]])/2,0)</f>
        <v>4</v>
      </c>
      <c r="N266" s="15" t="str">
        <f ca="1">IF(GirisimProjeler[[#This Row],[Durumu]]="Açık",_xlfn.SWITCH(RANDBETWEEN(1,10),1,"",2,"",RANDBETWEEN(1,10)),"")</f>
        <v/>
      </c>
      <c r="O266" s="15" t="str">
        <f t="shared" ca="1" si="39"/>
        <v>Tubitak</v>
      </c>
      <c r="P266" s="15"/>
    </row>
    <row r="267" spans="1:16">
      <c r="A267">
        <v>554</v>
      </c>
      <c r="B267">
        <f t="shared" ca="1" si="37"/>
        <v>256</v>
      </c>
      <c r="C267">
        <f t="shared" ca="1" si="32"/>
        <v>103</v>
      </c>
      <c r="D267" s="12" t="s">
        <v>10618</v>
      </c>
      <c r="E267" s="14">
        <f t="shared" ca="1" si="33"/>
        <v>43674</v>
      </c>
      <c r="F267">
        <f t="shared" ca="1" si="34"/>
        <v>57</v>
      </c>
      <c r="G267" s="13">
        <f ca="1">VLOOKUP(GirisimProjeler[[#This Row],[Başvuruyu Alan Çalışan]],Calisanlar[],6,0)</f>
        <v>34</v>
      </c>
      <c r="H267" s="13">
        <f ca="1">MATCH(GirisimProjeler[[#This Row],[Başvuru il]],ilceler[İl Plaka],0)+RANDBETWEEN(1,5)</f>
        <v>446</v>
      </c>
      <c r="I267" t="str">
        <f t="shared" ca="1" si="35"/>
        <v>Kurum 10</v>
      </c>
      <c r="J267" t="str">
        <f ca="1">IF(GirisimProjeler[[#This Row],[Aşama]]="Sonuçlandı","Kapalı","Açık")</f>
        <v>Açık</v>
      </c>
      <c r="K267" t="str">
        <f t="shared" ca="1" si="38"/>
        <v>İncelemede</v>
      </c>
      <c r="L267" t="str">
        <f t="shared" ca="1" si="36"/>
        <v>Finans</v>
      </c>
      <c r="M267">
        <f ca="1">ROUNDUP(RANDBETWEEN(1,TODAY()-GirisimProjeler[[#This Row],[Tarih]])/2,0)</f>
        <v>8</v>
      </c>
      <c r="N267" s="15">
        <f ca="1">IF(GirisimProjeler[[#This Row],[Durumu]]="Açık",_xlfn.SWITCH(RANDBETWEEN(1,10),1,"",2,"",RANDBETWEEN(1,10)),"")</f>
        <v>7</v>
      </c>
      <c r="O267" s="15" t="str">
        <f t="shared" ca="1" si="39"/>
        <v>AB</v>
      </c>
      <c r="P267" s="15"/>
    </row>
    <row r="268" spans="1:16">
      <c r="A268">
        <v>555</v>
      </c>
      <c r="B268">
        <f t="shared" ca="1" si="37"/>
        <v>1111</v>
      </c>
      <c r="C268">
        <f t="shared" ca="1" si="32"/>
        <v>81</v>
      </c>
      <c r="D268" t="s">
        <v>10619</v>
      </c>
      <c r="E268" s="14">
        <f t="shared" ca="1" si="33"/>
        <v>43706</v>
      </c>
      <c r="F268">
        <f t="shared" ca="1" si="34"/>
        <v>63</v>
      </c>
      <c r="G268" s="13">
        <f ca="1">VLOOKUP(GirisimProjeler[[#This Row],[Başvuruyu Alan Çalışan]],Calisanlar[],6,0)</f>
        <v>34</v>
      </c>
      <c r="H268" s="13">
        <f ca="1">MATCH(GirisimProjeler[[#This Row],[Başvuru il]],ilceler[İl Plaka],0)+RANDBETWEEN(1,5)</f>
        <v>450</v>
      </c>
      <c r="I268" t="str">
        <f t="shared" ca="1" si="35"/>
        <v>Kurum 8</v>
      </c>
      <c r="J268" t="str">
        <f ca="1">IF(GirisimProjeler[[#This Row],[Aşama]]="Sonuçlandı","Kapalı","Açık")</f>
        <v>Kapalı</v>
      </c>
      <c r="K268" t="str">
        <f t="shared" ca="1" si="38"/>
        <v>Sonuçlandı</v>
      </c>
      <c r="L268" t="str">
        <f t="shared" ca="1" si="36"/>
        <v>Arge</v>
      </c>
      <c r="M268">
        <f ca="1">ROUNDUP(RANDBETWEEN(1,TODAY()-GirisimProjeler[[#This Row],[Tarih]])/2,0)</f>
        <v>5</v>
      </c>
      <c r="N268" s="15" t="str">
        <f ca="1">IF(GirisimProjeler[[#This Row],[Durumu]]="Açık",_xlfn.SWITCH(RANDBETWEEN(1,10),1,"",2,"",RANDBETWEEN(1,10)),"")</f>
        <v/>
      </c>
      <c r="O268" s="15" t="str">
        <f t="shared" ca="1" si="39"/>
        <v>Kosgeb</v>
      </c>
      <c r="P268" s="15"/>
    </row>
    <row r="269" spans="1:16">
      <c r="A269">
        <v>556</v>
      </c>
      <c r="B269">
        <f t="shared" ca="1" si="37"/>
        <v>1644</v>
      </c>
      <c r="C269">
        <f t="shared" ca="1" si="32"/>
        <v>33</v>
      </c>
      <c r="D269" t="s">
        <v>10620</v>
      </c>
      <c r="E269" s="14">
        <f t="shared" ca="1" si="33"/>
        <v>43699</v>
      </c>
      <c r="F269">
        <f t="shared" ca="1" si="34"/>
        <v>69</v>
      </c>
      <c r="G269" s="13">
        <f ca="1">VLOOKUP(GirisimProjeler[[#This Row],[Başvuruyu Alan Çalışan]],Calisanlar[],6,0)</f>
        <v>34</v>
      </c>
      <c r="H269" s="13">
        <f ca="1">MATCH(GirisimProjeler[[#This Row],[Başvuru il]],ilceler[İl Plaka],0)+RANDBETWEEN(1,5)</f>
        <v>450</v>
      </c>
      <c r="I269" t="str">
        <f t="shared" ca="1" si="35"/>
        <v>Kurum 14</v>
      </c>
      <c r="J269" t="str">
        <f ca="1">IF(GirisimProjeler[[#This Row],[Aşama]]="Sonuçlandı","Kapalı","Açık")</f>
        <v>Kapalı</v>
      </c>
      <c r="K269" t="str">
        <f t="shared" ca="1" si="38"/>
        <v>Sonuçlandı</v>
      </c>
      <c r="L269" t="str">
        <f t="shared" ca="1" si="36"/>
        <v>İnsan Kaynakları</v>
      </c>
      <c r="M269">
        <f ca="1">ROUNDUP(RANDBETWEEN(1,TODAY()-GirisimProjeler[[#This Row],[Tarih]])/2,0)</f>
        <v>3</v>
      </c>
      <c r="N269" s="15" t="str">
        <f ca="1">IF(GirisimProjeler[[#This Row],[Durumu]]="Açık",_xlfn.SWITCH(RANDBETWEEN(1,10),1,"",2,"",RANDBETWEEN(1,10)),"")</f>
        <v/>
      </c>
      <c r="O269" s="15" t="str">
        <f t="shared" ca="1" si="39"/>
        <v>AB</v>
      </c>
      <c r="P269" s="15"/>
    </row>
    <row r="270" spans="1:16">
      <c r="A270">
        <v>557</v>
      </c>
      <c r="B270">
        <f t="shared" ca="1" si="37"/>
        <v>1760</v>
      </c>
      <c r="C270">
        <f t="shared" ca="1" si="32"/>
        <v>112</v>
      </c>
      <c r="D270" t="s">
        <v>10621</v>
      </c>
      <c r="E270" s="14">
        <f t="shared" ca="1" si="33"/>
        <v>43722</v>
      </c>
      <c r="F270">
        <f t="shared" ca="1" si="34"/>
        <v>99</v>
      </c>
      <c r="G270" s="13">
        <f ca="1">VLOOKUP(GirisimProjeler[[#This Row],[Başvuruyu Alan Çalışan]],Calisanlar[],6,0)</f>
        <v>31</v>
      </c>
      <c r="H270" s="13">
        <f ca="1">MATCH(GirisimProjeler[[#This Row],[Başvuru il]],ilceler[İl Plaka],0)+RANDBETWEEN(1,5)</f>
        <v>415</v>
      </c>
      <c r="I270" t="str">
        <f t="shared" ca="1" si="35"/>
        <v>Kurum 19</v>
      </c>
      <c r="J270" t="str">
        <f ca="1">IF(GirisimProjeler[[#This Row],[Aşama]]="Sonuçlandı","Kapalı","Açık")</f>
        <v>Kapalı</v>
      </c>
      <c r="K270" t="str">
        <f t="shared" ca="1" si="38"/>
        <v>Sonuçlandı</v>
      </c>
      <c r="L270" t="str">
        <f t="shared" ca="1" si="36"/>
        <v>Bilgi İşlem</v>
      </c>
      <c r="M270">
        <f ca="1">ROUNDUP(RANDBETWEEN(1,TODAY()-GirisimProjeler[[#This Row],[Tarih]])/2,0)</f>
        <v>4</v>
      </c>
      <c r="N270" s="15" t="str">
        <f ca="1">IF(GirisimProjeler[[#This Row],[Durumu]]="Açık",_xlfn.SWITCH(RANDBETWEEN(1,10),1,"",2,"",RANDBETWEEN(1,10)),"")</f>
        <v/>
      </c>
      <c r="O270" s="15" t="str">
        <f t="shared" ca="1" si="39"/>
        <v>Bulunmuyor</v>
      </c>
      <c r="P270" s="15"/>
    </row>
    <row r="271" spans="1:16">
      <c r="A271">
        <v>558</v>
      </c>
      <c r="B271">
        <f t="shared" ca="1" si="37"/>
        <v>775</v>
      </c>
      <c r="C271">
        <f t="shared" ca="1" si="32"/>
        <v>43</v>
      </c>
      <c r="D271" t="s">
        <v>10622</v>
      </c>
      <c r="E271" s="14">
        <f t="shared" ca="1" si="33"/>
        <v>43700</v>
      </c>
      <c r="F271">
        <f t="shared" ca="1" si="34"/>
        <v>110</v>
      </c>
      <c r="G271" s="13">
        <f ca="1">VLOOKUP(GirisimProjeler[[#This Row],[Başvuruyu Alan Çalışan]],Calisanlar[],6,0)</f>
        <v>35</v>
      </c>
      <c r="H271" s="13">
        <f ca="1">MATCH(GirisimProjeler[[#This Row],[Başvuru il]],ilceler[İl Plaka],0)+RANDBETWEEN(1,5)</f>
        <v>489</v>
      </c>
      <c r="I271" t="str">
        <f t="shared" ca="1" si="35"/>
        <v>Kurum 15</v>
      </c>
      <c r="J271" t="str">
        <f ca="1">IF(GirisimProjeler[[#This Row],[Aşama]]="Sonuçlandı","Kapalı","Açık")</f>
        <v>Kapalı</v>
      </c>
      <c r="K271" t="str">
        <f t="shared" ca="1" si="38"/>
        <v>Sonuçlandı</v>
      </c>
      <c r="L271" t="str">
        <f t="shared" ca="1" si="36"/>
        <v>Arge</v>
      </c>
      <c r="M271">
        <f ca="1">ROUNDUP(RANDBETWEEN(1,TODAY()-GirisimProjeler[[#This Row],[Tarih]])/2,0)</f>
        <v>14</v>
      </c>
      <c r="N271" s="15" t="str">
        <f ca="1">IF(GirisimProjeler[[#This Row],[Durumu]]="Açık",_xlfn.SWITCH(RANDBETWEEN(1,10),1,"",2,"",RANDBETWEEN(1,10)),"")</f>
        <v/>
      </c>
      <c r="O271" s="15" t="str">
        <f t="shared" ca="1" si="39"/>
        <v>AB</v>
      </c>
      <c r="P271" s="15"/>
    </row>
    <row r="272" spans="1:16">
      <c r="A272">
        <v>559</v>
      </c>
      <c r="B272">
        <f t="shared" ca="1" si="37"/>
        <v>1432</v>
      </c>
      <c r="C272">
        <f t="shared" ca="1" si="32"/>
        <v>25</v>
      </c>
      <c r="D272" t="s">
        <v>10623</v>
      </c>
      <c r="E272" s="14">
        <f t="shared" ca="1" si="33"/>
        <v>43727</v>
      </c>
      <c r="F272">
        <f t="shared" ca="1" si="34"/>
        <v>77</v>
      </c>
      <c r="G272" s="13">
        <f ca="1">VLOOKUP(GirisimProjeler[[#This Row],[Başvuruyu Alan Çalışan]],Calisanlar[],6,0)</f>
        <v>67</v>
      </c>
      <c r="H272" s="13">
        <f ca="1">MATCH(GirisimProjeler[[#This Row],[Başvuru il]],ilceler[İl Plaka],0)+RANDBETWEEN(1,5)</f>
        <v>968</v>
      </c>
      <c r="I272" t="str">
        <f t="shared" ca="1" si="35"/>
        <v>Kurum 18</v>
      </c>
      <c r="J272" t="str">
        <f ca="1">IF(GirisimProjeler[[#This Row],[Aşama]]="Sonuçlandı","Kapalı","Açık")</f>
        <v>Kapalı</v>
      </c>
      <c r="K272" t="str">
        <f t="shared" ca="1" si="38"/>
        <v>Sonuçlandı</v>
      </c>
      <c r="L272" t="str">
        <f t="shared" ca="1" si="36"/>
        <v>Arge</v>
      </c>
      <c r="M272">
        <f ca="1">ROUNDUP(RANDBETWEEN(1,TODAY()-GirisimProjeler[[#This Row],[Tarih]])/2,0)</f>
        <v>3</v>
      </c>
      <c r="N272" s="15" t="str">
        <f ca="1">IF(GirisimProjeler[[#This Row],[Durumu]]="Açık",_xlfn.SWITCH(RANDBETWEEN(1,10),1,"",2,"",RANDBETWEEN(1,10)),"")</f>
        <v/>
      </c>
      <c r="O272" s="15" t="str">
        <f t="shared" ca="1" si="39"/>
        <v>Bulunmuyor</v>
      </c>
      <c r="P272" s="15"/>
    </row>
    <row r="273" spans="1:16">
      <c r="A273">
        <v>560</v>
      </c>
      <c r="B273">
        <f t="shared" ca="1" si="37"/>
        <v>1208</v>
      </c>
      <c r="C273">
        <f t="shared" ca="1" si="32"/>
        <v>143</v>
      </c>
      <c r="D273" t="s">
        <v>10624</v>
      </c>
      <c r="E273" s="14">
        <f t="shared" ca="1" si="33"/>
        <v>43705</v>
      </c>
      <c r="F273">
        <f t="shared" ca="1" si="34"/>
        <v>83</v>
      </c>
      <c r="G273" s="13">
        <f ca="1">VLOOKUP(GirisimProjeler[[#This Row],[Başvuruyu Alan Çalışan]],Calisanlar[],6,0)</f>
        <v>6</v>
      </c>
      <c r="H273" s="13">
        <f ca="1">MATCH(GirisimProjeler[[#This Row],[Başvuru il]],ilceler[İl Plaka],0)+RANDBETWEEN(1,5)</f>
        <v>69</v>
      </c>
      <c r="I273" t="str">
        <f t="shared" ca="1" si="35"/>
        <v>Kurum 17</v>
      </c>
      <c r="J273" t="str">
        <f ca="1">IF(GirisimProjeler[[#This Row],[Aşama]]="Sonuçlandı","Kapalı","Açık")</f>
        <v>Açık</v>
      </c>
      <c r="K273" t="str">
        <f t="shared" ca="1" si="38"/>
        <v>İncelemede</v>
      </c>
      <c r="L273" t="str">
        <f t="shared" ca="1" si="36"/>
        <v>Arge</v>
      </c>
      <c r="M273">
        <f ca="1">ROUNDUP(RANDBETWEEN(1,TODAY()-GirisimProjeler[[#This Row],[Tarih]])/2,0)</f>
        <v>3</v>
      </c>
      <c r="N273" s="15">
        <f ca="1">IF(GirisimProjeler[[#This Row],[Durumu]]="Açık",_xlfn.SWITCH(RANDBETWEEN(1,10),1,"",2,"",RANDBETWEEN(1,10)),"")</f>
        <v>4</v>
      </c>
      <c r="O273" s="15" t="str">
        <f t="shared" ca="1" si="39"/>
        <v>Bulunmuyor</v>
      </c>
      <c r="P273" s="15"/>
    </row>
    <row r="274" spans="1:16">
      <c r="A274">
        <v>561</v>
      </c>
      <c r="B274">
        <f t="shared" ca="1" si="37"/>
        <v>1669</v>
      </c>
      <c r="C274">
        <f t="shared" ca="1" si="32"/>
        <v>37</v>
      </c>
      <c r="D274" s="12" t="s">
        <v>10617</v>
      </c>
      <c r="E274" s="14">
        <f t="shared" ca="1" si="33"/>
        <v>43728</v>
      </c>
      <c r="F274">
        <f t="shared" ca="1" si="34"/>
        <v>103</v>
      </c>
      <c r="G274" s="13">
        <f ca="1">VLOOKUP(GirisimProjeler[[#This Row],[Başvuruyu Alan Çalışan]],Calisanlar[],6,0)</f>
        <v>34</v>
      </c>
      <c r="H274" s="13">
        <f ca="1">MATCH(GirisimProjeler[[#This Row],[Başvuru il]],ilceler[İl Plaka],0)+RANDBETWEEN(1,5)</f>
        <v>449</v>
      </c>
      <c r="I274" t="str">
        <f t="shared" ca="1" si="35"/>
        <v>Kurum 10</v>
      </c>
      <c r="J274" t="str">
        <f ca="1">IF(GirisimProjeler[[#This Row],[Aşama]]="Sonuçlandı","Kapalı","Açık")</f>
        <v>Açık</v>
      </c>
      <c r="K274" t="str">
        <f t="shared" ca="1" si="38"/>
        <v>İncelemede</v>
      </c>
      <c r="L274" t="str">
        <f t="shared" ca="1" si="36"/>
        <v>Finans</v>
      </c>
      <c r="M274">
        <f ca="1">ROUNDUP(RANDBETWEEN(1,TODAY()-GirisimProjeler[[#This Row],[Tarih]])/2,0)</f>
        <v>1</v>
      </c>
      <c r="N274" s="15">
        <f ca="1">IF(GirisimProjeler[[#This Row],[Durumu]]="Açık",_xlfn.SWITCH(RANDBETWEEN(1,10),1,"",2,"",RANDBETWEEN(1,10)),"")</f>
        <v>7</v>
      </c>
      <c r="O274" s="15" t="str">
        <f t="shared" ca="1" si="39"/>
        <v>Bulunmuyor</v>
      </c>
      <c r="P274" s="15"/>
    </row>
    <row r="275" spans="1:16">
      <c r="A275">
        <v>562</v>
      </c>
      <c r="B275">
        <f t="shared" ca="1" si="37"/>
        <v>70</v>
      </c>
      <c r="C275">
        <f t="shared" ca="1" si="32"/>
        <v>62</v>
      </c>
      <c r="D275" s="12" t="s">
        <v>10618</v>
      </c>
      <c r="E275" s="14">
        <f t="shared" ca="1" si="33"/>
        <v>43719</v>
      </c>
      <c r="F275">
        <f t="shared" ca="1" si="34"/>
        <v>33</v>
      </c>
      <c r="G275" s="13">
        <f ca="1">VLOOKUP(GirisimProjeler[[#This Row],[Başvuruyu Alan Çalışan]],Calisanlar[],6,0)</f>
        <v>35</v>
      </c>
      <c r="H275" s="13">
        <f ca="1">MATCH(GirisimProjeler[[#This Row],[Başvuru il]],ilceler[İl Plaka],0)+RANDBETWEEN(1,5)</f>
        <v>485</v>
      </c>
      <c r="I275" t="str">
        <f t="shared" ca="1" si="35"/>
        <v>Kurum 14</v>
      </c>
      <c r="J275" t="str">
        <f ca="1">IF(GirisimProjeler[[#This Row],[Aşama]]="Sonuçlandı","Kapalı","Açık")</f>
        <v>Kapalı</v>
      </c>
      <c r="K275" t="str">
        <f t="shared" ca="1" si="38"/>
        <v>Sonuçlandı</v>
      </c>
      <c r="L275" t="str">
        <f t="shared" ca="1" si="36"/>
        <v>Finans</v>
      </c>
      <c r="M275">
        <f ca="1">ROUNDUP(RANDBETWEEN(1,TODAY()-GirisimProjeler[[#This Row],[Tarih]])/2,0)</f>
        <v>4</v>
      </c>
      <c r="N275" s="15" t="str">
        <f ca="1">IF(GirisimProjeler[[#This Row],[Durumu]]="Açık",_xlfn.SWITCH(RANDBETWEEN(1,10),1,"",2,"",RANDBETWEEN(1,10)),"")</f>
        <v/>
      </c>
      <c r="O275" s="15" t="str">
        <f t="shared" ca="1" si="39"/>
        <v>Kosgeb</v>
      </c>
      <c r="P275" s="15"/>
    </row>
    <row r="276" spans="1:16">
      <c r="A276">
        <v>563</v>
      </c>
      <c r="B276">
        <f t="shared" ca="1" si="37"/>
        <v>119</v>
      </c>
      <c r="C276">
        <f t="shared" ca="1" si="32"/>
        <v>50</v>
      </c>
      <c r="D276" t="s">
        <v>10619</v>
      </c>
      <c r="E276" s="14">
        <f t="shared" ca="1" si="33"/>
        <v>43703</v>
      </c>
      <c r="F276">
        <f t="shared" ca="1" si="34"/>
        <v>31</v>
      </c>
      <c r="G276" s="13">
        <f ca="1">VLOOKUP(GirisimProjeler[[#This Row],[Başvuruyu Alan Çalışan]],Calisanlar[],6,0)</f>
        <v>6</v>
      </c>
      <c r="H276" s="13">
        <f ca="1">MATCH(GirisimProjeler[[#This Row],[Başvuru il]],ilceler[İl Plaka],0)+RANDBETWEEN(1,5)</f>
        <v>67</v>
      </c>
      <c r="I276" t="str">
        <f t="shared" ca="1" si="35"/>
        <v>Kurum 17</v>
      </c>
      <c r="J276" t="str">
        <f ca="1">IF(GirisimProjeler[[#This Row],[Aşama]]="Sonuçlandı","Kapalı","Açık")</f>
        <v>Açık</v>
      </c>
      <c r="K276" t="str">
        <f t="shared" ca="1" si="38"/>
        <v>İncelemede</v>
      </c>
      <c r="L276" t="str">
        <f t="shared" ca="1" si="36"/>
        <v>İnsan Kaynakları</v>
      </c>
      <c r="M276">
        <f ca="1">ROUNDUP(RANDBETWEEN(1,TODAY()-GirisimProjeler[[#This Row],[Tarih]])/2,0)</f>
        <v>1</v>
      </c>
      <c r="N276" s="15">
        <f ca="1">IF(GirisimProjeler[[#This Row],[Durumu]]="Açık",_xlfn.SWITCH(RANDBETWEEN(1,10),1,"",2,"",RANDBETWEEN(1,10)),"")</f>
        <v>8</v>
      </c>
      <c r="O276" s="15" t="str">
        <f t="shared" ca="1" si="39"/>
        <v>Bulunmuyor</v>
      </c>
      <c r="P276" s="15"/>
    </row>
    <row r="277" spans="1:16">
      <c r="A277">
        <v>564</v>
      </c>
      <c r="B277">
        <f t="shared" ca="1" si="37"/>
        <v>1231</v>
      </c>
      <c r="C277">
        <f t="shared" ca="1" si="32"/>
        <v>54</v>
      </c>
      <c r="D277" t="s">
        <v>10620</v>
      </c>
      <c r="E277" s="14">
        <f t="shared" ca="1" si="33"/>
        <v>43729</v>
      </c>
      <c r="F277">
        <f t="shared" ca="1" si="34"/>
        <v>12</v>
      </c>
      <c r="G277" s="13">
        <f ca="1">VLOOKUP(GirisimProjeler[[#This Row],[Başvuruyu Alan Çalışan]],Calisanlar[],6,0)</f>
        <v>34</v>
      </c>
      <c r="H277" s="13">
        <f ca="1">MATCH(GirisimProjeler[[#This Row],[Başvuru il]],ilceler[İl Plaka],0)+RANDBETWEEN(1,5)</f>
        <v>446</v>
      </c>
      <c r="I277" t="str">
        <f t="shared" ca="1" si="35"/>
        <v>Kurum 2</v>
      </c>
      <c r="J277" t="str">
        <f ca="1">IF(GirisimProjeler[[#This Row],[Aşama]]="Sonuçlandı","Kapalı","Açık")</f>
        <v>Kapalı</v>
      </c>
      <c r="K277" t="str">
        <f t="shared" ca="1" si="38"/>
        <v>Sonuçlandı</v>
      </c>
      <c r="L277" t="str">
        <f t="shared" ca="1" si="36"/>
        <v>Arge</v>
      </c>
      <c r="M277">
        <f ca="1">ROUNDUP(RANDBETWEEN(1,TODAY()-GirisimProjeler[[#This Row],[Tarih]])/2,0)</f>
        <v>2</v>
      </c>
      <c r="N277" s="15" t="str">
        <f ca="1">IF(GirisimProjeler[[#This Row],[Durumu]]="Açık",_xlfn.SWITCH(RANDBETWEEN(1,10),1,"",2,"",RANDBETWEEN(1,10)),"")</f>
        <v/>
      </c>
      <c r="O277" s="15" t="str">
        <f t="shared" ca="1" si="39"/>
        <v>Bulunmuyor</v>
      </c>
      <c r="P277" s="15"/>
    </row>
    <row r="278" spans="1:16">
      <c r="A278">
        <v>565</v>
      </c>
      <c r="B278">
        <f t="shared" ca="1" si="37"/>
        <v>1203</v>
      </c>
      <c r="C278">
        <f t="shared" ca="1" si="32"/>
        <v>34</v>
      </c>
      <c r="D278" t="s">
        <v>10621</v>
      </c>
      <c r="E278" s="14">
        <f t="shared" ca="1" si="33"/>
        <v>43731</v>
      </c>
      <c r="F278">
        <f t="shared" ca="1" si="34"/>
        <v>23</v>
      </c>
      <c r="G278" s="13">
        <f ca="1">VLOOKUP(GirisimProjeler[[#This Row],[Başvuruyu Alan Çalışan]],Calisanlar[],6,0)</f>
        <v>6</v>
      </c>
      <c r="H278" s="13">
        <f ca="1">MATCH(GirisimProjeler[[#This Row],[Başvuru il]],ilceler[İl Plaka],0)+RANDBETWEEN(1,5)</f>
        <v>67</v>
      </c>
      <c r="I278" t="str">
        <f t="shared" ca="1" si="35"/>
        <v>Kurum 17</v>
      </c>
      <c r="J278" t="str">
        <f ca="1">IF(GirisimProjeler[[#This Row],[Aşama]]="Sonuçlandı","Kapalı","Açık")</f>
        <v>Kapalı</v>
      </c>
      <c r="K278" t="str">
        <f t="shared" ca="1" si="38"/>
        <v>Sonuçlandı</v>
      </c>
      <c r="L278" t="str">
        <f t="shared" ca="1" si="36"/>
        <v>Arge</v>
      </c>
      <c r="M278">
        <f ca="1">ROUNDUP(RANDBETWEEN(1,TODAY()-GirisimProjeler[[#This Row],[Tarih]])/2,0)</f>
        <v>1</v>
      </c>
      <c r="N278" s="15" t="str">
        <f ca="1">IF(GirisimProjeler[[#This Row],[Durumu]]="Açık",_xlfn.SWITCH(RANDBETWEEN(1,10),1,"",2,"",RANDBETWEEN(1,10)),"")</f>
        <v/>
      </c>
      <c r="O278" s="15" t="str">
        <f t="shared" ca="1" si="39"/>
        <v>Bulunmuyor</v>
      </c>
      <c r="P278" s="15"/>
    </row>
    <row r="279" spans="1:16">
      <c r="A279">
        <v>566</v>
      </c>
      <c r="B279">
        <f t="shared" ca="1" si="37"/>
        <v>1136</v>
      </c>
      <c r="C279">
        <f t="shared" ca="1" si="32"/>
        <v>14</v>
      </c>
      <c r="D279" t="s">
        <v>10622</v>
      </c>
      <c r="E279" s="14">
        <f t="shared" ca="1" si="33"/>
        <v>43690</v>
      </c>
      <c r="F279">
        <f t="shared" ca="1" si="34"/>
        <v>48</v>
      </c>
      <c r="G279" s="13">
        <f ca="1">VLOOKUP(GirisimProjeler[[#This Row],[Başvuruyu Alan Çalışan]],Calisanlar[],6,0)</f>
        <v>73</v>
      </c>
      <c r="H279" s="13">
        <f ca="1">MATCH(GirisimProjeler[[#This Row],[Başvuru il]],ilceler[İl Plaka],0)+RANDBETWEEN(1,5)</f>
        <v>852</v>
      </c>
      <c r="I279" t="str">
        <f t="shared" ca="1" si="35"/>
        <v>Kurum 13</v>
      </c>
      <c r="J279" t="str">
        <f ca="1">IF(GirisimProjeler[[#This Row],[Aşama]]="Sonuçlandı","Kapalı","Açık")</f>
        <v>Açık</v>
      </c>
      <c r="K279" t="str">
        <f t="shared" ca="1" si="38"/>
        <v>Yeni Proje</v>
      </c>
      <c r="L279" t="str">
        <f t="shared" ca="1" si="36"/>
        <v>Arge</v>
      </c>
      <c r="M279">
        <f ca="1">ROUNDUP(RANDBETWEEN(1,TODAY()-GirisimProjeler[[#This Row],[Tarih]])/2,0)</f>
        <v>13</v>
      </c>
      <c r="N279" s="15">
        <f ca="1">IF(GirisimProjeler[[#This Row],[Durumu]]="Açık",_xlfn.SWITCH(RANDBETWEEN(1,10),1,"",2,"",RANDBETWEEN(1,10)),"")</f>
        <v>10</v>
      </c>
      <c r="O279" s="15" t="str">
        <f t="shared" ca="1" si="39"/>
        <v>Bulunmuyor</v>
      </c>
      <c r="P279" s="15"/>
    </row>
    <row r="280" spans="1:16">
      <c r="A280">
        <v>567</v>
      </c>
      <c r="B280">
        <f t="shared" ca="1" si="37"/>
        <v>561</v>
      </c>
      <c r="C280">
        <f t="shared" ca="1" si="32"/>
        <v>81</v>
      </c>
      <c r="D280" t="s">
        <v>10623</v>
      </c>
      <c r="E280" s="14">
        <f t="shared" ca="1" si="33"/>
        <v>43722</v>
      </c>
      <c r="F280">
        <f t="shared" ca="1" si="34"/>
        <v>11</v>
      </c>
      <c r="G280" s="13">
        <f ca="1">VLOOKUP(GirisimProjeler[[#This Row],[Başvuruyu Alan Çalışan]],Calisanlar[],6,0)</f>
        <v>6</v>
      </c>
      <c r="H280" s="13">
        <f ca="1">MATCH(GirisimProjeler[[#This Row],[Başvuru il]],ilceler[İl Plaka],0)+RANDBETWEEN(1,5)</f>
        <v>70</v>
      </c>
      <c r="I280" t="str">
        <f t="shared" ca="1" si="35"/>
        <v>Kurum 18</v>
      </c>
      <c r="J280" t="str">
        <f ca="1">IF(GirisimProjeler[[#This Row],[Aşama]]="Sonuçlandı","Kapalı","Açık")</f>
        <v>Açık</v>
      </c>
      <c r="K280" t="str">
        <f t="shared" ca="1" si="38"/>
        <v>İncelemede</v>
      </c>
      <c r="L280" t="str">
        <f t="shared" ca="1" si="36"/>
        <v>Arge</v>
      </c>
      <c r="M280">
        <f ca="1">ROUNDUP(RANDBETWEEN(1,TODAY()-GirisimProjeler[[#This Row],[Tarih]])/2,0)</f>
        <v>2</v>
      </c>
      <c r="N280" s="15">
        <f ca="1">IF(GirisimProjeler[[#This Row],[Durumu]]="Açık",_xlfn.SWITCH(RANDBETWEEN(1,10),1,"",2,"",RANDBETWEEN(1,10)),"")</f>
        <v>1</v>
      </c>
      <c r="O280" s="15" t="str">
        <f t="shared" ca="1" si="39"/>
        <v>AB</v>
      </c>
      <c r="P280" s="15"/>
    </row>
    <row r="281" spans="1:16">
      <c r="A281">
        <v>568</v>
      </c>
      <c r="B281">
        <f t="shared" ca="1" si="37"/>
        <v>268</v>
      </c>
      <c r="C281">
        <f t="shared" ca="1" si="32"/>
        <v>32</v>
      </c>
      <c r="D281" t="s">
        <v>10624</v>
      </c>
      <c r="E281" s="14">
        <f t="shared" ca="1" si="33"/>
        <v>43695</v>
      </c>
      <c r="F281">
        <f t="shared" ca="1" si="34"/>
        <v>30</v>
      </c>
      <c r="G281" s="13">
        <f ca="1">VLOOKUP(GirisimProjeler[[#This Row],[Başvuruyu Alan Çalışan]],Calisanlar[],6,0)</f>
        <v>35</v>
      </c>
      <c r="H281" s="13">
        <f ca="1">MATCH(GirisimProjeler[[#This Row],[Başvuru il]],ilceler[İl Plaka],0)+RANDBETWEEN(1,5)</f>
        <v>488</v>
      </c>
      <c r="I281" t="str">
        <f t="shared" ca="1" si="35"/>
        <v>Kurum 13</v>
      </c>
      <c r="J281" t="str">
        <f ca="1">IF(GirisimProjeler[[#This Row],[Aşama]]="Sonuçlandı","Kapalı","Açık")</f>
        <v>Açık</v>
      </c>
      <c r="K281" t="str">
        <f t="shared" ca="1" si="38"/>
        <v>İncelemede</v>
      </c>
      <c r="L281" t="str">
        <f t="shared" ca="1" si="36"/>
        <v>Bilgi İşlem</v>
      </c>
      <c r="M281">
        <f ca="1">ROUNDUP(RANDBETWEEN(1,TODAY()-GirisimProjeler[[#This Row],[Tarih]])/2,0)</f>
        <v>1</v>
      </c>
      <c r="N281" s="15">
        <f ca="1">IF(GirisimProjeler[[#This Row],[Durumu]]="Açık",_xlfn.SWITCH(RANDBETWEEN(1,10),1,"",2,"",RANDBETWEEN(1,10)),"")</f>
        <v>9</v>
      </c>
      <c r="O281" s="15" t="str">
        <f t="shared" ca="1" si="39"/>
        <v>Kosgeb</v>
      </c>
      <c r="P281" s="15"/>
    </row>
    <row r="282" spans="1:16">
      <c r="A282">
        <v>569</v>
      </c>
      <c r="B282">
        <f t="shared" ca="1" si="37"/>
        <v>1796</v>
      </c>
      <c r="C282">
        <f t="shared" ca="1" si="32"/>
        <v>56</v>
      </c>
      <c r="D282" s="12" t="s">
        <v>10617</v>
      </c>
      <c r="E282" s="14">
        <f t="shared" ca="1" si="33"/>
        <v>43694</v>
      </c>
      <c r="F282">
        <f t="shared" ca="1" si="34"/>
        <v>95</v>
      </c>
      <c r="G282" s="13">
        <f ca="1">VLOOKUP(GirisimProjeler[[#This Row],[Başvuruyu Alan Çalışan]],Calisanlar[],6,0)</f>
        <v>58</v>
      </c>
      <c r="H282" s="13">
        <f ca="1">MATCH(GirisimProjeler[[#This Row],[Başvuru il]],ilceler[İl Plaka],0)+RANDBETWEEN(1,5)</f>
        <v>859</v>
      </c>
      <c r="I282" t="str">
        <f t="shared" ca="1" si="35"/>
        <v>Kurum 1</v>
      </c>
      <c r="J282" t="str">
        <f ca="1">IF(GirisimProjeler[[#This Row],[Aşama]]="Sonuçlandı","Kapalı","Açık")</f>
        <v>Kapalı</v>
      </c>
      <c r="K282" t="str">
        <f t="shared" ca="1" si="38"/>
        <v>Sonuçlandı</v>
      </c>
      <c r="L282" t="str">
        <f t="shared" ca="1" si="36"/>
        <v>Arge</v>
      </c>
      <c r="M282">
        <f ca="1">ROUNDUP(RANDBETWEEN(1,TODAY()-GirisimProjeler[[#This Row],[Tarih]])/2,0)</f>
        <v>4</v>
      </c>
      <c r="N282" s="15" t="str">
        <f ca="1">IF(GirisimProjeler[[#This Row],[Durumu]]="Açık",_xlfn.SWITCH(RANDBETWEEN(1,10),1,"",2,"",RANDBETWEEN(1,10)),"")</f>
        <v/>
      </c>
      <c r="O282" s="15" t="str">
        <f t="shared" ca="1" si="39"/>
        <v>AB</v>
      </c>
      <c r="P282" s="15"/>
    </row>
    <row r="283" spans="1:16">
      <c r="A283">
        <v>570</v>
      </c>
      <c r="B283">
        <f t="shared" ca="1" si="37"/>
        <v>80</v>
      </c>
      <c r="C283">
        <f t="shared" ca="1" si="32"/>
        <v>44</v>
      </c>
      <c r="D283" s="12" t="s">
        <v>10618</v>
      </c>
      <c r="E283" s="14">
        <f t="shared" ca="1" si="33"/>
        <v>43696</v>
      </c>
      <c r="F283">
        <f t="shared" ca="1" si="34"/>
        <v>86</v>
      </c>
      <c r="G283" s="13">
        <f ca="1">VLOOKUP(GirisimProjeler[[#This Row],[Başvuruyu Alan Çalışan]],Calisanlar[],6,0)</f>
        <v>34</v>
      </c>
      <c r="H283" s="13">
        <f ca="1">MATCH(GirisimProjeler[[#This Row],[Başvuru il]],ilceler[İl Plaka],0)+RANDBETWEEN(1,5)</f>
        <v>446</v>
      </c>
      <c r="I283" t="str">
        <f t="shared" ca="1" si="35"/>
        <v>Kurum 11</v>
      </c>
      <c r="J283" t="str">
        <f ca="1">IF(GirisimProjeler[[#This Row],[Aşama]]="Sonuçlandı","Kapalı","Açık")</f>
        <v>Açık</v>
      </c>
      <c r="K283" t="str">
        <f t="shared" ca="1" si="38"/>
        <v>İncelemede</v>
      </c>
      <c r="L283" t="str">
        <f t="shared" ca="1" si="36"/>
        <v>Arge</v>
      </c>
      <c r="M283">
        <f ca="1">ROUNDUP(RANDBETWEEN(1,TODAY()-GirisimProjeler[[#This Row],[Tarih]])/2,0)</f>
        <v>2</v>
      </c>
      <c r="N283" s="15">
        <f ca="1">IF(GirisimProjeler[[#This Row],[Durumu]]="Açık",_xlfn.SWITCH(RANDBETWEEN(1,10),1,"",2,"",RANDBETWEEN(1,10)),"")</f>
        <v>9</v>
      </c>
      <c r="O283" s="15" t="str">
        <f t="shared" ca="1" si="39"/>
        <v>AB</v>
      </c>
      <c r="P283" s="15"/>
    </row>
    <row r="284" spans="1:16">
      <c r="A284">
        <v>571</v>
      </c>
      <c r="B284">
        <f t="shared" ca="1" si="37"/>
        <v>1379</v>
      </c>
      <c r="C284">
        <f t="shared" ca="1" si="32"/>
        <v>72</v>
      </c>
      <c r="D284" t="s">
        <v>10619</v>
      </c>
      <c r="E284" s="14">
        <f t="shared" ca="1" si="33"/>
        <v>43682</v>
      </c>
      <c r="F284">
        <f t="shared" ca="1" si="34"/>
        <v>87</v>
      </c>
      <c r="G284" s="13">
        <f ca="1">VLOOKUP(GirisimProjeler[[#This Row],[Başvuruyu Alan Çalışan]],Calisanlar[],6,0)</f>
        <v>34</v>
      </c>
      <c r="H284" s="13">
        <f ca="1">MATCH(GirisimProjeler[[#This Row],[Başvuru il]],ilceler[İl Plaka],0)+RANDBETWEEN(1,5)</f>
        <v>447</v>
      </c>
      <c r="I284" t="str">
        <f t="shared" ca="1" si="35"/>
        <v>Kurum 16</v>
      </c>
      <c r="J284" t="str">
        <f ca="1">IF(GirisimProjeler[[#This Row],[Aşama]]="Sonuçlandı","Kapalı","Açık")</f>
        <v>Açık</v>
      </c>
      <c r="K284" t="str">
        <f t="shared" ca="1" si="38"/>
        <v>Yeni Proje</v>
      </c>
      <c r="L284" t="str">
        <f t="shared" ca="1" si="36"/>
        <v>Arge</v>
      </c>
      <c r="M284">
        <f ca="1">ROUNDUP(RANDBETWEEN(1,TODAY()-GirisimProjeler[[#This Row],[Tarih]])/2,0)</f>
        <v>10</v>
      </c>
      <c r="N284" s="15">
        <f ca="1">IF(GirisimProjeler[[#This Row],[Durumu]]="Açık",_xlfn.SWITCH(RANDBETWEEN(1,10),1,"",2,"",RANDBETWEEN(1,10)),"")</f>
        <v>1</v>
      </c>
      <c r="O284" s="15" t="str">
        <f t="shared" ca="1" si="39"/>
        <v>Bulunmuyor</v>
      </c>
      <c r="P284" s="15"/>
    </row>
    <row r="285" spans="1:16">
      <c r="A285">
        <v>572</v>
      </c>
      <c r="B285">
        <f t="shared" ca="1" si="37"/>
        <v>149</v>
      </c>
      <c r="C285">
        <f t="shared" ca="1" si="32"/>
        <v>138</v>
      </c>
      <c r="D285" t="s">
        <v>10620</v>
      </c>
      <c r="E285" s="14">
        <f t="shared" ca="1" si="33"/>
        <v>43683</v>
      </c>
      <c r="F285">
        <f t="shared" ca="1" si="34"/>
        <v>6</v>
      </c>
      <c r="G285" s="13">
        <f ca="1">VLOOKUP(GirisimProjeler[[#This Row],[Başvuruyu Alan Çalışan]],Calisanlar[],6,0)</f>
        <v>34</v>
      </c>
      <c r="H285" s="13">
        <f ca="1">MATCH(GirisimProjeler[[#This Row],[Başvuru il]],ilceler[İl Plaka],0)+RANDBETWEEN(1,5)</f>
        <v>449</v>
      </c>
      <c r="I285" t="str">
        <f t="shared" ca="1" si="35"/>
        <v>Kurum 20</v>
      </c>
      <c r="J285" t="str">
        <f ca="1">IF(GirisimProjeler[[#This Row],[Aşama]]="Sonuçlandı","Kapalı","Açık")</f>
        <v>Açık</v>
      </c>
      <c r="K285" t="str">
        <f t="shared" ca="1" si="38"/>
        <v>Yeni Proje</v>
      </c>
      <c r="L285" t="str">
        <f t="shared" ca="1" si="36"/>
        <v>Arge</v>
      </c>
      <c r="M285">
        <f ca="1">ROUNDUP(RANDBETWEEN(1,TODAY()-GirisimProjeler[[#This Row],[Tarih]])/2,0)</f>
        <v>25</v>
      </c>
      <c r="N285" s="15">
        <f ca="1">IF(GirisimProjeler[[#This Row],[Durumu]]="Açık",_xlfn.SWITCH(RANDBETWEEN(1,10),1,"",2,"",RANDBETWEEN(1,10)),"")</f>
        <v>3</v>
      </c>
      <c r="O285" s="15" t="str">
        <f t="shared" ca="1" si="39"/>
        <v>Bulunmuyor</v>
      </c>
      <c r="P285" s="15"/>
    </row>
    <row r="286" spans="1:16">
      <c r="A286">
        <v>573</v>
      </c>
      <c r="B286">
        <f t="shared" ca="1" si="37"/>
        <v>1729</v>
      </c>
      <c r="C286">
        <f t="shared" ca="1" si="32"/>
        <v>133</v>
      </c>
      <c r="D286" t="s">
        <v>10621</v>
      </c>
      <c r="E286" s="14">
        <f t="shared" ca="1" si="33"/>
        <v>43706</v>
      </c>
      <c r="F286">
        <f t="shared" ca="1" si="34"/>
        <v>97</v>
      </c>
      <c r="G286" s="13">
        <f ca="1">VLOOKUP(GirisimProjeler[[#This Row],[Başvuruyu Alan Çalışan]],Calisanlar[],6,0)</f>
        <v>58</v>
      </c>
      <c r="H286" s="13">
        <f ca="1">MATCH(GirisimProjeler[[#This Row],[Başvuru il]],ilceler[İl Plaka],0)+RANDBETWEEN(1,5)</f>
        <v>862</v>
      </c>
      <c r="I286" t="str">
        <f t="shared" ca="1" si="35"/>
        <v>Kurum 11</v>
      </c>
      <c r="J286" t="str">
        <f ca="1">IF(GirisimProjeler[[#This Row],[Aşama]]="Sonuçlandı","Kapalı","Açık")</f>
        <v>Açık</v>
      </c>
      <c r="K286" t="str">
        <f t="shared" ca="1" si="38"/>
        <v>Yeni Proje</v>
      </c>
      <c r="L286" t="str">
        <f t="shared" ca="1" si="36"/>
        <v>Arge</v>
      </c>
      <c r="M286">
        <f ca="1">ROUNDUP(RANDBETWEEN(1,TODAY()-GirisimProjeler[[#This Row],[Tarih]])/2,0)</f>
        <v>2</v>
      </c>
      <c r="N286" s="15">
        <f ca="1">IF(GirisimProjeler[[#This Row],[Durumu]]="Açık",_xlfn.SWITCH(RANDBETWEEN(1,10),1,"",2,"",RANDBETWEEN(1,10)),"")</f>
        <v>6</v>
      </c>
      <c r="O286" s="15" t="str">
        <f t="shared" ca="1" si="39"/>
        <v>Kosgeb</v>
      </c>
      <c r="P286" s="15"/>
    </row>
    <row r="287" spans="1:16">
      <c r="A287">
        <v>574</v>
      </c>
      <c r="B287">
        <f t="shared" ca="1" si="37"/>
        <v>1329</v>
      </c>
      <c r="C287">
        <f t="shared" ca="1" si="32"/>
        <v>100</v>
      </c>
      <c r="D287" t="s">
        <v>10622</v>
      </c>
      <c r="E287" s="14">
        <f t="shared" ca="1" si="33"/>
        <v>43729</v>
      </c>
      <c r="F287">
        <f t="shared" ca="1" si="34"/>
        <v>76</v>
      </c>
      <c r="G287" s="13">
        <f ca="1">VLOOKUP(GirisimProjeler[[#This Row],[Başvuruyu Alan Çalışan]],Calisanlar[],6,0)</f>
        <v>6</v>
      </c>
      <c r="H287" s="13">
        <f ca="1">MATCH(GirisimProjeler[[#This Row],[Başvuru il]],ilceler[İl Plaka],0)+RANDBETWEEN(1,5)</f>
        <v>70</v>
      </c>
      <c r="I287" t="str">
        <f t="shared" ca="1" si="35"/>
        <v>Kurum 5</v>
      </c>
      <c r="J287" t="str">
        <f ca="1">IF(GirisimProjeler[[#This Row],[Aşama]]="Sonuçlandı","Kapalı","Açık")</f>
        <v>Kapalı</v>
      </c>
      <c r="K287" t="str">
        <f t="shared" ca="1" si="38"/>
        <v>Sonuçlandı</v>
      </c>
      <c r="L287" t="str">
        <f t="shared" ca="1" si="36"/>
        <v>Finans</v>
      </c>
      <c r="M287">
        <f ca="1">ROUNDUP(RANDBETWEEN(1,TODAY()-GirisimProjeler[[#This Row],[Tarih]])/2,0)</f>
        <v>1</v>
      </c>
      <c r="N287" s="15" t="str">
        <f ca="1">IF(GirisimProjeler[[#This Row],[Durumu]]="Açık",_xlfn.SWITCH(RANDBETWEEN(1,10),1,"",2,"",RANDBETWEEN(1,10)),"")</f>
        <v/>
      </c>
      <c r="O287" s="15" t="str">
        <f t="shared" ca="1" si="39"/>
        <v>Kosgeb</v>
      </c>
      <c r="P287" s="15"/>
    </row>
    <row r="288" spans="1:16">
      <c r="A288">
        <v>575</v>
      </c>
      <c r="B288">
        <f t="shared" ca="1" si="37"/>
        <v>1315</v>
      </c>
      <c r="C288">
        <f t="shared" ca="1" si="32"/>
        <v>156</v>
      </c>
      <c r="D288" t="s">
        <v>10623</v>
      </c>
      <c r="E288" s="14">
        <f t="shared" ca="1" si="33"/>
        <v>43693</v>
      </c>
      <c r="F288">
        <f t="shared" ca="1" si="34"/>
        <v>9</v>
      </c>
      <c r="G288" s="13">
        <f ca="1">VLOOKUP(GirisimProjeler[[#This Row],[Başvuruyu Alan Çalışan]],Calisanlar[],6,0)</f>
        <v>34</v>
      </c>
      <c r="H288" s="13">
        <f ca="1">MATCH(GirisimProjeler[[#This Row],[Başvuru il]],ilceler[İl Plaka],0)+RANDBETWEEN(1,5)</f>
        <v>446</v>
      </c>
      <c r="I288" t="str">
        <f t="shared" ca="1" si="35"/>
        <v>Kurum 13</v>
      </c>
      <c r="J288" t="str">
        <f ca="1">IF(GirisimProjeler[[#This Row],[Aşama]]="Sonuçlandı","Kapalı","Açık")</f>
        <v>Açık</v>
      </c>
      <c r="K288" t="str">
        <f t="shared" ca="1" si="38"/>
        <v>Yeni Proje</v>
      </c>
      <c r="L288" t="str">
        <f t="shared" ca="1" si="36"/>
        <v>Arge</v>
      </c>
      <c r="M288">
        <f ca="1">ROUNDUP(RANDBETWEEN(1,TODAY()-GirisimProjeler[[#This Row],[Tarih]])/2,0)</f>
        <v>1</v>
      </c>
      <c r="N288" s="15">
        <f ca="1">IF(GirisimProjeler[[#This Row],[Durumu]]="Açık",_xlfn.SWITCH(RANDBETWEEN(1,10),1,"",2,"",RANDBETWEEN(1,10)),"")</f>
        <v>6</v>
      </c>
      <c r="O288" s="15" t="str">
        <f t="shared" ca="1" si="39"/>
        <v>Tubitak</v>
      </c>
      <c r="P288" s="15"/>
    </row>
    <row r="289" spans="1:16">
      <c r="A289">
        <v>576</v>
      </c>
      <c r="B289">
        <f t="shared" ca="1" si="37"/>
        <v>851</v>
      </c>
      <c r="C289">
        <f t="shared" ca="1" si="32"/>
        <v>9</v>
      </c>
      <c r="D289" t="s">
        <v>10624</v>
      </c>
      <c r="E289" s="14">
        <f t="shared" ca="1" si="33"/>
        <v>43687</v>
      </c>
      <c r="F289">
        <f t="shared" ca="1" si="34"/>
        <v>124</v>
      </c>
      <c r="G289" s="13">
        <f ca="1">VLOOKUP(GirisimProjeler[[#This Row],[Başvuruyu Alan Çalışan]],Calisanlar[],6,0)</f>
        <v>6</v>
      </c>
      <c r="H289" s="13">
        <f ca="1">MATCH(GirisimProjeler[[#This Row],[Başvuru il]],ilceler[İl Plaka],0)+RANDBETWEEN(1,5)</f>
        <v>66</v>
      </c>
      <c r="I289" t="str">
        <f t="shared" ca="1" si="35"/>
        <v>Kurum 9</v>
      </c>
      <c r="J289" t="str">
        <f ca="1">IF(GirisimProjeler[[#This Row],[Aşama]]="Sonuçlandı","Kapalı","Açık")</f>
        <v>Açık</v>
      </c>
      <c r="K289" t="str">
        <f t="shared" ca="1" si="38"/>
        <v>İncelemede</v>
      </c>
      <c r="L289" t="str">
        <f t="shared" ca="1" si="36"/>
        <v>Arge</v>
      </c>
      <c r="M289">
        <f ca="1">ROUNDUP(RANDBETWEEN(1,TODAY()-GirisimProjeler[[#This Row],[Tarih]])/2,0)</f>
        <v>17</v>
      </c>
      <c r="N289" s="15" t="str">
        <f ca="1">IF(GirisimProjeler[[#This Row],[Durumu]]="Açık",_xlfn.SWITCH(RANDBETWEEN(1,10),1,"",2,"",RANDBETWEEN(1,10)),"")</f>
        <v/>
      </c>
      <c r="O289" s="15" t="str">
        <f t="shared" ca="1" si="39"/>
        <v>AB</v>
      </c>
      <c r="P289" s="15"/>
    </row>
    <row r="290" spans="1:16">
      <c r="A290">
        <v>577</v>
      </c>
      <c r="B290">
        <f t="shared" ca="1" si="37"/>
        <v>123</v>
      </c>
      <c r="C290">
        <f t="shared" ref="C290:C353" ca="1" si="40">RANDBETWEEN(1,158)</f>
        <v>38</v>
      </c>
      <c r="D290" s="12" t="s">
        <v>10617</v>
      </c>
      <c r="E290" s="14">
        <f t="shared" ref="E290:E353" ca="1" si="41">TODAY()-RANDBETWEEN(1,60)</f>
        <v>43703</v>
      </c>
      <c r="F290">
        <f t="shared" ref="F290:F353" ca="1" si="42">RANDBETWEEN(1,130)</f>
        <v>24</v>
      </c>
      <c r="G290" s="13">
        <f ca="1">VLOOKUP(GirisimProjeler[[#This Row],[Başvuruyu Alan Çalışan]],Calisanlar[],6,0)</f>
        <v>6</v>
      </c>
      <c r="H290" s="13">
        <f ca="1">MATCH(GirisimProjeler[[#This Row],[Başvuru il]],ilceler[İl Plaka],0)+RANDBETWEEN(1,5)</f>
        <v>68</v>
      </c>
      <c r="I290" t="str">
        <f t="shared" ref="I290:I353" ca="1" si="43">"Kurum "&amp;RANDBETWEEN(1,20)</f>
        <v>Kurum 11</v>
      </c>
      <c r="J290" t="str">
        <f ca="1">IF(GirisimProjeler[[#This Row],[Aşama]]="Sonuçlandı","Kapalı","Açık")</f>
        <v>Kapalı</v>
      </c>
      <c r="K290" t="str">
        <f t="shared" ca="1" si="38"/>
        <v>Sonuçlandı</v>
      </c>
      <c r="L290" t="str">
        <f t="shared" ref="L290:L353" ca="1" si="44">_xlfn.SWITCH(RANDBETWEEN(1,5),1,"Bilgi İşlem",2,"Finans",3,"İnsan Kaynakları","Arge")</f>
        <v>Finans</v>
      </c>
      <c r="M290">
        <f ca="1">ROUNDUP(RANDBETWEEN(1,TODAY()-GirisimProjeler[[#This Row],[Tarih]])/2,0)</f>
        <v>7</v>
      </c>
      <c r="N290" s="15" t="str">
        <f ca="1">IF(GirisimProjeler[[#This Row],[Durumu]]="Açık",_xlfn.SWITCH(RANDBETWEEN(1,10),1,"",2,"",RANDBETWEEN(1,10)),"")</f>
        <v/>
      </c>
      <c r="O290" s="15" t="str">
        <f t="shared" ca="1" si="39"/>
        <v>Kosgeb</v>
      </c>
      <c r="P290" s="15"/>
    </row>
    <row r="291" spans="1:16">
      <c r="A291">
        <v>578</v>
      </c>
      <c r="B291">
        <f t="shared" ca="1" si="37"/>
        <v>141</v>
      </c>
      <c r="C291">
        <f t="shared" ca="1" si="40"/>
        <v>145</v>
      </c>
      <c r="D291" s="12" t="s">
        <v>10618</v>
      </c>
      <c r="E291" s="14">
        <f t="shared" ca="1" si="41"/>
        <v>43709</v>
      </c>
      <c r="F291">
        <f t="shared" ca="1" si="42"/>
        <v>94</v>
      </c>
      <c r="G291" s="13">
        <f ca="1">VLOOKUP(GirisimProjeler[[#This Row],[Başvuruyu Alan Çalışan]],Calisanlar[],6,0)</f>
        <v>27</v>
      </c>
      <c r="H291" s="13">
        <f ca="1">MATCH(GirisimProjeler[[#This Row],[Başvuru il]],ilceler[İl Plaka],0)+RANDBETWEEN(1,5)</f>
        <v>382</v>
      </c>
      <c r="I291" t="str">
        <f t="shared" ca="1" si="43"/>
        <v>Kurum 1</v>
      </c>
      <c r="J291" t="str">
        <f ca="1">IF(GirisimProjeler[[#This Row],[Aşama]]="Sonuçlandı","Kapalı","Açık")</f>
        <v>Kapalı</v>
      </c>
      <c r="K291" t="str">
        <f t="shared" ca="1" si="38"/>
        <v>Sonuçlandı</v>
      </c>
      <c r="L291" t="str">
        <f t="shared" ca="1" si="44"/>
        <v>Bilgi İşlem</v>
      </c>
      <c r="M291">
        <f ca="1">ROUNDUP(RANDBETWEEN(1,TODAY()-GirisimProjeler[[#This Row],[Tarih]])/2,0)</f>
        <v>6</v>
      </c>
      <c r="N291" s="15" t="str">
        <f ca="1">IF(GirisimProjeler[[#This Row],[Durumu]]="Açık",_xlfn.SWITCH(RANDBETWEEN(1,10),1,"",2,"",RANDBETWEEN(1,10)),"")</f>
        <v/>
      </c>
      <c r="O291" s="15" t="str">
        <f t="shared" ca="1" si="39"/>
        <v>Bulunmuyor</v>
      </c>
      <c r="P291" s="15"/>
    </row>
    <row r="292" spans="1:16">
      <c r="A292">
        <v>579</v>
      </c>
      <c r="B292">
        <f t="shared" ca="1" si="37"/>
        <v>893</v>
      </c>
      <c r="C292">
        <f t="shared" ca="1" si="40"/>
        <v>142</v>
      </c>
      <c r="D292" t="s">
        <v>10619</v>
      </c>
      <c r="E292" s="14">
        <f t="shared" ca="1" si="41"/>
        <v>43712</v>
      </c>
      <c r="F292">
        <f t="shared" ca="1" si="42"/>
        <v>127</v>
      </c>
      <c r="G292" s="13">
        <f ca="1">VLOOKUP(GirisimProjeler[[#This Row],[Başvuruyu Alan Çalışan]],Calisanlar[],6,0)</f>
        <v>34</v>
      </c>
      <c r="H292" s="13">
        <f ca="1">MATCH(GirisimProjeler[[#This Row],[Başvuru il]],ilceler[İl Plaka],0)+RANDBETWEEN(1,5)</f>
        <v>447</v>
      </c>
      <c r="I292" t="str">
        <f t="shared" ca="1" si="43"/>
        <v>Kurum 18</v>
      </c>
      <c r="J292" t="str">
        <f ca="1">IF(GirisimProjeler[[#This Row],[Aşama]]="Sonuçlandı","Kapalı","Açık")</f>
        <v>Kapalı</v>
      </c>
      <c r="K292" t="str">
        <f t="shared" ca="1" si="38"/>
        <v>Sonuçlandı</v>
      </c>
      <c r="L292" t="str">
        <f t="shared" ca="1" si="44"/>
        <v>İnsan Kaynakları</v>
      </c>
      <c r="M292">
        <f ca="1">ROUNDUP(RANDBETWEEN(1,TODAY()-GirisimProjeler[[#This Row],[Tarih]])/2,0)</f>
        <v>5</v>
      </c>
      <c r="N292" s="15" t="str">
        <f ca="1">IF(GirisimProjeler[[#This Row],[Durumu]]="Açık",_xlfn.SWITCH(RANDBETWEEN(1,10),1,"",2,"",RANDBETWEEN(1,10)),"")</f>
        <v/>
      </c>
      <c r="O292" s="15" t="str">
        <f t="shared" ca="1" si="39"/>
        <v>Tubitak</v>
      </c>
      <c r="P292" s="15"/>
    </row>
    <row r="293" spans="1:16">
      <c r="A293">
        <v>580</v>
      </c>
      <c r="B293">
        <f t="shared" ca="1" si="37"/>
        <v>703</v>
      </c>
      <c r="C293">
        <f t="shared" ca="1" si="40"/>
        <v>133</v>
      </c>
      <c r="D293" t="s">
        <v>10620</v>
      </c>
      <c r="E293" s="14">
        <f t="shared" ca="1" si="41"/>
        <v>43690</v>
      </c>
      <c r="F293">
        <f t="shared" ca="1" si="42"/>
        <v>21</v>
      </c>
      <c r="G293" s="13">
        <f ca="1">VLOOKUP(GirisimProjeler[[#This Row],[Başvuruyu Alan Çalışan]],Calisanlar[],6,0)</f>
        <v>35</v>
      </c>
      <c r="H293" s="13">
        <f ca="1">MATCH(GirisimProjeler[[#This Row],[Başvuru il]],ilceler[İl Plaka],0)+RANDBETWEEN(1,5)</f>
        <v>488</v>
      </c>
      <c r="I293" t="str">
        <f t="shared" ca="1" si="43"/>
        <v>Kurum 2</v>
      </c>
      <c r="J293" t="str">
        <f ca="1">IF(GirisimProjeler[[#This Row],[Aşama]]="Sonuçlandı","Kapalı","Açık")</f>
        <v>Kapalı</v>
      </c>
      <c r="K293" t="str">
        <f t="shared" ca="1" si="38"/>
        <v>Sonuçlandı</v>
      </c>
      <c r="L293" t="str">
        <f t="shared" ca="1" si="44"/>
        <v>Finans</v>
      </c>
      <c r="M293">
        <f ca="1">ROUNDUP(RANDBETWEEN(1,TODAY()-GirisimProjeler[[#This Row],[Tarih]])/2,0)</f>
        <v>3</v>
      </c>
      <c r="N293" s="15" t="str">
        <f ca="1">IF(GirisimProjeler[[#This Row],[Durumu]]="Açık",_xlfn.SWITCH(RANDBETWEEN(1,10),1,"",2,"",RANDBETWEEN(1,10)),"")</f>
        <v/>
      </c>
      <c r="O293" s="15" t="str">
        <f t="shared" ca="1" si="39"/>
        <v>Tubitak</v>
      </c>
      <c r="P293" s="15"/>
    </row>
    <row r="294" spans="1:16">
      <c r="A294">
        <v>581</v>
      </c>
      <c r="B294">
        <f t="shared" ca="1" si="37"/>
        <v>371</v>
      </c>
      <c r="C294">
        <f t="shared" ca="1" si="40"/>
        <v>137</v>
      </c>
      <c r="D294" t="s">
        <v>10621</v>
      </c>
      <c r="E294" s="14">
        <f t="shared" ca="1" si="41"/>
        <v>43712</v>
      </c>
      <c r="F294">
        <f t="shared" ca="1" si="42"/>
        <v>126</v>
      </c>
      <c r="G294" s="13">
        <f ca="1">VLOOKUP(GirisimProjeler[[#This Row],[Başvuruyu Alan Çalışan]],Calisanlar[],6,0)</f>
        <v>34</v>
      </c>
      <c r="H294" s="13">
        <f ca="1">MATCH(GirisimProjeler[[#This Row],[Başvuru il]],ilceler[İl Plaka],0)+RANDBETWEEN(1,5)</f>
        <v>449</v>
      </c>
      <c r="I294" t="str">
        <f t="shared" ca="1" si="43"/>
        <v>Kurum 16</v>
      </c>
      <c r="J294" t="str">
        <f ca="1">IF(GirisimProjeler[[#This Row],[Aşama]]="Sonuçlandı","Kapalı","Açık")</f>
        <v>Kapalı</v>
      </c>
      <c r="K294" t="str">
        <f t="shared" ca="1" si="38"/>
        <v>Sonuçlandı</v>
      </c>
      <c r="L294" t="str">
        <f t="shared" ca="1" si="44"/>
        <v>Arge</v>
      </c>
      <c r="M294">
        <f ca="1">ROUNDUP(RANDBETWEEN(1,TODAY()-GirisimProjeler[[#This Row],[Tarih]])/2,0)</f>
        <v>2</v>
      </c>
      <c r="N294" s="15" t="str">
        <f ca="1">IF(GirisimProjeler[[#This Row],[Durumu]]="Açık",_xlfn.SWITCH(RANDBETWEEN(1,10),1,"",2,"",RANDBETWEEN(1,10)),"")</f>
        <v/>
      </c>
      <c r="O294" s="15" t="str">
        <f t="shared" ca="1" si="39"/>
        <v>Kosgeb</v>
      </c>
      <c r="P294" s="15"/>
    </row>
    <row r="295" spans="1:16">
      <c r="A295">
        <v>582</v>
      </c>
      <c r="B295">
        <f t="shared" ca="1" si="37"/>
        <v>524</v>
      </c>
      <c r="C295">
        <f t="shared" ca="1" si="40"/>
        <v>158</v>
      </c>
      <c r="D295" t="s">
        <v>10622</v>
      </c>
      <c r="E295" s="14">
        <f t="shared" ca="1" si="41"/>
        <v>43692</v>
      </c>
      <c r="F295">
        <f t="shared" ca="1" si="42"/>
        <v>1</v>
      </c>
      <c r="G295" s="13">
        <f ca="1">VLOOKUP(GirisimProjeler[[#This Row],[Başvuruyu Alan Çalışan]],Calisanlar[],6,0)</f>
        <v>6</v>
      </c>
      <c r="H295" s="13">
        <f ca="1">MATCH(GirisimProjeler[[#This Row],[Başvuru il]],ilceler[İl Plaka],0)+RANDBETWEEN(1,5)</f>
        <v>68</v>
      </c>
      <c r="I295" t="str">
        <f t="shared" ca="1" si="43"/>
        <v>Kurum 10</v>
      </c>
      <c r="J295" t="str">
        <f ca="1">IF(GirisimProjeler[[#This Row],[Aşama]]="Sonuçlandı","Kapalı","Açık")</f>
        <v>Kapalı</v>
      </c>
      <c r="K295" t="str">
        <f t="shared" ca="1" si="38"/>
        <v>Sonuçlandı</v>
      </c>
      <c r="L295" t="str">
        <f t="shared" ca="1" si="44"/>
        <v>İnsan Kaynakları</v>
      </c>
      <c r="M295">
        <f ca="1">ROUNDUP(RANDBETWEEN(1,TODAY()-GirisimProjeler[[#This Row],[Tarih]])/2,0)</f>
        <v>14</v>
      </c>
      <c r="N295" s="15" t="str">
        <f ca="1">IF(GirisimProjeler[[#This Row],[Durumu]]="Açık",_xlfn.SWITCH(RANDBETWEEN(1,10),1,"",2,"",RANDBETWEEN(1,10)),"")</f>
        <v/>
      </c>
      <c r="O295" s="15" t="str">
        <f t="shared" ca="1" si="39"/>
        <v>AB</v>
      </c>
      <c r="P295" s="15"/>
    </row>
    <row r="296" spans="1:16">
      <c r="A296">
        <v>583</v>
      </c>
      <c r="B296">
        <f t="shared" ca="1" si="37"/>
        <v>1953</v>
      </c>
      <c r="C296">
        <f t="shared" ca="1" si="40"/>
        <v>154</v>
      </c>
      <c r="D296" t="s">
        <v>10623</v>
      </c>
      <c r="E296" s="14">
        <f t="shared" ca="1" si="41"/>
        <v>43689</v>
      </c>
      <c r="F296">
        <f t="shared" ca="1" si="42"/>
        <v>95</v>
      </c>
      <c r="G296" s="13">
        <f ca="1">VLOOKUP(GirisimProjeler[[#This Row],[Başvuruyu Alan Çalışan]],Calisanlar[],6,0)</f>
        <v>58</v>
      </c>
      <c r="H296" s="13">
        <f ca="1">MATCH(GirisimProjeler[[#This Row],[Başvuru il]],ilceler[İl Plaka],0)+RANDBETWEEN(1,5)</f>
        <v>861</v>
      </c>
      <c r="I296" t="str">
        <f t="shared" ca="1" si="43"/>
        <v>Kurum 12</v>
      </c>
      <c r="J296" t="str">
        <f ca="1">IF(GirisimProjeler[[#This Row],[Aşama]]="Sonuçlandı","Kapalı","Açık")</f>
        <v>Kapalı</v>
      </c>
      <c r="K296" t="str">
        <f t="shared" ca="1" si="38"/>
        <v>Sonuçlandı</v>
      </c>
      <c r="L296" t="str">
        <f t="shared" ca="1" si="44"/>
        <v>Arge</v>
      </c>
      <c r="M296">
        <f ca="1">ROUNDUP(RANDBETWEEN(1,TODAY()-GirisimProjeler[[#This Row],[Tarih]])/2,0)</f>
        <v>19</v>
      </c>
      <c r="N296" s="15" t="str">
        <f ca="1">IF(GirisimProjeler[[#This Row],[Durumu]]="Açık",_xlfn.SWITCH(RANDBETWEEN(1,10),1,"",2,"",RANDBETWEEN(1,10)),"")</f>
        <v/>
      </c>
      <c r="O296" s="15" t="str">
        <f t="shared" ca="1" si="39"/>
        <v>AB</v>
      </c>
      <c r="P296" s="15"/>
    </row>
    <row r="297" spans="1:16">
      <c r="A297">
        <v>584</v>
      </c>
      <c r="B297">
        <f t="shared" ca="1" si="37"/>
        <v>704</v>
      </c>
      <c r="C297">
        <f t="shared" ca="1" si="40"/>
        <v>76</v>
      </c>
      <c r="D297" t="s">
        <v>10624</v>
      </c>
      <c r="E297" s="14">
        <f t="shared" ca="1" si="41"/>
        <v>43731</v>
      </c>
      <c r="F297">
        <f t="shared" ca="1" si="42"/>
        <v>4</v>
      </c>
      <c r="G297" s="13">
        <f ca="1">VLOOKUP(GirisimProjeler[[#This Row],[Başvuruyu Alan Çalışan]],Calisanlar[],6,0)</f>
        <v>6</v>
      </c>
      <c r="H297" s="13">
        <f ca="1">MATCH(GirisimProjeler[[#This Row],[Başvuru il]],ilceler[İl Plaka],0)+RANDBETWEEN(1,5)</f>
        <v>68</v>
      </c>
      <c r="I297" t="str">
        <f t="shared" ca="1" si="43"/>
        <v>Kurum 13</v>
      </c>
      <c r="J297" t="str">
        <f ca="1">IF(GirisimProjeler[[#This Row],[Aşama]]="Sonuçlandı","Kapalı","Açık")</f>
        <v>Açık</v>
      </c>
      <c r="K297" t="str">
        <f t="shared" ca="1" si="38"/>
        <v>Yeni Proje</v>
      </c>
      <c r="L297" t="str">
        <f t="shared" ca="1" si="44"/>
        <v>Arge</v>
      </c>
      <c r="M297">
        <f ca="1">ROUNDUP(RANDBETWEEN(1,TODAY()-GirisimProjeler[[#This Row],[Tarih]])/2,0)</f>
        <v>1</v>
      </c>
      <c r="N297" s="15">
        <f ca="1">IF(GirisimProjeler[[#This Row],[Durumu]]="Açık",_xlfn.SWITCH(RANDBETWEEN(1,10),1,"",2,"",RANDBETWEEN(1,10)),"")</f>
        <v>10</v>
      </c>
      <c r="O297" s="15" t="str">
        <f t="shared" ca="1" si="39"/>
        <v>Tubitak</v>
      </c>
      <c r="P297" s="15"/>
    </row>
    <row r="298" spans="1:16">
      <c r="A298">
        <v>585</v>
      </c>
      <c r="B298">
        <f t="shared" ca="1" si="37"/>
        <v>1429</v>
      </c>
      <c r="C298">
        <f t="shared" ca="1" si="40"/>
        <v>4</v>
      </c>
      <c r="D298" s="12" t="s">
        <v>10617</v>
      </c>
      <c r="E298" s="14">
        <f t="shared" ca="1" si="41"/>
        <v>43697</v>
      </c>
      <c r="F298">
        <f t="shared" ca="1" si="42"/>
        <v>62</v>
      </c>
      <c r="G298" s="13">
        <f ca="1">VLOOKUP(GirisimProjeler[[#This Row],[Başvuruyu Alan Çalışan]],Calisanlar[],6,0)</f>
        <v>35</v>
      </c>
      <c r="H298" s="13">
        <f ca="1">MATCH(GirisimProjeler[[#This Row],[Başvuru il]],ilceler[İl Plaka],0)+RANDBETWEEN(1,5)</f>
        <v>485</v>
      </c>
      <c r="I298" t="str">
        <f t="shared" ca="1" si="43"/>
        <v>Kurum 17</v>
      </c>
      <c r="J298" t="str">
        <f ca="1">IF(GirisimProjeler[[#This Row],[Aşama]]="Sonuçlandı","Kapalı","Açık")</f>
        <v>Açık</v>
      </c>
      <c r="K298" t="str">
        <f t="shared" ca="1" si="38"/>
        <v>Yeni Proje</v>
      </c>
      <c r="L298" t="str">
        <f t="shared" ca="1" si="44"/>
        <v>Arge</v>
      </c>
      <c r="M298">
        <f ca="1">ROUNDUP(RANDBETWEEN(1,TODAY()-GirisimProjeler[[#This Row],[Tarih]])/2,0)</f>
        <v>5</v>
      </c>
      <c r="N298" s="15">
        <f ca="1">IF(GirisimProjeler[[#This Row],[Durumu]]="Açık",_xlfn.SWITCH(RANDBETWEEN(1,10),1,"",2,"",RANDBETWEEN(1,10)),"")</f>
        <v>5</v>
      </c>
      <c r="O298" s="15" t="str">
        <f t="shared" ca="1" si="39"/>
        <v>Kosgeb</v>
      </c>
      <c r="P298" s="15"/>
    </row>
    <row r="299" spans="1:16">
      <c r="A299">
        <v>586</v>
      </c>
      <c r="B299">
        <f t="shared" ca="1" si="37"/>
        <v>353</v>
      </c>
      <c r="C299">
        <f t="shared" ca="1" si="40"/>
        <v>5</v>
      </c>
      <c r="D299" s="12" t="s">
        <v>10618</v>
      </c>
      <c r="E299" s="14">
        <f t="shared" ca="1" si="41"/>
        <v>43689</v>
      </c>
      <c r="F299">
        <f t="shared" ca="1" si="42"/>
        <v>96</v>
      </c>
      <c r="G299" s="13">
        <f ca="1">VLOOKUP(GirisimProjeler[[#This Row],[Başvuruyu Alan Çalışan]],Calisanlar[],6,0)</f>
        <v>6</v>
      </c>
      <c r="H299" s="13">
        <f ca="1">MATCH(GirisimProjeler[[#This Row],[Başvuru il]],ilceler[İl Plaka],0)+RANDBETWEEN(1,5)</f>
        <v>66</v>
      </c>
      <c r="I299" t="str">
        <f t="shared" ca="1" si="43"/>
        <v>Kurum 9</v>
      </c>
      <c r="J299" t="str">
        <f ca="1">IF(GirisimProjeler[[#This Row],[Aşama]]="Sonuçlandı","Kapalı","Açık")</f>
        <v>Açık</v>
      </c>
      <c r="K299" t="str">
        <f t="shared" ca="1" si="38"/>
        <v>İncelemede</v>
      </c>
      <c r="L299" t="str">
        <f t="shared" ca="1" si="44"/>
        <v>Finans</v>
      </c>
      <c r="M299">
        <f ca="1">ROUNDUP(RANDBETWEEN(1,TODAY()-GirisimProjeler[[#This Row],[Tarih]])/2,0)</f>
        <v>3</v>
      </c>
      <c r="N299" s="15" t="str">
        <f ca="1">IF(GirisimProjeler[[#This Row],[Durumu]]="Açık",_xlfn.SWITCH(RANDBETWEEN(1,10),1,"",2,"",RANDBETWEEN(1,10)),"")</f>
        <v/>
      </c>
      <c r="O299" s="15" t="str">
        <f t="shared" ca="1" si="39"/>
        <v>Bulunmuyor</v>
      </c>
      <c r="P299" s="15"/>
    </row>
    <row r="300" spans="1:16">
      <c r="A300">
        <v>587</v>
      </c>
      <c r="B300">
        <f t="shared" ca="1" si="37"/>
        <v>1328</v>
      </c>
      <c r="C300">
        <f t="shared" ca="1" si="40"/>
        <v>66</v>
      </c>
      <c r="D300" t="s">
        <v>10619</v>
      </c>
      <c r="E300" s="14">
        <f t="shared" ca="1" si="41"/>
        <v>43732</v>
      </c>
      <c r="F300">
        <f t="shared" ca="1" si="42"/>
        <v>24</v>
      </c>
      <c r="G300" s="13">
        <f ca="1">VLOOKUP(GirisimProjeler[[#This Row],[Başvuruyu Alan Çalışan]],Calisanlar[],6,0)</f>
        <v>6</v>
      </c>
      <c r="H300" s="13">
        <f ca="1">MATCH(GirisimProjeler[[#This Row],[Başvuru il]],ilceler[İl Plaka],0)+RANDBETWEEN(1,5)</f>
        <v>70</v>
      </c>
      <c r="I300" t="str">
        <f t="shared" ca="1" si="43"/>
        <v>Kurum 6</v>
      </c>
      <c r="J300" t="str">
        <f ca="1">IF(GirisimProjeler[[#This Row],[Aşama]]="Sonuçlandı","Kapalı","Açık")</f>
        <v>Kapalı</v>
      </c>
      <c r="K300" t="str">
        <f t="shared" ca="1" si="38"/>
        <v>Sonuçlandı</v>
      </c>
      <c r="L300" t="str">
        <f t="shared" ca="1" si="44"/>
        <v>Bilgi İşlem</v>
      </c>
      <c r="M300">
        <f ca="1">ROUNDUP(RANDBETWEEN(1,TODAY()-GirisimProjeler[[#This Row],[Tarih]])/2,0)</f>
        <v>1</v>
      </c>
      <c r="N300" s="15" t="str">
        <f ca="1">IF(GirisimProjeler[[#This Row],[Durumu]]="Açık",_xlfn.SWITCH(RANDBETWEEN(1,10),1,"",2,"",RANDBETWEEN(1,10)),"")</f>
        <v/>
      </c>
      <c r="O300" s="15" t="str">
        <f t="shared" ca="1" si="39"/>
        <v>Bulunmuyor</v>
      </c>
      <c r="P300" s="15"/>
    </row>
    <row r="301" spans="1:16">
      <c r="A301">
        <v>588</v>
      </c>
      <c r="B301">
        <f t="shared" ca="1" si="37"/>
        <v>214</v>
      </c>
      <c r="C301">
        <f t="shared" ca="1" si="40"/>
        <v>95</v>
      </c>
      <c r="D301" t="s">
        <v>10620</v>
      </c>
      <c r="E301" s="14">
        <f t="shared" ca="1" si="41"/>
        <v>43677</v>
      </c>
      <c r="F301">
        <f t="shared" ca="1" si="42"/>
        <v>104</v>
      </c>
      <c r="G301" s="13">
        <f ca="1">VLOOKUP(GirisimProjeler[[#This Row],[Başvuruyu Alan Çalışan]],Calisanlar[],6,0)</f>
        <v>6</v>
      </c>
      <c r="H301" s="13">
        <f ca="1">MATCH(GirisimProjeler[[#This Row],[Başvuru il]],ilceler[İl Plaka],0)+RANDBETWEEN(1,5)</f>
        <v>70</v>
      </c>
      <c r="I301" t="str">
        <f t="shared" ca="1" si="43"/>
        <v>Kurum 16</v>
      </c>
      <c r="J301" t="str">
        <f ca="1">IF(GirisimProjeler[[#This Row],[Aşama]]="Sonuçlandı","Kapalı","Açık")</f>
        <v>Açık</v>
      </c>
      <c r="K301" t="str">
        <f t="shared" ca="1" si="38"/>
        <v>Yeni Proje</v>
      </c>
      <c r="L301" t="str">
        <f t="shared" ca="1" si="44"/>
        <v>İnsan Kaynakları</v>
      </c>
      <c r="M301">
        <f ca="1">ROUNDUP(RANDBETWEEN(1,TODAY()-GirisimProjeler[[#This Row],[Tarih]])/2,0)</f>
        <v>19</v>
      </c>
      <c r="N301" s="15">
        <f ca="1">IF(GirisimProjeler[[#This Row],[Durumu]]="Açık",_xlfn.SWITCH(RANDBETWEEN(1,10),1,"",2,"",RANDBETWEEN(1,10)),"")</f>
        <v>4</v>
      </c>
      <c r="O301" s="15" t="str">
        <f t="shared" ca="1" si="39"/>
        <v>Bulunmuyor</v>
      </c>
      <c r="P301" s="15"/>
    </row>
    <row r="302" spans="1:16">
      <c r="A302">
        <v>589</v>
      </c>
      <c r="B302">
        <f t="shared" ca="1" si="37"/>
        <v>666</v>
      </c>
      <c r="C302">
        <f t="shared" ca="1" si="40"/>
        <v>38</v>
      </c>
      <c r="D302" t="s">
        <v>10621</v>
      </c>
      <c r="E302" s="14">
        <f t="shared" ca="1" si="41"/>
        <v>43709</v>
      </c>
      <c r="F302">
        <f t="shared" ca="1" si="42"/>
        <v>118</v>
      </c>
      <c r="G302" s="13">
        <f ca="1">VLOOKUP(GirisimProjeler[[#This Row],[Başvuruyu Alan Çalışan]],Calisanlar[],6,0)</f>
        <v>35</v>
      </c>
      <c r="H302" s="13">
        <f ca="1">MATCH(GirisimProjeler[[#This Row],[Başvuru il]],ilceler[İl Plaka],0)+RANDBETWEEN(1,5)</f>
        <v>485</v>
      </c>
      <c r="I302" t="str">
        <f t="shared" ca="1" si="43"/>
        <v>Kurum 12</v>
      </c>
      <c r="J302" t="str">
        <f ca="1">IF(GirisimProjeler[[#This Row],[Aşama]]="Sonuçlandı","Kapalı","Açık")</f>
        <v>Kapalı</v>
      </c>
      <c r="K302" t="str">
        <f t="shared" ca="1" si="38"/>
        <v>Sonuçlandı</v>
      </c>
      <c r="L302" t="str">
        <f t="shared" ca="1" si="44"/>
        <v>Bilgi İşlem</v>
      </c>
      <c r="M302">
        <f ca="1">ROUNDUP(RANDBETWEEN(1,TODAY()-GirisimProjeler[[#This Row],[Tarih]])/2,0)</f>
        <v>3</v>
      </c>
      <c r="N302" s="15" t="str">
        <f ca="1">IF(GirisimProjeler[[#This Row],[Durumu]]="Açık",_xlfn.SWITCH(RANDBETWEEN(1,10),1,"",2,"",RANDBETWEEN(1,10)),"")</f>
        <v/>
      </c>
      <c r="O302" s="15" t="str">
        <f t="shared" ca="1" si="39"/>
        <v>Kosgeb</v>
      </c>
      <c r="P302" s="15"/>
    </row>
    <row r="303" spans="1:16">
      <c r="A303">
        <v>590</v>
      </c>
      <c r="B303">
        <f t="shared" ca="1" si="37"/>
        <v>984</v>
      </c>
      <c r="C303">
        <f t="shared" ca="1" si="40"/>
        <v>103</v>
      </c>
      <c r="D303" t="s">
        <v>10622</v>
      </c>
      <c r="E303" s="14">
        <f t="shared" ca="1" si="41"/>
        <v>43711</v>
      </c>
      <c r="F303">
        <f t="shared" ca="1" si="42"/>
        <v>82</v>
      </c>
      <c r="G303" s="13">
        <f ca="1">VLOOKUP(GirisimProjeler[[#This Row],[Başvuruyu Alan Çalışan]],Calisanlar[],6,0)</f>
        <v>35</v>
      </c>
      <c r="H303" s="13">
        <f ca="1">MATCH(GirisimProjeler[[#This Row],[Başvuru il]],ilceler[İl Plaka],0)+RANDBETWEEN(1,5)</f>
        <v>485</v>
      </c>
      <c r="I303" t="str">
        <f t="shared" ca="1" si="43"/>
        <v>Kurum 2</v>
      </c>
      <c r="J303" t="str">
        <f ca="1">IF(GirisimProjeler[[#This Row],[Aşama]]="Sonuçlandı","Kapalı","Açık")</f>
        <v>Açık</v>
      </c>
      <c r="K303" t="str">
        <f t="shared" ca="1" si="38"/>
        <v>İncelemede</v>
      </c>
      <c r="L303" t="str">
        <f t="shared" ca="1" si="44"/>
        <v>Finans</v>
      </c>
      <c r="M303">
        <f ca="1">ROUNDUP(RANDBETWEEN(1,TODAY()-GirisimProjeler[[#This Row],[Tarih]])/2,0)</f>
        <v>2</v>
      </c>
      <c r="N303" s="15">
        <f ca="1">IF(GirisimProjeler[[#This Row],[Durumu]]="Açık",_xlfn.SWITCH(RANDBETWEEN(1,10),1,"",2,"",RANDBETWEEN(1,10)),"")</f>
        <v>2</v>
      </c>
      <c r="O303" s="15" t="str">
        <f t="shared" ca="1" si="39"/>
        <v>Kosgeb</v>
      </c>
      <c r="P303" s="15"/>
    </row>
    <row r="304" spans="1:16">
      <c r="A304">
        <v>591</v>
      </c>
      <c r="B304">
        <f t="shared" ca="1" si="37"/>
        <v>1687</v>
      </c>
      <c r="C304">
        <f t="shared" ca="1" si="40"/>
        <v>49</v>
      </c>
      <c r="D304" t="s">
        <v>10623</v>
      </c>
      <c r="E304" s="14">
        <f t="shared" ca="1" si="41"/>
        <v>43673</v>
      </c>
      <c r="F304">
        <f t="shared" ca="1" si="42"/>
        <v>37</v>
      </c>
      <c r="G304" s="13">
        <f ca="1">VLOOKUP(GirisimProjeler[[#This Row],[Başvuruyu Alan Çalışan]],Calisanlar[],6,0)</f>
        <v>37</v>
      </c>
      <c r="H304" s="13">
        <f ca="1">MATCH(GirisimProjeler[[#This Row],[Başvuru il]],ilceler[İl Plaka],0)+RANDBETWEEN(1,5)</f>
        <v>547</v>
      </c>
      <c r="I304" t="str">
        <f t="shared" ca="1" si="43"/>
        <v>Kurum 5</v>
      </c>
      <c r="J304" t="str">
        <f ca="1">IF(GirisimProjeler[[#This Row],[Aşama]]="Sonuçlandı","Kapalı","Açık")</f>
        <v>Açık</v>
      </c>
      <c r="K304" t="str">
        <f t="shared" ca="1" si="38"/>
        <v>Yeni Proje</v>
      </c>
      <c r="L304" t="str">
        <f t="shared" ca="1" si="44"/>
        <v>Bilgi İşlem</v>
      </c>
      <c r="M304">
        <f ca="1">ROUNDUP(RANDBETWEEN(1,TODAY()-GirisimProjeler[[#This Row],[Tarih]])/2,0)</f>
        <v>8</v>
      </c>
      <c r="N304" s="15">
        <f ca="1">IF(GirisimProjeler[[#This Row],[Durumu]]="Açık",_xlfn.SWITCH(RANDBETWEEN(1,10),1,"",2,"",RANDBETWEEN(1,10)),"")</f>
        <v>4</v>
      </c>
      <c r="O304" s="15" t="str">
        <f t="shared" ca="1" si="39"/>
        <v>Kosgeb</v>
      </c>
      <c r="P304" s="15"/>
    </row>
    <row r="305" spans="1:16">
      <c r="A305">
        <v>592</v>
      </c>
      <c r="B305">
        <f t="shared" ca="1" si="37"/>
        <v>1325</v>
      </c>
      <c r="C305">
        <f t="shared" ca="1" si="40"/>
        <v>33</v>
      </c>
      <c r="D305" t="s">
        <v>10624</v>
      </c>
      <c r="E305" s="14">
        <f t="shared" ca="1" si="41"/>
        <v>43713</v>
      </c>
      <c r="F305">
        <f t="shared" ca="1" si="42"/>
        <v>102</v>
      </c>
      <c r="G305" s="13">
        <f ca="1">VLOOKUP(GirisimProjeler[[#This Row],[Başvuruyu Alan Çalışan]],Calisanlar[],6,0)</f>
        <v>34</v>
      </c>
      <c r="H305" s="13">
        <f ca="1">MATCH(GirisimProjeler[[#This Row],[Başvuru il]],ilceler[İl Plaka],0)+RANDBETWEEN(1,5)</f>
        <v>450</v>
      </c>
      <c r="I305" t="str">
        <f t="shared" ca="1" si="43"/>
        <v>Kurum 12</v>
      </c>
      <c r="J305" t="str">
        <f ca="1">IF(GirisimProjeler[[#This Row],[Aşama]]="Sonuçlandı","Kapalı","Açık")</f>
        <v>Kapalı</v>
      </c>
      <c r="K305" t="str">
        <f t="shared" ca="1" si="38"/>
        <v>Sonuçlandı</v>
      </c>
      <c r="L305" t="str">
        <f t="shared" ca="1" si="44"/>
        <v>Finans</v>
      </c>
      <c r="M305">
        <f ca="1">ROUNDUP(RANDBETWEEN(1,TODAY()-GirisimProjeler[[#This Row],[Tarih]])/2,0)</f>
        <v>8</v>
      </c>
      <c r="N305" s="15" t="str">
        <f ca="1">IF(GirisimProjeler[[#This Row],[Durumu]]="Açık",_xlfn.SWITCH(RANDBETWEEN(1,10),1,"",2,"",RANDBETWEEN(1,10)),"")</f>
        <v/>
      </c>
      <c r="O305" s="15" t="str">
        <f t="shared" ca="1" si="39"/>
        <v>Bulunmuyor</v>
      </c>
      <c r="P305" s="15"/>
    </row>
    <row r="306" spans="1:16">
      <c r="A306">
        <v>593</v>
      </c>
      <c r="B306">
        <f t="shared" ca="1" si="37"/>
        <v>340</v>
      </c>
      <c r="C306">
        <f t="shared" ca="1" si="40"/>
        <v>14</v>
      </c>
      <c r="D306" s="12" t="s">
        <v>10617</v>
      </c>
      <c r="E306" s="14">
        <f t="shared" ca="1" si="41"/>
        <v>43718</v>
      </c>
      <c r="F306">
        <f t="shared" ca="1" si="42"/>
        <v>7</v>
      </c>
      <c r="G306" s="13">
        <f ca="1">VLOOKUP(GirisimProjeler[[#This Row],[Başvuruyu Alan Çalışan]],Calisanlar[],6,0)</f>
        <v>6</v>
      </c>
      <c r="H306" s="13">
        <f ca="1">MATCH(GirisimProjeler[[#This Row],[Başvuru il]],ilceler[İl Plaka],0)+RANDBETWEEN(1,5)</f>
        <v>69</v>
      </c>
      <c r="I306" t="str">
        <f t="shared" ca="1" si="43"/>
        <v>Kurum 7</v>
      </c>
      <c r="J306" t="str">
        <f ca="1">IF(GirisimProjeler[[#This Row],[Aşama]]="Sonuçlandı","Kapalı","Açık")</f>
        <v>Kapalı</v>
      </c>
      <c r="K306" t="str">
        <f t="shared" ca="1" si="38"/>
        <v>Sonuçlandı</v>
      </c>
      <c r="L306" t="str">
        <f t="shared" ca="1" si="44"/>
        <v>Bilgi İşlem</v>
      </c>
      <c r="M306">
        <f ca="1">ROUNDUP(RANDBETWEEN(1,TODAY()-GirisimProjeler[[#This Row],[Tarih]])/2,0)</f>
        <v>5</v>
      </c>
      <c r="N306" s="15" t="str">
        <f ca="1">IF(GirisimProjeler[[#This Row],[Durumu]]="Açık",_xlfn.SWITCH(RANDBETWEEN(1,10),1,"",2,"",RANDBETWEEN(1,10)),"")</f>
        <v/>
      </c>
      <c r="O306" s="15" t="str">
        <f t="shared" ca="1" si="39"/>
        <v>Tubitak</v>
      </c>
      <c r="P306" s="15"/>
    </row>
    <row r="307" spans="1:16">
      <c r="A307">
        <v>594</v>
      </c>
      <c r="B307">
        <f t="shared" ca="1" si="37"/>
        <v>597</v>
      </c>
      <c r="C307">
        <f t="shared" ca="1" si="40"/>
        <v>66</v>
      </c>
      <c r="D307" s="12" t="s">
        <v>10618</v>
      </c>
      <c r="E307" s="14">
        <f t="shared" ca="1" si="41"/>
        <v>43685</v>
      </c>
      <c r="F307">
        <f t="shared" ca="1" si="42"/>
        <v>124</v>
      </c>
      <c r="G307" s="13">
        <f ca="1">VLOOKUP(GirisimProjeler[[#This Row],[Başvuruyu Alan Çalışan]],Calisanlar[],6,0)</f>
        <v>6</v>
      </c>
      <c r="H307" s="13">
        <f ca="1">MATCH(GirisimProjeler[[#This Row],[Başvuru il]],ilceler[İl Plaka],0)+RANDBETWEEN(1,5)</f>
        <v>70</v>
      </c>
      <c r="I307" t="str">
        <f t="shared" ca="1" si="43"/>
        <v>Kurum 7</v>
      </c>
      <c r="J307" t="str">
        <f ca="1">IF(GirisimProjeler[[#This Row],[Aşama]]="Sonuçlandı","Kapalı","Açık")</f>
        <v>Açık</v>
      </c>
      <c r="K307" t="str">
        <f t="shared" ca="1" si="38"/>
        <v>Yeni Proje</v>
      </c>
      <c r="L307" t="str">
        <f t="shared" ca="1" si="44"/>
        <v>İnsan Kaynakları</v>
      </c>
      <c r="M307">
        <f ca="1">ROUNDUP(RANDBETWEEN(1,TODAY()-GirisimProjeler[[#This Row],[Tarih]])/2,0)</f>
        <v>13</v>
      </c>
      <c r="N307" s="15">
        <f ca="1">IF(GirisimProjeler[[#This Row],[Durumu]]="Açık",_xlfn.SWITCH(RANDBETWEEN(1,10),1,"",2,"",RANDBETWEEN(1,10)),"")</f>
        <v>8</v>
      </c>
      <c r="O307" s="15" t="str">
        <f t="shared" ca="1" si="39"/>
        <v>Tubitak</v>
      </c>
      <c r="P307" s="15"/>
    </row>
    <row r="308" spans="1:16">
      <c r="A308">
        <v>595</v>
      </c>
      <c r="B308">
        <f t="shared" ca="1" si="37"/>
        <v>1034</v>
      </c>
      <c r="C308">
        <f t="shared" ca="1" si="40"/>
        <v>124</v>
      </c>
      <c r="D308" t="s">
        <v>10619</v>
      </c>
      <c r="E308" s="14">
        <f t="shared" ca="1" si="41"/>
        <v>43717</v>
      </c>
      <c r="F308">
        <f t="shared" ca="1" si="42"/>
        <v>45</v>
      </c>
      <c r="G308" s="13">
        <f ca="1">VLOOKUP(GirisimProjeler[[#This Row],[Başvuruyu Alan Çalışan]],Calisanlar[],6,0)</f>
        <v>35</v>
      </c>
      <c r="H308" s="13">
        <f ca="1">MATCH(GirisimProjeler[[#This Row],[Başvuru il]],ilceler[İl Plaka],0)+RANDBETWEEN(1,5)</f>
        <v>486</v>
      </c>
      <c r="I308" t="str">
        <f t="shared" ca="1" si="43"/>
        <v>Kurum 18</v>
      </c>
      <c r="J308" t="str">
        <f ca="1">IF(GirisimProjeler[[#This Row],[Aşama]]="Sonuçlandı","Kapalı","Açık")</f>
        <v>Kapalı</v>
      </c>
      <c r="K308" t="str">
        <f t="shared" ca="1" si="38"/>
        <v>Sonuçlandı</v>
      </c>
      <c r="L308" t="str">
        <f t="shared" ca="1" si="44"/>
        <v>Bilgi İşlem</v>
      </c>
      <c r="M308">
        <f ca="1">ROUNDUP(RANDBETWEEN(1,TODAY()-GirisimProjeler[[#This Row],[Tarih]])/2,0)</f>
        <v>2</v>
      </c>
      <c r="N308" s="15" t="str">
        <f ca="1">IF(GirisimProjeler[[#This Row],[Durumu]]="Açık",_xlfn.SWITCH(RANDBETWEEN(1,10),1,"",2,"",RANDBETWEEN(1,10)),"")</f>
        <v/>
      </c>
      <c r="O308" s="15" t="str">
        <f t="shared" ca="1" si="39"/>
        <v>Tubitak</v>
      </c>
      <c r="P308" s="15"/>
    </row>
    <row r="309" spans="1:16">
      <c r="A309">
        <v>596</v>
      </c>
      <c r="B309">
        <f t="shared" ca="1" si="37"/>
        <v>1911</v>
      </c>
      <c r="C309">
        <f t="shared" ca="1" si="40"/>
        <v>81</v>
      </c>
      <c r="D309" t="s">
        <v>10620</v>
      </c>
      <c r="E309" s="14">
        <f t="shared" ca="1" si="41"/>
        <v>43689</v>
      </c>
      <c r="F309">
        <f t="shared" ca="1" si="42"/>
        <v>126</v>
      </c>
      <c r="G309" s="13">
        <f ca="1">VLOOKUP(GirisimProjeler[[#This Row],[Başvuruyu Alan Çalışan]],Calisanlar[],6,0)</f>
        <v>34</v>
      </c>
      <c r="H309" s="13">
        <f ca="1">MATCH(GirisimProjeler[[#This Row],[Başvuru il]],ilceler[İl Plaka],0)+RANDBETWEEN(1,5)</f>
        <v>450</v>
      </c>
      <c r="I309" t="str">
        <f t="shared" ca="1" si="43"/>
        <v>Kurum 12</v>
      </c>
      <c r="J309" t="str">
        <f ca="1">IF(GirisimProjeler[[#This Row],[Aşama]]="Sonuçlandı","Kapalı","Açık")</f>
        <v>Kapalı</v>
      </c>
      <c r="K309" t="str">
        <f t="shared" ca="1" si="38"/>
        <v>Sonuçlandı</v>
      </c>
      <c r="L309" t="str">
        <f t="shared" ca="1" si="44"/>
        <v>İnsan Kaynakları</v>
      </c>
      <c r="M309">
        <f ca="1">ROUNDUP(RANDBETWEEN(1,TODAY()-GirisimProjeler[[#This Row],[Tarih]])/2,0)</f>
        <v>14</v>
      </c>
      <c r="N309" s="15" t="str">
        <f ca="1">IF(GirisimProjeler[[#This Row],[Durumu]]="Açık",_xlfn.SWITCH(RANDBETWEEN(1,10),1,"",2,"",RANDBETWEEN(1,10)),"")</f>
        <v/>
      </c>
      <c r="O309" s="15" t="str">
        <f t="shared" ca="1" si="39"/>
        <v>Kosgeb</v>
      </c>
      <c r="P309" s="15"/>
    </row>
    <row r="310" spans="1:16">
      <c r="A310">
        <v>597</v>
      </c>
      <c r="B310">
        <f t="shared" ca="1" si="37"/>
        <v>1742</v>
      </c>
      <c r="C310">
        <f t="shared" ca="1" si="40"/>
        <v>138</v>
      </c>
      <c r="D310" t="s">
        <v>10621</v>
      </c>
      <c r="E310" s="14">
        <f t="shared" ca="1" si="41"/>
        <v>43690</v>
      </c>
      <c r="F310">
        <f t="shared" ca="1" si="42"/>
        <v>96</v>
      </c>
      <c r="G310" s="13">
        <f ca="1">VLOOKUP(GirisimProjeler[[#This Row],[Başvuruyu Alan Çalışan]],Calisanlar[],6,0)</f>
        <v>6</v>
      </c>
      <c r="H310" s="13">
        <f ca="1">MATCH(GirisimProjeler[[#This Row],[Başvuru il]],ilceler[İl Plaka],0)+RANDBETWEEN(1,5)</f>
        <v>69</v>
      </c>
      <c r="I310" t="str">
        <f t="shared" ca="1" si="43"/>
        <v>Kurum 2</v>
      </c>
      <c r="J310" t="str">
        <f ca="1">IF(GirisimProjeler[[#This Row],[Aşama]]="Sonuçlandı","Kapalı","Açık")</f>
        <v>Kapalı</v>
      </c>
      <c r="K310" t="str">
        <f t="shared" ca="1" si="38"/>
        <v>Sonuçlandı</v>
      </c>
      <c r="L310" t="str">
        <f t="shared" ca="1" si="44"/>
        <v>Arge</v>
      </c>
      <c r="M310">
        <f ca="1">ROUNDUP(RANDBETWEEN(1,TODAY()-GirisimProjeler[[#This Row],[Tarih]])/2,0)</f>
        <v>14</v>
      </c>
      <c r="N310" s="15" t="str">
        <f ca="1">IF(GirisimProjeler[[#This Row],[Durumu]]="Açık",_xlfn.SWITCH(RANDBETWEEN(1,10),1,"",2,"",RANDBETWEEN(1,10)),"")</f>
        <v/>
      </c>
      <c r="O310" s="15" t="str">
        <f t="shared" ca="1" si="39"/>
        <v>Bulunmuyor</v>
      </c>
      <c r="P310" s="15"/>
    </row>
    <row r="311" spans="1:16">
      <c r="A311">
        <v>598</v>
      </c>
      <c r="B311">
        <f t="shared" ca="1" si="37"/>
        <v>1926</v>
      </c>
      <c r="C311">
        <f t="shared" ca="1" si="40"/>
        <v>43</v>
      </c>
      <c r="D311" t="s">
        <v>10622</v>
      </c>
      <c r="E311" s="14">
        <f t="shared" ca="1" si="41"/>
        <v>43697</v>
      </c>
      <c r="F311">
        <f t="shared" ca="1" si="42"/>
        <v>126</v>
      </c>
      <c r="G311" s="13">
        <f ca="1">VLOOKUP(GirisimProjeler[[#This Row],[Başvuruyu Alan Çalışan]],Calisanlar[],6,0)</f>
        <v>34</v>
      </c>
      <c r="H311" s="13">
        <f ca="1">MATCH(GirisimProjeler[[#This Row],[Başvuru il]],ilceler[İl Plaka],0)+RANDBETWEEN(1,5)</f>
        <v>446</v>
      </c>
      <c r="I311" t="str">
        <f t="shared" ca="1" si="43"/>
        <v>Kurum 13</v>
      </c>
      <c r="J311" t="str">
        <f ca="1">IF(GirisimProjeler[[#This Row],[Aşama]]="Sonuçlandı","Kapalı","Açık")</f>
        <v>Kapalı</v>
      </c>
      <c r="K311" t="str">
        <f t="shared" ca="1" si="38"/>
        <v>Sonuçlandı</v>
      </c>
      <c r="L311" t="str">
        <f t="shared" ca="1" si="44"/>
        <v>İnsan Kaynakları</v>
      </c>
      <c r="M311">
        <f ca="1">ROUNDUP(RANDBETWEEN(1,TODAY()-GirisimProjeler[[#This Row],[Tarih]])/2,0)</f>
        <v>2</v>
      </c>
      <c r="N311" s="15" t="str">
        <f ca="1">IF(GirisimProjeler[[#This Row],[Durumu]]="Açık",_xlfn.SWITCH(RANDBETWEEN(1,10),1,"",2,"",RANDBETWEEN(1,10)),"")</f>
        <v/>
      </c>
      <c r="O311" s="15" t="str">
        <f t="shared" ca="1" si="39"/>
        <v>Bulunmuyor</v>
      </c>
      <c r="P311" s="15"/>
    </row>
    <row r="312" spans="1:16">
      <c r="A312">
        <v>599</v>
      </c>
      <c r="B312">
        <f t="shared" ca="1" si="37"/>
        <v>523</v>
      </c>
      <c r="C312">
        <f t="shared" ca="1" si="40"/>
        <v>90</v>
      </c>
      <c r="D312" t="s">
        <v>10623</v>
      </c>
      <c r="E312" s="14">
        <f t="shared" ca="1" si="41"/>
        <v>43676</v>
      </c>
      <c r="F312">
        <f t="shared" ca="1" si="42"/>
        <v>117</v>
      </c>
      <c r="G312" s="13">
        <f ca="1">VLOOKUP(GirisimProjeler[[#This Row],[Başvuruyu Alan Çalışan]],Calisanlar[],6,0)</f>
        <v>23</v>
      </c>
      <c r="H312" s="13">
        <f ca="1">MATCH(GirisimProjeler[[#This Row],[Başvuru il]],ilceler[İl Plaka],0)+RANDBETWEEN(1,5)</f>
        <v>326</v>
      </c>
      <c r="I312" t="str">
        <f t="shared" ca="1" si="43"/>
        <v>Kurum 15</v>
      </c>
      <c r="J312" t="str">
        <f ca="1">IF(GirisimProjeler[[#This Row],[Aşama]]="Sonuçlandı","Kapalı","Açık")</f>
        <v>Açık</v>
      </c>
      <c r="K312" t="str">
        <f t="shared" ca="1" si="38"/>
        <v>Yeni Proje</v>
      </c>
      <c r="L312" t="str">
        <f t="shared" ca="1" si="44"/>
        <v>İnsan Kaynakları</v>
      </c>
      <c r="M312">
        <f ca="1">ROUNDUP(RANDBETWEEN(1,TODAY()-GirisimProjeler[[#This Row],[Tarih]])/2,0)</f>
        <v>26</v>
      </c>
      <c r="N312" s="15">
        <f ca="1">IF(GirisimProjeler[[#This Row],[Durumu]]="Açık",_xlfn.SWITCH(RANDBETWEEN(1,10),1,"",2,"",RANDBETWEEN(1,10)),"")</f>
        <v>9</v>
      </c>
      <c r="O312" s="15" t="str">
        <f t="shared" ca="1" si="39"/>
        <v>Bulunmuyor</v>
      </c>
      <c r="P312" s="15"/>
    </row>
    <row r="313" spans="1:16">
      <c r="A313">
        <v>600</v>
      </c>
      <c r="B313">
        <f t="shared" ca="1" si="37"/>
        <v>1657</v>
      </c>
      <c r="C313">
        <f t="shared" ca="1" si="40"/>
        <v>63</v>
      </c>
      <c r="D313" t="s">
        <v>10624</v>
      </c>
      <c r="E313" s="14">
        <f t="shared" ca="1" si="41"/>
        <v>43718</v>
      </c>
      <c r="F313">
        <f t="shared" ca="1" si="42"/>
        <v>18</v>
      </c>
      <c r="G313" s="13">
        <f ca="1">VLOOKUP(GirisimProjeler[[#This Row],[Başvuruyu Alan Çalışan]],Calisanlar[],6,0)</f>
        <v>24</v>
      </c>
      <c r="H313" s="13">
        <f ca="1">MATCH(GirisimProjeler[[#This Row],[Başvuru il]],ilceler[İl Plaka],0)+RANDBETWEEN(1,5)</f>
        <v>337</v>
      </c>
      <c r="I313" t="str">
        <f t="shared" ca="1" si="43"/>
        <v>Kurum 4</v>
      </c>
      <c r="J313" t="str">
        <f ca="1">IF(GirisimProjeler[[#This Row],[Aşama]]="Sonuçlandı","Kapalı","Açık")</f>
        <v>Kapalı</v>
      </c>
      <c r="K313" t="str">
        <f t="shared" ca="1" si="38"/>
        <v>Sonuçlandı</v>
      </c>
      <c r="L313" t="str">
        <f t="shared" ca="1" si="44"/>
        <v>İnsan Kaynakları</v>
      </c>
      <c r="M313">
        <f ca="1">ROUNDUP(RANDBETWEEN(1,TODAY()-GirisimProjeler[[#This Row],[Tarih]])/2,0)</f>
        <v>2</v>
      </c>
      <c r="N313" s="15" t="str">
        <f ca="1">IF(GirisimProjeler[[#This Row],[Durumu]]="Açık",_xlfn.SWITCH(RANDBETWEEN(1,10),1,"",2,"",RANDBETWEEN(1,10)),"")</f>
        <v/>
      </c>
      <c r="O313" s="15" t="str">
        <f t="shared" ca="1" si="39"/>
        <v>AB</v>
      </c>
      <c r="P313" s="15"/>
    </row>
    <row r="314" spans="1:16">
      <c r="A314">
        <v>601</v>
      </c>
      <c r="B314">
        <f t="shared" ca="1" si="37"/>
        <v>898</v>
      </c>
      <c r="C314">
        <f t="shared" ca="1" si="40"/>
        <v>108</v>
      </c>
      <c r="D314" s="12" t="s">
        <v>10617</v>
      </c>
      <c r="E314" s="14">
        <f t="shared" ca="1" si="41"/>
        <v>43703</v>
      </c>
      <c r="F314">
        <f t="shared" ca="1" si="42"/>
        <v>63</v>
      </c>
      <c r="G314" s="13">
        <f ca="1">VLOOKUP(GirisimProjeler[[#This Row],[Başvuruyu Alan Çalışan]],Calisanlar[],6,0)</f>
        <v>34</v>
      </c>
      <c r="H314" s="13">
        <f ca="1">MATCH(GirisimProjeler[[#This Row],[Başvuru il]],ilceler[İl Plaka],0)+RANDBETWEEN(1,5)</f>
        <v>448</v>
      </c>
      <c r="I314" t="str">
        <f t="shared" ca="1" si="43"/>
        <v>Kurum 15</v>
      </c>
      <c r="J314" t="str">
        <f ca="1">IF(GirisimProjeler[[#This Row],[Aşama]]="Sonuçlandı","Kapalı","Açık")</f>
        <v>Kapalı</v>
      </c>
      <c r="K314" t="str">
        <f t="shared" ca="1" si="38"/>
        <v>Sonuçlandı</v>
      </c>
      <c r="L314" t="str">
        <f t="shared" ca="1" si="44"/>
        <v>Arge</v>
      </c>
      <c r="M314">
        <f ca="1">ROUNDUP(RANDBETWEEN(1,TODAY()-GirisimProjeler[[#This Row],[Tarih]])/2,0)</f>
        <v>6</v>
      </c>
      <c r="N314" s="15" t="str">
        <f ca="1">IF(GirisimProjeler[[#This Row],[Durumu]]="Açık",_xlfn.SWITCH(RANDBETWEEN(1,10),1,"",2,"",RANDBETWEEN(1,10)),"")</f>
        <v/>
      </c>
      <c r="O314" s="15" t="str">
        <f t="shared" ca="1" si="39"/>
        <v>Tubitak</v>
      </c>
      <c r="P314" s="15"/>
    </row>
    <row r="315" spans="1:16">
      <c r="A315">
        <v>602</v>
      </c>
      <c r="B315">
        <f t="shared" ca="1" si="37"/>
        <v>237</v>
      </c>
      <c r="C315">
        <f t="shared" ca="1" si="40"/>
        <v>57</v>
      </c>
      <c r="D315" s="12" t="s">
        <v>10618</v>
      </c>
      <c r="E315" s="14">
        <f t="shared" ca="1" si="41"/>
        <v>43703</v>
      </c>
      <c r="F315">
        <f t="shared" ca="1" si="42"/>
        <v>33</v>
      </c>
      <c r="G315" s="13">
        <f ca="1">VLOOKUP(GirisimProjeler[[#This Row],[Başvuruyu Alan Çalışan]],Calisanlar[],6,0)</f>
        <v>35</v>
      </c>
      <c r="H315" s="13">
        <f ca="1">MATCH(GirisimProjeler[[#This Row],[Başvuru il]],ilceler[İl Plaka],0)+RANDBETWEEN(1,5)</f>
        <v>488</v>
      </c>
      <c r="I315" t="str">
        <f t="shared" ca="1" si="43"/>
        <v>Kurum 18</v>
      </c>
      <c r="J315" t="str">
        <f ca="1">IF(GirisimProjeler[[#This Row],[Aşama]]="Sonuçlandı","Kapalı","Açık")</f>
        <v>Kapalı</v>
      </c>
      <c r="K315" t="str">
        <f t="shared" ca="1" si="38"/>
        <v>Sonuçlandı</v>
      </c>
      <c r="L315" t="str">
        <f t="shared" ca="1" si="44"/>
        <v>Arge</v>
      </c>
      <c r="M315">
        <f ca="1">ROUNDUP(RANDBETWEEN(1,TODAY()-GirisimProjeler[[#This Row],[Tarih]])/2,0)</f>
        <v>5</v>
      </c>
      <c r="N315" s="15" t="str">
        <f ca="1">IF(GirisimProjeler[[#This Row],[Durumu]]="Açık",_xlfn.SWITCH(RANDBETWEEN(1,10),1,"",2,"",RANDBETWEEN(1,10)),"")</f>
        <v/>
      </c>
      <c r="O315" s="15" t="str">
        <f t="shared" ca="1" si="39"/>
        <v>Bulunmuyor</v>
      </c>
      <c r="P315" s="15"/>
    </row>
    <row r="316" spans="1:16">
      <c r="A316">
        <v>603</v>
      </c>
      <c r="B316">
        <f t="shared" ca="1" si="37"/>
        <v>1449</v>
      </c>
      <c r="C316">
        <f t="shared" ca="1" si="40"/>
        <v>96</v>
      </c>
      <c r="D316" t="s">
        <v>10619</v>
      </c>
      <c r="E316" s="14">
        <f t="shared" ca="1" si="41"/>
        <v>43684</v>
      </c>
      <c r="F316">
        <f t="shared" ca="1" si="42"/>
        <v>49</v>
      </c>
      <c r="G316" s="13">
        <f ca="1">VLOOKUP(GirisimProjeler[[#This Row],[Başvuruyu Alan Çalışan]],Calisanlar[],6,0)</f>
        <v>34</v>
      </c>
      <c r="H316" s="13">
        <f ca="1">MATCH(GirisimProjeler[[#This Row],[Başvuru il]],ilceler[İl Plaka],0)+RANDBETWEEN(1,5)</f>
        <v>447</v>
      </c>
      <c r="I316" t="str">
        <f t="shared" ca="1" si="43"/>
        <v>Kurum 20</v>
      </c>
      <c r="J316" t="str">
        <f ca="1">IF(GirisimProjeler[[#This Row],[Aşama]]="Sonuçlandı","Kapalı","Açık")</f>
        <v>Kapalı</v>
      </c>
      <c r="K316" t="str">
        <f t="shared" ca="1" si="38"/>
        <v>Sonuçlandı</v>
      </c>
      <c r="L316" t="str">
        <f t="shared" ca="1" si="44"/>
        <v>İnsan Kaynakları</v>
      </c>
      <c r="M316">
        <f ca="1">ROUNDUP(RANDBETWEEN(1,TODAY()-GirisimProjeler[[#This Row],[Tarih]])/2,0)</f>
        <v>8</v>
      </c>
      <c r="N316" s="15" t="str">
        <f ca="1">IF(GirisimProjeler[[#This Row],[Durumu]]="Açık",_xlfn.SWITCH(RANDBETWEEN(1,10),1,"",2,"",RANDBETWEEN(1,10)),"")</f>
        <v/>
      </c>
      <c r="O316" s="15" t="str">
        <f t="shared" ca="1" si="39"/>
        <v>AB</v>
      </c>
      <c r="P316" s="15"/>
    </row>
    <row r="317" spans="1:16">
      <c r="A317">
        <v>604</v>
      </c>
      <c r="B317">
        <f t="shared" ca="1" si="37"/>
        <v>719</v>
      </c>
      <c r="C317">
        <f t="shared" ca="1" si="40"/>
        <v>123</v>
      </c>
      <c r="D317" t="s">
        <v>10620</v>
      </c>
      <c r="E317" s="14">
        <f t="shared" ca="1" si="41"/>
        <v>43692</v>
      </c>
      <c r="F317">
        <f t="shared" ca="1" si="42"/>
        <v>3</v>
      </c>
      <c r="G317" s="13">
        <f ca="1">VLOOKUP(GirisimProjeler[[#This Row],[Başvuruyu Alan Çalışan]],Calisanlar[],6,0)</f>
        <v>6</v>
      </c>
      <c r="H317" s="13">
        <f ca="1">MATCH(GirisimProjeler[[#This Row],[Başvuru il]],ilceler[İl Plaka],0)+RANDBETWEEN(1,5)</f>
        <v>69</v>
      </c>
      <c r="I317" t="str">
        <f t="shared" ca="1" si="43"/>
        <v>Kurum 9</v>
      </c>
      <c r="J317" t="str">
        <f ca="1">IF(GirisimProjeler[[#This Row],[Aşama]]="Sonuçlandı","Kapalı","Açık")</f>
        <v>Açık</v>
      </c>
      <c r="K317" t="str">
        <f t="shared" ca="1" si="38"/>
        <v>İncelemede</v>
      </c>
      <c r="L317" t="str">
        <f t="shared" ca="1" si="44"/>
        <v>Arge</v>
      </c>
      <c r="M317">
        <f ca="1">ROUNDUP(RANDBETWEEN(1,TODAY()-GirisimProjeler[[#This Row],[Tarih]])/2,0)</f>
        <v>8</v>
      </c>
      <c r="N317" s="15" t="str">
        <f ca="1">IF(GirisimProjeler[[#This Row],[Durumu]]="Açık",_xlfn.SWITCH(RANDBETWEEN(1,10),1,"",2,"",RANDBETWEEN(1,10)),"")</f>
        <v/>
      </c>
      <c r="O317" s="15" t="str">
        <f t="shared" ca="1" si="39"/>
        <v>Kosgeb</v>
      </c>
      <c r="P317" s="15"/>
    </row>
    <row r="318" spans="1:16">
      <c r="A318">
        <v>605</v>
      </c>
      <c r="B318">
        <f t="shared" ca="1" si="37"/>
        <v>438</v>
      </c>
      <c r="C318">
        <f t="shared" ca="1" si="40"/>
        <v>32</v>
      </c>
      <c r="D318" t="s">
        <v>10621</v>
      </c>
      <c r="E318" s="14">
        <f t="shared" ca="1" si="41"/>
        <v>43681</v>
      </c>
      <c r="F318">
        <f t="shared" ca="1" si="42"/>
        <v>129</v>
      </c>
      <c r="G318" s="13">
        <f ca="1">VLOOKUP(GirisimProjeler[[#This Row],[Başvuruyu Alan Çalışan]],Calisanlar[],6,0)</f>
        <v>35</v>
      </c>
      <c r="H318" s="13">
        <f ca="1">MATCH(GirisimProjeler[[#This Row],[Başvuru il]],ilceler[İl Plaka],0)+RANDBETWEEN(1,5)</f>
        <v>486</v>
      </c>
      <c r="I318" t="str">
        <f t="shared" ca="1" si="43"/>
        <v>Kurum 3</v>
      </c>
      <c r="J318" t="str">
        <f ca="1">IF(GirisimProjeler[[#This Row],[Aşama]]="Sonuçlandı","Kapalı","Açık")</f>
        <v>Kapalı</v>
      </c>
      <c r="K318" t="str">
        <f t="shared" ca="1" si="38"/>
        <v>Sonuçlandı</v>
      </c>
      <c r="L318" t="str">
        <f t="shared" ca="1" si="44"/>
        <v>Arge</v>
      </c>
      <c r="M318">
        <f ca="1">ROUNDUP(RANDBETWEEN(1,TODAY()-GirisimProjeler[[#This Row],[Tarih]])/2,0)</f>
        <v>21</v>
      </c>
      <c r="N318" s="15" t="str">
        <f ca="1">IF(GirisimProjeler[[#This Row],[Durumu]]="Açık",_xlfn.SWITCH(RANDBETWEEN(1,10),1,"",2,"",RANDBETWEEN(1,10)),"")</f>
        <v/>
      </c>
      <c r="O318" s="15" t="str">
        <f t="shared" ca="1" si="39"/>
        <v>Tubitak</v>
      </c>
      <c r="P318" s="15"/>
    </row>
    <row r="319" spans="1:16">
      <c r="A319">
        <v>606</v>
      </c>
      <c r="B319">
        <f t="shared" ca="1" si="37"/>
        <v>1130</v>
      </c>
      <c r="C319">
        <f t="shared" ca="1" si="40"/>
        <v>73</v>
      </c>
      <c r="D319" t="s">
        <v>10622</v>
      </c>
      <c r="E319" s="14">
        <f t="shared" ca="1" si="41"/>
        <v>43732</v>
      </c>
      <c r="F319">
        <f t="shared" ca="1" si="42"/>
        <v>126</v>
      </c>
      <c r="G319" s="13">
        <f ca="1">VLOOKUP(GirisimProjeler[[#This Row],[Başvuruyu Alan Çalışan]],Calisanlar[],6,0)</f>
        <v>34</v>
      </c>
      <c r="H319" s="13">
        <f ca="1">MATCH(GirisimProjeler[[#This Row],[Başvuru il]],ilceler[İl Plaka],0)+RANDBETWEEN(1,5)</f>
        <v>450</v>
      </c>
      <c r="I319" t="str">
        <f t="shared" ca="1" si="43"/>
        <v>Kurum 12</v>
      </c>
      <c r="J319" t="str">
        <f ca="1">IF(GirisimProjeler[[#This Row],[Aşama]]="Sonuçlandı","Kapalı","Açık")</f>
        <v>Kapalı</v>
      </c>
      <c r="K319" t="str">
        <f t="shared" ca="1" si="38"/>
        <v>Sonuçlandı</v>
      </c>
      <c r="L319" t="str">
        <f t="shared" ca="1" si="44"/>
        <v>İnsan Kaynakları</v>
      </c>
      <c r="M319">
        <f ca="1">ROUNDUP(RANDBETWEEN(1,TODAY()-GirisimProjeler[[#This Row],[Tarih]])/2,0)</f>
        <v>1</v>
      </c>
      <c r="N319" s="15" t="str">
        <f ca="1">IF(GirisimProjeler[[#This Row],[Durumu]]="Açık",_xlfn.SWITCH(RANDBETWEEN(1,10),1,"",2,"",RANDBETWEEN(1,10)),"")</f>
        <v/>
      </c>
      <c r="O319" s="15" t="str">
        <f t="shared" ca="1" si="39"/>
        <v>Tubitak</v>
      </c>
      <c r="P319" s="15"/>
    </row>
    <row r="320" spans="1:16">
      <c r="A320">
        <v>607</v>
      </c>
      <c r="B320">
        <f t="shared" ca="1" si="37"/>
        <v>823</v>
      </c>
      <c r="C320">
        <f t="shared" ca="1" si="40"/>
        <v>28</v>
      </c>
      <c r="D320" t="s">
        <v>10623</v>
      </c>
      <c r="E320" s="14">
        <f t="shared" ca="1" si="41"/>
        <v>43705</v>
      </c>
      <c r="F320">
        <f t="shared" ca="1" si="42"/>
        <v>18</v>
      </c>
      <c r="G320" s="13">
        <f ca="1">VLOOKUP(GirisimProjeler[[#This Row],[Başvuruyu Alan Çalışan]],Calisanlar[],6,0)</f>
        <v>24</v>
      </c>
      <c r="H320" s="13">
        <f ca="1">MATCH(GirisimProjeler[[#This Row],[Başvuru il]],ilceler[İl Plaka],0)+RANDBETWEEN(1,5)</f>
        <v>339</v>
      </c>
      <c r="I320" t="str">
        <f t="shared" ca="1" si="43"/>
        <v>Kurum 7</v>
      </c>
      <c r="J320" t="str">
        <f ca="1">IF(GirisimProjeler[[#This Row],[Aşama]]="Sonuçlandı","Kapalı","Açık")</f>
        <v>Açık</v>
      </c>
      <c r="K320" t="str">
        <f t="shared" ca="1" si="38"/>
        <v>İncelemede</v>
      </c>
      <c r="L320" t="str">
        <f t="shared" ca="1" si="44"/>
        <v>Finans</v>
      </c>
      <c r="M320">
        <f ca="1">ROUNDUP(RANDBETWEEN(1,TODAY()-GirisimProjeler[[#This Row],[Tarih]])/2,0)</f>
        <v>3</v>
      </c>
      <c r="N320" s="15">
        <f ca="1">IF(GirisimProjeler[[#This Row],[Durumu]]="Açık",_xlfn.SWITCH(RANDBETWEEN(1,10),1,"",2,"",RANDBETWEEN(1,10)),"")</f>
        <v>6</v>
      </c>
      <c r="O320" s="15" t="str">
        <f t="shared" ca="1" si="39"/>
        <v>AB</v>
      </c>
      <c r="P320" s="15"/>
    </row>
    <row r="321" spans="1:16">
      <c r="A321">
        <v>608</v>
      </c>
      <c r="B321">
        <f t="shared" ca="1" si="37"/>
        <v>1730</v>
      </c>
      <c r="C321">
        <f t="shared" ca="1" si="40"/>
        <v>142</v>
      </c>
      <c r="D321" t="s">
        <v>10624</v>
      </c>
      <c r="E321" s="14">
        <f t="shared" ca="1" si="41"/>
        <v>43685</v>
      </c>
      <c r="F321">
        <f t="shared" ca="1" si="42"/>
        <v>7</v>
      </c>
      <c r="G321" s="13">
        <f ca="1">VLOOKUP(GirisimProjeler[[#This Row],[Başvuruyu Alan Çalışan]],Calisanlar[],6,0)</f>
        <v>6</v>
      </c>
      <c r="H321" s="13">
        <f ca="1">MATCH(GirisimProjeler[[#This Row],[Başvuru il]],ilceler[İl Plaka],0)+RANDBETWEEN(1,5)</f>
        <v>70</v>
      </c>
      <c r="I321" t="str">
        <f t="shared" ca="1" si="43"/>
        <v>Kurum 19</v>
      </c>
      <c r="J321" t="str">
        <f ca="1">IF(GirisimProjeler[[#This Row],[Aşama]]="Sonuçlandı","Kapalı","Açık")</f>
        <v>Kapalı</v>
      </c>
      <c r="K321" t="str">
        <f t="shared" ca="1" si="38"/>
        <v>Sonuçlandı</v>
      </c>
      <c r="L321" t="str">
        <f t="shared" ca="1" si="44"/>
        <v>Bilgi İşlem</v>
      </c>
      <c r="M321">
        <f ca="1">ROUNDUP(RANDBETWEEN(1,TODAY()-GirisimProjeler[[#This Row],[Tarih]])/2,0)</f>
        <v>8</v>
      </c>
      <c r="N321" s="15" t="str">
        <f ca="1">IF(GirisimProjeler[[#This Row],[Durumu]]="Açık",_xlfn.SWITCH(RANDBETWEEN(1,10),1,"",2,"",RANDBETWEEN(1,10)),"")</f>
        <v/>
      </c>
      <c r="O321" s="15" t="str">
        <f t="shared" ca="1" si="39"/>
        <v>AB</v>
      </c>
      <c r="P321" s="15"/>
    </row>
    <row r="322" spans="1:16">
      <c r="A322">
        <v>609</v>
      </c>
      <c r="B322">
        <f t="shared" ref="B322:B385" ca="1" si="45">RANDBETWEEN(1,1964)</f>
        <v>1167</v>
      </c>
      <c r="C322">
        <f t="shared" ca="1" si="40"/>
        <v>45</v>
      </c>
      <c r="D322" s="12" t="s">
        <v>10617</v>
      </c>
      <c r="E322" s="14">
        <f t="shared" ca="1" si="41"/>
        <v>43707</v>
      </c>
      <c r="F322">
        <f t="shared" ca="1" si="42"/>
        <v>85</v>
      </c>
      <c r="G322" s="13">
        <f ca="1">VLOOKUP(GirisimProjeler[[#This Row],[Başvuruyu Alan Çalışan]],Calisanlar[],6,0)</f>
        <v>6</v>
      </c>
      <c r="H322" s="13">
        <f ca="1">MATCH(GirisimProjeler[[#This Row],[Başvuru il]],ilceler[İl Plaka],0)+RANDBETWEEN(1,5)</f>
        <v>68</v>
      </c>
      <c r="I322" t="str">
        <f t="shared" ca="1" si="43"/>
        <v>Kurum 1</v>
      </c>
      <c r="J322" t="str">
        <f ca="1">IF(GirisimProjeler[[#This Row],[Aşama]]="Sonuçlandı","Kapalı","Açık")</f>
        <v>Kapalı</v>
      </c>
      <c r="K322" t="str">
        <f t="shared" ref="K322:K385" ca="1" si="46">_xlfn.SWITCH(RANDBETWEEN(1,5),1,"Yeni Proje",2,"İncelemede",3,"Sonuçlandı","Sonuçlandı")</f>
        <v>Sonuçlandı</v>
      </c>
      <c r="L322" t="str">
        <f t="shared" ca="1" si="44"/>
        <v>İnsan Kaynakları</v>
      </c>
      <c r="M322">
        <f ca="1">ROUNDUP(RANDBETWEEN(1,TODAY()-GirisimProjeler[[#This Row],[Tarih]])/2,0)</f>
        <v>10</v>
      </c>
      <c r="N322" s="15" t="str">
        <f ca="1">IF(GirisimProjeler[[#This Row],[Durumu]]="Açık",_xlfn.SWITCH(RANDBETWEEN(1,10),1,"",2,"",RANDBETWEEN(1,10)),"")</f>
        <v/>
      </c>
      <c r="O322" s="15" t="str">
        <f t="shared" ref="O322:O385" ca="1" si="47">_xlfn.SWITCH(RANDBETWEEN(1,4),1,"Tubitak",2,"Kosgeb",3,"AB",4,"Bulunmuyor")</f>
        <v>Bulunmuyor</v>
      </c>
      <c r="P322" s="15"/>
    </row>
    <row r="323" spans="1:16">
      <c r="A323">
        <v>610</v>
      </c>
      <c r="B323">
        <f t="shared" ca="1" si="45"/>
        <v>300</v>
      </c>
      <c r="C323">
        <f t="shared" ca="1" si="40"/>
        <v>24</v>
      </c>
      <c r="D323" s="12" t="s">
        <v>10618</v>
      </c>
      <c r="E323" s="14">
        <f t="shared" ca="1" si="41"/>
        <v>43676</v>
      </c>
      <c r="F323">
        <f t="shared" ca="1" si="42"/>
        <v>105</v>
      </c>
      <c r="G323" s="13">
        <f ca="1">VLOOKUP(GirisimProjeler[[#This Row],[Başvuruyu Alan Çalışan]],Calisanlar[],6,0)</f>
        <v>6</v>
      </c>
      <c r="H323" s="13">
        <f ca="1">MATCH(GirisimProjeler[[#This Row],[Başvuru il]],ilceler[İl Plaka],0)+RANDBETWEEN(1,5)</f>
        <v>68</v>
      </c>
      <c r="I323" t="str">
        <f t="shared" ca="1" si="43"/>
        <v>Kurum 18</v>
      </c>
      <c r="J323" t="str">
        <f ca="1">IF(GirisimProjeler[[#This Row],[Aşama]]="Sonuçlandı","Kapalı","Açık")</f>
        <v>Kapalı</v>
      </c>
      <c r="K323" t="str">
        <f t="shared" ca="1" si="46"/>
        <v>Sonuçlandı</v>
      </c>
      <c r="L323" t="str">
        <f t="shared" ca="1" si="44"/>
        <v>Arge</v>
      </c>
      <c r="M323">
        <f ca="1">ROUNDUP(RANDBETWEEN(1,TODAY()-GirisimProjeler[[#This Row],[Tarih]])/2,0)</f>
        <v>8</v>
      </c>
      <c r="N323" s="15" t="str">
        <f ca="1">IF(GirisimProjeler[[#This Row],[Durumu]]="Açık",_xlfn.SWITCH(RANDBETWEEN(1,10),1,"",2,"",RANDBETWEEN(1,10)),"")</f>
        <v/>
      </c>
      <c r="O323" s="15" t="str">
        <f t="shared" ca="1" si="47"/>
        <v>Kosgeb</v>
      </c>
      <c r="P323" s="15"/>
    </row>
    <row r="324" spans="1:16">
      <c r="A324">
        <v>611</v>
      </c>
      <c r="B324">
        <f t="shared" ca="1" si="45"/>
        <v>1193</v>
      </c>
      <c r="C324">
        <f t="shared" ca="1" si="40"/>
        <v>14</v>
      </c>
      <c r="D324" t="s">
        <v>10619</v>
      </c>
      <c r="E324" s="14">
        <f t="shared" ca="1" si="41"/>
        <v>43687</v>
      </c>
      <c r="F324">
        <f t="shared" ca="1" si="42"/>
        <v>60</v>
      </c>
      <c r="G324" s="13">
        <f ca="1">VLOOKUP(GirisimProjeler[[#This Row],[Başvuruyu Alan Çalışan]],Calisanlar[],6,0)</f>
        <v>6</v>
      </c>
      <c r="H324" s="13">
        <f ca="1">MATCH(GirisimProjeler[[#This Row],[Başvuru il]],ilceler[İl Plaka],0)+RANDBETWEEN(1,5)</f>
        <v>66</v>
      </c>
      <c r="I324" t="str">
        <f t="shared" ca="1" si="43"/>
        <v>Kurum 9</v>
      </c>
      <c r="J324" t="str">
        <f ca="1">IF(GirisimProjeler[[#This Row],[Aşama]]="Sonuçlandı","Kapalı","Açık")</f>
        <v>Açık</v>
      </c>
      <c r="K324" t="str">
        <f t="shared" ca="1" si="46"/>
        <v>Yeni Proje</v>
      </c>
      <c r="L324" t="str">
        <f t="shared" ca="1" si="44"/>
        <v>Bilgi İşlem</v>
      </c>
      <c r="M324">
        <f ca="1">ROUNDUP(RANDBETWEEN(1,TODAY()-GirisimProjeler[[#This Row],[Tarih]])/2,0)</f>
        <v>19</v>
      </c>
      <c r="N324" s="15">
        <f ca="1">IF(GirisimProjeler[[#This Row],[Durumu]]="Açık",_xlfn.SWITCH(RANDBETWEEN(1,10),1,"",2,"",RANDBETWEEN(1,10)),"")</f>
        <v>1</v>
      </c>
      <c r="O324" s="15" t="str">
        <f t="shared" ca="1" si="47"/>
        <v>Kosgeb</v>
      </c>
      <c r="P324" s="15"/>
    </row>
    <row r="325" spans="1:16">
      <c r="A325">
        <v>612</v>
      </c>
      <c r="B325">
        <f t="shared" ca="1" si="45"/>
        <v>776</v>
      </c>
      <c r="C325">
        <f t="shared" ca="1" si="40"/>
        <v>95</v>
      </c>
      <c r="D325" t="s">
        <v>10620</v>
      </c>
      <c r="E325" s="14">
        <f t="shared" ca="1" si="41"/>
        <v>43716</v>
      </c>
      <c r="F325">
        <f t="shared" ca="1" si="42"/>
        <v>111</v>
      </c>
      <c r="G325" s="13">
        <f ca="1">VLOOKUP(GirisimProjeler[[#This Row],[Başvuruyu Alan Çalışan]],Calisanlar[],6,0)</f>
        <v>6</v>
      </c>
      <c r="H325" s="13">
        <f ca="1">MATCH(GirisimProjeler[[#This Row],[Başvuru il]],ilceler[İl Plaka],0)+RANDBETWEEN(1,5)</f>
        <v>66</v>
      </c>
      <c r="I325" t="str">
        <f t="shared" ca="1" si="43"/>
        <v>Kurum 16</v>
      </c>
      <c r="J325" t="str">
        <f ca="1">IF(GirisimProjeler[[#This Row],[Aşama]]="Sonuçlandı","Kapalı","Açık")</f>
        <v>Kapalı</v>
      </c>
      <c r="K325" t="str">
        <f t="shared" ca="1" si="46"/>
        <v>Sonuçlandı</v>
      </c>
      <c r="L325" t="str">
        <f t="shared" ca="1" si="44"/>
        <v>Finans</v>
      </c>
      <c r="M325">
        <f ca="1">ROUNDUP(RANDBETWEEN(1,TODAY()-GirisimProjeler[[#This Row],[Tarih]])/2,0)</f>
        <v>7</v>
      </c>
      <c r="N325" s="15" t="str">
        <f ca="1">IF(GirisimProjeler[[#This Row],[Durumu]]="Açık",_xlfn.SWITCH(RANDBETWEEN(1,10),1,"",2,"",RANDBETWEEN(1,10)),"")</f>
        <v/>
      </c>
      <c r="O325" s="15" t="str">
        <f t="shared" ca="1" si="47"/>
        <v>Tubitak</v>
      </c>
      <c r="P325" s="15"/>
    </row>
    <row r="326" spans="1:16">
      <c r="A326">
        <v>613</v>
      </c>
      <c r="B326">
        <f t="shared" ca="1" si="45"/>
        <v>879</v>
      </c>
      <c r="C326">
        <f t="shared" ca="1" si="40"/>
        <v>77</v>
      </c>
      <c r="D326" t="s">
        <v>10621</v>
      </c>
      <c r="E326" s="14">
        <f t="shared" ca="1" si="41"/>
        <v>43726</v>
      </c>
      <c r="F326">
        <f t="shared" ca="1" si="42"/>
        <v>66</v>
      </c>
      <c r="G326" s="13">
        <f ca="1">VLOOKUP(GirisimProjeler[[#This Row],[Başvuruyu Alan Çalışan]],Calisanlar[],6,0)</f>
        <v>6</v>
      </c>
      <c r="H326" s="13">
        <f ca="1">MATCH(GirisimProjeler[[#This Row],[Başvuru il]],ilceler[İl Plaka],0)+RANDBETWEEN(1,5)</f>
        <v>70</v>
      </c>
      <c r="I326" t="str">
        <f t="shared" ca="1" si="43"/>
        <v>Kurum 20</v>
      </c>
      <c r="J326" t="str">
        <f ca="1">IF(GirisimProjeler[[#This Row],[Aşama]]="Sonuçlandı","Kapalı","Açık")</f>
        <v>Kapalı</v>
      </c>
      <c r="K326" t="str">
        <f t="shared" ca="1" si="46"/>
        <v>Sonuçlandı</v>
      </c>
      <c r="L326" t="str">
        <f t="shared" ca="1" si="44"/>
        <v>Arge</v>
      </c>
      <c r="M326">
        <f ca="1">ROUNDUP(RANDBETWEEN(1,TODAY()-GirisimProjeler[[#This Row],[Tarih]])/2,0)</f>
        <v>3</v>
      </c>
      <c r="N326" s="15" t="str">
        <f ca="1">IF(GirisimProjeler[[#This Row],[Durumu]]="Açık",_xlfn.SWITCH(RANDBETWEEN(1,10),1,"",2,"",RANDBETWEEN(1,10)),"")</f>
        <v/>
      </c>
      <c r="O326" s="15" t="str">
        <f t="shared" ca="1" si="47"/>
        <v>Kosgeb</v>
      </c>
      <c r="P326" s="15"/>
    </row>
    <row r="327" spans="1:16">
      <c r="A327">
        <v>614</v>
      </c>
      <c r="B327">
        <f t="shared" ca="1" si="45"/>
        <v>1061</v>
      </c>
      <c r="C327">
        <f t="shared" ca="1" si="40"/>
        <v>145</v>
      </c>
      <c r="D327" t="s">
        <v>10622</v>
      </c>
      <c r="E327" s="14">
        <f t="shared" ca="1" si="41"/>
        <v>43705</v>
      </c>
      <c r="F327">
        <f t="shared" ca="1" si="42"/>
        <v>130</v>
      </c>
      <c r="G327" s="13">
        <f ca="1">VLOOKUP(GirisimProjeler[[#This Row],[Başvuruyu Alan Çalışan]],Calisanlar[],6,0)</f>
        <v>34</v>
      </c>
      <c r="H327" s="13">
        <f ca="1">MATCH(GirisimProjeler[[#This Row],[Başvuru il]],ilceler[İl Plaka],0)+RANDBETWEEN(1,5)</f>
        <v>446</v>
      </c>
      <c r="I327" t="str">
        <f t="shared" ca="1" si="43"/>
        <v>Kurum 2</v>
      </c>
      <c r="J327" t="str">
        <f ca="1">IF(GirisimProjeler[[#This Row],[Aşama]]="Sonuçlandı","Kapalı","Açık")</f>
        <v>Açık</v>
      </c>
      <c r="K327" t="str">
        <f t="shared" ca="1" si="46"/>
        <v>Yeni Proje</v>
      </c>
      <c r="L327" t="str">
        <f t="shared" ca="1" si="44"/>
        <v>İnsan Kaynakları</v>
      </c>
      <c r="M327">
        <f ca="1">ROUNDUP(RANDBETWEEN(1,TODAY()-GirisimProjeler[[#This Row],[Tarih]])/2,0)</f>
        <v>13</v>
      </c>
      <c r="N327" s="15">
        <f ca="1">IF(GirisimProjeler[[#This Row],[Durumu]]="Açık",_xlfn.SWITCH(RANDBETWEEN(1,10),1,"",2,"",RANDBETWEEN(1,10)),"")</f>
        <v>6</v>
      </c>
      <c r="O327" s="15" t="str">
        <f t="shared" ca="1" si="47"/>
        <v>Tubitak</v>
      </c>
      <c r="P327" s="15"/>
    </row>
    <row r="328" spans="1:16">
      <c r="A328">
        <v>615</v>
      </c>
      <c r="B328">
        <f t="shared" ca="1" si="45"/>
        <v>1861</v>
      </c>
      <c r="C328">
        <f t="shared" ca="1" si="40"/>
        <v>90</v>
      </c>
      <c r="D328" t="s">
        <v>10623</v>
      </c>
      <c r="E328" s="14">
        <f t="shared" ca="1" si="41"/>
        <v>43688</v>
      </c>
      <c r="F328">
        <f t="shared" ca="1" si="42"/>
        <v>127</v>
      </c>
      <c r="G328" s="13">
        <f ca="1">VLOOKUP(GirisimProjeler[[#This Row],[Başvuruyu Alan Çalışan]],Calisanlar[],6,0)</f>
        <v>34</v>
      </c>
      <c r="H328" s="13">
        <f ca="1">MATCH(GirisimProjeler[[#This Row],[Başvuru il]],ilceler[İl Plaka],0)+RANDBETWEEN(1,5)</f>
        <v>448</v>
      </c>
      <c r="I328" t="str">
        <f t="shared" ca="1" si="43"/>
        <v>Kurum 20</v>
      </c>
      <c r="J328" t="str">
        <f ca="1">IF(GirisimProjeler[[#This Row],[Aşama]]="Sonuçlandı","Kapalı","Açık")</f>
        <v>Kapalı</v>
      </c>
      <c r="K328" t="str">
        <f t="shared" ca="1" si="46"/>
        <v>Sonuçlandı</v>
      </c>
      <c r="L328" t="str">
        <f t="shared" ca="1" si="44"/>
        <v>Arge</v>
      </c>
      <c r="M328">
        <f ca="1">ROUNDUP(RANDBETWEEN(1,TODAY()-GirisimProjeler[[#This Row],[Tarih]])/2,0)</f>
        <v>23</v>
      </c>
      <c r="N328" s="15" t="str">
        <f ca="1">IF(GirisimProjeler[[#This Row],[Durumu]]="Açık",_xlfn.SWITCH(RANDBETWEEN(1,10),1,"",2,"",RANDBETWEEN(1,10)),"")</f>
        <v/>
      </c>
      <c r="O328" s="15" t="str">
        <f t="shared" ca="1" si="47"/>
        <v>AB</v>
      </c>
      <c r="P328" s="15"/>
    </row>
    <row r="329" spans="1:16">
      <c r="A329">
        <v>616</v>
      </c>
      <c r="B329">
        <f t="shared" ca="1" si="45"/>
        <v>326</v>
      </c>
      <c r="C329">
        <f t="shared" ca="1" si="40"/>
        <v>138</v>
      </c>
      <c r="D329" t="s">
        <v>10624</v>
      </c>
      <c r="E329" s="14">
        <f t="shared" ca="1" si="41"/>
        <v>43702</v>
      </c>
      <c r="F329">
        <f t="shared" ca="1" si="42"/>
        <v>49</v>
      </c>
      <c r="G329" s="13">
        <f ca="1">VLOOKUP(GirisimProjeler[[#This Row],[Başvuruyu Alan Çalışan]],Calisanlar[],6,0)</f>
        <v>34</v>
      </c>
      <c r="H329" s="13">
        <f ca="1">MATCH(GirisimProjeler[[#This Row],[Başvuru il]],ilceler[İl Plaka],0)+RANDBETWEEN(1,5)</f>
        <v>449</v>
      </c>
      <c r="I329" t="str">
        <f t="shared" ca="1" si="43"/>
        <v>Kurum 9</v>
      </c>
      <c r="J329" t="str">
        <f ca="1">IF(GirisimProjeler[[#This Row],[Aşama]]="Sonuçlandı","Kapalı","Açık")</f>
        <v>Kapalı</v>
      </c>
      <c r="K329" t="str">
        <f t="shared" ca="1" si="46"/>
        <v>Sonuçlandı</v>
      </c>
      <c r="L329" t="str">
        <f t="shared" ca="1" si="44"/>
        <v>Arge</v>
      </c>
      <c r="M329">
        <f ca="1">ROUNDUP(RANDBETWEEN(1,TODAY()-GirisimProjeler[[#This Row],[Tarih]])/2,0)</f>
        <v>13</v>
      </c>
      <c r="N329" s="15" t="str">
        <f ca="1">IF(GirisimProjeler[[#This Row],[Durumu]]="Açık",_xlfn.SWITCH(RANDBETWEEN(1,10),1,"",2,"",RANDBETWEEN(1,10)),"")</f>
        <v/>
      </c>
      <c r="O329" s="15" t="str">
        <f t="shared" ca="1" si="47"/>
        <v>Kosgeb</v>
      </c>
      <c r="P329" s="15"/>
    </row>
    <row r="330" spans="1:16">
      <c r="A330">
        <v>617</v>
      </c>
      <c r="B330">
        <f t="shared" ca="1" si="45"/>
        <v>646</v>
      </c>
      <c r="C330">
        <f t="shared" ca="1" si="40"/>
        <v>16</v>
      </c>
      <c r="D330" s="12" t="s">
        <v>10617</v>
      </c>
      <c r="E330" s="14">
        <f t="shared" ca="1" si="41"/>
        <v>43680</v>
      </c>
      <c r="F330">
        <f t="shared" ca="1" si="42"/>
        <v>64</v>
      </c>
      <c r="G330" s="13">
        <f ca="1">VLOOKUP(GirisimProjeler[[#This Row],[Başvuruyu Alan Çalışan]],Calisanlar[],6,0)</f>
        <v>67</v>
      </c>
      <c r="H330" s="13">
        <f ca="1">MATCH(GirisimProjeler[[#This Row],[Başvuru il]],ilceler[İl Plaka],0)+RANDBETWEEN(1,5)</f>
        <v>967</v>
      </c>
      <c r="I330" t="str">
        <f t="shared" ca="1" si="43"/>
        <v>Kurum 14</v>
      </c>
      <c r="J330" t="str">
        <f ca="1">IF(GirisimProjeler[[#This Row],[Aşama]]="Sonuçlandı","Kapalı","Açık")</f>
        <v>Açık</v>
      </c>
      <c r="K330" t="str">
        <f t="shared" ca="1" si="46"/>
        <v>Yeni Proje</v>
      </c>
      <c r="L330" t="str">
        <f t="shared" ca="1" si="44"/>
        <v>Arge</v>
      </c>
      <c r="M330">
        <f ca="1">ROUNDUP(RANDBETWEEN(1,TODAY()-GirisimProjeler[[#This Row],[Tarih]])/2,0)</f>
        <v>9</v>
      </c>
      <c r="N330" s="15">
        <f ca="1">IF(GirisimProjeler[[#This Row],[Durumu]]="Açık",_xlfn.SWITCH(RANDBETWEEN(1,10),1,"",2,"",RANDBETWEEN(1,10)),"")</f>
        <v>2</v>
      </c>
      <c r="O330" s="15" t="str">
        <f t="shared" ca="1" si="47"/>
        <v>Tubitak</v>
      </c>
      <c r="P330" s="15"/>
    </row>
    <row r="331" spans="1:16">
      <c r="A331">
        <v>618</v>
      </c>
      <c r="B331">
        <f t="shared" ca="1" si="45"/>
        <v>287</v>
      </c>
      <c r="C331">
        <f t="shared" ca="1" si="40"/>
        <v>100</v>
      </c>
      <c r="D331" s="12" t="s">
        <v>10618</v>
      </c>
      <c r="E331" s="14">
        <f t="shared" ca="1" si="41"/>
        <v>43726</v>
      </c>
      <c r="F331">
        <f t="shared" ca="1" si="42"/>
        <v>86</v>
      </c>
      <c r="G331" s="13">
        <f ca="1">VLOOKUP(GirisimProjeler[[#This Row],[Başvuruyu Alan Çalışan]],Calisanlar[],6,0)</f>
        <v>34</v>
      </c>
      <c r="H331" s="13">
        <f ca="1">MATCH(GirisimProjeler[[#This Row],[Başvuru il]],ilceler[İl Plaka],0)+RANDBETWEEN(1,5)</f>
        <v>449</v>
      </c>
      <c r="I331" t="str">
        <f t="shared" ca="1" si="43"/>
        <v>Kurum 19</v>
      </c>
      <c r="J331" t="str">
        <f ca="1">IF(GirisimProjeler[[#This Row],[Aşama]]="Sonuçlandı","Kapalı","Açık")</f>
        <v>Açık</v>
      </c>
      <c r="K331" t="str">
        <f t="shared" ca="1" si="46"/>
        <v>İncelemede</v>
      </c>
      <c r="L331" t="str">
        <f t="shared" ca="1" si="44"/>
        <v>Bilgi İşlem</v>
      </c>
      <c r="M331">
        <f ca="1">ROUNDUP(RANDBETWEEN(1,TODAY()-GirisimProjeler[[#This Row],[Tarih]])/2,0)</f>
        <v>3</v>
      </c>
      <c r="N331" s="15">
        <f ca="1">IF(GirisimProjeler[[#This Row],[Durumu]]="Açık",_xlfn.SWITCH(RANDBETWEEN(1,10),1,"",2,"",RANDBETWEEN(1,10)),"")</f>
        <v>7</v>
      </c>
      <c r="O331" s="15" t="str">
        <f t="shared" ca="1" si="47"/>
        <v>Bulunmuyor</v>
      </c>
      <c r="P331" s="15"/>
    </row>
    <row r="332" spans="1:16">
      <c r="A332">
        <v>619</v>
      </c>
      <c r="B332">
        <f t="shared" ca="1" si="45"/>
        <v>1555</v>
      </c>
      <c r="C332">
        <f t="shared" ca="1" si="40"/>
        <v>1</v>
      </c>
      <c r="D332" t="s">
        <v>10619</v>
      </c>
      <c r="E332" s="14">
        <f t="shared" ca="1" si="41"/>
        <v>43710</v>
      </c>
      <c r="F332">
        <f t="shared" ca="1" si="42"/>
        <v>112</v>
      </c>
      <c r="G332" s="13">
        <f ca="1">VLOOKUP(GirisimProjeler[[#This Row],[Başvuruyu Alan Çalışan]],Calisanlar[],6,0)</f>
        <v>34</v>
      </c>
      <c r="H332" s="13">
        <f ca="1">MATCH(GirisimProjeler[[#This Row],[Başvuru il]],ilceler[İl Plaka],0)+RANDBETWEEN(1,5)</f>
        <v>450</v>
      </c>
      <c r="I332" t="str">
        <f t="shared" ca="1" si="43"/>
        <v>Kurum 16</v>
      </c>
      <c r="J332" t="str">
        <f ca="1">IF(GirisimProjeler[[#This Row],[Aşama]]="Sonuçlandı","Kapalı","Açık")</f>
        <v>Açık</v>
      </c>
      <c r="K332" t="str">
        <f t="shared" ca="1" si="46"/>
        <v>İncelemede</v>
      </c>
      <c r="L332" t="str">
        <f t="shared" ca="1" si="44"/>
        <v>Arge</v>
      </c>
      <c r="M332">
        <f ca="1">ROUNDUP(RANDBETWEEN(1,TODAY()-GirisimProjeler[[#This Row],[Tarih]])/2,0)</f>
        <v>6</v>
      </c>
      <c r="N332" s="15">
        <f ca="1">IF(GirisimProjeler[[#This Row],[Durumu]]="Açık",_xlfn.SWITCH(RANDBETWEEN(1,10),1,"",2,"",RANDBETWEEN(1,10)),"")</f>
        <v>2</v>
      </c>
      <c r="O332" s="15" t="str">
        <f t="shared" ca="1" si="47"/>
        <v>Bulunmuyor</v>
      </c>
      <c r="P332" s="15"/>
    </row>
    <row r="333" spans="1:16">
      <c r="A333">
        <v>620</v>
      </c>
      <c r="B333">
        <f t="shared" ca="1" si="45"/>
        <v>963</v>
      </c>
      <c r="C333">
        <f t="shared" ca="1" si="40"/>
        <v>36</v>
      </c>
      <c r="D333" t="s">
        <v>10620</v>
      </c>
      <c r="E333" s="14">
        <f t="shared" ca="1" si="41"/>
        <v>43694</v>
      </c>
      <c r="F333">
        <f t="shared" ca="1" si="42"/>
        <v>94</v>
      </c>
      <c r="G333" s="13">
        <f ca="1">VLOOKUP(GirisimProjeler[[#This Row],[Başvuruyu Alan Çalışan]],Calisanlar[],6,0)</f>
        <v>27</v>
      </c>
      <c r="H333" s="13">
        <f ca="1">MATCH(GirisimProjeler[[#This Row],[Başvuru il]],ilceler[İl Plaka],0)+RANDBETWEEN(1,5)</f>
        <v>381</v>
      </c>
      <c r="I333" t="str">
        <f t="shared" ca="1" si="43"/>
        <v>Kurum 7</v>
      </c>
      <c r="J333" t="str">
        <f ca="1">IF(GirisimProjeler[[#This Row],[Aşama]]="Sonuçlandı","Kapalı","Açık")</f>
        <v>Kapalı</v>
      </c>
      <c r="K333" t="str">
        <f t="shared" ca="1" si="46"/>
        <v>Sonuçlandı</v>
      </c>
      <c r="L333" t="str">
        <f t="shared" ca="1" si="44"/>
        <v>Finans</v>
      </c>
      <c r="M333">
        <f ca="1">ROUNDUP(RANDBETWEEN(1,TODAY()-GirisimProjeler[[#This Row],[Tarih]])/2,0)</f>
        <v>2</v>
      </c>
      <c r="N333" s="15" t="str">
        <f ca="1">IF(GirisimProjeler[[#This Row],[Durumu]]="Açık",_xlfn.SWITCH(RANDBETWEEN(1,10),1,"",2,"",RANDBETWEEN(1,10)),"")</f>
        <v/>
      </c>
      <c r="O333" s="15" t="str">
        <f t="shared" ca="1" si="47"/>
        <v>Bulunmuyor</v>
      </c>
      <c r="P333" s="15"/>
    </row>
    <row r="334" spans="1:16">
      <c r="A334">
        <v>621</v>
      </c>
      <c r="B334">
        <f t="shared" ca="1" si="45"/>
        <v>1261</v>
      </c>
      <c r="C334">
        <f t="shared" ca="1" si="40"/>
        <v>125</v>
      </c>
      <c r="D334" t="s">
        <v>10621</v>
      </c>
      <c r="E334" s="14">
        <f t="shared" ca="1" si="41"/>
        <v>43683</v>
      </c>
      <c r="F334">
        <f t="shared" ca="1" si="42"/>
        <v>127</v>
      </c>
      <c r="G334" s="13">
        <f ca="1">VLOOKUP(GirisimProjeler[[#This Row],[Başvuruyu Alan Çalışan]],Calisanlar[],6,0)</f>
        <v>34</v>
      </c>
      <c r="H334" s="13">
        <f ca="1">MATCH(GirisimProjeler[[#This Row],[Başvuru il]],ilceler[İl Plaka],0)+RANDBETWEEN(1,5)</f>
        <v>447</v>
      </c>
      <c r="I334" t="str">
        <f t="shared" ca="1" si="43"/>
        <v>Kurum 18</v>
      </c>
      <c r="J334" t="str">
        <f ca="1">IF(GirisimProjeler[[#This Row],[Aşama]]="Sonuçlandı","Kapalı","Açık")</f>
        <v>Açık</v>
      </c>
      <c r="K334" t="str">
        <f t="shared" ca="1" si="46"/>
        <v>İncelemede</v>
      </c>
      <c r="L334" t="str">
        <f t="shared" ca="1" si="44"/>
        <v>Bilgi İşlem</v>
      </c>
      <c r="M334">
        <f ca="1">ROUNDUP(RANDBETWEEN(1,TODAY()-GirisimProjeler[[#This Row],[Tarih]])/2,0)</f>
        <v>12</v>
      </c>
      <c r="N334" s="15">
        <f ca="1">IF(GirisimProjeler[[#This Row],[Durumu]]="Açık",_xlfn.SWITCH(RANDBETWEEN(1,10),1,"",2,"",RANDBETWEEN(1,10)),"")</f>
        <v>8</v>
      </c>
      <c r="O334" s="15" t="str">
        <f t="shared" ca="1" si="47"/>
        <v>Bulunmuyor</v>
      </c>
      <c r="P334" s="15"/>
    </row>
    <row r="335" spans="1:16">
      <c r="A335">
        <v>622</v>
      </c>
      <c r="B335">
        <f t="shared" ca="1" si="45"/>
        <v>1925</v>
      </c>
      <c r="C335">
        <f t="shared" ca="1" si="40"/>
        <v>130</v>
      </c>
      <c r="D335" t="s">
        <v>10622</v>
      </c>
      <c r="E335" s="14">
        <f t="shared" ca="1" si="41"/>
        <v>43720</v>
      </c>
      <c r="F335">
        <f t="shared" ca="1" si="42"/>
        <v>116</v>
      </c>
      <c r="G335" s="13">
        <f ca="1">VLOOKUP(GirisimProjeler[[#This Row],[Başvuruyu Alan Çalışan]],Calisanlar[],6,0)</f>
        <v>6</v>
      </c>
      <c r="H335" s="13">
        <f ca="1">MATCH(GirisimProjeler[[#This Row],[Başvuru il]],ilceler[İl Plaka],0)+RANDBETWEEN(1,5)</f>
        <v>68</v>
      </c>
      <c r="I335" t="str">
        <f t="shared" ca="1" si="43"/>
        <v>Kurum 5</v>
      </c>
      <c r="J335" t="str">
        <f ca="1">IF(GirisimProjeler[[#This Row],[Aşama]]="Sonuçlandı","Kapalı","Açık")</f>
        <v>Kapalı</v>
      </c>
      <c r="K335" t="str">
        <f t="shared" ca="1" si="46"/>
        <v>Sonuçlandı</v>
      </c>
      <c r="L335" t="str">
        <f t="shared" ca="1" si="44"/>
        <v>İnsan Kaynakları</v>
      </c>
      <c r="M335">
        <f ca="1">ROUNDUP(RANDBETWEEN(1,TODAY()-GirisimProjeler[[#This Row],[Tarih]])/2,0)</f>
        <v>1</v>
      </c>
      <c r="N335" s="15" t="str">
        <f ca="1">IF(GirisimProjeler[[#This Row],[Durumu]]="Açık",_xlfn.SWITCH(RANDBETWEEN(1,10),1,"",2,"",RANDBETWEEN(1,10)),"")</f>
        <v/>
      </c>
      <c r="O335" s="15" t="str">
        <f t="shared" ca="1" si="47"/>
        <v>Kosgeb</v>
      </c>
      <c r="P335" s="15"/>
    </row>
    <row r="336" spans="1:16">
      <c r="A336">
        <v>623</v>
      </c>
      <c r="B336">
        <f t="shared" ca="1" si="45"/>
        <v>34</v>
      </c>
      <c r="C336">
        <f t="shared" ca="1" si="40"/>
        <v>102</v>
      </c>
      <c r="D336" t="s">
        <v>10623</v>
      </c>
      <c r="E336" s="14">
        <f t="shared" ca="1" si="41"/>
        <v>43713</v>
      </c>
      <c r="F336">
        <f t="shared" ca="1" si="42"/>
        <v>74</v>
      </c>
      <c r="G336" s="13">
        <f ca="1">VLOOKUP(GirisimProjeler[[#This Row],[Başvuruyu Alan Çalışan]],Calisanlar[],6,0)</f>
        <v>42</v>
      </c>
      <c r="H336" s="13">
        <f ca="1">MATCH(GirisimProjeler[[#This Row],[Başvuru il]],ilceler[İl Plaka],0)+RANDBETWEEN(1,5)</f>
        <v>623</v>
      </c>
      <c r="I336" t="str">
        <f t="shared" ca="1" si="43"/>
        <v>Kurum 15</v>
      </c>
      <c r="J336" t="str">
        <f ca="1">IF(GirisimProjeler[[#This Row],[Aşama]]="Sonuçlandı","Kapalı","Açık")</f>
        <v>Kapalı</v>
      </c>
      <c r="K336" t="str">
        <f t="shared" ca="1" si="46"/>
        <v>Sonuçlandı</v>
      </c>
      <c r="L336" t="str">
        <f t="shared" ca="1" si="44"/>
        <v>Finans</v>
      </c>
      <c r="M336">
        <f ca="1">ROUNDUP(RANDBETWEEN(1,TODAY()-GirisimProjeler[[#This Row],[Tarih]])/2,0)</f>
        <v>6</v>
      </c>
      <c r="N336" s="15" t="str">
        <f ca="1">IF(GirisimProjeler[[#This Row],[Durumu]]="Açık",_xlfn.SWITCH(RANDBETWEEN(1,10),1,"",2,"",RANDBETWEEN(1,10)),"")</f>
        <v/>
      </c>
      <c r="O336" s="15" t="str">
        <f t="shared" ca="1" si="47"/>
        <v>AB</v>
      </c>
      <c r="P336" s="15"/>
    </row>
    <row r="337" spans="1:16">
      <c r="A337">
        <v>624</v>
      </c>
      <c r="B337">
        <f t="shared" ca="1" si="45"/>
        <v>859</v>
      </c>
      <c r="C337">
        <f t="shared" ca="1" si="40"/>
        <v>95</v>
      </c>
      <c r="D337" t="s">
        <v>10624</v>
      </c>
      <c r="E337" s="14">
        <f t="shared" ca="1" si="41"/>
        <v>43677</v>
      </c>
      <c r="F337">
        <f t="shared" ca="1" si="42"/>
        <v>53</v>
      </c>
      <c r="G337" s="13">
        <f ca="1">VLOOKUP(GirisimProjeler[[#This Row],[Başvuruyu Alan Çalışan]],Calisanlar[],6,0)</f>
        <v>71</v>
      </c>
      <c r="H337" s="13">
        <f ca="1">MATCH(GirisimProjeler[[#This Row],[Başvuru il]],ilceler[İl Plaka],0)+RANDBETWEEN(1,5)</f>
        <v>588</v>
      </c>
      <c r="I337" t="str">
        <f t="shared" ca="1" si="43"/>
        <v>Kurum 7</v>
      </c>
      <c r="J337" t="str">
        <f ca="1">IF(GirisimProjeler[[#This Row],[Aşama]]="Sonuçlandı","Kapalı","Açık")</f>
        <v>Kapalı</v>
      </c>
      <c r="K337" t="str">
        <f t="shared" ca="1" si="46"/>
        <v>Sonuçlandı</v>
      </c>
      <c r="L337" t="str">
        <f t="shared" ca="1" si="44"/>
        <v>Bilgi İşlem</v>
      </c>
      <c r="M337">
        <f ca="1">ROUNDUP(RANDBETWEEN(1,TODAY()-GirisimProjeler[[#This Row],[Tarih]])/2,0)</f>
        <v>7</v>
      </c>
      <c r="N337" s="15" t="str">
        <f ca="1">IF(GirisimProjeler[[#This Row],[Durumu]]="Açık",_xlfn.SWITCH(RANDBETWEEN(1,10),1,"",2,"",RANDBETWEEN(1,10)),"")</f>
        <v/>
      </c>
      <c r="O337" s="15" t="str">
        <f t="shared" ca="1" si="47"/>
        <v>Tubitak</v>
      </c>
      <c r="P337" s="15"/>
    </row>
    <row r="338" spans="1:16">
      <c r="A338">
        <v>625</v>
      </c>
      <c r="B338">
        <f t="shared" ca="1" si="45"/>
        <v>1497</v>
      </c>
      <c r="C338">
        <f t="shared" ca="1" si="40"/>
        <v>21</v>
      </c>
      <c r="D338" s="12" t="s">
        <v>10617</v>
      </c>
      <c r="E338" s="14">
        <f t="shared" ca="1" si="41"/>
        <v>43703</v>
      </c>
      <c r="F338">
        <f t="shared" ca="1" si="42"/>
        <v>102</v>
      </c>
      <c r="G338" s="13">
        <f ca="1">VLOOKUP(GirisimProjeler[[#This Row],[Başvuruyu Alan Çalışan]],Calisanlar[],6,0)</f>
        <v>34</v>
      </c>
      <c r="H338" s="13">
        <f ca="1">MATCH(GirisimProjeler[[#This Row],[Başvuru il]],ilceler[İl Plaka],0)+RANDBETWEEN(1,5)</f>
        <v>447</v>
      </c>
      <c r="I338" t="str">
        <f t="shared" ca="1" si="43"/>
        <v>Kurum 14</v>
      </c>
      <c r="J338" t="str">
        <f ca="1">IF(GirisimProjeler[[#This Row],[Aşama]]="Sonuçlandı","Kapalı","Açık")</f>
        <v>Kapalı</v>
      </c>
      <c r="K338" t="str">
        <f t="shared" ca="1" si="46"/>
        <v>Sonuçlandı</v>
      </c>
      <c r="L338" t="str">
        <f t="shared" ca="1" si="44"/>
        <v>Finans</v>
      </c>
      <c r="M338">
        <f ca="1">ROUNDUP(RANDBETWEEN(1,TODAY()-GirisimProjeler[[#This Row],[Tarih]])/2,0)</f>
        <v>7</v>
      </c>
      <c r="N338" s="15" t="str">
        <f ca="1">IF(GirisimProjeler[[#This Row],[Durumu]]="Açık",_xlfn.SWITCH(RANDBETWEEN(1,10),1,"",2,"",RANDBETWEEN(1,10)),"")</f>
        <v/>
      </c>
      <c r="O338" s="15" t="str">
        <f t="shared" ca="1" si="47"/>
        <v>Kosgeb</v>
      </c>
      <c r="P338" s="15"/>
    </row>
    <row r="339" spans="1:16">
      <c r="A339">
        <v>626</v>
      </c>
      <c r="B339">
        <f t="shared" ca="1" si="45"/>
        <v>411</v>
      </c>
      <c r="C339">
        <f t="shared" ca="1" si="40"/>
        <v>41</v>
      </c>
      <c r="D339" s="12" t="s">
        <v>10618</v>
      </c>
      <c r="E339" s="14">
        <f t="shared" ca="1" si="41"/>
        <v>43676</v>
      </c>
      <c r="F339">
        <f t="shared" ca="1" si="42"/>
        <v>67</v>
      </c>
      <c r="G339" s="13">
        <f ca="1">VLOOKUP(GirisimProjeler[[#This Row],[Başvuruyu Alan Çalışan]],Calisanlar[],6,0)</f>
        <v>73</v>
      </c>
      <c r="H339" s="13">
        <f ca="1">MATCH(GirisimProjeler[[#This Row],[Başvuru il]],ilceler[İl Plaka],0)+RANDBETWEEN(1,5)</f>
        <v>852</v>
      </c>
      <c r="I339" t="str">
        <f t="shared" ca="1" si="43"/>
        <v>Kurum 15</v>
      </c>
      <c r="J339" t="str">
        <f ca="1">IF(GirisimProjeler[[#This Row],[Aşama]]="Sonuçlandı","Kapalı","Açık")</f>
        <v>Açık</v>
      </c>
      <c r="K339" t="str">
        <f t="shared" ca="1" si="46"/>
        <v>İncelemede</v>
      </c>
      <c r="L339" t="str">
        <f t="shared" ca="1" si="44"/>
        <v>Finans</v>
      </c>
      <c r="M339">
        <f ca="1">ROUNDUP(RANDBETWEEN(1,TODAY()-GirisimProjeler[[#This Row],[Tarih]])/2,0)</f>
        <v>3</v>
      </c>
      <c r="N339" s="15">
        <f ca="1">IF(GirisimProjeler[[#This Row],[Durumu]]="Açık",_xlfn.SWITCH(RANDBETWEEN(1,10),1,"",2,"",RANDBETWEEN(1,10)),"")</f>
        <v>5</v>
      </c>
      <c r="O339" s="15" t="str">
        <f t="shared" ca="1" si="47"/>
        <v>AB</v>
      </c>
      <c r="P339" s="15"/>
    </row>
    <row r="340" spans="1:16">
      <c r="A340">
        <v>627</v>
      </c>
      <c r="B340">
        <f t="shared" ca="1" si="45"/>
        <v>1082</v>
      </c>
      <c r="C340">
        <f t="shared" ca="1" si="40"/>
        <v>111</v>
      </c>
      <c r="D340" t="s">
        <v>10619</v>
      </c>
      <c r="E340" s="14">
        <f t="shared" ca="1" si="41"/>
        <v>43693</v>
      </c>
      <c r="F340">
        <f t="shared" ca="1" si="42"/>
        <v>57</v>
      </c>
      <c r="G340" s="13">
        <f ca="1">VLOOKUP(GirisimProjeler[[#This Row],[Başvuruyu Alan Çalışan]],Calisanlar[],6,0)</f>
        <v>34</v>
      </c>
      <c r="H340" s="13">
        <f ca="1">MATCH(GirisimProjeler[[#This Row],[Başvuru il]],ilceler[İl Plaka],0)+RANDBETWEEN(1,5)</f>
        <v>447</v>
      </c>
      <c r="I340" t="str">
        <f t="shared" ca="1" si="43"/>
        <v>Kurum 4</v>
      </c>
      <c r="J340" t="str">
        <f ca="1">IF(GirisimProjeler[[#This Row],[Aşama]]="Sonuçlandı","Kapalı","Açık")</f>
        <v>Açık</v>
      </c>
      <c r="K340" t="str">
        <f t="shared" ca="1" si="46"/>
        <v>İncelemede</v>
      </c>
      <c r="L340" t="str">
        <f t="shared" ca="1" si="44"/>
        <v>Bilgi İşlem</v>
      </c>
      <c r="M340">
        <f ca="1">ROUNDUP(RANDBETWEEN(1,TODAY()-GirisimProjeler[[#This Row],[Tarih]])/2,0)</f>
        <v>14</v>
      </c>
      <c r="N340" s="15">
        <f ca="1">IF(GirisimProjeler[[#This Row],[Durumu]]="Açık",_xlfn.SWITCH(RANDBETWEEN(1,10),1,"",2,"",RANDBETWEEN(1,10)),"")</f>
        <v>9</v>
      </c>
      <c r="O340" s="15" t="str">
        <f t="shared" ca="1" si="47"/>
        <v>Kosgeb</v>
      </c>
      <c r="P340" s="15"/>
    </row>
    <row r="341" spans="1:16">
      <c r="A341">
        <v>628</v>
      </c>
      <c r="B341">
        <f t="shared" ca="1" si="45"/>
        <v>309</v>
      </c>
      <c r="C341">
        <f t="shared" ca="1" si="40"/>
        <v>44</v>
      </c>
      <c r="D341" t="s">
        <v>10620</v>
      </c>
      <c r="E341" s="14">
        <f t="shared" ca="1" si="41"/>
        <v>43725</v>
      </c>
      <c r="F341">
        <f t="shared" ca="1" si="42"/>
        <v>38</v>
      </c>
      <c r="G341" s="13">
        <f ca="1">VLOOKUP(GirisimProjeler[[#This Row],[Başvuruyu Alan Çalışan]],Calisanlar[],6,0)</f>
        <v>34</v>
      </c>
      <c r="H341" s="13">
        <f ca="1">MATCH(GirisimProjeler[[#This Row],[Başvuru il]],ilceler[İl Plaka],0)+RANDBETWEEN(1,5)</f>
        <v>448</v>
      </c>
      <c r="I341" t="str">
        <f t="shared" ca="1" si="43"/>
        <v>Kurum 11</v>
      </c>
      <c r="J341" t="str">
        <f ca="1">IF(GirisimProjeler[[#This Row],[Aşama]]="Sonuçlandı","Kapalı","Açık")</f>
        <v>Açık</v>
      </c>
      <c r="K341" t="str">
        <f t="shared" ca="1" si="46"/>
        <v>İncelemede</v>
      </c>
      <c r="L341" t="str">
        <f t="shared" ca="1" si="44"/>
        <v>Arge</v>
      </c>
      <c r="M341">
        <f ca="1">ROUNDUP(RANDBETWEEN(1,TODAY()-GirisimProjeler[[#This Row],[Tarih]])/2,0)</f>
        <v>4</v>
      </c>
      <c r="N341" s="15">
        <f ca="1">IF(GirisimProjeler[[#This Row],[Durumu]]="Açık",_xlfn.SWITCH(RANDBETWEEN(1,10),1,"",2,"",RANDBETWEEN(1,10)),"")</f>
        <v>9</v>
      </c>
      <c r="O341" s="15" t="str">
        <f t="shared" ca="1" si="47"/>
        <v>Tubitak</v>
      </c>
      <c r="P341" s="15"/>
    </row>
    <row r="342" spans="1:16">
      <c r="A342">
        <v>629</v>
      </c>
      <c r="B342">
        <f t="shared" ca="1" si="45"/>
        <v>1059</v>
      </c>
      <c r="C342">
        <f t="shared" ca="1" si="40"/>
        <v>95</v>
      </c>
      <c r="D342" t="s">
        <v>10621</v>
      </c>
      <c r="E342" s="14">
        <f t="shared" ca="1" si="41"/>
        <v>43689</v>
      </c>
      <c r="F342">
        <f t="shared" ca="1" si="42"/>
        <v>5</v>
      </c>
      <c r="G342" s="13">
        <f ca="1">VLOOKUP(GirisimProjeler[[#This Row],[Başvuruyu Alan Çalışan]],Calisanlar[],6,0)</f>
        <v>6</v>
      </c>
      <c r="H342" s="13">
        <f ca="1">MATCH(GirisimProjeler[[#This Row],[Başvuru il]],ilceler[İl Plaka],0)+RANDBETWEEN(1,5)</f>
        <v>68</v>
      </c>
      <c r="I342" t="str">
        <f t="shared" ca="1" si="43"/>
        <v>Kurum 20</v>
      </c>
      <c r="J342" t="str">
        <f ca="1">IF(GirisimProjeler[[#This Row],[Aşama]]="Sonuçlandı","Kapalı","Açık")</f>
        <v>Kapalı</v>
      </c>
      <c r="K342" t="str">
        <f t="shared" ca="1" si="46"/>
        <v>Sonuçlandı</v>
      </c>
      <c r="L342" t="str">
        <f t="shared" ca="1" si="44"/>
        <v>Finans</v>
      </c>
      <c r="M342">
        <f ca="1">ROUNDUP(RANDBETWEEN(1,TODAY()-GirisimProjeler[[#This Row],[Tarih]])/2,0)</f>
        <v>3</v>
      </c>
      <c r="N342" s="15" t="str">
        <f ca="1">IF(GirisimProjeler[[#This Row],[Durumu]]="Açık",_xlfn.SWITCH(RANDBETWEEN(1,10),1,"",2,"",RANDBETWEEN(1,10)),"")</f>
        <v/>
      </c>
      <c r="O342" s="15" t="str">
        <f t="shared" ca="1" si="47"/>
        <v>Kosgeb</v>
      </c>
      <c r="P342" s="15"/>
    </row>
    <row r="343" spans="1:16">
      <c r="A343">
        <v>630</v>
      </c>
      <c r="B343">
        <f t="shared" ca="1" si="45"/>
        <v>23</v>
      </c>
      <c r="C343">
        <f t="shared" ca="1" si="40"/>
        <v>57</v>
      </c>
      <c r="D343" t="s">
        <v>10622</v>
      </c>
      <c r="E343" s="14">
        <f t="shared" ca="1" si="41"/>
        <v>43707</v>
      </c>
      <c r="F343">
        <f t="shared" ca="1" si="42"/>
        <v>101</v>
      </c>
      <c r="G343" s="13">
        <f ca="1">VLOOKUP(GirisimProjeler[[#This Row],[Başvuruyu Alan Çalışan]],Calisanlar[],6,0)</f>
        <v>34</v>
      </c>
      <c r="H343" s="13">
        <f ca="1">MATCH(GirisimProjeler[[#This Row],[Başvuru il]],ilceler[İl Plaka],0)+RANDBETWEEN(1,5)</f>
        <v>450</v>
      </c>
      <c r="I343" t="str">
        <f t="shared" ca="1" si="43"/>
        <v>Kurum 15</v>
      </c>
      <c r="J343" t="str">
        <f ca="1">IF(GirisimProjeler[[#This Row],[Aşama]]="Sonuçlandı","Kapalı","Açık")</f>
        <v>Açık</v>
      </c>
      <c r="K343" t="str">
        <f t="shared" ca="1" si="46"/>
        <v>İncelemede</v>
      </c>
      <c r="L343" t="str">
        <f t="shared" ca="1" si="44"/>
        <v>İnsan Kaynakları</v>
      </c>
      <c r="M343">
        <f ca="1">ROUNDUP(RANDBETWEEN(1,TODAY()-GirisimProjeler[[#This Row],[Tarih]])/2,0)</f>
        <v>6</v>
      </c>
      <c r="N343" s="15" t="str">
        <f ca="1">IF(GirisimProjeler[[#This Row],[Durumu]]="Açık",_xlfn.SWITCH(RANDBETWEEN(1,10),1,"",2,"",RANDBETWEEN(1,10)),"")</f>
        <v/>
      </c>
      <c r="O343" s="15" t="str">
        <f t="shared" ca="1" si="47"/>
        <v>AB</v>
      </c>
      <c r="P343" s="15"/>
    </row>
    <row r="344" spans="1:16">
      <c r="A344">
        <v>631</v>
      </c>
      <c r="B344">
        <f t="shared" ca="1" si="45"/>
        <v>1693</v>
      </c>
      <c r="C344">
        <f t="shared" ca="1" si="40"/>
        <v>59</v>
      </c>
      <c r="D344" t="s">
        <v>10623</v>
      </c>
      <c r="E344" s="14">
        <f t="shared" ca="1" si="41"/>
        <v>43720</v>
      </c>
      <c r="F344">
        <f t="shared" ca="1" si="42"/>
        <v>97</v>
      </c>
      <c r="G344" s="13">
        <f ca="1">VLOOKUP(GirisimProjeler[[#This Row],[Başvuruyu Alan Çalışan]],Calisanlar[],6,0)</f>
        <v>58</v>
      </c>
      <c r="H344" s="13">
        <f ca="1">MATCH(GirisimProjeler[[#This Row],[Başvuru il]],ilceler[İl Plaka],0)+RANDBETWEEN(1,5)</f>
        <v>862</v>
      </c>
      <c r="I344" t="str">
        <f t="shared" ca="1" si="43"/>
        <v>Kurum 16</v>
      </c>
      <c r="J344" t="str">
        <f ca="1">IF(GirisimProjeler[[#This Row],[Aşama]]="Sonuçlandı","Kapalı","Açık")</f>
        <v>Kapalı</v>
      </c>
      <c r="K344" t="str">
        <f t="shared" ca="1" si="46"/>
        <v>Sonuçlandı</v>
      </c>
      <c r="L344" t="str">
        <f t="shared" ca="1" si="44"/>
        <v>İnsan Kaynakları</v>
      </c>
      <c r="M344">
        <f ca="1">ROUNDUP(RANDBETWEEN(1,TODAY()-GirisimProjeler[[#This Row],[Tarih]])/2,0)</f>
        <v>7</v>
      </c>
      <c r="N344" s="15" t="str">
        <f ca="1">IF(GirisimProjeler[[#This Row],[Durumu]]="Açık",_xlfn.SWITCH(RANDBETWEEN(1,10),1,"",2,"",RANDBETWEEN(1,10)),"")</f>
        <v/>
      </c>
      <c r="O344" s="15" t="str">
        <f t="shared" ca="1" si="47"/>
        <v>Kosgeb</v>
      </c>
      <c r="P344" s="15"/>
    </row>
    <row r="345" spans="1:16">
      <c r="A345">
        <v>632</v>
      </c>
      <c r="B345">
        <f t="shared" ca="1" si="45"/>
        <v>18</v>
      </c>
      <c r="C345">
        <f t="shared" ca="1" si="40"/>
        <v>131</v>
      </c>
      <c r="D345" t="s">
        <v>10624</v>
      </c>
      <c r="E345" s="14">
        <f t="shared" ca="1" si="41"/>
        <v>43674</v>
      </c>
      <c r="F345">
        <f t="shared" ca="1" si="42"/>
        <v>65</v>
      </c>
      <c r="G345" s="13">
        <f ca="1">VLOOKUP(GirisimProjeler[[#This Row],[Başvuruyu Alan Çalışan]],Calisanlar[],6,0)</f>
        <v>6</v>
      </c>
      <c r="H345" s="13">
        <f ca="1">MATCH(GirisimProjeler[[#This Row],[Başvuru il]],ilceler[İl Plaka],0)+RANDBETWEEN(1,5)</f>
        <v>68</v>
      </c>
      <c r="I345" t="str">
        <f t="shared" ca="1" si="43"/>
        <v>Kurum 4</v>
      </c>
      <c r="J345" t="str">
        <f ca="1">IF(GirisimProjeler[[#This Row],[Aşama]]="Sonuçlandı","Kapalı","Açık")</f>
        <v>Kapalı</v>
      </c>
      <c r="K345" t="str">
        <f t="shared" ca="1" si="46"/>
        <v>Sonuçlandı</v>
      </c>
      <c r="L345" t="str">
        <f t="shared" ca="1" si="44"/>
        <v>Bilgi İşlem</v>
      </c>
      <c r="M345">
        <f ca="1">ROUNDUP(RANDBETWEEN(1,TODAY()-GirisimProjeler[[#This Row],[Tarih]])/2,0)</f>
        <v>29</v>
      </c>
      <c r="N345" s="15" t="str">
        <f ca="1">IF(GirisimProjeler[[#This Row],[Durumu]]="Açık",_xlfn.SWITCH(RANDBETWEEN(1,10),1,"",2,"",RANDBETWEEN(1,10)),"")</f>
        <v/>
      </c>
      <c r="O345" s="15" t="str">
        <f t="shared" ca="1" si="47"/>
        <v>Kosgeb</v>
      </c>
      <c r="P345" s="15"/>
    </row>
    <row r="346" spans="1:16">
      <c r="A346">
        <v>633</v>
      </c>
      <c r="B346">
        <f t="shared" ca="1" si="45"/>
        <v>738</v>
      </c>
      <c r="C346">
        <f t="shared" ca="1" si="40"/>
        <v>56</v>
      </c>
      <c r="D346" s="12" t="s">
        <v>10617</v>
      </c>
      <c r="E346" s="14">
        <f t="shared" ca="1" si="41"/>
        <v>43688</v>
      </c>
      <c r="F346">
        <f t="shared" ca="1" si="42"/>
        <v>15</v>
      </c>
      <c r="G346" s="13">
        <f ca="1">VLOOKUP(GirisimProjeler[[#This Row],[Başvuruyu Alan Çalışan]],Calisanlar[],6,0)</f>
        <v>6</v>
      </c>
      <c r="H346" s="13">
        <f ca="1">MATCH(GirisimProjeler[[#This Row],[Başvuru il]],ilceler[İl Plaka],0)+RANDBETWEEN(1,5)</f>
        <v>67</v>
      </c>
      <c r="I346" t="str">
        <f t="shared" ca="1" si="43"/>
        <v>Kurum 1</v>
      </c>
      <c r="J346" t="str">
        <f ca="1">IF(GirisimProjeler[[#This Row],[Aşama]]="Sonuçlandı","Kapalı","Açık")</f>
        <v>Açık</v>
      </c>
      <c r="K346" t="str">
        <f t="shared" ca="1" si="46"/>
        <v>Yeni Proje</v>
      </c>
      <c r="L346" t="str">
        <f t="shared" ca="1" si="44"/>
        <v>Bilgi İşlem</v>
      </c>
      <c r="M346">
        <f ca="1">ROUNDUP(RANDBETWEEN(1,TODAY()-GirisimProjeler[[#This Row],[Tarih]])/2,0)</f>
        <v>4</v>
      </c>
      <c r="N346" s="15">
        <f ca="1">IF(GirisimProjeler[[#This Row],[Durumu]]="Açık",_xlfn.SWITCH(RANDBETWEEN(1,10),1,"",2,"",RANDBETWEEN(1,10)),"")</f>
        <v>6</v>
      </c>
      <c r="O346" s="15" t="str">
        <f t="shared" ca="1" si="47"/>
        <v>Bulunmuyor</v>
      </c>
      <c r="P346" s="15"/>
    </row>
    <row r="347" spans="1:16">
      <c r="A347">
        <v>634</v>
      </c>
      <c r="B347">
        <f t="shared" ca="1" si="45"/>
        <v>950</v>
      </c>
      <c r="C347">
        <f t="shared" ca="1" si="40"/>
        <v>83</v>
      </c>
      <c r="D347" s="12" t="s">
        <v>10618</v>
      </c>
      <c r="E347" s="14">
        <f t="shared" ca="1" si="41"/>
        <v>43681</v>
      </c>
      <c r="F347">
        <f t="shared" ca="1" si="42"/>
        <v>71</v>
      </c>
      <c r="G347" s="13">
        <f ca="1">VLOOKUP(GirisimProjeler[[#This Row],[Başvuruyu Alan Çalışan]],Calisanlar[],6,0)</f>
        <v>35</v>
      </c>
      <c r="H347" s="13">
        <f ca="1">MATCH(GirisimProjeler[[#This Row],[Başvuru il]],ilceler[İl Plaka],0)+RANDBETWEEN(1,5)</f>
        <v>488</v>
      </c>
      <c r="I347" t="str">
        <f t="shared" ca="1" si="43"/>
        <v>Kurum 9</v>
      </c>
      <c r="J347" t="str">
        <f ca="1">IF(GirisimProjeler[[#This Row],[Aşama]]="Sonuçlandı","Kapalı","Açık")</f>
        <v>Açık</v>
      </c>
      <c r="K347" t="str">
        <f t="shared" ca="1" si="46"/>
        <v>Yeni Proje</v>
      </c>
      <c r="L347" t="str">
        <f t="shared" ca="1" si="44"/>
        <v>Bilgi İşlem</v>
      </c>
      <c r="M347">
        <f ca="1">ROUNDUP(RANDBETWEEN(1,TODAY()-GirisimProjeler[[#This Row],[Tarih]])/2,0)</f>
        <v>7</v>
      </c>
      <c r="N347" s="15">
        <f ca="1">IF(GirisimProjeler[[#This Row],[Durumu]]="Açık",_xlfn.SWITCH(RANDBETWEEN(1,10),1,"",2,"",RANDBETWEEN(1,10)),"")</f>
        <v>3</v>
      </c>
      <c r="O347" s="15" t="str">
        <f t="shared" ca="1" si="47"/>
        <v>Kosgeb</v>
      </c>
      <c r="P347" s="15"/>
    </row>
    <row r="348" spans="1:16">
      <c r="A348">
        <v>635</v>
      </c>
      <c r="B348">
        <f t="shared" ca="1" si="45"/>
        <v>1592</v>
      </c>
      <c r="C348">
        <f t="shared" ca="1" si="40"/>
        <v>10</v>
      </c>
      <c r="D348" t="s">
        <v>10619</v>
      </c>
      <c r="E348" s="14">
        <f t="shared" ca="1" si="41"/>
        <v>43716</v>
      </c>
      <c r="F348">
        <f t="shared" ca="1" si="42"/>
        <v>124</v>
      </c>
      <c r="G348" s="13">
        <f ca="1">VLOOKUP(GirisimProjeler[[#This Row],[Başvuruyu Alan Çalışan]],Calisanlar[],6,0)</f>
        <v>6</v>
      </c>
      <c r="H348" s="13">
        <f ca="1">MATCH(GirisimProjeler[[#This Row],[Başvuru il]],ilceler[İl Plaka],0)+RANDBETWEEN(1,5)</f>
        <v>67</v>
      </c>
      <c r="I348" t="str">
        <f t="shared" ca="1" si="43"/>
        <v>Kurum 5</v>
      </c>
      <c r="J348" t="str">
        <f ca="1">IF(GirisimProjeler[[#This Row],[Aşama]]="Sonuçlandı","Kapalı","Açık")</f>
        <v>Açık</v>
      </c>
      <c r="K348" t="str">
        <f t="shared" ca="1" si="46"/>
        <v>İncelemede</v>
      </c>
      <c r="L348" t="str">
        <f t="shared" ca="1" si="44"/>
        <v>Arge</v>
      </c>
      <c r="M348">
        <f ca="1">ROUNDUP(RANDBETWEEN(1,TODAY()-GirisimProjeler[[#This Row],[Tarih]])/2,0)</f>
        <v>6</v>
      </c>
      <c r="N348" s="15">
        <f ca="1">IF(GirisimProjeler[[#This Row],[Durumu]]="Açık",_xlfn.SWITCH(RANDBETWEEN(1,10),1,"",2,"",RANDBETWEEN(1,10)),"")</f>
        <v>2</v>
      </c>
      <c r="O348" s="15" t="str">
        <f t="shared" ca="1" si="47"/>
        <v>Bulunmuyor</v>
      </c>
      <c r="P348" s="15"/>
    </row>
    <row r="349" spans="1:16">
      <c r="A349">
        <v>636</v>
      </c>
      <c r="B349">
        <f t="shared" ca="1" si="45"/>
        <v>500</v>
      </c>
      <c r="C349">
        <f t="shared" ca="1" si="40"/>
        <v>139</v>
      </c>
      <c r="D349" t="s">
        <v>10620</v>
      </c>
      <c r="E349" s="14">
        <f t="shared" ca="1" si="41"/>
        <v>43690</v>
      </c>
      <c r="F349">
        <f t="shared" ca="1" si="42"/>
        <v>129</v>
      </c>
      <c r="G349" s="13">
        <f ca="1">VLOOKUP(GirisimProjeler[[#This Row],[Başvuruyu Alan Çalışan]],Calisanlar[],6,0)</f>
        <v>35</v>
      </c>
      <c r="H349" s="13">
        <f ca="1">MATCH(GirisimProjeler[[#This Row],[Başvuru il]],ilceler[İl Plaka],0)+RANDBETWEEN(1,5)</f>
        <v>486</v>
      </c>
      <c r="I349" t="str">
        <f t="shared" ca="1" si="43"/>
        <v>Kurum 17</v>
      </c>
      <c r="J349" t="str">
        <f ca="1">IF(GirisimProjeler[[#This Row],[Aşama]]="Sonuçlandı","Kapalı","Açık")</f>
        <v>Kapalı</v>
      </c>
      <c r="K349" t="str">
        <f t="shared" ca="1" si="46"/>
        <v>Sonuçlandı</v>
      </c>
      <c r="L349" t="str">
        <f t="shared" ca="1" si="44"/>
        <v>İnsan Kaynakları</v>
      </c>
      <c r="M349">
        <f ca="1">ROUNDUP(RANDBETWEEN(1,TODAY()-GirisimProjeler[[#This Row],[Tarih]])/2,0)</f>
        <v>15</v>
      </c>
      <c r="N349" s="15" t="str">
        <f ca="1">IF(GirisimProjeler[[#This Row],[Durumu]]="Açık",_xlfn.SWITCH(RANDBETWEEN(1,10),1,"",2,"",RANDBETWEEN(1,10)),"")</f>
        <v/>
      </c>
      <c r="O349" s="15" t="str">
        <f t="shared" ca="1" si="47"/>
        <v>AB</v>
      </c>
      <c r="P349" s="15"/>
    </row>
    <row r="350" spans="1:16">
      <c r="A350">
        <v>637</v>
      </c>
      <c r="B350">
        <f t="shared" ca="1" si="45"/>
        <v>672</v>
      </c>
      <c r="C350">
        <f t="shared" ca="1" si="40"/>
        <v>136</v>
      </c>
      <c r="D350" t="s">
        <v>10621</v>
      </c>
      <c r="E350" s="14">
        <f t="shared" ca="1" si="41"/>
        <v>43700</v>
      </c>
      <c r="F350">
        <f t="shared" ca="1" si="42"/>
        <v>33</v>
      </c>
      <c r="G350" s="13">
        <f ca="1">VLOOKUP(GirisimProjeler[[#This Row],[Başvuruyu Alan Çalışan]],Calisanlar[],6,0)</f>
        <v>35</v>
      </c>
      <c r="H350" s="13">
        <f ca="1">MATCH(GirisimProjeler[[#This Row],[Başvuru il]],ilceler[İl Plaka],0)+RANDBETWEEN(1,5)</f>
        <v>485</v>
      </c>
      <c r="I350" t="str">
        <f t="shared" ca="1" si="43"/>
        <v>Kurum 20</v>
      </c>
      <c r="J350" t="str">
        <f ca="1">IF(GirisimProjeler[[#This Row],[Aşama]]="Sonuçlandı","Kapalı","Açık")</f>
        <v>Açık</v>
      </c>
      <c r="K350" t="str">
        <f t="shared" ca="1" si="46"/>
        <v>Yeni Proje</v>
      </c>
      <c r="L350" t="str">
        <f t="shared" ca="1" si="44"/>
        <v>Bilgi İşlem</v>
      </c>
      <c r="M350">
        <f ca="1">ROUNDUP(RANDBETWEEN(1,TODAY()-GirisimProjeler[[#This Row],[Tarih]])/2,0)</f>
        <v>10</v>
      </c>
      <c r="N350" s="15">
        <f ca="1">IF(GirisimProjeler[[#This Row],[Durumu]]="Açık",_xlfn.SWITCH(RANDBETWEEN(1,10),1,"",2,"",RANDBETWEEN(1,10)),"")</f>
        <v>10</v>
      </c>
      <c r="O350" s="15" t="str">
        <f t="shared" ca="1" si="47"/>
        <v>Tubitak</v>
      </c>
      <c r="P350" s="15"/>
    </row>
    <row r="351" spans="1:16">
      <c r="A351">
        <v>638</v>
      </c>
      <c r="B351">
        <f t="shared" ca="1" si="45"/>
        <v>1544</v>
      </c>
      <c r="C351">
        <f t="shared" ca="1" si="40"/>
        <v>81</v>
      </c>
      <c r="D351" t="s">
        <v>10622</v>
      </c>
      <c r="E351" s="14">
        <f t="shared" ca="1" si="41"/>
        <v>43690</v>
      </c>
      <c r="F351">
        <f t="shared" ca="1" si="42"/>
        <v>46</v>
      </c>
      <c r="G351" s="13">
        <f ca="1">VLOOKUP(GirisimProjeler[[#This Row],[Başvuruyu Alan Çalışan]],Calisanlar[],6,0)</f>
        <v>34</v>
      </c>
      <c r="H351" s="13">
        <f ca="1">MATCH(GirisimProjeler[[#This Row],[Başvuru il]],ilceler[İl Plaka],0)+RANDBETWEEN(1,5)</f>
        <v>449</v>
      </c>
      <c r="I351" t="str">
        <f t="shared" ca="1" si="43"/>
        <v>Kurum 3</v>
      </c>
      <c r="J351" t="str">
        <f ca="1">IF(GirisimProjeler[[#This Row],[Aşama]]="Sonuçlandı","Kapalı","Açık")</f>
        <v>Kapalı</v>
      </c>
      <c r="K351" t="str">
        <f t="shared" ca="1" si="46"/>
        <v>Sonuçlandı</v>
      </c>
      <c r="L351" t="str">
        <f t="shared" ca="1" si="44"/>
        <v>İnsan Kaynakları</v>
      </c>
      <c r="M351">
        <f ca="1">ROUNDUP(RANDBETWEEN(1,TODAY()-GirisimProjeler[[#This Row],[Tarih]])/2,0)</f>
        <v>17</v>
      </c>
      <c r="N351" s="15" t="str">
        <f ca="1">IF(GirisimProjeler[[#This Row],[Durumu]]="Açık",_xlfn.SWITCH(RANDBETWEEN(1,10),1,"",2,"",RANDBETWEEN(1,10)),"")</f>
        <v/>
      </c>
      <c r="O351" s="15" t="str">
        <f t="shared" ca="1" si="47"/>
        <v>Tubitak</v>
      </c>
      <c r="P351" s="15"/>
    </row>
    <row r="352" spans="1:16">
      <c r="A352">
        <v>639</v>
      </c>
      <c r="B352">
        <f t="shared" ca="1" si="45"/>
        <v>602</v>
      </c>
      <c r="C352">
        <f t="shared" ca="1" si="40"/>
        <v>10</v>
      </c>
      <c r="D352" t="s">
        <v>10623</v>
      </c>
      <c r="E352" s="14">
        <f t="shared" ca="1" si="41"/>
        <v>43712</v>
      </c>
      <c r="F352">
        <f t="shared" ca="1" si="42"/>
        <v>124</v>
      </c>
      <c r="G352" s="13">
        <f ca="1">VLOOKUP(GirisimProjeler[[#This Row],[Başvuruyu Alan Çalışan]],Calisanlar[],6,0)</f>
        <v>6</v>
      </c>
      <c r="H352" s="13">
        <f ca="1">MATCH(GirisimProjeler[[#This Row],[Başvuru il]],ilceler[İl Plaka],0)+RANDBETWEEN(1,5)</f>
        <v>68</v>
      </c>
      <c r="I352" t="str">
        <f t="shared" ca="1" si="43"/>
        <v>Kurum 20</v>
      </c>
      <c r="J352" t="str">
        <f ca="1">IF(GirisimProjeler[[#This Row],[Aşama]]="Sonuçlandı","Kapalı","Açık")</f>
        <v>Kapalı</v>
      </c>
      <c r="K352" t="str">
        <f t="shared" ca="1" si="46"/>
        <v>Sonuçlandı</v>
      </c>
      <c r="L352" t="str">
        <f t="shared" ca="1" si="44"/>
        <v>Bilgi İşlem</v>
      </c>
      <c r="M352">
        <f ca="1">ROUNDUP(RANDBETWEEN(1,TODAY()-GirisimProjeler[[#This Row],[Tarih]])/2,0)</f>
        <v>8</v>
      </c>
      <c r="N352" s="15" t="str">
        <f ca="1">IF(GirisimProjeler[[#This Row],[Durumu]]="Açık",_xlfn.SWITCH(RANDBETWEEN(1,10),1,"",2,"",RANDBETWEEN(1,10)),"")</f>
        <v/>
      </c>
      <c r="O352" s="15" t="str">
        <f t="shared" ca="1" si="47"/>
        <v>Kosgeb</v>
      </c>
      <c r="P352" s="15"/>
    </row>
    <row r="353" spans="1:16">
      <c r="A353">
        <v>640</v>
      </c>
      <c r="B353">
        <f t="shared" ca="1" si="45"/>
        <v>596</v>
      </c>
      <c r="C353">
        <f t="shared" ca="1" si="40"/>
        <v>32</v>
      </c>
      <c r="D353" t="s">
        <v>10624</v>
      </c>
      <c r="E353" s="14">
        <f t="shared" ca="1" si="41"/>
        <v>43707</v>
      </c>
      <c r="F353">
        <f t="shared" ca="1" si="42"/>
        <v>23</v>
      </c>
      <c r="G353" s="13">
        <f ca="1">VLOOKUP(GirisimProjeler[[#This Row],[Başvuruyu Alan Çalışan]],Calisanlar[],6,0)</f>
        <v>6</v>
      </c>
      <c r="H353" s="13">
        <f ca="1">MATCH(GirisimProjeler[[#This Row],[Başvuru il]],ilceler[İl Plaka],0)+RANDBETWEEN(1,5)</f>
        <v>69</v>
      </c>
      <c r="I353" t="str">
        <f t="shared" ca="1" si="43"/>
        <v>Kurum 11</v>
      </c>
      <c r="J353" t="str">
        <f ca="1">IF(GirisimProjeler[[#This Row],[Aşama]]="Sonuçlandı","Kapalı","Açık")</f>
        <v>Açık</v>
      </c>
      <c r="K353" t="str">
        <f t="shared" ca="1" si="46"/>
        <v>İncelemede</v>
      </c>
      <c r="L353" t="str">
        <f t="shared" ca="1" si="44"/>
        <v>Finans</v>
      </c>
      <c r="M353">
        <f ca="1">ROUNDUP(RANDBETWEEN(1,TODAY()-GirisimProjeler[[#This Row],[Tarih]])/2,0)</f>
        <v>4</v>
      </c>
      <c r="N353" s="15">
        <f ca="1">IF(GirisimProjeler[[#This Row],[Durumu]]="Açık",_xlfn.SWITCH(RANDBETWEEN(1,10),1,"",2,"",RANDBETWEEN(1,10)),"")</f>
        <v>9</v>
      </c>
      <c r="O353" s="15" t="str">
        <f t="shared" ca="1" si="47"/>
        <v>Kosgeb</v>
      </c>
      <c r="P353" s="15"/>
    </row>
    <row r="354" spans="1:16">
      <c r="A354">
        <v>641</v>
      </c>
      <c r="B354">
        <f t="shared" ca="1" si="45"/>
        <v>305</v>
      </c>
      <c r="C354">
        <f t="shared" ref="C354:C417" ca="1" si="48">RANDBETWEEN(1,158)</f>
        <v>149</v>
      </c>
      <c r="D354" s="12" t="s">
        <v>10617</v>
      </c>
      <c r="E354" s="14">
        <f t="shared" ref="E354:E417" ca="1" si="49">TODAY()-RANDBETWEEN(1,60)</f>
        <v>43711</v>
      </c>
      <c r="F354">
        <f t="shared" ref="F354:F417" ca="1" si="50">RANDBETWEEN(1,130)</f>
        <v>4</v>
      </c>
      <c r="G354" s="13">
        <f ca="1">VLOOKUP(GirisimProjeler[[#This Row],[Başvuruyu Alan Çalışan]],Calisanlar[],6,0)</f>
        <v>6</v>
      </c>
      <c r="H354" s="13">
        <f ca="1">MATCH(GirisimProjeler[[#This Row],[Başvuru il]],ilceler[İl Plaka],0)+RANDBETWEEN(1,5)</f>
        <v>66</v>
      </c>
      <c r="I354" t="str">
        <f t="shared" ref="I354:I417" ca="1" si="51">"Kurum "&amp;RANDBETWEEN(1,20)</f>
        <v>Kurum 20</v>
      </c>
      <c r="J354" t="str">
        <f ca="1">IF(GirisimProjeler[[#This Row],[Aşama]]="Sonuçlandı","Kapalı","Açık")</f>
        <v>Açık</v>
      </c>
      <c r="K354" t="str">
        <f t="shared" ca="1" si="46"/>
        <v>İncelemede</v>
      </c>
      <c r="L354" t="str">
        <f t="shared" ref="L354:L417" ca="1" si="52">_xlfn.SWITCH(RANDBETWEEN(1,5),1,"Bilgi İşlem",2,"Finans",3,"İnsan Kaynakları","Arge")</f>
        <v>Finans</v>
      </c>
      <c r="M354">
        <f ca="1">ROUNDUP(RANDBETWEEN(1,TODAY()-GirisimProjeler[[#This Row],[Tarih]])/2,0)</f>
        <v>6</v>
      </c>
      <c r="N354" s="15">
        <f ca="1">IF(GirisimProjeler[[#This Row],[Durumu]]="Açık",_xlfn.SWITCH(RANDBETWEEN(1,10),1,"",2,"",RANDBETWEEN(1,10)),"")</f>
        <v>4</v>
      </c>
      <c r="O354" s="15" t="str">
        <f t="shared" ca="1" si="47"/>
        <v>Tubitak</v>
      </c>
      <c r="P354" s="15"/>
    </row>
    <row r="355" spans="1:16">
      <c r="A355">
        <v>642</v>
      </c>
      <c r="B355">
        <f t="shared" ca="1" si="45"/>
        <v>689</v>
      </c>
      <c r="C355">
        <f t="shared" ca="1" si="48"/>
        <v>115</v>
      </c>
      <c r="D355" s="12" t="s">
        <v>10618</v>
      </c>
      <c r="E355" s="14">
        <f t="shared" ca="1" si="49"/>
        <v>43729</v>
      </c>
      <c r="F355">
        <f t="shared" ca="1" si="50"/>
        <v>128</v>
      </c>
      <c r="G355" s="13">
        <f ca="1">VLOOKUP(GirisimProjeler[[#This Row],[Başvuruyu Alan Çalışan]],Calisanlar[],6,0)</f>
        <v>16</v>
      </c>
      <c r="H355" s="13">
        <f ca="1">MATCH(GirisimProjeler[[#This Row],[Başvuru il]],ilceler[İl Plaka],0)+RANDBETWEEN(1,5)</f>
        <v>219</v>
      </c>
      <c r="I355" t="str">
        <f t="shared" ca="1" si="51"/>
        <v>Kurum 18</v>
      </c>
      <c r="J355" t="str">
        <f ca="1">IF(GirisimProjeler[[#This Row],[Aşama]]="Sonuçlandı","Kapalı","Açık")</f>
        <v>Kapalı</v>
      </c>
      <c r="K355" t="str">
        <f t="shared" ca="1" si="46"/>
        <v>Sonuçlandı</v>
      </c>
      <c r="L355" t="str">
        <f t="shared" ca="1" si="52"/>
        <v>Arge</v>
      </c>
      <c r="M355">
        <f ca="1">ROUNDUP(RANDBETWEEN(1,TODAY()-GirisimProjeler[[#This Row],[Tarih]])/2,0)</f>
        <v>2</v>
      </c>
      <c r="N355" s="15" t="str">
        <f ca="1">IF(GirisimProjeler[[#This Row],[Durumu]]="Açık",_xlfn.SWITCH(RANDBETWEEN(1,10),1,"",2,"",RANDBETWEEN(1,10)),"")</f>
        <v/>
      </c>
      <c r="O355" s="15" t="str">
        <f t="shared" ca="1" si="47"/>
        <v>Kosgeb</v>
      </c>
      <c r="P355" s="15"/>
    </row>
    <row r="356" spans="1:16">
      <c r="A356">
        <v>643</v>
      </c>
      <c r="B356">
        <f t="shared" ca="1" si="45"/>
        <v>1089</v>
      </c>
      <c r="C356">
        <f t="shared" ca="1" si="48"/>
        <v>68</v>
      </c>
      <c r="D356" t="s">
        <v>10619</v>
      </c>
      <c r="E356" s="14">
        <f t="shared" ca="1" si="49"/>
        <v>43709</v>
      </c>
      <c r="F356">
        <f t="shared" ca="1" si="50"/>
        <v>67</v>
      </c>
      <c r="G356" s="13">
        <f ca="1">VLOOKUP(GirisimProjeler[[#This Row],[Başvuruyu Alan Çalışan]],Calisanlar[],6,0)</f>
        <v>73</v>
      </c>
      <c r="H356" s="13">
        <f ca="1">MATCH(GirisimProjeler[[#This Row],[Başvuru il]],ilceler[İl Plaka],0)+RANDBETWEEN(1,5)</f>
        <v>854</v>
      </c>
      <c r="I356" t="str">
        <f t="shared" ca="1" si="51"/>
        <v>Kurum 5</v>
      </c>
      <c r="J356" t="str">
        <f ca="1">IF(GirisimProjeler[[#This Row],[Aşama]]="Sonuçlandı","Kapalı","Açık")</f>
        <v>Kapalı</v>
      </c>
      <c r="K356" t="str">
        <f t="shared" ca="1" si="46"/>
        <v>Sonuçlandı</v>
      </c>
      <c r="L356" t="str">
        <f t="shared" ca="1" si="52"/>
        <v>Arge</v>
      </c>
      <c r="M356">
        <f ca="1">ROUNDUP(RANDBETWEEN(1,TODAY()-GirisimProjeler[[#This Row],[Tarih]])/2,0)</f>
        <v>10</v>
      </c>
      <c r="N356" s="15" t="str">
        <f ca="1">IF(GirisimProjeler[[#This Row],[Durumu]]="Açık",_xlfn.SWITCH(RANDBETWEEN(1,10),1,"",2,"",RANDBETWEEN(1,10)),"")</f>
        <v/>
      </c>
      <c r="O356" s="15" t="str">
        <f t="shared" ca="1" si="47"/>
        <v>Tubitak</v>
      </c>
      <c r="P356" s="15"/>
    </row>
    <row r="357" spans="1:16">
      <c r="A357">
        <v>644</v>
      </c>
      <c r="B357">
        <f t="shared" ca="1" si="45"/>
        <v>223</v>
      </c>
      <c r="C357">
        <f t="shared" ca="1" si="48"/>
        <v>53</v>
      </c>
      <c r="D357" t="s">
        <v>10620</v>
      </c>
      <c r="E357" s="14">
        <f t="shared" ca="1" si="49"/>
        <v>43710</v>
      </c>
      <c r="F357">
        <f t="shared" ca="1" si="50"/>
        <v>33</v>
      </c>
      <c r="G357" s="13">
        <f ca="1">VLOOKUP(GirisimProjeler[[#This Row],[Başvuruyu Alan Çalışan]],Calisanlar[],6,0)</f>
        <v>35</v>
      </c>
      <c r="H357" s="13">
        <f ca="1">MATCH(GirisimProjeler[[#This Row],[Başvuru il]],ilceler[İl Plaka],0)+RANDBETWEEN(1,5)</f>
        <v>487</v>
      </c>
      <c r="I357" t="str">
        <f t="shared" ca="1" si="51"/>
        <v>Kurum 18</v>
      </c>
      <c r="J357" t="str">
        <f ca="1">IF(GirisimProjeler[[#This Row],[Aşama]]="Sonuçlandı","Kapalı","Açık")</f>
        <v>Kapalı</v>
      </c>
      <c r="K357" t="str">
        <f t="shared" ca="1" si="46"/>
        <v>Sonuçlandı</v>
      </c>
      <c r="L357" t="str">
        <f t="shared" ca="1" si="52"/>
        <v>Arge</v>
      </c>
      <c r="M357">
        <f ca="1">ROUNDUP(RANDBETWEEN(1,TODAY()-GirisimProjeler[[#This Row],[Tarih]])/2,0)</f>
        <v>10</v>
      </c>
      <c r="N357" s="15" t="str">
        <f ca="1">IF(GirisimProjeler[[#This Row],[Durumu]]="Açık",_xlfn.SWITCH(RANDBETWEEN(1,10),1,"",2,"",RANDBETWEEN(1,10)),"")</f>
        <v/>
      </c>
      <c r="O357" s="15" t="str">
        <f t="shared" ca="1" si="47"/>
        <v>Bulunmuyor</v>
      </c>
      <c r="P357" s="15"/>
    </row>
    <row r="358" spans="1:16">
      <c r="A358">
        <v>645</v>
      </c>
      <c r="B358">
        <f t="shared" ca="1" si="45"/>
        <v>353</v>
      </c>
      <c r="C358">
        <f t="shared" ca="1" si="48"/>
        <v>129</v>
      </c>
      <c r="D358" t="s">
        <v>10621</v>
      </c>
      <c r="E358" s="14">
        <f t="shared" ca="1" si="49"/>
        <v>43714</v>
      </c>
      <c r="F358">
        <f t="shared" ca="1" si="50"/>
        <v>6</v>
      </c>
      <c r="G358" s="13">
        <f ca="1">VLOOKUP(GirisimProjeler[[#This Row],[Başvuruyu Alan Çalışan]],Calisanlar[],6,0)</f>
        <v>34</v>
      </c>
      <c r="H358" s="13">
        <f ca="1">MATCH(GirisimProjeler[[#This Row],[Başvuru il]],ilceler[İl Plaka],0)+RANDBETWEEN(1,5)</f>
        <v>446</v>
      </c>
      <c r="I358" t="str">
        <f t="shared" ca="1" si="51"/>
        <v>Kurum 11</v>
      </c>
      <c r="J358" t="str">
        <f ca="1">IF(GirisimProjeler[[#This Row],[Aşama]]="Sonuçlandı","Kapalı","Açık")</f>
        <v>Kapalı</v>
      </c>
      <c r="K358" t="str">
        <f t="shared" ca="1" si="46"/>
        <v>Sonuçlandı</v>
      </c>
      <c r="L358" t="str">
        <f t="shared" ca="1" si="52"/>
        <v>Bilgi İşlem</v>
      </c>
      <c r="M358">
        <f ca="1">ROUNDUP(RANDBETWEEN(1,TODAY()-GirisimProjeler[[#This Row],[Tarih]])/2,0)</f>
        <v>8</v>
      </c>
      <c r="N358" s="15" t="str">
        <f ca="1">IF(GirisimProjeler[[#This Row],[Durumu]]="Açık",_xlfn.SWITCH(RANDBETWEEN(1,10),1,"",2,"",RANDBETWEEN(1,10)),"")</f>
        <v/>
      </c>
      <c r="O358" s="15" t="str">
        <f t="shared" ca="1" si="47"/>
        <v>Kosgeb</v>
      </c>
      <c r="P358" s="15"/>
    </row>
    <row r="359" spans="1:16">
      <c r="A359">
        <v>646</v>
      </c>
      <c r="B359">
        <f t="shared" ca="1" si="45"/>
        <v>1728</v>
      </c>
      <c r="C359">
        <f t="shared" ca="1" si="48"/>
        <v>95</v>
      </c>
      <c r="D359" t="s">
        <v>10622</v>
      </c>
      <c r="E359" s="14">
        <f t="shared" ca="1" si="49"/>
        <v>43708</v>
      </c>
      <c r="F359">
        <f t="shared" ca="1" si="50"/>
        <v>14</v>
      </c>
      <c r="G359" s="13">
        <f ca="1">VLOOKUP(GirisimProjeler[[#This Row],[Başvuruyu Alan Çalışan]],Calisanlar[],6,0)</f>
        <v>15</v>
      </c>
      <c r="H359" s="13">
        <f ca="1">MATCH(GirisimProjeler[[#This Row],[Başvuru il]],ilceler[İl Plaka],0)+RANDBETWEEN(1,5)</f>
        <v>210</v>
      </c>
      <c r="I359" t="str">
        <f t="shared" ca="1" si="51"/>
        <v>Kurum 20</v>
      </c>
      <c r="J359" t="str">
        <f ca="1">IF(GirisimProjeler[[#This Row],[Aşama]]="Sonuçlandı","Kapalı","Açık")</f>
        <v>Açık</v>
      </c>
      <c r="K359" t="str">
        <f t="shared" ca="1" si="46"/>
        <v>Yeni Proje</v>
      </c>
      <c r="L359" t="str">
        <f t="shared" ca="1" si="52"/>
        <v>İnsan Kaynakları</v>
      </c>
      <c r="M359">
        <f ca="1">ROUNDUP(RANDBETWEEN(1,TODAY()-GirisimProjeler[[#This Row],[Tarih]])/2,0)</f>
        <v>8</v>
      </c>
      <c r="N359" s="15">
        <f ca="1">IF(GirisimProjeler[[#This Row],[Durumu]]="Açık",_xlfn.SWITCH(RANDBETWEEN(1,10),1,"",2,"",RANDBETWEEN(1,10)),"")</f>
        <v>3</v>
      </c>
      <c r="O359" s="15" t="str">
        <f t="shared" ca="1" si="47"/>
        <v>AB</v>
      </c>
      <c r="P359" s="15"/>
    </row>
    <row r="360" spans="1:16">
      <c r="A360">
        <v>647</v>
      </c>
      <c r="B360">
        <f t="shared" ca="1" si="45"/>
        <v>830</v>
      </c>
      <c r="C360">
        <f t="shared" ca="1" si="48"/>
        <v>135</v>
      </c>
      <c r="D360" t="s">
        <v>10623</v>
      </c>
      <c r="E360" s="14">
        <f t="shared" ca="1" si="49"/>
        <v>43715</v>
      </c>
      <c r="F360">
        <f t="shared" ca="1" si="50"/>
        <v>124</v>
      </c>
      <c r="G360" s="13">
        <f ca="1">VLOOKUP(GirisimProjeler[[#This Row],[Başvuruyu Alan Çalışan]],Calisanlar[],6,0)</f>
        <v>6</v>
      </c>
      <c r="H360" s="13">
        <f ca="1">MATCH(GirisimProjeler[[#This Row],[Başvuru il]],ilceler[İl Plaka],0)+RANDBETWEEN(1,5)</f>
        <v>67</v>
      </c>
      <c r="I360" t="str">
        <f t="shared" ca="1" si="51"/>
        <v>Kurum 17</v>
      </c>
      <c r="J360" t="str">
        <f ca="1">IF(GirisimProjeler[[#This Row],[Aşama]]="Sonuçlandı","Kapalı","Açık")</f>
        <v>Açık</v>
      </c>
      <c r="K360" t="str">
        <f t="shared" ca="1" si="46"/>
        <v>İncelemede</v>
      </c>
      <c r="L360" t="str">
        <f t="shared" ca="1" si="52"/>
        <v>Arge</v>
      </c>
      <c r="M360">
        <f ca="1">ROUNDUP(RANDBETWEEN(1,TODAY()-GirisimProjeler[[#This Row],[Tarih]])/2,0)</f>
        <v>5</v>
      </c>
      <c r="N360" s="15">
        <f ca="1">IF(GirisimProjeler[[#This Row],[Durumu]]="Açık",_xlfn.SWITCH(RANDBETWEEN(1,10),1,"",2,"",RANDBETWEEN(1,10)),"")</f>
        <v>1</v>
      </c>
      <c r="O360" s="15" t="str">
        <f t="shared" ca="1" si="47"/>
        <v>AB</v>
      </c>
      <c r="P360" s="15"/>
    </row>
    <row r="361" spans="1:16">
      <c r="A361">
        <v>648</v>
      </c>
      <c r="B361">
        <f t="shared" ca="1" si="45"/>
        <v>1522</v>
      </c>
      <c r="C361">
        <f t="shared" ca="1" si="48"/>
        <v>107</v>
      </c>
      <c r="D361" t="s">
        <v>10624</v>
      </c>
      <c r="E361" s="14">
        <f t="shared" ca="1" si="49"/>
        <v>43673</v>
      </c>
      <c r="F361">
        <f t="shared" ca="1" si="50"/>
        <v>98</v>
      </c>
      <c r="G361" s="13">
        <f ca="1">VLOOKUP(GirisimProjeler[[#This Row],[Başvuruyu Alan Çalışan]],Calisanlar[],6,0)</f>
        <v>6</v>
      </c>
      <c r="H361" s="13">
        <f ca="1">MATCH(GirisimProjeler[[#This Row],[Başvuru il]],ilceler[İl Plaka],0)+RANDBETWEEN(1,5)</f>
        <v>67</v>
      </c>
      <c r="I361" t="str">
        <f t="shared" ca="1" si="51"/>
        <v>Kurum 3</v>
      </c>
      <c r="J361" t="str">
        <f ca="1">IF(GirisimProjeler[[#This Row],[Aşama]]="Sonuçlandı","Kapalı","Açık")</f>
        <v>Kapalı</v>
      </c>
      <c r="K361" t="str">
        <f t="shared" ca="1" si="46"/>
        <v>Sonuçlandı</v>
      </c>
      <c r="L361" t="str">
        <f t="shared" ca="1" si="52"/>
        <v>Arge</v>
      </c>
      <c r="M361">
        <f ca="1">ROUNDUP(RANDBETWEEN(1,TODAY()-GirisimProjeler[[#This Row],[Tarih]])/2,0)</f>
        <v>14</v>
      </c>
      <c r="N361" s="15" t="str">
        <f ca="1">IF(GirisimProjeler[[#This Row],[Durumu]]="Açık",_xlfn.SWITCH(RANDBETWEEN(1,10),1,"",2,"",RANDBETWEEN(1,10)),"")</f>
        <v/>
      </c>
      <c r="O361" s="15" t="str">
        <f t="shared" ca="1" si="47"/>
        <v>Kosgeb</v>
      </c>
      <c r="P361" s="15"/>
    </row>
    <row r="362" spans="1:16">
      <c r="A362">
        <v>649</v>
      </c>
      <c r="B362">
        <f t="shared" ca="1" si="45"/>
        <v>1782</v>
      </c>
      <c r="C362">
        <f t="shared" ca="1" si="48"/>
        <v>145</v>
      </c>
      <c r="D362" s="12" t="s">
        <v>10617</v>
      </c>
      <c r="E362" s="14">
        <f t="shared" ca="1" si="49"/>
        <v>43722</v>
      </c>
      <c r="F362">
        <f t="shared" ca="1" si="50"/>
        <v>9</v>
      </c>
      <c r="G362" s="13">
        <f ca="1">VLOOKUP(GirisimProjeler[[#This Row],[Başvuruyu Alan Çalışan]],Calisanlar[],6,0)</f>
        <v>34</v>
      </c>
      <c r="H362" s="13">
        <f ca="1">MATCH(GirisimProjeler[[#This Row],[Başvuru il]],ilceler[İl Plaka],0)+RANDBETWEEN(1,5)</f>
        <v>448</v>
      </c>
      <c r="I362" t="str">
        <f t="shared" ca="1" si="51"/>
        <v>Kurum 13</v>
      </c>
      <c r="J362" t="str">
        <f ca="1">IF(GirisimProjeler[[#This Row],[Aşama]]="Sonuçlandı","Kapalı","Açık")</f>
        <v>Kapalı</v>
      </c>
      <c r="K362" t="str">
        <f t="shared" ca="1" si="46"/>
        <v>Sonuçlandı</v>
      </c>
      <c r="L362" t="str">
        <f t="shared" ca="1" si="52"/>
        <v>Bilgi İşlem</v>
      </c>
      <c r="M362">
        <f ca="1">ROUNDUP(RANDBETWEEN(1,TODAY()-GirisimProjeler[[#This Row],[Tarih]])/2,0)</f>
        <v>4</v>
      </c>
      <c r="N362" s="15" t="str">
        <f ca="1">IF(GirisimProjeler[[#This Row],[Durumu]]="Açık",_xlfn.SWITCH(RANDBETWEEN(1,10),1,"",2,"",RANDBETWEEN(1,10)),"")</f>
        <v/>
      </c>
      <c r="O362" s="15" t="str">
        <f t="shared" ca="1" si="47"/>
        <v>AB</v>
      </c>
      <c r="P362" s="15"/>
    </row>
    <row r="363" spans="1:16">
      <c r="A363">
        <v>650</v>
      </c>
      <c r="B363">
        <f t="shared" ca="1" si="45"/>
        <v>378</v>
      </c>
      <c r="C363">
        <f t="shared" ca="1" si="48"/>
        <v>91</v>
      </c>
      <c r="D363" s="12" t="s">
        <v>10618</v>
      </c>
      <c r="E363" s="14">
        <f t="shared" ca="1" si="49"/>
        <v>43706</v>
      </c>
      <c r="F363">
        <f t="shared" ca="1" si="50"/>
        <v>57</v>
      </c>
      <c r="G363" s="13">
        <f ca="1">VLOOKUP(GirisimProjeler[[#This Row],[Başvuruyu Alan Çalışan]],Calisanlar[],6,0)</f>
        <v>34</v>
      </c>
      <c r="H363" s="13">
        <f ca="1">MATCH(GirisimProjeler[[#This Row],[Başvuru il]],ilceler[İl Plaka],0)+RANDBETWEEN(1,5)</f>
        <v>446</v>
      </c>
      <c r="I363" t="str">
        <f t="shared" ca="1" si="51"/>
        <v>Kurum 12</v>
      </c>
      <c r="J363" t="str">
        <f ca="1">IF(GirisimProjeler[[#This Row],[Aşama]]="Sonuçlandı","Kapalı","Açık")</f>
        <v>Açık</v>
      </c>
      <c r="K363" t="str">
        <f t="shared" ca="1" si="46"/>
        <v>Yeni Proje</v>
      </c>
      <c r="L363" t="str">
        <f t="shared" ca="1" si="52"/>
        <v>Finans</v>
      </c>
      <c r="M363">
        <f ca="1">ROUNDUP(RANDBETWEEN(1,TODAY()-GirisimProjeler[[#This Row],[Tarih]])/2,0)</f>
        <v>7</v>
      </c>
      <c r="N363" s="15" t="str">
        <f ca="1">IF(GirisimProjeler[[#This Row],[Durumu]]="Açık",_xlfn.SWITCH(RANDBETWEEN(1,10),1,"",2,"",RANDBETWEEN(1,10)),"")</f>
        <v/>
      </c>
      <c r="O363" s="15" t="str">
        <f t="shared" ca="1" si="47"/>
        <v>Bulunmuyor</v>
      </c>
      <c r="P363" s="15"/>
    </row>
    <row r="364" spans="1:16">
      <c r="A364">
        <v>651</v>
      </c>
      <c r="B364">
        <f t="shared" ca="1" si="45"/>
        <v>397</v>
      </c>
      <c r="C364">
        <f t="shared" ca="1" si="48"/>
        <v>140</v>
      </c>
      <c r="D364" t="s">
        <v>10619</v>
      </c>
      <c r="E364" s="14">
        <f t="shared" ca="1" si="49"/>
        <v>43726</v>
      </c>
      <c r="F364">
        <f t="shared" ca="1" si="50"/>
        <v>47</v>
      </c>
      <c r="G364" s="13">
        <f ca="1">VLOOKUP(GirisimProjeler[[#This Row],[Başvuruyu Alan Çalışan]],Calisanlar[],6,0)</f>
        <v>34</v>
      </c>
      <c r="H364" s="13">
        <f ca="1">MATCH(GirisimProjeler[[#This Row],[Başvuru il]],ilceler[İl Plaka],0)+RANDBETWEEN(1,5)</f>
        <v>449</v>
      </c>
      <c r="I364" t="str">
        <f t="shared" ca="1" si="51"/>
        <v>Kurum 15</v>
      </c>
      <c r="J364" t="str">
        <f ca="1">IF(GirisimProjeler[[#This Row],[Aşama]]="Sonuçlandı","Kapalı","Açık")</f>
        <v>Kapalı</v>
      </c>
      <c r="K364" t="str">
        <f t="shared" ca="1" si="46"/>
        <v>Sonuçlandı</v>
      </c>
      <c r="L364" t="str">
        <f t="shared" ca="1" si="52"/>
        <v>Bilgi İşlem</v>
      </c>
      <c r="M364">
        <f ca="1">ROUNDUP(RANDBETWEEN(1,TODAY()-GirisimProjeler[[#This Row],[Tarih]])/2,0)</f>
        <v>1</v>
      </c>
      <c r="N364" s="15" t="str">
        <f ca="1">IF(GirisimProjeler[[#This Row],[Durumu]]="Açık",_xlfn.SWITCH(RANDBETWEEN(1,10),1,"",2,"",RANDBETWEEN(1,10)),"")</f>
        <v/>
      </c>
      <c r="O364" s="15" t="str">
        <f t="shared" ca="1" si="47"/>
        <v>Kosgeb</v>
      </c>
      <c r="P364" s="15"/>
    </row>
    <row r="365" spans="1:16">
      <c r="A365">
        <v>652</v>
      </c>
      <c r="B365">
        <f t="shared" ca="1" si="45"/>
        <v>731</v>
      </c>
      <c r="C365">
        <f t="shared" ca="1" si="48"/>
        <v>147</v>
      </c>
      <c r="D365" t="s">
        <v>10620</v>
      </c>
      <c r="E365" s="14">
        <f t="shared" ca="1" si="49"/>
        <v>43691</v>
      </c>
      <c r="F365">
        <f t="shared" ca="1" si="50"/>
        <v>120</v>
      </c>
      <c r="G365" s="13">
        <f ca="1">VLOOKUP(GirisimProjeler[[#This Row],[Başvuruyu Alan Çalışan]],Calisanlar[],6,0)</f>
        <v>6</v>
      </c>
      <c r="H365" s="13">
        <f ca="1">MATCH(GirisimProjeler[[#This Row],[Başvuru il]],ilceler[İl Plaka],0)+RANDBETWEEN(1,5)</f>
        <v>68</v>
      </c>
      <c r="I365" t="str">
        <f t="shared" ca="1" si="51"/>
        <v>Kurum 18</v>
      </c>
      <c r="J365" t="str">
        <f ca="1">IF(GirisimProjeler[[#This Row],[Aşama]]="Sonuçlandı","Kapalı","Açık")</f>
        <v>Açık</v>
      </c>
      <c r="K365" t="str">
        <f t="shared" ca="1" si="46"/>
        <v>İncelemede</v>
      </c>
      <c r="L365" t="str">
        <f t="shared" ca="1" si="52"/>
        <v>Finans</v>
      </c>
      <c r="M365">
        <f ca="1">ROUNDUP(RANDBETWEEN(1,TODAY()-GirisimProjeler[[#This Row],[Tarih]])/2,0)</f>
        <v>11</v>
      </c>
      <c r="N365" s="15">
        <f ca="1">IF(GirisimProjeler[[#This Row],[Durumu]]="Açık",_xlfn.SWITCH(RANDBETWEEN(1,10),1,"",2,"",RANDBETWEEN(1,10)),"")</f>
        <v>7</v>
      </c>
      <c r="O365" s="15" t="str">
        <f t="shared" ca="1" si="47"/>
        <v>Tubitak</v>
      </c>
      <c r="P365" s="15"/>
    </row>
    <row r="366" spans="1:16">
      <c r="A366">
        <v>653</v>
      </c>
      <c r="B366">
        <f t="shared" ca="1" si="45"/>
        <v>1294</v>
      </c>
      <c r="C366">
        <f t="shared" ca="1" si="48"/>
        <v>103</v>
      </c>
      <c r="D366" t="s">
        <v>10621</v>
      </c>
      <c r="E366" s="14">
        <f t="shared" ca="1" si="49"/>
        <v>43725</v>
      </c>
      <c r="F366">
        <f t="shared" ca="1" si="50"/>
        <v>76</v>
      </c>
      <c r="G366" s="13">
        <f ca="1">VLOOKUP(GirisimProjeler[[#This Row],[Başvuruyu Alan Çalışan]],Calisanlar[],6,0)</f>
        <v>6</v>
      </c>
      <c r="H366" s="13">
        <f ca="1">MATCH(GirisimProjeler[[#This Row],[Başvuru il]],ilceler[İl Plaka],0)+RANDBETWEEN(1,5)</f>
        <v>69</v>
      </c>
      <c r="I366" t="str">
        <f t="shared" ca="1" si="51"/>
        <v>Kurum 15</v>
      </c>
      <c r="J366" t="str">
        <f ca="1">IF(GirisimProjeler[[#This Row],[Aşama]]="Sonuçlandı","Kapalı","Açık")</f>
        <v>Kapalı</v>
      </c>
      <c r="K366" t="str">
        <f t="shared" ca="1" si="46"/>
        <v>Sonuçlandı</v>
      </c>
      <c r="L366" t="str">
        <f t="shared" ca="1" si="52"/>
        <v>Bilgi İşlem</v>
      </c>
      <c r="M366">
        <f ca="1">ROUNDUP(RANDBETWEEN(1,TODAY()-GirisimProjeler[[#This Row],[Tarih]])/2,0)</f>
        <v>3</v>
      </c>
      <c r="N366" s="15" t="str">
        <f ca="1">IF(GirisimProjeler[[#This Row],[Durumu]]="Açık",_xlfn.SWITCH(RANDBETWEEN(1,10),1,"",2,"",RANDBETWEEN(1,10)),"")</f>
        <v/>
      </c>
      <c r="O366" s="15" t="str">
        <f t="shared" ca="1" si="47"/>
        <v>Kosgeb</v>
      </c>
      <c r="P366" s="15"/>
    </row>
    <row r="367" spans="1:16">
      <c r="A367">
        <v>654</v>
      </c>
      <c r="B367">
        <f t="shared" ca="1" si="45"/>
        <v>545</v>
      </c>
      <c r="C367">
        <f t="shared" ca="1" si="48"/>
        <v>87</v>
      </c>
      <c r="D367" t="s">
        <v>10622</v>
      </c>
      <c r="E367" s="14">
        <f t="shared" ca="1" si="49"/>
        <v>43702</v>
      </c>
      <c r="F367">
        <f t="shared" ca="1" si="50"/>
        <v>28</v>
      </c>
      <c r="G367" s="13">
        <f ca="1">VLOOKUP(GirisimProjeler[[#This Row],[Başvuruyu Alan Çalışan]],Calisanlar[],6,0)</f>
        <v>34</v>
      </c>
      <c r="H367" s="13">
        <f ca="1">MATCH(GirisimProjeler[[#This Row],[Başvuru il]],ilceler[İl Plaka],0)+RANDBETWEEN(1,5)</f>
        <v>447</v>
      </c>
      <c r="I367" t="str">
        <f t="shared" ca="1" si="51"/>
        <v>Kurum 2</v>
      </c>
      <c r="J367" t="str">
        <f ca="1">IF(GirisimProjeler[[#This Row],[Aşama]]="Sonuçlandı","Kapalı","Açık")</f>
        <v>Kapalı</v>
      </c>
      <c r="K367" t="str">
        <f t="shared" ca="1" si="46"/>
        <v>Sonuçlandı</v>
      </c>
      <c r="L367" t="str">
        <f t="shared" ca="1" si="52"/>
        <v>İnsan Kaynakları</v>
      </c>
      <c r="M367">
        <f ca="1">ROUNDUP(RANDBETWEEN(1,TODAY()-GirisimProjeler[[#This Row],[Tarih]])/2,0)</f>
        <v>11</v>
      </c>
      <c r="N367" s="15" t="str">
        <f ca="1">IF(GirisimProjeler[[#This Row],[Durumu]]="Açık",_xlfn.SWITCH(RANDBETWEEN(1,10),1,"",2,"",RANDBETWEEN(1,10)),"")</f>
        <v/>
      </c>
      <c r="O367" s="15" t="str">
        <f t="shared" ca="1" si="47"/>
        <v>AB</v>
      </c>
      <c r="P367" s="15"/>
    </row>
    <row r="368" spans="1:16">
      <c r="A368">
        <v>655</v>
      </c>
      <c r="B368">
        <f t="shared" ca="1" si="45"/>
        <v>817</v>
      </c>
      <c r="C368">
        <f t="shared" ca="1" si="48"/>
        <v>49</v>
      </c>
      <c r="D368" t="s">
        <v>10623</v>
      </c>
      <c r="E368" s="14">
        <f t="shared" ca="1" si="49"/>
        <v>43720</v>
      </c>
      <c r="F368">
        <f t="shared" ca="1" si="50"/>
        <v>110</v>
      </c>
      <c r="G368" s="13">
        <f ca="1">VLOOKUP(GirisimProjeler[[#This Row],[Başvuruyu Alan Çalışan]],Calisanlar[],6,0)</f>
        <v>35</v>
      </c>
      <c r="H368" s="13">
        <f ca="1">MATCH(GirisimProjeler[[#This Row],[Başvuru il]],ilceler[İl Plaka],0)+RANDBETWEEN(1,5)</f>
        <v>488</v>
      </c>
      <c r="I368" t="str">
        <f t="shared" ca="1" si="51"/>
        <v>Kurum 6</v>
      </c>
      <c r="J368" t="str">
        <f ca="1">IF(GirisimProjeler[[#This Row],[Aşama]]="Sonuçlandı","Kapalı","Açık")</f>
        <v>Açık</v>
      </c>
      <c r="K368" t="str">
        <f t="shared" ca="1" si="46"/>
        <v>Yeni Proje</v>
      </c>
      <c r="L368" t="str">
        <f t="shared" ca="1" si="52"/>
        <v>Bilgi İşlem</v>
      </c>
      <c r="M368">
        <f ca="1">ROUNDUP(RANDBETWEEN(1,TODAY()-GirisimProjeler[[#This Row],[Tarih]])/2,0)</f>
        <v>2</v>
      </c>
      <c r="N368" s="15" t="str">
        <f ca="1">IF(GirisimProjeler[[#This Row],[Durumu]]="Açık",_xlfn.SWITCH(RANDBETWEEN(1,10),1,"",2,"",RANDBETWEEN(1,10)),"")</f>
        <v/>
      </c>
      <c r="O368" s="15" t="str">
        <f t="shared" ca="1" si="47"/>
        <v>Kosgeb</v>
      </c>
      <c r="P368" s="15"/>
    </row>
    <row r="369" spans="1:16">
      <c r="A369">
        <v>656</v>
      </c>
      <c r="B369">
        <f t="shared" ca="1" si="45"/>
        <v>137</v>
      </c>
      <c r="C369">
        <f t="shared" ca="1" si="48"/>
        <v>153</v>
      </c>
      <c r="D369" t="s">
        <v>10624</v>
      </c>
      <c r="E369" s="14">
        <f t="shared" ca="1" si="49"/>
        <v>43692</v>
      </c>
      <c r="F369">
        <f t="shared" ca="1" si="50"/>
        <v>25</v>
      </c>
      <c r="G369" s="13">
        <f ca="1">VLOOKUP(GirisimProjeler[[#This Row],[Başvuruyu Alan Çalışan]],Calisanlar[],6,0)</f>
        <v>6</v>
      </c>
      <c r="H369" s="13">
        <f ca="1">MATCH(GirisimProjeler[[#This Row],[Başvuru il]],ilceler[İl Plaka],0)+RANDBETWEEN(1,5)</f>
        <v>67</v>
      </c>
      <c r="I369" t="str">
        <f t="shared" ca="1" si="51"/>
        <v>Kurum 6</v>
      </c>
      <c r="J369" t="str">
        <f ca="1">IF(GirisimProjeler[[#This Row],[Aşama]]="Sonuçlandı","Kapalı","Açık")</f>
        <v>Kapalı</v>
      </c>
      <c r="K369" t="str">
        <f t="shared" ca="1" si="46"/>
        <v>Sonuçlandı</v>
      </c>
      <c r="L369" t="str">
        <f t="shared" ca="1" si="52"/>
        <v>Arge</v>
      </c>
      <c r="M369">
        <f ca="1">ROUNDUP(RANDBETWEEN(1,TODAY()-GirisimProjeler[[#This Row],[Tarih]])/2,0)</f>
        <v>21</v>
      </c>
      <c r="N369" s="15" t="str">
        <f ca="1">IF(GirisimProjeler[[#This Row],[Durumu]]="Açık",_xlfn.SWITCH(RANDBETWEEN(1,10),1,"",2,"",RANDBETWEEN(1,10)),"")</f>
        <v/>
      </c>
      <c r="O369" s="15" t="str">
        <f t="shared" ca="1" si="47"/>
        <v>Tubitak</v>
      </c>
      <c r="P369" s="15"/>
    </row>
    <row r="370" spans="1:16">
      <c r="A370">
        <v>657</v>
      </c>
      <c r="B370">
        <f t="shared" ca="1" si="45"/>
        <v>254</v>
      </c>
      <c r="C370">
        <f t="shared" ca="1" si="48"/>
        <v>55</v>
      </c>
      <c r="D370" s="12" t="s">
        <v>10617</v>
      </c>
      <c r="E370" s="14">
        <f t="shared" ca="1" si="49"/>
        <v>43687</v>
      </c>
      <c r="F370">
        <f t="shared" ca="1" si="50"/>
        <v>58</v>
      </c>
      <c r="G370" s="13">
        <f ca="1">VLOOKUP(GirisimProjeler[[#This Row],[Başvuruyu Alan Çalışan]],Calisanlar[],6,0)</f>
        <v>19</v>
      </c>
      <c r="H370" s="13">
        <f ca="1">MATCH(GirisimProjeler[[#This Row],[Başvuru il]],ilceler[İl Plaka],0)+RANDBETWEEN(1,5)</f>
        <v>262</v>
      </c>
      <c r="I370" t="str">
        <f t="shared" ca="1" si="51"/>
        <v>Kurum 15</v>
      </c>
      <c r="J370" t="str">
        <f ca="1">IF(GirisimProjeler[[#This Row],[Aşama]]="Sonuçlandı","Kapalı","Açık")</f>
        <v>Kapalı</v>
      </c>
      <c r="K370" t="str">
        <f t="shared" ca="1" si="46"/>
        <v>Sonuçlandı</v>
      </c>
      <c r="L370" t="str">
        <f t="shared" ca="1" si="52"/>
        <v>İnsan Kaynakları</v>
      </c>
      <c r="M370">
        <f ca="1">ROUNDUP(RANDBETWEEN(1,TODAY()-GirisimProjeler[[#This Row],[Tarih]])/2,0)</f>
        <v>14</v>
      </c>
      <c r="N370" s="15" t="str">
        <f ca="1">IF(GirisimProjeler[[#This Row],[Durumu]]="Açık",_xlfn.SWITCH(RANDBETWEEN(1,10),1,"",2,"",RANDBETWEEN(1,10)),"")</f>
        <v/>
      </c>
      <c r="O370" s="15" t="str">
        <f t="shared" ca="1" si="47"/>
        <v>AB</v>
      </c>
      <c r="P370" s="15"/>
    </row>
    <row r="371" spans="1:16">
      <c r="A371">
        <v>658</v>
      </c>
      <c r="B371">
        <f t="shared" ca="1" si="45"/>
        <v>108</v>
      </c>
      <c r="C371">
        <f t="shared" ca="1" si="48"/>
        <v>72</v>
      </c>
      <c r="D371" s="12" t="s">
        <v>10618</v>
      </c>
      <c r="E371" s="14">
        <f t="shared" ca="1" si="49"/>
        <v>43714</v>
      </c>
      <c r="F371">
        <f t="shared" ca="1" si="50"/>
        <v>32</v>
      </c>
      <c r="G371" s="13">
        <f ca="1">VLOOKUP(GirisimProjeler[[#This Row],[Başvuruyu Alan Çalışan]],Calisanlar[],6,0)</f>
        <v>30</v>
      </c>
      <c r="H371" s="13">
        <f ca="1">MATCH(GirisimProjeler[[#This Row],[Başvuru il]],ilceler[İl Plaka],0)+RANDBETWEEN(1,5)</f>
        <v>414</v>
      </c>
      <c r="I371" t="str">
        <f t="shared" ca="1" si="51"/>
        <v>Kurum 14</v>
      </c>
      <c r="J371" t="str">
        <f ca="1">IF(GirisimProjeler[[#This Row],[Aşama]]="Sonuçlandı","Kapalı","Açık")</f>
        <v>Açık</v>
      </c>
      <c r="K371" t="str">
        <f t="shared" ca="1" si="46"/>
        <v>Yeni Proje</v>
      </c>
      <c r="L371" t="str">
        <f t="shared" ca="1" si="52"/>
        <v>Bilgi İşlem</v>
      </c>
      <c r="M371">
        <f ca="1">ROUNDUP(RANDBETWEEN(1,TODAY()-GirisimProjeler[[#This Row],[Tarih]])/2,0)</f>
        <v>4</v>
      </c>
      <c r="N371" s="15">
        <f ca="1">IF(GirisimProjeler[[#This Row],[Durumu]]="Açık",_xlfn.SWITCH(RANDBETWEEN(1,10),1,"",2,"",RANDBETWEEN(1,10)),"")</f>
        <v>9</v>
      </c>
      <c r="O371" s="15" t="str">
        <f t="shared" ca="1" si="47"/>
        <v>Kosgeb</v>
      </c>
      <c r="P371" s="15"/>
    </row>
    <row r="372" spans="1:16">
      <c r="A372">
        <v>659</v>
      </c>
      <c r="B372">
        <f t="shared" ca="1" si="45"/>
        <v>1353</v>
      </c>
      <c r="C372">
        <f t="shared" ca="1" si="48"/>
        <v>121</v>
      </c>
      <c r="D372" t="s">
        <v>10619</v>
      </c>
      <c r="E372" s="14">
        <f t="shared" ca="1" si="49"/>
        <v>43715</v>
      </c>
      <c r="F372">
        <f t="shared" ca="1" si="50"/>
        <v>18</v>
      </c>
      <c r="G372" s="13">
        <f ca="1">VLOOKUP(GirisimProjeler[[#This Row],[Başvuruyu Alan Çalışan]],Calisanlar[],6,0)</f>
        <v>24</v>
      </c>
      <c r="H372" s="13">
        <f ca="1">MATCH(GirisimProjeler[[#This Row],[Başvuru il]],ilceler[İl Plaka],0)+RANDBETWEEN(1,5)</f>
        <v>336</v>
      </c>
      <c r="I372" t="str">
        <f t="shared" ca="1" si="51"/>
        <v>Kurum 19</v>
      </c>
      <c r="J372" t="str">
        <f ca="1">IF(GirisimProjeler[[#This Row],[Aşama]]="Sonuçlandı","Kapalı","Açık")</f>
        <v>Açık</v>
      </c>
      <c r="K372" t="str">
        <f t="shared" ca="1" si="46"/>
        <v>İncelemede</v>
      </c>
      <c r="L372" t="str">
        <f t="shared" ca="1" si="52"/>
        <v>Arge</v>
      </c>
      <c r="M372">
        <f ca="1">ROUNDUP(RANDBETWEEN(1,TODAY()-GirisimProjeler[[#This Row],[Tarih]])/2,0)</f>
        <v>5</v>
      </c>
      <c r="N372" s="15" t="str">
        <f ca="1">IF(GirisimProjeler[[#This Row],[Durumu]]="Açık",_xlfn.SWITCH(RANDBETWEEN(1,10),1,"",2,"",RANDBETWEEN(1,10)),"")</f>
        <v/>
      </c>
      <c r="O372" s="15" t="str">
        <f t="shared" ca="1" si="47"/>
        <v>Kosgeb</v>
      </c>
      <c r="P372" s="15"/>
    </row>
    <row r="373" spans="1:16">
      <c r="A373">
        <v>660</v>
      </c>
      <c r="B373">
        <f t="shared" ca="1" si="45"/>
        <v>933</v>
      </c>
      <c r="C373">
        <f t="shared" ca="1" si="48"/>
        <v>70</v>
      </c>
      <c r="D373" t="s">
        <v>10620</v>
      </c>
      <c r="E373" s="14">
        <f t="shared" ca="1" si="49"/>
        <v>43714</v>
      </c>
      <c r="F373">
        <f t="shared" ca="1" si="50"/>
        <v>61</v>
      </c>
      <c r="G373" s="13">
        <f ca="1">VLOOKUP(GirisimProjeler[[#This Row],[Başvuruyu Alan Çalışan]],Calisanlar[],6,0)</f>
        <v>6</v>
      </c>
      <c r="H373" s="13">
        <f ca="1">MATCH(GirisimProjeler[[#This Row],[Başvuru il]],ilceler[İl Plaka],0)+RANDBETWEEN(1,5)</f>
        <v>68</v>
      </c>
      <c r="I373" t="str">
        <f t="shared" ca="1" si="51"/>
        <v>Kurum 1</v>
      </c>
      <c r="J373" t="str">
        <f ca="1">IF(GirisimProjeler[[#This Row],[Aşama]]="Sonuçlandı","Kapalı","Açık")</f>
        <v>Açık</v>
      </c>
      <c r="K373" t="str">
        <f t="shared" ca="1" si="46"/>
        <v>İncelemede</v>
      </c>
      <c r="L373" t="str">
        <f t="shared" ca="1" si="52"/>
        <v>Arge</v>
      </c>
      <c r="M373">
        <f ca="1">ROUNDUP(RANDBETWEEN(1,TODAY()-GirisimProjeler[[#This Row],[Tarih]])/2,0)</f>
        <v>8</v>
      </c>
      <c r="N373" s="15" t="str">
        <f ca="1">IF(GirisimProjeler[[#This Row],[Durumu]]="Açık",_xlfn.SWITCH(RANDBETWEEN(1,10),1,"",2,"",RANDBETWEEN(1,10)),"")</f>
        <v/>
      </c>
      <c r="O373" s="15" t="str">
        <f t="shared" ca="1" si="47"/>
        <v>Tubitak</v>
      </c>
      <c r="P373" s="15"/>
    </row>
    <row r="374" spans="1:16">
      <c r="A374">
        <v>661</v>
      </c>
      <c r="B374">
        <f t="shared" ca="1" si="45"/>
        <v>1413</v>
      </c>
      <c r="C374">
        <f t="shared" ca="1" si="48"/>
        <v>138</v>
      </c>
      <c r="D374" t="s">
        <v>10621</v>
      </c>
      <c r="E374" s="14">
        <f t="shared" ca="1" si="49"/>
        <v>43698</v>
      </c>
      <c r="F374">
        <f t="shared" ca="1" si="50"/>
        <v>92</v>
      </c>
      <c r="G374" s="13">
        <f ca="1">VLOOKUP(GirisimProjeler[[#This Row],[Başvuruyu Alan Çalışan]],Calisanlar[],6,0)</f>
        <v>35</v>
      </c>
      <c r="H374" s="13">
        <f ca="1">MATCH(GirisimProjeler[[#This Row],[Başvuru il]],ilceler[İl Plaka],0)+RANDBETWEEN(1,5)</f>
        <v>488</v>
      </c>
      <c r="I374" t="str">
        <f t="shared" ca="1" si="51"/>
        <v>Kurum 17</v>
      </c>
      <c r="J374" t="str">
        <f ca="1">IF(GirisimProjeler[[#This Row],[Aşama]]="Sonuçlandı","Kapalı","Açık")</f>
        <v>Açık</v>
      </c>
      <c r="K374" t="str">
        <f t="shared" ca="1" si="46"/>
        <v>Yeni Proje</v>
      </c>
      <c r="L374" t="str">
        <f t="shared" ca="1" si="52"/>
        <v>Arge</v>
      </c>
      <c r="M374">
        <f ca="1">ROUNDUP(RANDBETWEEN(1,TODAY()-GirisimProjeler[[#This Row],[Tarih]])/2,0)</f>
        <v>17</v>
      </c>
      <c r="N374" s="15">
        <f ca="1">IF(GirisimProjeler[[#This Row],[Durumu]]="Açık",_xlfn.SWITCH(RANDBETWEEN(1,10),1,"",2,"",RANDBETWEEN(1,10)),"")</f>
        <v>10</v>
      </c>
      <c r="O374" s="15" t="str">
        <f t="shared" ca="1" si="47"/>
        <v>Bulunmuyor</v>
      </c>
      <c r="P374" s="15"/>
    </row>
    <row r="375" spans="1:16">
      <c r="A375">
        <v>662</v>
      </c>
      <c r="B375">
        <f t="shared" ca="1" si="45"/>
        <v>1102</v>
      </c>
      <c r="C375">
        <f t="shared" ca="1" si="48"/>
        <v>69</v>
      </c>
      <c r="D375" t="s">
        <v>10622</v>
      </c>
      <c r="E375" s="14">
        <f t="shared" ca="1" si="49"/>
        <v>43722</v>
      </c>
      <c r="F375">
        <f t="shared" ca="1" si="50"/>
        <v>100</v>
      </c>
      <c r="G375" s="13">
        <f ca="1">VLOOKUP(GirisimProjeler[[#This Row],[Başvuruyu Alan Çalışan]],Calisanlar[],6,0)</f>
        <v>34</v>
      </c>
      <c r="H375" s="13">
        <f ca="1">MATCH(GirisimProjeler[[#This Row],[Başvuru il]],ilceler[İl Plaka],0)+RANDBETWEEN(1,5)</f>
        <v>450</v>
      </c>
      <c r="I375" t="str">
        <f t="shared" ca="1" si="51"/>
        <v>Kurum 7</v>
      </c>
      <c r="J375" t="str">
        <f ca="1">IF(GirisimProjeler[[#This Row],[Aşama]]="Sonuçlandı","Kapalı","Açık")</f>
        <v>Açık</v>
      </c>
      <c r="K375" t="str">
        <f t="shared" ca="1" si="46"/>
        <v>Yeni Proje</v>
      </c>
      <c r="L375" t="str">
        <f t="shared" ca="1" si="52"/>
        <v>Arge</v>
      </c>
      <c r="M375">
        <f ca="1">ROUNDUP(RANDBETWEEN(1,TODAY()-GirisimProjeler[[#This Row],[Tarih]])/2,0)</f>
        <v>5</v>
      </c>
      <c r="N375" s="15">
        <f ca="1">IF(GirisimProjeler[[#This Row],[Durumu]]="Açık",_xlfn.SWITCH(RANDBETWEEN(1,10),1,"",2,"",RANDBETWEEN(1,10)),"")</f>
        <v>8</v>
      </c>
      <c r="O375" s="15" t="str">
        <f t="shared" ca="1" si="47"/>
        <v>Tubitak</v>
      </c>
      <c r="P375" s="15"/>
    </row>
    <row r="376" spans="1:16">
      <c r="A376">
        <v>663</v>
      </c>
      <c r="B376">
        <f t="shared" ca="1" si="45"/>
        <v>750</v>
      </c>
      <c r="C376">
        <f t="shared" ca="1" si="48"/>
        <v>56</v>
      </c>
      <c r="D376" t="s">
        <v>10623</v>
      </c>
      <c r="E376" s="14">
        <f t="shared" ca="1" si="49"/>
        <v>43719</v>
      </c>
      <c r="F376">
        <f t="shared" ca="1" si="50"/>
        <v>104</v>
      </c>
      <c r="G376" s="13">
        <f ca="1">VLOOKUP(GirisimProjeler[[#This Row],[Başvuruyu Alan Çalışan]],Calisanlar[],6,0)</f>
        <v>6</v>
      </c>
      <c r="H376" s="13">
        <f ca="1">MATCH(GirisimProjeler[[#This Row],[Başvuru il]],ilceler[İl Plaka],0)+RANDBETWEEN(1,5)</f>
        <v>67</v>
      </c>
      <c r="I376" t="str">
        <f t="shared" ca="1" si="51"/>
        <v>Kurum 14</v>
      </c>
      <c r="J376" t="str">
        <f ca="1">IF(GirisimProjeler[[#This Row],[Aşama]]="Sonuçlandı","Kapalı","Açık")</f>
        <v>Açık</v>
      </c>
      <c r="K376" t="str">
        <f t="shared" ca="1" si="46"/>
        <v>İncelemede</v>
      </c>
      <c r="L376" t="str">
        <f t="shared" ca="1" si="52"/>
        <v>Bilgi İşlem</v>
      </c>
      <c r="M376">
        <f ca="1">ROUNDUP(RANDBETWEEN(1,TODAY()-GirisimProjeler[[#This Row],[Tarih]])/2,0)</f>
        <v>2</v>
      </c>
      <c r="N376" s="15">
        <f ca="1">IF(GirisimProjeler[[#This Row],[Durumu]]="Açık",_xlfn.SWITCH(RANDBETWEEN(1,10),1,"",2,"",RANDBETWEEN(1,10)),"")</f>
        <v>7</v>
      </c>
      <c r="O376" s="15" t="str">
        <f t="shared" ca="1" si="47"/>
        <v>Tubitak</v>
      </c>
      <c r="P376" s="15"/>
    </row>
    <row r="377" spans="1:16">
      <c r="A377">
        <v>664</v>
      </c>
      <c r="B377">
        <f t="shared" ca="1" si="45"/>
        <v>1522</v>
      </c>
      <c r="C377">
        <f t="shared" ca="1" si="48"/>
        <v>56</v>
      </c>
      <c r="D377" t="s">
        <v>10624</v>
      </c>
      <c r="E377" s="14">
        <f t="shared" ca="1" si="49"/>
        <v>43680</v>
      </c>
      <c r="F377">
        <f t="shared" ca="1" si="50"/>
        <v>39</v>
      </c>
      <c r="G377" s="13">
        <f ca="1">VLOOKUP(GirisimProjeler[[#This Row],[Başvuruyu Alan Çalışan]],Calisanlar[],6,0)</f>
        <v>37</v>
      </c>
      <c r="H377" s="13">
        <f ca="1">MATCH(GirisimProjeler[[#This Row],[Başvuru il]],ilceler[İl Plaka],0)+RANDBETWEEN(1,5)</f>
        <v>547</v>
      </c>
      <c r="I377" t="str">
        <f t="shared" ca="1" si="51"/>
        <v>Kurum 13</v>
      </c>
      <c r="J377" t="str">
        <f ca="1">IF(GirisimProjeler[[#This Row],[Aşama]]="Sonuçlandı","Kapalı","Açık")</f>
        <v>Kapalı</v>
      </c>
      <c r="K377" t="str">
        <f t="shared" ca="1" si="46"/>
        <v>Sonuçlandı</v>
      </c>
      <c r="L377" t="str">
        <f t="shared" ca="1" si="52"/>
        <v>Bilgi İşlem</v>
      </c>
      <c r="M377">
        <f ca="1">ROUNDUP(RANDBETWEEN(1,TODAY()-GirisimProjeler[[#This Row],[Tarih]])/2,0)</f>
        <v>23</v>
      </c>
      <c r="N377" s="15" t="str">
        <f ca="1">IF(GirisimProjeler[[#This Row],[Durumu]]="Açık",_xlfn.SWITCH(RANDBETWEEN(1,10),1,"",2,"",RANDBETWEEN(1,10)),"")</f>
        <v/>
      </c>
      <c r="O377" s="15" t="str">
        <f t="shared" ca="1" si="47"/>
        <v>Bulunmuyor</v>
      </c>
      <c r="P377" s="15"/>
    </row>
    <row r="378" spans="1:16">
      <c r="A378">
        <v>665</v>
      </c>
      <c r="B378">
        <f t="shared" ca="1" si="45"/>
        <v>275</v>
      </c>
      <c r="C378">
        <f t="shared" ca="1" si="48"/>
        <v>74</v>
      </c>
      <c r="D378" s="12" t="s">
        <v>10617</v>
      </c>
      <c r="E378" s="14">
        <f t="shared" ca="1" si="49"/>
        <v>43700</v>
      </c>
      <c r="F378">
        <f t="shared" ca="1" si="50"/>
        <v>18</v>
      </c>
      <c r="G378" s="13">
        <f ca="1">VLOOKUP(GirisimProjeler[[#This Row],[Başvuruyu Alan Çalışan]],Calisanlar[],6,0)</f>
        <v>24</v>
      </c>
      <c r="H378" s="13">
        <f ca="1">MATCH(GirisimProjeler[[#This Row],[Başvuru il]],ilceler[İl Plaka],0)+RANDBETWEEN(1,5)</f>
        <v>339</v>
      </c>
      <c r="I378" t="str">
        <f t="shared" ca="1" si="51"/>
        <v>Kurum 16</v>
      </c>
      <c r="J378" t="str">
        <f ca="1">IF(GirisimProjeler[[#This Row],[Aşama]]="Sonuçlandı","Kapalı","Açık")</f>
        <v>Kapalı</v>
      </c>
      <c r="K378" t="str">
        <f t="shared" ca="1" si="46"/>
        <v>Sonuçlandı</v>
      </c>
      <c r="L378" t="str">
        <f t="shared" ca="1" si="52"/>
        <v>Arge</v>
      </c>
      <c r="M378">
        <f ca="1">ROUNDUP(RANDBETWEEN(1,TODAY()-GirisimProjeler[[#This Row],[Tarih]])/2,0)</f>
        <v>9</v>
      </c>
      <c r="N378" s="15" t="str">
        <f ca="1">IF(GirisimProjeler[[#This Row],[Durumu]]="Açık",_xlfn.SWITCH(RANDBETWEEN(1,10),1,"",2,"",RANDBETWEEN(1,10)),"")</f>
        <v/>
      </c>
      <c r="O378" s="15" t="str">
        <f t="shared" ca="1" si="47"/>
        <v>Tubitak</v>
      </c>
      <c r="P378" s="15"/>
    </row>
    <row r="379" spans="1:16">
      <c r="A379">
        <v>666</v>
      </c>
      <c r="B379">
        <f t="shared" ca="1" si="45"/>
        <v>982</v>
      </c>
      <c r="C379">
        <f t="shared" ca="1" si="48"/>
        <v>5</v>
      </c>
      <c r="D379" s="12" t="s">
        <v>10618</v>
      </c>
      <c r="E379" s="14">
        <f t="shared" ca="1" si="49"/>
        <v>43688</v>
      </c>
      <c r="F379">
        <f t="shared" ca="1" si="50"/>
        <v>55</v>
      </c>
      <c r="G379" s="13">
        <f ca="1">VLOOKUP(GirisimProjeler[[#This Row],[Başvuruyu Alan Çalışan]],Calisanlar[],6,0)</f>
        <v>34</v>
      </c>
      <c r="H379" s="13">
        <f ca="1">MATCH(GirisimProjeler[[#This Row],[Başvuru il]],ilceler[İl Plaka],0)+RANDBETWEEN(1,5)</f>
        <v>449</v>
      </c>
      <c r="I379" t="str">
        <f t="shared" ca="1" si="51"/>
        <v>Kurum 18</v>
      </c>
      <c r="J379" t="str">
        <f ca="1">IF(GirisimProjeler[[#This Row],[Aşama]]="Sonuçlandı","Kapalı","Açık")</f>
        <v>Kapalı</v>
      </c>
      <c r="K379" t="str">
        <f t="shared" ca="1" si="46"/>
        <v>Sonuçlandı</v>
      </c>
      <c r="L379" t="str">
        <f t="shared" ca="1" si="52"/>
        <v>Arge</v>
      </c>
      <c r="M379">
        <f ca="1">ROUNDUP(RANDBETWEEN(1,TODAY()-GirisimProjeler[[#This Row],[Tarih]])/2,0)</f>
        <v>6</v>
      </c>
      <c r="N379" s="15" t="str">
        <f ca="1">IF(GirisimProjeler[[#This Row],[Durumu]]="Açık",_xlfn.SWITCH(RANDBETWEEN(1,10),1,"",2,"",RANDBETWEEN(1,10)),"")</f>
        <v/>
      </c>
      <c r="O379" s="15" t="str">
        <f t="shared" ca="1" si="47"/>
        <v>AB</v>
      </c>
      <c r="P379" s="15"/>
    </row>
    <row r="380" spans="1:16">
      <c r="A380">
        <v>667</v>
      </c>
      <c r="B380">
        <f t="shared" ca="1" si="45"/>
        <v>321</v>
      </c>
      <c r="C380">
        <f t="shared" ca="1" si="48"/>
        <v>139</v>
      </c>
      <c r="D380" t="s">
        <v>10619</v>
      </c>
      <c r="E380" s="14">
        <f t="shared" ca="1" si="49"/>
        <v>43711</v>
      </c>
      <c r="F380">
        <f t="shared" ca="1" si="50"/>
        <v>72</v>
      </c>
      <c r="G380" s="13">
        <f ca="1">VLOOKUP(GirisimProjeler[[#This Row],[Başvuruyu Alan Çalışan]],Calisanlar[],6,0)</f>
        <v>34</v>
      </c>
      <c r="H380" s="13">
        <f ca="1">MATCH(GirisimProjeler[[#This Row],[Başvuru il]],ilceler[İl Plaka],0)+RANDBETWEEN(1,5)</f>
        <v>446</v>
      </c>
      <c r="I380" t="str">
        <f t="shared" ca="1" si="51"/>
        <v>Kurum 20</v>
      </c>
      <c r="J380" t="str">
        <f ca="1">IF(GirisimProjeler[[#This Row],[Aşama]]="Sonuçlandı","Kapalı","Açık")</f>
        <v>Açık</v>
      </c>
      <c r="K380" t="str">
        <f t="shared" ca="1" si="46"/>
        <v>İncelemede</v>
      </c>
      <c r="L380" t="str">
        <f t="shared" ca="1" si="52"/>
        <v>Arge</v>
      </c>
      <c r="M380">
        <f ca="1">ROUNDUP(RANDBETWEEN(1,TODAY()-GirisimProjeler[[#This Row],[Tarih]])/2,0)</f>
        <v>3</v>
      </c>
      <c r="N380" s="15">
        <f ca="1">IF(GirisimProjeler[[#This Row],[Durumu]]="Açık",_xlfn.SWITCH(RANDBETWEEN(1,10),1,"",2,"",RANDBETWEEN(1,10)),"")</f>
        <v>10</v>
      </c>
      <c r="O380" s="15" t="str">
        <f t="shared" ca="1" si="47"/>
        <v>Tubitak</v>
      </c>
      <c r="P380" s="15"/>
    </row>
    <row r="381" spans="1:16">
      <c r="A381">
        <v>668</v>
      </c>
      <c r="B381">
        <f t="shared" ca="1" si="45"/>
        <v>941</v>
      </c>
      <c r="C381">
        <f t="shared" ca="1" si="48"/>
        <v>45</v>
      </c>
      <c r="D381" t="s">
        <v>10620</v>
      </c>
      <c r="E381" s="14">
        <f t="shared" ca="1" si="49"/>
        <v>43677</v>
      </c>
      <c r="F381">
        <f t="shared" ca="1" si="50"/>
        <v>59</v>
      </c>
      <c r="G381" s="13">
        <f ca="1">VLOOKUP(GirisimProjeler[[#This Row],[Başvuruyu Alan Çalışan]],Calisanlar[],6,0)</f>
        <v>52</v>
      </c>
      <c r="H381" s="13">
        <f ca="1">MATCH(GirisimProjeler[[#This Row],[Başvuru il]],ilceler[İl Plaka],0)+RANDBETWEEN(1,5)</f>
        <v>756</v>
      </c>
      <c r="I381" t="str">
        <f t="shared" ca="1" si="51"/>
        <v>Kurum 17</v>
      </c>
      <c r="J381" t="str">
        <f ca="1">IF(GirisimProjeler[[#This Row],[Aşama]]="Sonuçlandı","Kapalı","Açık")</f>
        <v>Açık</v>
      </c>
      <c r="K381" t="str">
        <f t="shared" ca="1" si="46"/>
        <v>Yeni Proje</v>
      </c>
      <c r="L381" t="str">
        <f t="shared" ca="1" si="52"/>
        <v>İnsan Kaynakları</v>
      </c>
      <c r="M381">
        <f ca="1">ROUNDUP(RANDBETWEEN(1,TODAY()-GirisimProjeler[[#This Row],[Tarih]])/2,0)</f>
        <v>2</v>
      </c>
      <c r="N381" s="15">
        <f ca="1">IF(GirisimProjeler[[#This Row],[Durumu]]="Açık",_xlfn.SWITCH(RANDBETWEEN(1,10),1,"",2,"",RANDBETWEEN(1,10)),"")</f>
        <v>10</v>
      </c>
      <c r="O381" s="15" t="str">
        <f t="shared" ca="1" si="47"/>
        <v>Kosgeb</v>
      </c>
      <c r="P381" s="15"/>
    </row>
    <row r="382" spans="1:16">
      <c r="A382">
        <v>669</v>
      </c>
      <c r="B382">
        <f t="shared" ca="1" si="45"/>
        <v>1159</v>
      </c>
      <c r="C382">
        <f t="shared" ca="1" si="48"/>
        <v>45</v>
      </c>
      <c r="D382" t="s">
        <v>10621</v>
      </c>
      <c r="E382" s="14">
        <f t="shared" ca="1" si="49"/>
        <v>43708</v>
      </c>
      <c r="F382">
        <f t="shared" ca="1" si="50"/>
        <v>39</v>
      </c>
      <c r="G382" s="13">
        <f ca="1">VLOOKUP(GirisimProjeler[[#This Row],[Başvuruyu Alan Çalışan]],Calisanlar[],6,0)</f>
        <v>37</v>
      </c>
      <c r="H382" s="13">
        <f ca="1">MATCH(GirisimProjeler[[#This Row],[Başvuru il]],ilceler[İl Plaka],0)+RANDBETWEEN(1,5)</f>
        <v>548</v>
      </c>
      <c r="I382" t="str">
        <f t="shared" ca="1" si="51"/>
        <v>Kurum 18</v>
      </c>
      <c r="J382" t="str">
        <f ca="1">IF(GirisimProjeler[[#This Row],[Aşama]]="Sonuçlandı","Kapalı","Açık")</f>
        <v>Kapalı</v>
      </c>
      <c r="K382" t="str">
        <f t="shared" ca="1" si="46"/>
        <v>Sonuçlandı</v>
      </c>
      <c r="L382" t="str">
        <f t="shared" ca="1" si="52"/>
        <v>Bilgi İşlem</v>
      </c>
      <c r="M382">
        <f ca="1">ROUNDUP(RANDBETWEEN(1,TODAY()-GirisimProjeler[[#This Row],[Tarih]])/2,0)</f>
        <v>3</v>
      </c>
      <c r="N382" s="15" t="str">
        <f ca="1">IF(GirisimProjeler[[#This Row],[Durumu]]="Açık",_xlfn.SWITCH(RANDBETWEEN(1,10),1,"",2,"",RANDBETWEEN(1,10)),"")</f>
        <v/>
      </c>
      <c r="O382" s="15" t="str">
        <f t="shared" ca="1" si="47"/>
        <v>Kosgeb</v>
      </c>
      <c r="P382" s="15"/>
    </row>
    <row r="383" spans="1:16">
      <c r="A383">
        <v>670</v>
      </c>
      <c r="B383">
        <f t="shared" ca="1" si="45"/>
        <v>1283</v>
      </c>
      <c r="C383">
        <f t="shared" ca="1" si="48"/>
        <v>33</v>
      </c>
      <c r="D383" t="s">
        <v>10622</v>
      </c>
      <c r="E383" s="14">
        <f t="shared" ca="1" si="49"/>
        <v>43714</v>
      </c>
      <c r="F383">
        <f t="shared" ca="1" si="50"/>
        <v>66</v>
      </c>
      <c r="G383" s="13">
        <f ca="1">VLOOKUP(GirisimProjeler[[#This Row],[Başvuruyu Alan Çalışan]],Calisanlar[],6,0)</f>
        <v>6</v>
      </c>
      <c r="H383" s="13">
        <f ca="1">MATCH(GirisimProjeler[[#This Row],[Başvuru il]],ilceler[İl Plaka],0)+RANDBETWEEN(1,5)</f>
        <v>68</v>
      </c>
      <c r="I383" t="str">
        <f t="shared" ca="1" si="51"/>
        <v>Kurum 7</v>
      </c>
      <c r="J383" t="str">
        <f ca="1">IF(GirisimProjeler[[#This Row],[Aşama]]="Sonuçlandı","Kapalı","Açık")</f>
        <v>Kapalı</v>
      </c>
      <c r="K383" t="str">
        <f t="shared" ca="1" si="46"/>
        <v>Sonuçlandı</v>
      </c>
      <c r="L383" t="str">
        <f t="shared" ca="1" si="52"/>
        <v>Arge</v>
      </c>
      <c r="M383">
        <f ca="1">ROUNDUP(RANDBETWEEN(1,TODAY()-GirisimProjeler[[#This Row],[Tarih]])/2,0)</f>
        <v>9</v>
      </c>
      <c r="N383" s="15" t="str">
        <f ca="1">IF(GirisimProjeler[[#This Row],[Durumu]]="Açık",_xlfn.SWITCH(RANDBETWEEN(1,10),1,"",2,"",RANDBETWEEN(1,10)),"")</f>
        <v/>
      </c>
      <c r="O383" s="15" t="str">
        <f t="shared" ca="1" si="47"/>
        <v>Bulunmuyor</v>
      </c>
      <c r="P383" s="15"/>
    </row>
    <row r="384" spans="1:16">
      <c r="A384">
        <v>671</v>
      </c>
      <c r="B384">
        <f t="shared" ca="1" si="45"/>
        <v>594</v>
      </c>
      <c r="C384">
        <f t="shared" ca="1" si="48"/>
        <v>54</v>
      </c>
      <c r="D384" t="s">
        <v>10623</v>
      </c>
      <c r="E384" s="14">
        <f t="shared" ca="1" si="49"/>
        <v>43673</v>
      </c>
      <c r="F384">
        <f t="shared" ca="1" si="50"/>
        <v>81</v>
      </c>
      <c r="G384" s="13">
        <f ca="1">VLOOKUP(GirisimProjeler[[#This Row],[Başvuruyu Alan Çalışan]],Calisanlar[],6,0)</f>
        <v>6</v>
      </c>
      <c r="H384" s="13">
        <f ca="1">MATCH(GirisimProjeler[[#This Row],[Başvuru il]],ilceler[İl Plaka],0)+RANDBETWEEN(1,5)</f>
        <v>70</v>
      </c>
      <c r="I384" t="str">
        <f t="shared" ca="1" si="51"/>
        <v>Kurum 19</v>
      </c>
      <c r="J384" t="str">
        <f ca="1">IF(GirisimProjeler[[#This Row],[Aşama]]="Sonuçlandı","Kapalı","Açık")</f>
        <v>Kapalı</v>
      </c>
      <c r="K384" t="str">
        <f t="shared" ca="1" si="46"/>
        <v>Sonuçlandı</v>
      </c>
      <c r="L384" t="str">
        <f t="shared" ca="1" si="52"/>
        <v>Bilgi İşlem</v>
      </c>
      <c r="M384">
        <f ca="1">ROUNDUP(RANDBETWEEN(1,TODAY()-GirisimProjeler[[#This Row],[Tarih]])/2,0)</f>
        <v>25</v>
      </c>
      <c r="N384" s="15" t="str">
        <f ca="1">IF(GirisimProjeler[[#This Row],[Durumu]]="Açık",_xlfn.SWITCH(RANDBETWEEN(1,10),1,"",2,"",RANDBETWEEN(1,10)),"")</f>
        <v/>
      </c>
      <c r="O384" s="15" t="str">
        <f t="shared" ca="1" si="47"/>
        <v>AB</v>
      </c>
      <c r="P384" s="15"/>
    </row>
    <row r="385" spans="1:16">
      <c r="A385">
        <v>672</v>
      </c>
      <c r="B385">
        <f t="shared" ca="1" si="45"/>
        <v>1350</v>
      </c>
      <c r="C385">
        <f t="shared" ca="1" si="48"/>
        <v>157</v>
      </c>
      <c r="D385" t="s">
        <v>10624</v>
      </c>
      <c r="E385" s="14">
        <f t="shared" ca="1" si="49"/>
        <v>43725</v>
      </c>
      <c r="F385">
        <f t="shared" ca="1" si="50"/>
        <v>76</v>
      </c>
      <c r="G385" s="13">
        <f ca="1">VLOOKUP(GirisimProjeler[[#This Row],[Başvuruyu Alan Çalışan]],Calisanlar[],6,0)</f>
        <v>6</v>
      </c>
      <c r="H385" s="13">
        <f ca="1">MATCH(GirisimProjeler[[#This Row],[Başvuru il]],ilceler[İl Plaka],0)+RANDBETWEEN(1,5)</f>
        <v>66</v>
      </c>
      <c r="I385" t="str">
        <f t="shared" ca="1" si="51"/>
        <v>Kurum 16</v>
      </c>
      <c r="J385" t="str">
        <f ca="1">IF(GirisimProjeler[[#This Row],[Aşama]]="Sonuçlandı","Kapalı","Açık")</f>
        <v>Açık</v>
      </c>
      <c r="K385" t="str">
        <f t="shared" ca="1" si="46"/>
        <v>İncelemede</v>
      </c>
      <c r="L385" t="str">
        <f t="shared" ca="1" si="52"/>
        <v>Arge</v>
      </c>
      <c r="M385">
        <f ca="1">ROUNDUP(RANDBETWEEN(1,TODAY()-GirisimProjeler[[#This Row],[Tarih]])/2,0)</f>
        <v>3</v>
      </c>
      <c r="N385" s="15">
        <f ca="1">IF(GirisimProjeler[[#This Row],[Durumu]]="Açık",_xlfn.SWITCH(RANDBETWEEN(1,10),1,"",2,"",RANDBETWEEN(1,10)),"")</f>
        <v>5</v>
      </c>
      <c r="O385" s="15" t="str">
        <f t="shared" ca="1" si="47"/>
        <v>Tubitak</v>
      </c>
      <c r="P385" s="15"/>
    </row>
    <row r="386" spans="1:16">
      <c r="A386">
        <v>673</v>
      </c>
      <c r="B386">
        <f t="shared" ref="B386:B449" ca="1" si="53">RANDBETWEEN(1,1964)</f>
        <v>1891</v>
      </c>
      <c r="C386">
        <f t="shared" ca="1" si="48"/>
        <v>13</v>
      </c>
      <c r="D386" s="12" t="s">
        <v>10617</v>
      </c>
      <c r="E386" s="14">
        <f t="shared" ca="1" si="49"/>
        <v>43696</v>
      </c>
      <c r="F386">
        <f t="shared" ca="1" si="50"/>
        <v>121</v>
      </c>
      <c r="G386" s="13">
        <f ca="1">VLOOKUP(GirisimProjeler[[#This Row],[Başvuruyu Alan Çalışan]],Calisanlar[],6,0)</f>
        <v>16</v>
      </c>
      <c r="H386" s="13">
        <f ca="1">MATCH(GirisimProjeler[[#This Row],[Başvuru il]],ilceler[İl Plaka],0)+RANDBETWEEN(1,5)</f>
        <v>218</v>
      </c>
      <c r="I386" t="str">
        <f t="shared" ca="1" si="51"/>
        <v>Kurum 6</v>
      </c>
      <c r="J386" t="str">
        <f ca="1">IF(GirisimProjeler[[#This Row],[Aşama]]="Sonuçlandı","Kapalı","Açık")</f>
        <v>Açık</v>
      </c>
      <c r="K386" t="str">
        <f t="shared" ref="K386:K449" ca="1" si="54">_xlfn.SWITCH(RANDBETWEEN(1,5),1,"Yeni Proje",2,"İncelemede",3,"Sonuçlandı","Sonuçlandı")</f>
        <v>Yeni Proje</v>
      </c>
      <c r="L386" t="str">
        <f t="shared" ca="1" si="52"/>
        <v>İnsan Kaynakları</v>
      </c>
      <c r="M386">
        <f ca="1">ROUNDUP(RANDBETWEEN(1,TODAY()-GirisimProjeler[[#This Row],[Tarih]])/2,0)</f>
        <v>14</v>
      </c>
      <c r="N386" s="15">
        <f ca="1">IF(GirisimProjeler[[#This Row],[Durumu]]="Açık",_xlfn.SWITCH(RANDBETWEEN(1,10),1,"",2,"",RANDBETWEEN(1,10)),"")</f>
        <v>6</v>
      </c>
      <c r="O386" s="15" t="str">
        <f t="shared" ref="O386:O449" ca="1" si="55">_xlfn.SWITCH(RANDBETWEEN(1,4),1,"Tubitak",2,"Kosgeb",3,"AB",4,"Bulunmuyor")</f>
        <v>Bulunmuyor</v>
      </c>
      <c r="P386" s="15"/>
    </row>
    <row r="387" spans="1:16">
      <c r="A387">
        <v>674</v>
      </c>
      <c r="B387">
        <f t="shared" ca="1" si="53"/>
        <v>1000</v>
      </c>
      <c r="C387">
        <f t="shared" ca="1" si="48"/>
        <v>132</v>
      </c>
      <c r="D387" s="12" t="s">
        <v>10618</v>
      </c>
      <c r="E387" s="14">
        <f t="shared" ca="1" si="49"/>
        <v>43728</v>
      </c>
      <c r="F387">
        <f t="shared" ca="1" si="50"/>
        <v>60</v>
      </c>
      <c r="G387" s="13">
        <f ca="1">VLOOKUP(GirisimProjeler[[#This Row],[Başvuruyu Alan Çalışan]],Calisanlar[],6,0)</f>
        <v>6</v>
      </c>
      <c r="H387" s="13">
        <f ca="1">MATCH(GirisimProjeler[[#This Row],[Başvuru il]],ilceler[İl Plaka],0)+RANDBETWEEN(1,5)</f>
        <v>66</v>
      </c>
      <c r="I387" t="str">
        <f t="shared" ca="1" si="51"/>
        <v>Kurum 6</v>
      </c>
      <c r="J387" t="str">
        <f ca="1">IF(GirisimProjeler[[#This Row],[Aşama]]="Sonuçlandı","Kapalı","Açık")</f>
        <v>Kapalı</v>
      </c>
      <c r="K387" t="str">
        <f t="shared" ca="1" si="54"/>
        <v>Sonuçlandı</v>
      </c>
      <c r="L387" t="str">
        <f t="shared" ca="1" si="52"/>
        <v>Bilgi İşlem</v>
      </c>
      <c r="M387">
        <f ca="1">ROUNDUP(RANDBETWEEN(1,TODAY()-GirisimProjeler[[#This Row],[Tarih]])/2,0)</f>
        <v>1</v>
      </c>
      <c r="N387" s="15" t="str">
        <f ca="1">IF(GirisimProjeler[[#This Row],[Durumu]]="Açık",_xlfn.SWITCH(RANDBETWEEN(1,10),1,"",2,"",RANDBETWEEN(1,10)),"")</f>
        <v/>
      </c>
      <c r="O387" s="15" t="str">
        <f t="shared" ca="1" si="55"/>
        <v>Tubitak</v>
      </c>
      <c r="P387" s="15"/>
    </row>
    <row r="388" spans="1:16">
      <c r="A388">
        <v>675</v>
      </c>
      <c r="B388">
        <f t="shared" ca="1" si="53"/>
        <v>507</v>
      </c>
      <c r="C388">
        <f t="shared" ca="1" si="48"/>
        <v>33</v>
      </c>
      <c r="D388" t="s">
        <v>10619</v>
      </c>
      <c r="E388" s="14">
        <f t="shared" ca="1" si="49"/>
        <v>43690</v>
      </c>
      <c r="F388">
        <f t="shared" ca="1" si="50"/>
        <v>47</v>
      </c>
      <c r="G388" s="13">
        <f ca="1">VLOOKUP(GirisimProjeler[[#This Row],[Başvuruyu Alan Çalışan]],Calisanlar[],6,0)</f>
        <v>34</v>
      </c>
      <c r="H388" s="13">
        <f ca="1">MATCH(GirisimProjeler[[#This Row],[Başvuru il]],ilceler[İl Plaka],0)+RANDBETWEEN(1,5)</f>
        <v>446</v>
      </c>
      <c r="I388" t="str">
        <f t="shared" ca="1" si="51"/>
        <v>Kurum 14</v>
      </c>
      <c r="J388" t="str">
        <f ca="1">IF(GirisimProjeler[[#This Row],[Aşama]]="Sonuçlandı","Kapalı","Açık")</f>
        <v>Açık</v>
      </c>
      <c r="K388" t="str">
        <f t="shared" ca="1" si="54"/>
        <v>İncelemede</v>
      </c>
      <c r="L388" t="str">
        <f t="shared" ca="1" si="52"/>
        <v>Arge</v>
      </c>
      <c r="M388">
        <f ca="1">ROUNDUP(RANDBETWEEN(1,TODAY()-GirisimProjeler[[#This Row],[Tarih]])/2,0)</f>
        <v>4</v>
      </c>
      <c r="N388" s="15">
        <f ca="1">IF(GirisimProjeler[[#This Row],[Durumu]]="Açık",_xlfn.SWITCH(RANDBETWEEN(1,10),1,"",2,"",RANDBETWEEN(1,10)),"")</f>
        <v>6</v>
      </c>
      <c r="O388" s="15" t="str">
        <f t="shared" ca="1" si="55"/>
        <v>Bulunmuyor</v>
      </c>
      <c r="P388" s="15"/>
    </row>
    <row r="389" spans="1:16">
      <c r="A389">
        <v>676</v>
      </c>
      <c r="B389">
        <f t="shared" ca="1" si="53"/>
        <v>534</v>
      </c>
      <c r="C389">
        <f t="shared" ca="1" si="48"/>
        <v>141</v>
      </c>
      <c r="D389" t="s">
        <v>10620</v>
      </c>
      <c r="E389" s="14">
        <f t="shared" ca="1" si="49"/>
        <v>43720</v>
      </c>
      <c r="F389">
        <f t="shared" ca="1" si="50"/>
        <v>31</v>
      </c>
      <c r="G389" s="13">
        <f ca="1">VLOOKUP(GirisimProjeler[[#This Row],[Başvuruyu Alan Çalışan]],Calisanlar[],6,0)</f>
        <v>6</v>
      </c>
      <c r="H389" s="13">
        <f ca="1">MATCH(GirisimProjeler[[#This Row],[Başvuru il]],ilceler[İl Plaka],0)+RANDBETWEEN(1,5)</f>
        <v>69</v>
      </c>
      <c r="I389" t="str">
        <f t="shared" ca="1" si="51"/>
        <v>Kurum 14</v>
      </c>
      <c r="J389" t="str">
        <f ca="1">IF(GirisimProjeler[[#This Row],[Aşama]]="Sonuçlandı","Kapalı","Açık")</f>
        <v>Açık</v>
      </c>
      <c r="K389" t="str">
        <f t="shared" ca="1" si="54"/>
        <v>Yeni Proje</v>
      </c>
      <c r="L389" t="str">
        <f t="shared" ca="1" si="52"/>
        <v>İnsan Kaynakları</v>
      </c>
      <c r="M389">
        <f ca="1">ROUNDUP(RANDBETWEEN(1,TODAY()-GirisimProjeler[[#This Row],[Tarih]])/2,0)</f>
        <v>3</v>
      </c>
      <c r="N389" s="15">
        <f ca="1">IF(GirisimProjeler[[#This Row],[Durumu]]="Açık",_xlfn.SWITCH(RANDBETWEEN(1,10),1,"",2,"",RANDBETWEEN(1,10)),"")</f>
        <v>5</v>
      </c>
      <c r="O389" s="15" t="str">
        <f t="shared" ca="1" si="55"/>
        <v>Tubitak</v>
      </c>
      <c r="P389" s="15"/>
    </row>
    <row r="390" spans="1:16">
      <c r="A390">
        <v>677</v>
      </c>
      <c r="B390">
        <f t="shared" ca="1" si="53"/>
        <v>1385</v>
      </c>
      <c r="C390">
        <f t="shared" ca="1" si="48"/>
        <v>85</v>
      </c>
      <c r="D390" t="s">
        <v>10621</v>
      </c>
      <c r="E390" s="14">
        <f t="shared" ca="1" si="49"/>
        <v>43711</v>
      </c>
      <c r="F390">
        <f t="shared" ca="1" si="50"/>
        <v>71</v>
      </c>
      <c r="G390" s="13">
        <f ca="1">VLOOKUP(GirisimProjeler[[#This Row],[Başvuruyu Alan Çalışan]],Calisanlar[],6,0)</f>
        <v>35</v>
      </c>
      <c r="H390" s="13">
        <f ca="1">MATCH(GirisimProjeler[[#This Row],[Başvuru il]],ilceler[İl Plaka],0)+RANDBETWEEN(1,5)</f>
        <v>487</v>
      </c>
      <c r="I390" t="str">
        <f t="shared" ca="1" si="51"/>
        <v>Kurum 17</v>
      </c>
      <c r="J390" t="str">
        <f ca="1">IF(GirisimProjeler[[#This Row],[Aşama]]="Sonuçlandı","Kapalı","Açık")</f>
        <v>Açık</v>
      </c>
      <c r="K390" t="str">
        <f t="shared" ca="1" si="54"/>
        <v>Yeni Proje</v>
      </c>
      <c r="L390" t="str">
        <f t="shared" ca="1" si="52"/>
        <v>Arge</v>
      </c>
      <c r="M390">
        <f ca="1">ROUNDUP(RANDBETWEEN(1,TODAY()-GirisimProjeler[[#This Row],[Tarih]])/2,0)</f>
        <v>5</v>
      </c>
      <c r="N390" s="15">
        <f ca="1">IF(GirisimProjeler[[#This Row],[Durumu]]="Açık",_xlfn.SWITCH(RANDBETWEEN(1,10),1,"",2,"",RANDBETWEEN(1,10)),"")</f>
        <v>3</v>
      </c>
      <c r="O390" s="15" t="str">
        <f t="shared" ca="1" si="55"/>
        <v>Tubitak</v>
      </c>
      <c r="P390" s="15"/>
    </row>
    <row r="391" spans="1:16">
      <c r="A391">
        <v>678</v>
      </c>
      <c r="B391">
        <f t="shared" ca="1" si="53"/>
        <v>986</v>
      </c>
      <c r="C391">
        <f t="shared" ca="1" si="48"/>
        <v>4</v>
      </c>
      <c r="D391" t="s">
        <v>10622</v>
      </c>
      <c r="E391" s="14">
        <f t="shared" ca="1" si="49"/>
        <v>43725</v>
      </c>
      <c r="F391">
        <f t="shared" ca="1" si="50"/>
        <v>67</v>
      </c>
      <c r="G391" s="13">
        <f ca="1">VLOOKUP(GirisimProjeler[[#This Row],[Başvuruyu Alan Çalışan]],Calisanlar[],6,0)</f>
        <v>73</v>
      </c>
      <c r="H391" s="13">
        <f ca="1">MATCH(GirisimProjeler[[#This Row],[Başvuru il]],ilceler[İl Plaka],0)+RANDBETWEEN(1,5)</f>
        <v>856</v>
      </c>
      <c r="I391" t="str">
        <f t="shared" ca="1" si="51"/>
        <v>Kurum 4</v>
      </c>
      <c r="J391" t="str">
        <f ca="1">IF(GirisimProjeler[[#This Row],[Aşama]]="Sonuçlandı","Kapalı","Açık")</f>
        <v>Açık</v>
      </c>
      <c r="K391" t="str">
        <f t="shared" ca="1" si="54"/>
        <v>Yeni Proje</v>
      </c>
      <c r="L391" t="str">
        <f t="shared" ca="1" si="52"/>
        <v>Finans</v>
      </c>
      <c r="M391">
        <f ca="1">ROUNDUP(RANDBETWEEN(1,TODAY()-GirisimProjeler[[#This Row],[Tarih]])/2,0)</f>
        <v>1</v>
      </c>
      <c r="N391" s="15">
        <f ca="1">IF(GirisimProjeler[[#This Row],[Durumu]]="Açık",_xlfn.SWITCH(RANDBETWEEN(1,10),1,"",2,"",RANDBETWEEN(1,10)),"")</f>
        <v>3</v>
      </c>
      <c r="O391" s="15" t="str">
        <f t="shared" ca="1" si="55"/>
        <v>Kosgeb</v>
      </c>
      <c r="P391" s="15"/>
    </row>
    <row r="392" spans="1:16">
      <c r="A392">
        <v>679</v>
      </c>
      <c r="B392">
        <f t="shared" ca="1" si="53"/>
        <v>663</v>
      </c>
      <c r="C392">
        <f t="shared" ca="1" si="48"/>
        <v>40</v>
      </c>
      <c r="D392" t="s">
        <v>10623</v>
      </c>
      <c r="E392" s="14">
        <f t="shared" ca="1" si="49"/>
        <v>43708</v>
      </c>
      <c r="F392">
        <f t="shared" ca="1" si="50"/>
        <v>108</v>
      </c>
      <c r="G392" s="13">
        <f ca="1">VLOOKUP(GirisimProjeler[[#This Row],[Başvuruyu Alan Çalışan]],Calisanlar[],6,0)</f>
        <v>34</v>
      </c>
      <c r="H392" s="13">
        <f ca="1">MATCH(GirisimProjeler[[#This Row],[Başvuru il]],ilceler[İl Plaka],0)+RANDBETWEEN(1,5)</f>
        <v>449</v>
      </c>
      <c r="I392" t="str">
        <f t="shared" ca="1" si="51"/>
        <v>Kurum 14</v>
      </c>
      <c r="J392" t="str">
        <f ca="1">IF(GirisimProjeler[[#This Row],[Aşama]]="Sonuçlandı","Kapalı","Açık")</f>
        <v>Açık</v>
      </c>
      <c r="K392" t="str">
        <f t="shared" ca="1" si="54"/>
        <v>İncelemede</v>
      </c>
      <c r="L392" t="str">
        <f t="shared" ca="1" si="52"/>
        <v>İnsan Kaynakları</v>
      </c>
      <c r="M392">
        <f ca="1">ROUNDUP(RANDBETWEEN(1,TODAY()-GirisimProjeler[[#This Row],[Tarih]])/2,0)</f>
        <v>8</v>
      </c>
      <c r="N392" s="15">
        <f ca="1">IF(GirisimProjeler[[#This Row],[Durumu]]="Açık",_xlfn.SWITCH(RANDBETWEEN(1,10),1,"",2,"",RANDBETWEEN(1,10)),"")</f>
        <v>1</v>
      </c>
      <c r="O392" s="15" t="str">
        <f t="shared" ca="1" si="55"/>
        <v>Kosgeb</v>
      </c>
      <c r="P392" s="15"/>
    </row>
    <row r="393" spans="1:16">
      <c r="A393">
        <v>680</v>
      </c>
      <c r="B393">
        <f t="shared" ca="1" si="53"/>
        <v>1953</v>
      </c>
      <c r="C393">
        <f t="shared" ca="1" si="48"/>
        <v>9</v>
      </c>
      <c r="D393" t="s">
        <v>10624</v>
      </c>
      <c r="E393" s="14">
        <f t="shared" ca="1" si="49"/>
        <v>43686</v>
      </c>
      <c r="F393">
        <f t="shared" ca="1" si="50"/>
        <v>89</v>
      </c>
      <c r="G393" s="13">
        <f ca="1">VLOOKUP(GirisimProjeler[[#This Row],[Başvuruyu Alan Çalışan]],Calisanlar[],6,0)</f>
        <v>35</v>
      </c>
      <c r="H393" s="13">
        <f ca="1">MATCH(GirisimProjeler[[#This Row],[Başvuru il]],ilceler[İl Plaka],0)+RANDBETWEEN(1,5)</f>
        <v>485</v>
      </c>
      <c r="I393" t="str">
        <f t="shared" ca="1" si="51"/>
        <v>Kurum 11</v>
      </c>
      <c r="J393" t="str">
        <f ca="1">IF(GirisimProjeler[[#This Row],[Aşama]]="Sonuçlandı","Kapalı","Açık")</f>
        <v>Açık</v>
      </c>
      <c r="K393" t="str">
        <f t="shared" ca="1" si="54"/>
        <v>İncelemede</v>
      </c>
      <c r="L393" t="str">
        <f t="shared" ca="1" si="52"/>
        <v>Arge</v>
      </c>
      <c r="M393">
        <f ca="1">ROUNDUP(RANDBETWEEN(1,TODAY()-GirisimProjeler[[#This Row],[Tarih]])/2,0)</f>
        <v>18</v>
      </c>
      <c r="N393" s="15">
        <f ca="1">IF(GirisimProjeler[[#This Row],[Durumu]]="Açık",_xlfn.SWITCH(RANDBETWEEN(1,10),1,"",2,"",RANDBETWEEN(1,10)),"")</f>
        <v>8</v>
      </c>
      <c r="O393" s="15" t="str">
        <f t="shared" ca="1" si="55"/>
        <v>Kosgeb</v>
      </c>
      <c r="P393" s="15"/>
    </row>
    <row r="394" spans="1:16">
      <c r="A394">
        <v>681</v>
      </c>
      <c r="B394">
        <f t="shared" ca="1" si="53"/>
        <v>37</v>
      </c>
      <c r="C394">
        <f t="shared" ca="1" si="48"/>
        <v>96</v>
      </c>
      <c r="D394" s="12" t="s">
        <v>10617</v>
      </c>
      <c r="E394" s="14">
        <f t="shared" ca="1" si="49"/>
        <v>43704</v>
      </c>
      <c r="F394">
        <f t="shared" ca="1" si="50"/>
        <v>36</v>
      </c>
      <c r="G394" s="13">
        <f ca="1">VLOOKUP(GirisimProjeler[[#This Row],[Başvuruyu Alan Çalışan]],Calisanlar[],6,0)</f>
        <v>34</v>
      </c>
      <c r="H394" s="13">
        <f ca="1">MATCH(GirisimProjeler[[#This Row],[Başvuru il]],ilceler[İl Plaka],0)+RANDBETWEEN(1,5)</f>
        <v>450</v>
      </c>
      <c r="I394" t="str">
        <f t="shared" ca="1" si="51"/>
        <v>Kurum 8</v>
      </c>
      <c r="J394" t="str">
        <f ca="1">IF(GirisimProjeler[[#This Row],[Aşama]]="Sonuçlandı","Kapalı","Açık")</f>
        <v>Açık</v>
      </c>
      <c r="K394" t="str">
        <f t="shared" ca="1" si="54"/>
        <v>İncelemede</v>
      </c>
      <c r="L394" t="str">
        <f t="shared" ca="1" si="52"/>
        <v>İnsan Kaynakları</v>
      </c>
      <c r="M394">
        <f ca="1">ROUNDUP(RANDBETWEEN(1,TODAY()-GirisimProjeler[[#This Row],[Tarih]])/2,0)</f>
        <v>10</v>
      </c>
      <c r="N394" s="15" t="str">
        <f ca="1">IF(GirisimProjeler[[#This Row],[Durumu]]="Açık",_xlfn.SWITCH(RANDBETWEEN(1,10),1,"",2,"",RANDBETWEEN(1,10)),"")</f>
        <v/>
      </c>
      <c r="O394" s="15" t="str">
        <f t="shared" ca="1" si="55"/>
        <v>AB</v>
      </c>
      <c r="P394" s="15"/>
    </row>
    <row r="395" spans="1:16">
      <c r="A395">
        <v>682</v>
      </c>
      <c r="B395">
        <f t="shared" ca="1" si="53"/>
        <v>212</v>
      </c>
      <c r="C395">
        <f t="shared" ca="1" si="48"/>
        <v>114</v>
      </c>
      <c r="D395" s="12" t="s">
        <v>10618</v>
      </c>
      <c r="E395" s="14">
        <f t="shared" ca="1" si="49"/>
        <v>43714</v>
      </c>
      <c r="F395">
        <f t="shared" ca="1" si="50"/>
        <v>40</v>
      </c>
      <c r="G395" s="13">
        <f ca="1">VLOOKUP(GirisimProjeler[[#This Row],[Başvuruyu Alan Çalışan]],Calisanlar[],6,0)</f>
        <v>35</v>
      </c>
      <c r="H395" s="13">
        <f ca="1">MATCH(GirisimProjeler[[#This Row],[Başvuru il]],ilceler[İl Plaka],0)+RANDBETWEEN(1,5)</f>
        <v>485</v>
      </c>
      <c r="I395" t="str">
        <f t="shared" ca="1" si="51"/>
        <v>Kurum 9</v>
      </c>
      <c r="J395" t="str">
        <f ca="1">IF(GirisimProjeler[[#This Row],[Aşama]]="Sonuçlandı","Kapalı","Açık")</f>
        <v>Kapalı</v>
      </c>
      <c r="K395" t="str">
        <f t="shared" ca="1" si="54"/>
        <v>Sonuçlandı</v>
      </c>
      <c r="L395" t="str">
        <f t="shared" ca="1" si="52"/>
        <v>Arge</v>
      </c>
      <c r="M395">
        <f ca="1">ROUNDUP(RANDBETWEEN(1,TODAY()-GirisimProjeler[[#This Row],[Tarih]])/2,0)</f>
        <v>3</v>
      </c>
      <c r="N395" s="15" t="str">
        <f ca="1">IF(GirisimProjeler[[#This Row],[Durumu]]="Açık",_xlfn.SWITCH(RANDBETWEEN(1,10),1,"",2,"",RANDBETWEEN(1,10)),"")</f>
        <v/>
      </c>
      <c r="O395" s="15" t="str">
        <f t="shared" ca="1" si="55"/>
        <v>Tubitak</v>
      </c>
      <c r="P395" s="15"/>
    </row>
    <row r="396" spans="1:16">
      <c r="A396">
        <v>683</v>
      </c>
      <c r="B396">
        <f t="shared" ca="1" si="53"/>
        <v>1026</v>
      </c>
      <c r="C396">
        <f t="shared" ca="1" si="48"/>
        <v>6</v>
      </c>
      <c r="D396" t="s">
        <v>10619</v>
      </c>
      <c r="E396" s="14">
        <f t="shared" ca="1" si="49"/>
        <v>43691</v>
      </c>
      <c r="F396">
        <f t="shared" ca="1" si="50"/>
        <v>100</v>
      </c>
      <c r="G396" s="13">
        <f ca="1">VLOOKUP(GirisimProjeler[[#This Row],[Başvuruyu Alan Çalışan]],Calisanlar[],6,0)</f>
        <v>34</v>
      </c>
      <c r="H396" s="13">
        <f ca="1">MATCH(GirisimProjeler[[#This Row],[Başvuru il]],ilceler[İl Plaka],0)+RANDBETWEEN(1,5)</f>
        <v>447</v>
      </c>
      <c r="I396" t="str">
        <f t="shared" ca="1" si="51"/>
        <v>Kurum 19</v>
      </c>
      <c r="J396" t="str">
        <f ca="1">IF(GirisimProjeler[[#This Row],[Aşama]]="Sonuçlandı","Kapalı","Açık")</f>
        <v>Kapalı</v>
      </c>
      <c r="K396" t="str">
        <f t="shared" ca="1" si="54"/>
        <v>Sonuçlandı</v>
      </c>
      <c r="L396" t="str">
        <f t="shared" ca="1" si="52"/>
        <v>Bilgi İşlem</v>
      </c>
      <c r="M396">
        <f ca="1">ROUNDUP(RANDBETWEEN(1,TODAY()-GirisimProjeler[[#This Row],[Tarih]])/2,0)</f>
        <v>3</v>
      </c>
      <c r="N396" s="15" t="str">
        <f ca="1">IF(GirisimProjeler[[#This Row],[Durumu]]="Açık",_xlfn.SWITCH(RANDBETWEEN(1,10),1,"",2,"",RANDBETWEEN(1,10)),"")</f>
        <v/>
      </c>
      <c r="O396" s="15" t="str">
        <f t="shared" ca="1" si="55"/>
        <v>AB</v>
      </c>
      <c r="P396" s="15"/>
    </row>
    <row r="397" spans="1:16">
      <c r="A397">
        <v>684</v>
      </c>
      <c r="B397">
        <f t="shared" ca="1" si="53"/>
        <v>203</v>
      </c>
      <c r="C397">
        <f t="shared" ca="1" si="48"/>
        <v>64</v>
      </c>
      <c r="D397" t="s">
        <v>10620</v>
      </c>
      <c r="E397" s="14">
        <f t="shared" ca="1" si="49"/>
        <v>43714</v>
      </c>
      <c r="F397">
        <f t="shared" ca="1" si="50"/>
        <v>129</v>
      </c>
      <c r="G397" s="13">
        <f ca="1">VLOOKUP(GirisimProjeler[[#This Row],[Başvuruyu Alan Çalışan]],Calisanlar[],6,0)</f>
        <v>35</v>
      </c>
      <c r="H397" s="13">
        <f ca="1">MATCH(GirisimProjeler[[#This Row],[Başvuru il]],ilceler[İl Plaka],0)+RANDBETWEEN(1,5)</f>
        <v>489</v>
      </c>
      <c r="I397" t="str">
        <f t="shared" ca="1" si="51"/>
        <v>Kurum 7</v>
      </c>
      <c r="J397" t="str">
        <f ca="1">IF(GirisimProjeler[[#This Row],[Aşama]]="Sonuçlandı","Kapalı","Açık")</f>
        <v>Kapalı</v>
      </c>
      <c r="K397" t="str">
        <f t="shared" ca="1" si="54"/>
        <v>Sonuçlandı</v>
      </c>
      <c r="L397" t="str">
        <f t="shared" ca="1" si="52"/>
        <v>Arge</v>
      </c>
      <c r="M397">
        <f ca="1">ROUNDUP(RANDBETWEEN(1,TODAY()-GirisimProjeler[[#This Row],[Tarih]])/2,0)</f>
        <v>9</v>
      </c>
      <c r="N397" s="15" t="str">
        <f ca="1">IF(GirisimProjeler[[#This Row],[Durumu]]="Açık",_xlfn.SWITCH(RANDBETWEEN(1,10),1,"",2,"",RANDBETWEEN(1,10)),"")</f>
        <v/>
      </c>
      <c r="O397" s="15" t="str">
        <f t="shared" ca="1" si="55"/>
        <v>Kosgeb</v>
      </c>
      <c r="P397" s="15"/>
    </row>
    <row r="398" spans="1:16">
      <c r="A398">
        <v>685</v>
      </c>
      <c r="B398">
        <f t="shared" ca="1" si="53"/>
        <v>1446</v>
      </c>
      <c r="C398">
        <f t="shared" ca="1" si="48"/>
        <v>154</v>
      </c>
      <c r="D398" t="s">
        <v>10621</v>
      </c>
      <c r="E398" s="14">
        <f t="shared" ca="1" si="49"/>
        <v>43714</v>
      </c>
      <c r="F398">
        <f t="shared" ca="1" si="50"/>
        <v>21</v>
      </c>
      <c r="G398" s="13">
        <f ca="1">VLOOKUP(GirisimProjeler[[#This Row],[Başvuruyu Alan Çalışan]],Calisanlar[],6,0)</f>
        <v>35</v>
      </c>
      <c r="H398" s="13">
        <f ca="1">MATCH(GirisimProjeler[[#This Row],[Başvuru il]],ilceler[İl Plaka],0)+RANDBETWEEN(1,5)</f>
        <v>485</v>
      </c>
      <c r="I398" t="str">
        <f t="shared" ca="1" si="51"/>
        <v>Kurum 7</v>
      </c>
      <c r="J398" t="str">
        <f ca="1">IF(GirisimProjeler[[#This Row],[Aşama]]="Sonuçlandı","Kapalı","Açık")</f>
        <v>Kapalı</v>
      </c>
      <c r="K398" t="str">
        <f t="shared" ca="1" si="54"/>
        <v>Sonuçlandı</v>
      </c>
      <c r="L398" t="str">
        <f t="shared" ca="1" si="52"/>
        <v>Arge</v>
      </c>
      <c r="M398">
        <f ca="1">ROUNDUP(RANDBETWEEN(1,TODAY()-GirisimProjeler[[#This Row],[Tarih]])/2,0)</f>
        <v>1</v>
      </c>
      <c r="N398" s="15" t="str">
        <f ca="1">IF(GirisimProjeler[[#This Row],[Durumu]]="Açık",_xlfn.SWITCH(RANDBETWEEN(1,10),1,"",2,"",RANDBETWEEN(1,10)),"")</f>
        <v/>
      </c>
      <c r="O398" s="15" t="str">
        <f t="shared" ca="1" si="55"/>
        <v>Kosgeb</v>
      </c>
      <c r="P398" s="15"/>
    </row>
    <row r="399" spans="1:16">
      <c r="A399">
        <v>686</v>
      </c>
      <c r="B399">
        <f t="shared" ca="1" si="53"/>
        <v>1611</v>
      </c>
      <c r="C399">
        <f t="shared" ca="1" si="48"/>
        <v>151</v>
      </c>
      <c r="D399" t="s">
        <v>10622</v>
      </c>
      <c r="E399" s="14">
        <f t="shared" ca="1" si="49"/>
        <v>43725</v>
      </c>
      <c r="F399">
        <f t="shared" ca="1" si="50"/>
        <v>76</v>
      </c>
      <c r="G399" s="13">
        <f ca="1">VLOOKUP(GirisimProjeler[[#This Row],[Başvuruyu Alan Çalışan]],Calisanlar[],6,0)</f>
        <v>6</v>
      </c>
      <c r="H399" s="13">
        <f ca="1">MATCH(GirisimProjeler[[#This Row],[Başvuru il]],ilceler[İl Plaka],0)+RANDBETWEEN(1,5)</f>
        <v>66</v>
      </c>
      <c r="I399" t="str">
        <f t="shared" ca="1" si="51"/>
        <v>Kurum 7</v>
      </c>
      <c r="J399" t="str">
        <f ca="1">IF(GirisimProjeler[[#This Row],[Aşama]]="Sonuçlandı","Kapalı","Açık")</f>
        <v>Kapalı</v>
      </c>
      <c r="K399" t="str">
        <f t="shared" ca="1" si="54"/>
        <v>Sonuçlandı</v>
      </c>
      <c r="L399" t="str">
        <f t="shared" ca="1" si="52"/>
        <v>Finans</v>
      </c>
      <c r="M399">
        <f ca="1">ROUNDUP(RANDBETWEEN(1,TODAY()-GirisimProjeler[[#This Row],[Tarih]])/2,0)</f>
        <v>4</v>
      </c>
      <c r="N399" s="15" t="str">
        <f ca="1">IF(GirisimProjeler[[#This Row],[Durumu]]="Açık",_xlfn.SWITCH(RANDBETWEEN(1,10),1,"",2,"",RANDBETWEEN(1,10)),"")</f>
        <v/>
      </c>
      <c r="O399" s="15" t="str">
        <f t="shared" ca="1" si="55"/>
        <v>Tubitak</v>
      </c>
      <c r="P399" s="15"/>
    </row>
    <row r="400" spans="1:16">
      <c r="A400">
        <v>687</v>
      </c>
      <c r="B400">
        <f t="shared" ca="1" si="53"/>
        <v>1923</v>
      </c>
      <c r="C400">
        <f t="shared" ca="1" si="48"/>
        <v>96</v>
      </c>
      <c r="D400" t="s">
        <v>10623</v>
      </c>
      <c r="E400" s="14">
        <f t="shared" ca="1" si="49"/>
        <v>43705</v>
      </c>
      <c r="F400">
        <f t="shared" ca="1" si="50"/>
        <v>20</v>
      </c>
      <c r="G400" s="13">
        <f ca="1">VLOOKUP(GirisimProjeler[[#This Row],[Başvuruyu Alan Çalışan]],Calisanlar[],6,0)</f>
        <v>6</v>
      </c>
      <c r="H400" s="13">
        <f ca="1">MATCH(GirisimProjeler[[#This Row],[Başvuru il]],ilceler[İl Plaka],0)+RANDBETWEEN(1,5)</f>
        <v>70</v>
      </c>
      <c r="I400" t="str">
        <f t="shared" ca="1" si="51"/>
        <v>Kurum 15</v>
      </c>
      <c r="J400" t="str">
        <f ca="1">IF(GirisimProjeler[[#This Row],[Aşama]]="Sonuçlandı","Kapalı","Açık")</f>
        <v>Kapalı</v>
      </c>
      <c r="K400" t="str">
        <f t="shared" ca="1" si="54"/>
        <v>Sonuçlandı</v>
      </c>
      <c r="L400" t="str">
        <f t="shared" ca="1" si="52"/>
        <v>Arge</v>
      </c>
      <c r="M400">
        <f ca="1">ROUNDUP(RANDBETWEEN(1,TODAY()-GirisimProjeler[[#This Row],[Tarih]])/2,0)</f>
        <v>7</v>
      </c>
      <c r="N400" s="15" t="str">
        <f ca="1">IF(GirisimProjeler[[#This Row],[Durumu]]="Açık",_xlfn.SWITCH(RANDBETWEEN(1,10),1,"",2,"",RANDBETWEEN(1,10)),"")</f>
        <v/>
      </c>
      <c r="O400" s="15" t="str">
        <f t="shared" ca="1" si="55"/>
        <v>AB</v>
      </c>
      <c r="P400" s="15"/>
    </row>
    <row r="401" spans="1:16">
      <c r="A401">
        <v>688</v>
      </c>
      <c r="B401">
        <f t="shared" ca="1" si="53"/>
        <v>1087</v>
      </c>
      <c r="C401">
        <f t="shared" ca="1" si="48"/>
        <v>25</v>
      </c>
      <c r="D401" t="s">
        <v>10624</v>
      </c>
      <c r="E401" s="14">
        <f t="shared" ca="1" si="49"/>
        <v>43724</v>
      </c>
      <c r="F401">
        <f t="shared" ca="1" si="50"/>
        <v>32</v>
      </c>
      <c r="G401" s="13">
        <f ca="1">VLOOKUP(GirisimProjeler[[#This Row],[Başvuruyu Alan Çalışan]],Calisanlar[],6,0)</f>
        <v>30</v>
      </c>
      <c r="H401" s="13">
        <f ca="1">MATCH(GirisimProjeler[[#This Row],[Başvuru il]],ilceler[İl Plaka],0)+RANDBETWEEN(1,5)</f>
        <v>413</v>
      </c>
      <c r="I401" t="str">
        <f t="shared" ca="1" si="51"/>
        <v>Kurum 10</v>
      </c>
      <c r="J401" t="str">
        <f ca="1">IF(GirisimProjeler[[#This Row],[Aşama]]="Sonuçlandı","Kapalı","Açık")</f>
        <v>Kapalı</v>
      </c>
      <c r="K401" t="str">
        <f t="shared" ca="1" si="54"/>
        <v>Sonuçlandı</v>
      </c>
      <c r="L401" t="str">
        <f t="shared" ca="1" si="52"/>
        <v>Finans</v>
      </c>
      <c r="M401">
        <f ca="1">ROUNDUP(RANDBETWEEN(1,TODAY()-GirisimProjeler[[#This Row],[Tarih]])/2,0)</f>
        <v>1</v>
      </c>
      <c r="N401" s="15" t="str">
        <f ca="1">IF(GirisimProjeler[[#This Row],[Durumu]]="Açık",_xlfn.SWITCH(RANDBETWEEN(1,10),1,"",2,"",RANDBETWEEN(1,10)),"")</f>
        <v/>
      </c>
      <c r="O401" s="15" t="str">
        <f t="shared" ca="1" si="55"/>
        <v>Tubitak</v>
      </c>
      <c r="P401" s="15"/>
    </row>
    <row r="402" spans="1:16">
      <c r="A402">
        <v>689</v>
      </c>
      <c r="B402">
        <f t="shared" ca="1" si="53"/>
        <v>1723</v>
      </c>
      <c r="C402">
        <f t="shared" ca="1" si="48"/>
        <v>151</v>
      </c>
      <c r="D402" s="12" t="s">
        <v>10617</v>
      </c>
      <c r="E402" s="14">
        <f t="shared" ca="1" si="49"/>
        <v>43697</v>
      </c>
      <c r="F402">
        <f t="shared" ca="1" si="50"/>
        <v>66</v>
      </c>
      <c r="G402" s="13">
        <f ca="1">VLOOKUP(GirisimProjeler[[#This Row],[Başvuruyu Alan Çalışan]],Calisanlar[],6,0)</f>
        <v>6</v>
      </c>
      <c r="H402" s="13">
        <f ca="1">MATCH(GirisimProjeler[[#This Row],[Başvuru il]],ilceler[İl Plaka],0)+RANDBETWEEN(1,5)</f>
        <v>68</v>
      </c>
      <c r="I402" t="str">
        <f t="shared" ca="1" si="51"/>
        <v>Kurum 2</v>
      </c>
      <c r="J402" t="str">
        <f ca="1">IF(GirisimProjeler[[#This Row],[Aşama]]="Sonuçlandı","Kapalı","Açık")</f>
        <v>Açık</v>
      </c>
      <c r="K402" t="str">
        <f t="shared" ca="1" si="54"/>
        <v>İncelemede</v>
      </c>
      <c r="L402" t="str">
        <f t="shared" ca="1" si="52"/>
        <v>Arge</v>
      </c>
      <c r="M402">
        <f ca="1">ROUNDUP(RANDBETWEEN(1,TODAY()-GirisimProjeler[[#This Row],[Tarih]])/2,0)</f>
        <v>2</v>
      </c>
      <c r="N402" s="15">
        <f ca="1">IF(GirisimProjeler[[#This Row],[Durumu]]="Açık",_xlfn.SWITCH(RANDBETWEEN(1,10),1,"",2,"",RANDBETWEEN(1,10)),"")</f>
        <v>3</v>
      </c>
      <c r="O402" s="15" t="str">
        <f t="shared" ca="1" si="55"/>
        <v>Kosgeb</v>
      </c>
      <c r="P402" s="15"/>
    </row>
    <row r="403" spans="1:16">
      <c r="A403">
        <v>690</v>
      </c>
      <c r="B403">
        <f t="shared" ca="1" si="53"/>
        <v>996</v>
      </c>
      <c r="C403">
        <f t="shared" ca="1" si="48"/>
        <v>146</v>
      </c>
      <c r="D403" s="12" t="s">
        <v>10618</v>
      </c>
      <c r="E403" s="14">
        <f t="shared" ca="1" si="49"/>
        <v>43708</v>
      </c>
      <c r="F403">
        <f t="shared" ca="1" si="50"/>
        <v>129</v>
      </c>
      <c r="G403" s="13">
        <f ca="1">VLOOKUP(GirisimProjeler[[#This Row],[Başvuruyu Alan Çalışan]],Calisanlar[],6,0)</f>
        <v>35</v>
      </c>
      <c r="H403" s="13">
        <f ca="1">MATCH(GirisimProjeler[[#This Row],[Başvuru il]],ilceler[İl Plaka],0)+RANDBETWEEN(1,5)</f>
        <v>485</v>
      </c>
      <c r="I403" t="str">
        <f t="shared" ca="1" si="51"/>
        <v>Kurum 16</v>
      </c>
      <c r="J403" t="str">
        <f ca="1">IF(GirisimProjeler[[#This Row],[Aşama]]="Sonuçlandı","Kapalı","Açık")</f>
        <v>Açık</v>
      </c>
      <c r="K403" t="str">
        <f t="shared" ca="1" si="54"/>
        <v>İncelemede</v>
      </c>
      <c r="L403" t="str">
        <f t="shared" ca="1" si="52"/>
        <v>Arge</v>
      </c>
      <c r="M403">
        <f ca="1">ROUNDUP(RANDBETWEEN(1,TODAY()-GirisimProjeler[[#This Row],[Tarih]])/2,0)</f>
        <v>11</v>
      </c>
      <c r="N403" s="15">
        <f ca="1">IF(GirisimProjeler[[#This Row],[Durumu]]="Açık",_xlfn.SWITCH(RANDBETWEEN(1,10),1,"",2,"",RANDBETWEEN(1,10)),"")</f>
        <v>5</v>
      </c>
      <c r="O403" s="15" t="str">
        <f t="shared" ca="1" si="55"/>
        <v>Kosgeb</v>
      </c>
      <c r="P403" s="15"/>
    </row>
    <row r="404" spans="1:16">
      <c r="A404">
        <v>691</v>
      </c>
      <c r="B404">
        <f t="shared" ca="1" si="53"/>
        <v>324</v>
      </c>
      <c r="C404">
        <f t="shared" ca="1" si="48"/>
        <v>154</v>
      </c>
      <c r="D404" t="s">
        <v>10619</v>
      </c>
      <c r="E404" s="14">
        <f t="shared" ca="1" si="49"/>
        <v>43697</v>
      </c>
      <c r="F404">
        <f t="shared" ca="1" si="50"/>
        <v>7</v>
      </c>
      <c r="G404" s="13">
        <f ca="1">VLOOKUP(GirisimProjeler[[#This Row],[Başvuruyu Alan Çalışan]],Calisanlar[],6,0)</f>
        <v>6</v>
      </c>
      <c r="H404" s="13">
        <f ca="1">MATCH(GirisimProjeler[[#This Row],[Başvuru il]],ilceler[İl Plaka],0)+RANDBETWEEN(1,5)</f>
        <v>66</v>
      </c>
      <c r="I404" t="str">
        <f t="shared" ca="1" si="51"/>
        <v>Kurum 17</v>
      </c>
      <c r="J404" t="str">
        <f ca="1">IF(GirisimProjeler[[#This Row],[Aşama]]="Sonuçlandı","Kapalı","Açık")</f>
        <v>Açık</v>
      </c>
      <c r="K404" t="str">
        <f t="shared" ca="1" si="54"/>
        <v>İncelemede</v>
      </c>
      <c r="L404" t="str">
        <f t="shared" ca="1" si="52"/>
        <v>İnsan Kaynakları</v>
      </c>
      <c r="M404">
        <f ca="1">ROUNDUP(RANDBETWEEN(1,TODAY()-GirisimProjeler[[#This Row],[Tarih]])/2,0)</f>
        <v>4</v>
      </c>
      <c r="N404" s="15">
        <f ca="1">IF(GirisimProjeler[[#This Row],[Durumu]]="Açık",_xlfn.SWITCH(RANDBETWEEN(1,10),1,"",2,"",RANDBETWEEN(1,10)),"")</f>
        <v>9</v>
      </c>
      <c r="O404" s="15" t="str">
        <f t="shared" ca="1" si="55"/>
        <v>AB</v>
      </c>
      <c r="P404" s="15"/>
    </row>
    <row r="405" spans="1:16">
      <c r="A405">
        <v>692</v>
      </c>
      <c r="B405">
        <f t="shared" ca="1" si="53"/>
        <v>1634</v>
      </c>
      <c r="C405">
        <f t="shared" ca="1" si="48"/>
        <v>145</v>
      </c>
      <c r="D405" t="s">
        <v>10620</v>
      </c>
      <c r="E405" s="14">
        <f t="shared" ca="1" si="49"/>
        <v>43696</v>
      </c>
      <c r="F405">
        <f t="shared" ca="1" si="50"/>
        <v>123</v>
      </c>
      <c r="G405" s="13">
        <f ca="1">VLOOKUP(GirisimProjeler[[#This Row],[Başvuruyu Alan Çalışan]],Calisanlar[],6,0)</f>
        <v>34</v>
      </c>
      <c r="H405" s="13">
        <f ca="1">MATCH(GirisimProjeler[[#This Row],[Başvuru il]],ilceler[İl Plaka],0)+RANDBETWEEN(1,5)</f>
        <v>447</v>
      </c>
      <c r="I405" t="str">
        <f t="shared" ca="1" si="51"/>
        <v>Kurum 6</v>
      </c>
      <c r="J405" t="str">
        <f ca="1">IF(GirisimProjeler[[#This Row],[Aşama]]="Sonuçlandı","Kapalı","Açık")</f>
        <v>Açık</v>
      </c>
      <c r="K405" t="str">
        <f t="shared" ca="1" si="54"/>
        <v>Yeni Proje</v>
      </c>
      <c r="L405" t="str">
        <f t="shared" ca="1" si="52"/>
        <v>Arge</v>
      </c>
      <c r="M405">
        <f ca="1">ROUNDUP(RANDBETWEEN(1,TODAY()-GirisimProjeler[[#This Row],[Tarih]])/2,0)</f>
        <v>9</v>
      </c>
      <c r="N405" s="15">
        <f ca="1">IF(GirisimProjeler[[#This Row],[Durumu]]="Açık",_xlfn.SWITCH(RANDBETWEEN(1,10),1,"",2,"",RANDBETWEEN(1,10)),"")</f>
        <v>2</v>
      </c>
      <c r="O405" s="15" t="str">
        <f t="shared" ca="1" si="55"/>
        <v>AB</v>
      </c>
      <c r="P405" s="15"/>
    </row>
    <row r="406" spans="1:16">
      <c r="A406">
        <v>693</v>
      </c>
      <c r="B406">
        <f t="shared" ca="1" si="53"/>
        <v>636</v>
      </c>
      <c r="C406">
        <f t="shared" ca="1" si="48"/>
        <v>62</v>
      </c>
      <c r="D406" t="s">
        <v>10621</v>
      </c>
      <c r="E406" s="14">
        <f t="shared" ca="1" si="49"/>
        <v>43704</v>
      </c>
      <c r="F406">
        <f t="shared" ca="1" si="50"/>
        <v>111</v>
      </c>
      <c r="G406" s="13">
        <f ca="1">VLOOKUP(GirisimProjeler[[#This Row],[Başvuruyu Alan Çalışan]],Calisanlar[],6,0)</f>
        <v>6</v>
      </c>
      <c r="H406" s="13">
        <f ca="1">MATCH(GirisimProjeler[[#This Row],[Başvuru il]],ilceler[İl Plaka],0)+RANDBETWEEN(1,5)</f>
        <v>69</v>
      </c>
      <c r="I406" t="str">
        <f t="shared" ca="1" si="51"/>
        <v>Kurum 1</v>
      </c>
      <c r="J406" t="str">
        <f ca="1">IF(GirisimProjeler[[#This Row],[Aşama]]="Sonuçlandı","Kapalı","Açık")</f>
        <v>Açık</v>
      </c>
      <c r="K406" t="str">
        <f t="shared" ca="1" si="54"/>
        <v>Yeni Proje</v>
      </c>
      <c r="L406" t="str">
        <f t="shared" ca="1" si="52"/>
        <v>Arge</v>
      </c>
      <c r="M406">
        <f ca="1">ROUNDUP(RANDBETWEEN(1,TODAY()-GirisimProjeler[[#This Row],[Tarih]])/2,0)</f>
        <v>6</v>
      </c>
      <c r="N406" s="15" t="str">
        <f ca="1">IF(GirisimProjeler[[#This Row],[Durumu]]="Açık",_xlfn.SWITCH(RANDBETWEEN(1,10),1,"",2,"",RANDBETWEEN(1,10)),"")</f>
        <v/>
      </c>
      <c r="O406" s="15" t="str">
        <f t="shared" ca="1" si="55"/>
        <v>Bulunmuyor</v>
      </c>
      <c r="P406" s="15"/>
    </row>
    <row r="407" spans="1:16">
      <c r="A407">
        <v>694</v>
      </c>
      <c r="B407">
        <f t="shared" ca="1" si="53"/>
        <v>960</v>
      </c>
      <c r="C407">
        <f t="shared" ca="1" si="48"/>
        <v>75</v>
      </c>
      <c r="D407" t="s">
        <v>10622</v>
      </c>
      <c r="E407" s="14">
        <f t="shared" ca="1" si="49"/>
        <v>43721</v>
      </c>
      <c r="F407">
        <f t="shared" ca="1" si="50"/>
        <v>21</v>
      </c>
      <c r="G407" s="13">
        <f ca="1">VLOOKUP(GirisimProjeler[[#This Row],[Başvuruyu Alan Çalışan]],Calisanlar[],6,0)</f>
        <v>35</v>
      </c>
      <c r="H407" s="13">
        <f ca="1">MATCH(GirisimProjeler[[#This Row],[Başvuru il]],ilceler[İl Plaka],0)+RANDBETWEEN(1,5)</f>
        <v>489</v>
      </c>
      <c r="I407" t="str">
        <f t="shared" ca="1" si="51"/>
        <v>Kurum 5</v>
      </c>
      <c r="J407" t="str">
        <f ca="1">IF(GirisimProjeler[[#This Row],[Aşama]]="Sonuçlandı","Kapalı","Açık")</f>
        <v>Kapalı</v>
      </c>
      <c r="K407" t="str">
        <f t="shared" ca="1" si="54"/>
        <v>Sonuçlandı</v>
      </c>
      <c r="L407" t="str">
        <f t="shared" ca="1" si="52"/>
        <v>Arge</v>
      </c>
      <c r="M407">
        <f ca="1">ROUNDUP(RANDBETWEEN(1,TODAY()-GirisimProjeler[[#This Row],[Tarih]])/2,0)</f>
        <v>1</v>
      </c>
      <c r="N407" s="15" t="str">
        <f ca="1">IF(GirisimProjeler[[#This Row],[Durumu]]="Açık",_xlfn.SWITCH(RANDBETWEEN(1,10),1,"",2,"",RANDBETWEEN(1,10)),"")</f>
        <v/>
      </c>
      <c r="O407" s="15" t="str">
        <f t="shared" ca="1" si="55"/>
        <v>Bulunmuyor</v>
      </c>
      <c r="P407" s="15"/>
    </row>
    <row r="408" spans="1:16">
      <c r="A408">
        <v>695</v>
      </c>
      <c r="B408">
        <f t="shared" ca="1" si="53"/>
        <v>1385</v>
      </c>
      <c r="C408">
        <f t="shared" ca="1" si="48"/>
        <v>36</v>
      </c>
      <c r="D408" t="s">
        <v>10623</v>
      </c>
      <c r="E408" s="14">
        <f t="shared" ca="1" si="49"/>
        <v>43711</v>
      </c>
      <c r="F408">
        <f t="shared" ca="1" si="50"/>
        <v>1</v>
      </c>
      <c r="G408" s="13">
        <f ca="1">VLOOKUP(GirisimProjeler[[#This Row],[Başvuruyu Alan Çalışan]],Calisanlar[],6,0)</f>
        <v>6</v>
      </c>
      <c r="H408" s="13">
        <f ca="1">MATCH(GirisimProjeler[[#This Row],[Başvuru il]],ilceler[İl Plaka],0)+RANDBETWEEN(1,5)</f>
        <v>69</v>
      </c>
      <c r="I408" t="str">
        <f t="shared" ca="1" si="51"/>
        <v>Kurum 8</v>
      </c>
      <c r="J408" t="str">
        <f ca="1">IF(GirisimProjeler[[#This Row],[Aşama]]="Sonuçlandı","Kapalı","Açık")</f>
        <v>Kapalı</v>
      </c>
      <c r="K408" t="str">
        <f t="shared" ca="1" si="54"/>
        <v>Sonuçlandı</v>
      </c>
      <c r="L408" t="str">
        <f t="shared" ca="1" si="52"/>
        <v>Arge</v>
      </c>
      <c r="M408">
        <f ca="1">ROUNDUP(RANDBETWEEN(1,TODAY()-GirisimProjeler[[#This Row],[Tarih]])/2,0)</f>
        <v>11</v>
      </c>
      <c r="N408" s="15" t="str">
        <f ca="1">IF(GirisimProjeler[[#This Row],[Durumu]]="Açık",_xlfn.SWITCH(RANDBETWEEN(1,10),1,"",2,"",RANDBETWEEN(1,10)),"")</f>
        <v/>
      </c>
      <c r="O408" s="15" t="str">
        <f t="shared" ca="1" si="55"/>
        <v>AB</v>
      </c>
      <c r="P408" s="15"/>
    </row>
    <row r="409" spans="1:16">
      <c r="A409">
        <v>696</v>
      </c>
      <c r="B409">
        <f t="shared" ca="1" si="53"/>
        <v>1155</v>
      </c>
      <c r="C409">
        <f t="shared" ca="1" si="48"/>
        <v>76</v>
      </c>
      <c r="D409" t="s">
        <v>10624</v>
      </c>
      <c r="E409" s="14">
        <f t="shared" ca="1" si="49"/>
        <v>43690</v>
      </c>
      <c r="F409">
        <f t="shared" ca="1" si="50"/>
        <v>37</v>
      </c>
      <c r="G409" s="13">
        <f ca="1">VLOOKUP(GirisimProjeler[[#This Row],[Başvuruyu Alan Çalışan]],Calisanlar[],6,0)</f>
        <v>37</v>
      </c>
      <c r="H409" s="13">
        <f ca="1">MATCH(GirisimProjeler[[#This Row],[Başvuru il]],ilceler[İl Plaka],0)+RANDBETWEEN(1,5)</f>
        <v>549</v>
      </c>
      <c r="I409" t="str">
        <f t="shared" ca="1" si="51"/>
        <v>Kurum 13</v>
      </c>
      <c r="J409" t="str">
        <f ca="1">IF(GirisimProjeler[[#This Row],[Aşama]]="Sonuçlandı","Kapalı","Açık")</f>
        <v>Açık</v>
      </c>
      <c r="K409" t="str">
        <f t="shared" ca="1" si="54"/>
        <v>Yeni Proje</v>
      </c>
      <c r="L409" t="str">
        <f t="shared" ca="1" si="52"/>
        <v>Bilgi İşlem</v>
      </c>
      <c r="M409">
        <f ca="1">ROUNDUP(RANDBETWEEN(1,TODAY()-GirisimProjeler[[#This Row],[Tarih]])/2,0)</f>
        <v>7</v>
      </c>
      <c r="N409" s="15">
        <f ca="1">IF(GirisimProjeler[[#This Row],[Durumu]]="Açık",_xlfn.SWITCH(RANDBETWEEN(1,10),1,"",2,"",RANDBETWEEN(1,10)),"")</f>
        <v>9</v>
      </c>
      <c r="O409" s="15" t="str">
        <f t="shared" ca="1" si="55"/>
        <v>Kosgeb</v>
      </c>
      <c r="P409" s="15"/>
    </row>
    <row r="410" spans="1:16">
      <c r="A410">
        <v>697</v>
      </c>
      <c r="B410">
        <f t="shared" ca="1" si="53"/>
        <v>950</v>
      </c>
      <c r="C410">
        <f t="shared" ca="1" si="48"/>
        <v>23</v>
      </c>
      <c r="D410" s="12" t="s">
        <v>10617</v>
      </c>
      <c r="E410" s="14">
        <f t="shared" ca="1" si="49"/>
        <v>43729</v>
      </c>
      <c r="F410">
        <f t="shared" ca="1" si="50"/>
        <v>110</v>
      </c>
      <c r="G410" s="13">
        <f ca="1">VLOOKUP(GirisimProjeler[[#This Row],[Başvuruyu Alan Çalışan]],Calisanlar[],6,0)</f>
        <v>35</v>
      </c>
      <c r="H410" s="13">
        <f ca="1">MATCH(GirisimProjeler[[#This Row],[Başvuru il]],ilceler[İl Plaka],0)+RANDBETWEEN(1,5)</f>
        <v>487</v>
      </c>
      <c r="I410" t="str">
        <f t="shared" ca="1" si="51"/>
        <v>Kurum 20</v>
      </c>
      <c r="J410" t="str">
        <f ca="1">IF(GirisimProjeler[[#This Row],[Aşama]]="Sonuçlandı","Kapalı","Açık")</f>
        <v>Açık</v>
      </c>
      <c r="K410" t="str">
        <f t="shared" ca="1" si="54"/>
        <v>İncelemede</v>
      </c>
      <c r="L410" t="str">
        <f t="shared" ca="1" si="52"/>
        <v>Finans</v>
      </c>
      <c r="M410">
        <f ca="1">ROUNDUP(RANDBETWEEN(1,TODAY()-GirisimProjeler[[#This Row],[Tarih]])/2,0)</f>
        <v>1</v>
      </c>
      <c r="N410" s="15">
        <f ca="1">IF(GirisimProjeler[[#This Row],[Durumu]]="Açık",_xlfn.SWITCH(RANDBETWEEN(1,10),1,"",2,"",RANDBETWEEN(1,10)),"")</f>
        <v>1</v>
      </c>
      <c r="O410" s="15" t="str">
        <f t="shared" ca="1" si="55"/>
        <v>Tubitak</v>
      </c>
      <c r="P410" s="15"/>
    </row>
    <row r="411" spans="1:16">
      <c r="A411">
        <v>698</v>
      </c>
      <c r="B411">
        <f t="shared" ca="1" si="53"/>
        <v>98</v>
      </c>
      <c r="C411">
        <f t="shared" ca="1" si="48"/>
        <v>134</v>
      </c>
      <c r="D411" s="12" t="s">
        <v>10618</v>
      </c>
      <c r="E411" s="14">
        <f t="shared" ca="1" si="49"/>
        <v>43688</v>
      </c>
      <c r="F411">
        <f t="shared" ca="1" si="50"/>
        <v>81</v>
      </c>
      <c r="G411" s="13">
        <f ca="1">VLOOKUP(GirisimProjeler[[#This Row],[Başvuruyu Alan Çalışan]],Calisanlar[],6,0)</f>
        <v>6</v>
      </c>
      <c r="H411" s="13">
        <f ca="1">MATCH(GirisimProjeler[[#This Row],[Başvuru il]],ilceler[İl Plaka],0)+RANDBETWEEN(1,5)</f>
        <v>70</v>
      </c>
      <c r="I411" t="str">
        <f t="shared" ca="1" si="51"/>
        <v>Kurum 5</v>
      </c>
      <c r="J411" t="str">
        <f ca="1">IF(GirisimProjeler[[#This Row],[Aşama]]="Sonuçlandı","Kapalı","Açık")</f>
        <v>Kapalı</v>
      </c>
      <c r="K411" t="str">
        <f t="shared" ca="1" si="54"/>
        <v>Sonuçlandı</v>
      </c>
      <c r="L411" t="str">
        <f t="shared" ca="1" si="52"/>
        <v>Finans</v>
      </c>
      <c r="M411">
        <f ca="1">ROUNDUP(RANDBETWEEN(1,TODAY()-GirisimProjeler[[#This Row],[Tarih]])/2,0)</f>
        <v>2</v>
      </c>
      <c r="N411" s="15" t="str">
        <f ca="1">IF(GirisimProjeler[[#This Row],[Durumu]]="Açık",_xlfn.SWITCH(RANDBETWEEN(1,10),1,"",2,"",RANDBETWEEN(1,10)),"")</f>
        <v/>
      </c>
      <c r="O411" s="15" t="str">
        <f t="shared" ca="1" si="55"/>
        <v>Kosgeb</v>
      </c>
      <c r="P411" s="15"/>
    </row>
    <row r="412" spans="1:16">
      <c r="A412">
        <v>699</v>
      </c>
      <c r="B412">
        <f t="shared" ca="1" si="53"/>
        <v>1084</v>
      </c>
      <c r="C412">
        <f t="shared" ca="1" si="48"/>
        <v>14</v>
      </c>
      <c r="D412" t="s">
        <v>10619</v>
      </c>
      <c r="E412" s="14">
        <f t="shared" ca="1" si="49"/>
        <v>43689</v>
      </c>
      <c r="F412">
        <f t="shared" ca="1" si="50"/>
        <v>43</v>
      </c>
      <c r="G412" s="13">
        <f ca="1">VLOOKUP(GirisimProjeler[[#This Row],[Başvuruyu Alan Çalışan]],Calisanlar[],6,0)</f>
        <v>6</v>
      </c>
      <c r="H412" s="13">
        <f ca="1">MATCH(GirisimProjeler[[#This Row],[Başvuru il]],ilceler[İl Plaka],0)+RANDBETWEEN(1,5)</f>
        <v>66</v>
      </c>
      <c r="I412" t="str">
        <f t="shared" ca="1" si="51"/>
        <v>Kurum 6</v>
      </c>
      <c r="J412" t="str">
        <f ca="1">IF(GirisimProjeler[[#This Row],[Aşama]]="Sonuçlandı","Kapalı","Açık")</f>
        <v>Kapalı</v>
      </c>
      <c r="K412" t="str">
        <f t="shared" ca="1" si="54"/>
        <v>Sonuçlandı</v>
      </c>
      <c r="L412" t="str">
        <f t="shared" ca="1" si="52"/>
        <v>Bilgi İşlem</v>
      </c>
      <c r="M412">
        <f ca="1">ROUNDUP(RANDBETWEEN(1,TODAY()-GirisimProjeler[[#This Row],[Tarih]])/2,0)</f>
        <v>22</v>
      </c>
      <c r="N412" s="15" t="str">
        <f ca="1">IF(GirisimProjeler[[#This Row],[Durumu]]="Açık",_xlfn.SWITCH(RANDBETWEEN(1,10),1,"",2,"",RANDBETWEEN(1,10)),"")</f>
        <v/>
      </c>
      <c r="O412" s="15" t="str">
        <f t="shared" ca="1" si="55"/>
        <v>Kosgeb</v>
      </c>
      <c r="P412" s="15"/>
    </row>
    <row r="413" spans="1:16">
      <c r="A413">
        <v>700</v>
      </c>
      <c r="B413">
        <f t="shared" ca="1" si="53"/>
        <v>130</v>
      </c>
      <c r="C413">
        <f t="shared" ca="1" si="48"/>
        <v>139</v>
      </c>
      <c r="D413" t="s">
        <v>10620</v>
      </c>
      <c r="E413" s="14">
        <f t="shared" ca="1" si="49"/>
        <v>43694</v>
      </c>
      <c r="F413">
        <f t="shared" ca="1" si="50"/>
        <v>94</v>
      </c>
      <c r="G413" s="13">
        <f ca="1">VLOOKUP(GirisimProjeler[[#This Row],[Başvuruyu Alan Çalışan]],Calisanlar[],6,0)</f>
        <v>27</v>
      </c>
      <c r="H413" s="13">
        <f ca="1">MATCH(GirisimProjeler[[#This Row],[Başvuru il]],ilceler[İl Plaka],0)+RANDBETWEEN(1,5)</f>
        <v>382</v>
      </c>
      <c r="I413" t="str">
        <f t="shared" ca="1" si="51"/>
        <v>Kurum 15</v>
      </c>
      <c r="J413" t="str">
        <f ca="1">IF(GirisimProjeler[[#This Row],[Aşama]]="Sonuçlandı","Kapalı","Açık")</f>
        <v>Kapalı</v>
      </c>
      <c r="K413" t="str">
        <f t="shared" ca="1" si="54"/>
        <v>Sonuçlandı</v>
      </c>
      <c r="L413" t="str">
        <f t="shared" ca="1" si="52"/>
        <v>İnsan Kaynakları</v>
      </c>
      <c r="M413">
        <f ca="1">ROUNDUP(RANDBETWEEN(1,TODAY()-GirisimProjeler[[#This Row],[Tarih]])/2,0)</f>
        <v>6</v>
      </c>
      <c r="N413" s="15" t="str">
        <f ca="1">IF(GirisimProjeler[[#This Row],[Durumu]]="Açık",_xlfn.SWITCH(RANDBETWEEN(1,10),1,"",2,"",RANDBETWEEN(1,10)),"")</f>
        <v/>
      </c>
      <c r="O413" s="15" t="str">
        <f t="shared" ca="1" si="55"/>
        <v>AB</v>
      </c>
      <c r="P413" s="15"/>
    </row>
    <row r="414" spans="1:16">
      <c r="A414">
        <v>701</v>
      </c>
      <c r="B414">
        <f t="shared" ca="1" si="53"/>
        <v>645</v>
      </c>
      <c r="C414">
        <f t="shared" ca="1" si="48"/>
        <v>157</v>
      </c>
      <c r="D414" t="s">
        <v>10621</v>
      </c>
      <c r="E414" s="14">
        <f t="shared" ca="1" si="49"/>
        <v>43700</v>
      </c>
      <c r="F414">
        <f t="shared" ca="1" si="50"/>
        <v>27</v>
      </c>
      <c r="G414" s="13">
        <f ca="1">VLOOKUP(GirisimProjeler[[#This Row],[Başvuruyu Alan Çalışan]],Calisanlar[],6,0)</f>
        <v>34</v>
      </c>
      <c r="H414" s="13">
        <f ca="1">MATCH(GirisimProjeler[[#This Row],[Başvuru il]],ilceler[İl Plaka],0)+RANDBETWEEN(1,5)</f>
        <v>449</v>
      </c>
      <c r="I414" t="str">
        <f t="shared" ca="1" si="51"/>
        <v>Kurum 3</v>
      </c>
      <c r="J414" t="str">
        <f ca="1">IF(GirisimProjeler[[#This Row],[Aşama]]="Sonuçlandı","Kapalı","Açık")</f>
        <v>Kapalı</v>
      </c>
      <c r="K414" t="str">
        <f t="shared" ca="1" si="54"/>
        <v>Sonuçlandı</v>
      </c>
      <c r="L414" t="str">
        <f t="shared" ca="1" si="52"/>
        <v>İnsan Kaynakları</v>
      </c>
      <c r="M414">
        <f ca="1">ROUNDUP(RANDBETWEEN(1,TODAY()-GirisimProjeler[[#This Row],[Tarih]])/2,0)</f>
        <v>7</v>
      </c>
      <c r="N414" s="15" t="str">
        <f ca="1">IF(GirisimProjeler[[#This Row],[Durumu]]="Açık",_xlfn.SWITCH(RANDBETWEEN(1,10),1,"",2,"",RANDBETWEEN(1,10)),"")</f>
        <v/>
      </c>
      <c r="O414" s="15" t="str">
        <f t="shared" ca="1" si="55"/>
        <v>AB</v>
      </c>
      <c r="P414" s="15"/>
    </row>
    <row r="415" spans="1:16">
      <c r="A415">
        <v>702</v>
      </c>
      <c r="B415">
        <f t="shared" ca="1" si="53"/>
        <v>1339</v>
      </c>
      <c r="C415">
        <f t="shared" ca="1" si="48"/>
        <v>72</v>
      </c>
      <c r="D415" t="s">
        <v>10622</v>
      </c>
      <c r="E415" s="14">
        <f t="shared" ca="1" si="49"/>
        <v>43726</v>
      </c>
      <c r="F415">
        <f t="shared" ca="1" si="50"/>
        <v>14</v>
      </c>
      <c r="G415" s="13">
        <f ca="1">VLOOKUP(GirisimProjeler[[#This Row],[Başvuruyu Alan Çalışan]],Calisanlar[],6,0)</f>
        <v>15</v>
      </c>
      <c r="H415" s="13">
        <f ca="1">MATCH(GirisimProjeler[[#This Row],[Başvuru il]],ilceler[İl Plaka],0)+RANDBETWEEN(1,5)</f>
        <v>210</v>
      </c>
      <c r="I415" t="str">
        <f t="shared" ca="1" si="51"/>
        <v>Kurum 2</v>
      </c>
      <c r="J415" t="str">
        <f ca="1">IF(GirisimProjeler[[#This Row],[Aşama]]="Sonuçlandı","Kapalı","Açık")</f>
        <v>Kapalı</v>
      </c>
      <c r="K415" t="str">
        <f t="shared" ca="1" si="54"/>
        <v>Sonuçlandı</v>
      </c>
      <c r="L415" t="str">
        <f t="shared" ca="1" si="52"/>
        <v>İnsan Kaynakları</v>
      </c>
      <c r="M415">
        <f ca="1">ROUNDUP(RANDBETWEEN(1,TODAY()-GirisimProjeler[[#This Row],[Tarih]])/2,0)</f>
        <v>1</v>
      </c>
      <c r="N415" s="15" t="str">
        <f ca="1">IF(GirisimProjeler[[#This Row],[Durumu]]="Açık",_xlfn.SWITCH(RANDBETWEEN(1,10),1,"",2,"",RANDBETWEEN(1,10)),"")</f>
        <v/>
      </c>
      <c r="O415" s="15" t="str">
        <f t="shared" ca="1" si="55"/>
        <v>Kosgeb</v>
      </c>
      <c r="P415" s="15"/>
    </row>
    <row r="416" spans="1:16">
      <c r="A416">
        <v>703</v>
      </c>
      <c r="B416">
        <f t="shared" ca="1" si="53"/>
        <v>879</v>
      </c>
      <c r="C416">
        <f t="shared" ca="1" si="48"/>
        <v>67</v>
      </c>
      <c r="D416" t="s">
        <v>10623</v>
      </c>
      <c r="E416" s="14">
        <f t="shared" ca="1" si="49"/>
        <v>43704</v>
      </c>
      <c r="F416">
        <f t="shared" ca="1" si="50"/>
        <v>110</v>
      </c>
      <c r="G416" s="13">
        <f ca="1">VLOOKUP(GirisimProjeler[[#This Row],[Başvuruyu Alan Çalışan]],Calisanlar[],6,0)</f>
        <v>35</v>
      </c>
      <c r="H416" s="13">
        <f ca="1">MATCH(GirisimProjeler[[#This Row],[Başvuru il]],ilceler[İl Plaka],0)+RANDBETWEEN(1,5)</f>
        <v>485</v>
      </c>
      <c r="I416" t="str">
        <f t="shared" ca="1" si="51"/>
        <v>Kurum 14</v>
      </c>
      <c r="J416" t="str">
        <f ca="1">IF(GirisimProjeler[[#This Row],[Aşama]]="Sonuçlandı","Kapalı","Açık")</f>
        <v>Kapalı</v>
      </c>
      <c r="K416" t="str">
        <f t="shared" ca="1" si="54"/>
        <v>Sonuçlandı</v>
      </c>
      <c r="L416" t="str">
        <f t="shared" ca="1" si="52"/>
        <v>İnsan Kaynakları</v>
      </c>
      <c r="M416">
        <f ca="1">ROUNDUP(RANDBETWEEN(1,TODAY()-GirisimProjeler[[#This Row],[Tarih]])/2,0)</f>
        <v>12</v>
      </c>
      <c r="N416" s="15" t="str">
        <f ca="1">IF(GirisimProjeler[[#This Row],[Durumu]]="Açık",_xlfn.SWITCH(RANDBETWEEN(1,10),1,"",2,"",RANDBETWEEN(1,10)),"")</f>
        <v/>
      </c>
      <c r="O416" s="15" t="str">
        <f t="shared" ca="1" si="55"/>
        <v>AB</v>
      </c>
      <c r="P416" s="15"/>
    </row>
    <row r="417" spans="1:16">
      <c r="A417">
        <v>704</v>
      </c>
      <c r="B417">
        <f t="shared" ca="1" si="53"/>
        <v>349</v>
      </c>
      <c r="C417">
        <f t="shared" ca="1" si="48"/>
        <v>10</v>
      </c>
      <c r="D417" t="s">
        <v>10624</v>
      </c>
      <c r="E417" s="14">
        <f t="shared" ca="1" si="49"/>
        <v>43708</v>
      </c>
      <c r="F417">
        <f t="shared" ca="1" si="50"/>
        <v>108</v>
      </c>
      <c r="G417" s="13">
        <f ca="1">VLOOKUP(GirisimProjeler[[#This Row],[Başvuruyu Alan Çalışan]],Calisanlar[],6,0)</f>
        <v>34</v>
      </c>
      <c r="H417" s="13">
        <f ca="1">MATCH(GirisimProjeler[[#This Row],[Başvuru il]],ilceler[İl Plaka],0)+RANDBETWEEN(1,5)</f>
        <v>448</v>
      </c>
      <c r="I417" t="str">
        <f t="shared" ca="1" si="51"/>
        <v>Kurum 20</v>
      </c>
      <c r="J417" t="str">
        <f ca="1">IF(GirisimProjeler[[#This Row],[Aşama]]="Sonuçlandı","Kapalı","Açık")</f>
        <v>Açık</v>
      </c>
      <c r="K417" t="str">
        <f t="shared" ca="1" si="54"/>
        <v>Yeni Proje</v>
      </c>
      <c r="L417" t="str">
        <f t="shared" ca="1" si="52"/>
        <v>Finans</v>
      </c>
      <c r="M417">
        <f ca="1">ROUNDUP(RANDBETWEEN(1,TODAY()-GirisimProjeler[[#This Row],[Tarih]])/2,0)</f>
        <v>6</v>
      </c>
      <c r="N417" s="15">
        <f ca="1">IF(GirisimProjeler[[#This Row],[Durumu]]="Açık",_xlfn.SWITCH(RANDBETWEEN(1,10),1,"",2,"",RANDBETWEEN(1,10)),"")</f>
        <v>2</v>
      </c>
      <c r="O417" s="15" t="str">
        <f t="shared" ca="1" si="55"/>
        <v>Bulunmuyor</v>
      </c>
      <c r="P417" s="15"/>
    </row>
    <row r="418" spans="1:16">
      <c r="A418">
        <v>705</v>
      </c>
      <c r="B418">
        <f t="shared" ca="1" si="53"/>
        <v>11</v>
      </c>
      <c r="C418">
        <f t="shared" ref="C418:C481" ca="1" si="56">RANDBETWEEN(1,158)</f>
        <v>122</v>
      </c>
      <c r="D418" s="12" t="s">
        <v>10617</v>
      </c>
      <c r="E418" s="14">
        <f t="shared" ref="E418:E481" ca="1" si="57">TODAY()-RANDBETWEEN(1,60)</f>
        <v>43717</v>
      </c>
      <c r="F418">
        <f t="shared" ref="F418:F481" ca="1" si="58">RANDBETWEEN(1,130)</f>
        <v>63</v>
      </c>
      <c r="G418" s="13">
        <f ca="1">VLOOKUP(GirisimProjeler[[#This Row],[Başvuruyu Alan Çalışan]],Calisanlar[],6,0)</f>
        <v>34</v>
      </c>
      <c r="H418" s="13">
        <f ca="1">MATCH(GirisimProjeler[[#This Row],[Başvuru il]],ilceler[İl Plaka],0)+RANDBETWEEN(1,5)</f>
        <v>447</v>
      </c>
      <c r="I418" t="str">
        <f t="shared" ref="I418:I481" ca="1" si="59">"Kurum "&amp;RANDBETWEEN(1,20)</f>
        <v>Kurum 1</v>
      </c>
      <c r="J418" t="str">
        <f ca="1">IF(GirisimProjeler[[#This Row],[Aşama]]="Sonuçlandı","Kapalı","Açık")</f>
        <v>Kapalı</v>
      </c>
      <c r="K418" t="str">
        <f t="shared" ca="1" si="54"/>
        <v>Sonuçlandı</v>
      </c>
      <c r="L418" t="str">
        <f t="shared" ref="L418:L481" ca="1" si="60">_xlfn.SWITCH(RANDBETWEEN(1,5),1,"Bilgi İşlem",2,"Finans",3,"İnsan Kaynakları","Arge")</f>
        <v>Finans</v>
      </c>
      <c r="M418">
        <f ca="1">ROUNDUP(RANDBETWEEN(1,TODAY()-GirisimProjeler[[#This Row],[Tarih]])/2,0)</f>
        <v>4</v>
      </c>
      <c r="N418" s="15" t="str">
        <f ca="1">IF(GirisimProjeler[[#This Row],[Durumu]]="Açık",_xlfn.SWITCH(RANDBETWEEN(1,10),1,"",2,"",RANDBETWEEN(1,10)),"")</f>
        <v/>
      </c>
      <c r="O418" s="15" t="str">
        <f t="shared" ca="1" si="55"/>
        <v>Bulunmuyor</v>
      </c>
      <c r="P418" s="15"/>
    </row>
    <row r="419" spans="1:16">
      <c r="A419">
        <v>706</v>
      </c>
      <c r="B419">
        <f t="shared" ca="1" si="53"/>
        <v>1536</v>
      </c>
      <c r="C419">
        <f t="shared" ca="1" si="56"/>
        <v>62</v>
      </c>
      <c r="D419" s="12" t="s">
        <v>10618</v>
      </c>
      <c r="E419" s="14">
        <f t="shared" ca="1" si="57"/>
        <v>43701</v>
      </c>
      <c r="F419">
        <f t="shared" ca="1" si="58"/>
        <v>94</v>
      </c>
      <c r="G419" s="13">
        <f ca="1">VLOOKUP(GirisimProjeler[[#This Row],[Başvuruyu Alan Çalışan]],Calisanlar[],6,0)</f>
        <v>27</v>
      </c>
      <c r="H419" s="13">
        <f ca="1">MATCH(GirisimProjeler[[#This Row],[Başvuru il]],ilceler[İl Plaka],0)+RANDBETWEEN(1,5)</f>
        <v>383</v>
      </c>
      <c r="I419" t="str">
        <f t="shared" ca="1" si="59"/>
        <v>Kurum 9</v>
      </c>
      <c r="J419" t="str">
        <f ca="1">IF(GirisimProjeler[[#This Row],[Aşama]]="Sonuçlandı","Kapalı","Açık")</f>
        <v>Kapalı</v>
      </c>
      <c r="K419" t="str">
        <f t="shared" ca="1" si="54"/>
        <v>Sonuçlandı</v>
      </c>
      <c r="L419" t="str">
        <f t="shared" ca="1" si="60"/>
        <v>İnsan Kaynakları</v>
      </c>
      <c r="M419">
        <f ca="1">ROUNDUP(RANDBETWEEN(1,TODAY()-GirisimProjeler[[#This Row],[Tarih]])/2,0)</f>
        <v>6</v>
      </c>
      <c r="N419" s="15" t="str">
        <f ca="1">IF(GirisimProjeler[[#This Row],[Durumu]]="Açık",_xlfn.SWITCH(RANDBETWEEN(1,10),1,"",2,"",RANDBETWEEN(1,10)),"")</f>
        <v/>
      </c>
      <c r="O419" s="15" t="str">
        <f t="shared" ca="1" si="55"/>
        <v>Bulunmuyor</v>
      </c>
      <c r="P419" s="15"/>
    </row>
    <row r="420" spans="1:16">
      <c r="A420">
        <v>707</v>
      </c>
      <c r="B420">
        <f t="shared" ca="1" si="53"/>
        <v>1651</v>
      </c>
      <c r="C420">
        <f t="shared" ca="1" si="56"/>
        <v>124</v>
      </c>
      <c r="D420" t="s">
        <v>10619</v>
      </c>
      <c r="E420" s="14">
        <f t="shared" ca="1" si="57"/>
        <v>43708</v>
      </c>
      <c r="F420">
        <f t="shared" ca="1" si="58"/>
        <v>35</v>
      </c>
      <c r="G420" s="13">
        <f ca="1">VLOOKUP(GirisimProjeler[[#This Row],[Başvuruyu Alan Çalışan]],Calisanlar[],6,0)</f>
        <v>6</v>
      </c>
      <c r="H420" s="13">
        <f ca="1">MATCH(GirisimProjeler[[#This Row],[Başvuru il]],ilceler[İl Plaka],0)+RANDBETWEEN(1,5)</f>
        <v>70</v>
      </c>
      <c r="I420" t="str">
        <f t="shared" ca="1" si="59"/>
        <v>Kurum 18</v>
      </c>
      <c r="J420" t="str">
        <f ca="1">IF(GirisimProjeler[[#This Row],[Aşama]]="Sonuçlandı","Kapalı","Açık")</f>
        <v>Açık</v>
      </c>
      <c r="K420" t="str">
        <f t="shared" ca="1" si="54"/>
        <v>Yeni Proje</v>
      </c>
      <c r="L420" t="str">
        <f t="shared" ca="1" si="60"/>
        <v>Bilgi İşlem</v>
      </c>
      <c r="M420">
        <f ca="1">ROUNDUP(RANDBETWEEN(1,TODAY()-GirisimProjeler[[#This Row],[Tarih]])/2,0)</f>
        <v>11</v>
      </c>
      <c r="N420" s="15" t="str">
        <f ca="1">IF(GirisimProjeler[[#This Row],[Durumu]]="Açık",_xlfn.SWITCH(RANDBETWEEN(1,10),1,"",2,"",RANDBETWEEN(1,10)),"")</f>
        <v/>
      </c>
      <c r="O420" s="15" t="str">
        <f t="shared" ca="1" si="55"/>
        <v>Tubitak</v>
      </c>
      <c r="P420" s="15"/>
    </row>
    <row r="421" spans="1:16">
      <c r="A421">
        <v>708</v>
      </c>
      <c r="B421">
        <f t="shared" ca="1" si="53"/>
        <v>1313</v>
      </c>
      <c r="C421">
        <f t="shared" ca="1" si="56"/>
        <v>23</v>
      </c>
      <c r="D421" t="s">
        <v>10620</v>
      </c>
      <c r="E421" s="14">
        <f t="shared" ca="1" si="57"/>
        <v>43723</v>
      </c>
      <c r="F421">
        <f t="shared" ca="1" si="58"/>
        <v>110</v>
      </c>
      <c r="G421" s="13">
        <f ca="1">VLOOKUP(GirisimProjeler[[#This Row],[Başvuruyu Alan Çalışan]],Calisanlar[],6,0)</f>
        <v>35</v>
      </c>
      <c r="H421" s="13">
        <f ca="1">MATCH(GirisimProjeler[[#This Row],[Başvuru il]],ilceler[İl Plaka],0)+RANDBETWEEN(1,5)</f>
        <v>489</v>
      </c>
      <c r="I421" t="str">
        <f t="shared" ca="1" si="59"/>
        <v>Kurum 17</v>
      </c>
      <c r="J421" t="str">
        <f ca="1">IF(GirisimProjeler[[#This Row],[Aşama]]="Sonuçlandı","Kapalı","Açık")</f>
        <v>Kapalı</v>
      </c>
      <c r="K421" t="str">
        <f t="shared" ca="1" si="54"/>
        <v>Sonuçlandı</v>
      </c>
      <c r="L421" t="str">
        <f t="shared" ca="1" si="60"/>
        <v>İnsan Kaynakları</v>
      </c>
      <c r="M421">
        <f ca="1">ROUNDUP(RANDBETWEEN(1,TODAY()-GirisimProjeler[[#This Row],[Tarih]])/2,0)</f>
        <v>1</v>
      </c>
      <c r="N421" s="15" t="str">
        <f ca="1">IF(GirisimProjeler[[#This Row],[Durumu]]="Açık",_xlfn.SWITCH(RANDBETWEEN(1,10),1,"",2,"",RANDBETWEEN(1,10)),"")</f>
        <v/>
      </c>
      <c r="O421" s="15" t="str">
        <f t="shared" ca="1" si="55"/>
        <v>Bulunmuyor</v>
      </c>
      <c r="P421" s="15"/>
    </row>
    <row r="422" spans="1:16">
      <c r="A422">
        <v>709</v>
      </c>
      <c r="B422">
        <f t="shared" ca="1" si="53"/>
        <v>1192</v>
      </c>
      <c r="C422">
        <f t="shared" ca="1" si="56"/>
        <v>96</v>
      </c>
      <c r="D422" t="s">
        <v>10621</v>
      </c>
      <c r="E422" s="14">
        <f t="shared" ca="1" si="57"/>
        <v>43725</v>
      </c>
      <c r="F422">
        <f t="shared" ca="1" si="58"/>
        <v>101</v>
      </c>
      <c r="G422" s="13">
        <f ca="1">VLOOKUP(GirisimProjeler[[#This Row],[Başvuruyu Alan Çalışan]],Calisanlar[],6,0)</f>
        <v>34</v>
      </c>
      <c r="H422" s="13">
        <f ca="1">MATCH(GirisimProjeler[[#This Row],[Başvuru il]],ilceler[İl Plaka],0)+RANDBETWEEN(1,5)</f>
        <v>446</v>
      </c>
      <c r="I422" t="str">
        <f t="shared" ca="1" si="59"/>
        <v>Kurum 6</v>
      </c>
      <c r="J422" t="str">
        <f ca="1">IF(GirisimProjeler[[#This Row],[Aşama]]="Sonuçlandı","Kapalı","Açık")</f>
        <v>Açık</v>
      </c>
      <c r="K422" t="str">
        <f t="shared" ca="1" si="54"/>
        <v>İncelemede</v>
      </c>
      <c r="L422" t="str">
        <f t="shared" ca="1" si="60"/>
        <v>Bilgi İşlem</v>
      </c>
      <c r="M422">
        <f ca="1">ROUNDUP(RANDBETWEEN(1,TODAY()-GirisimProjeler[[#This Row],[Tarih]])/2,0)</f>
        <v>1</v>
      </c>
      <c r="N422" s="15" t="str">
        <f ca="1">IF(GirisimProjeler[[#This Row],[Durumu]]="Açık",_xlfn.SWITCH(RANDBETWEEN(1,10),1,"",2,"",RANDBETWEEN(1,10)),"")</f>
        <v/>
      </c>
      <c r="O422" s="15" t="str">
        <f t="shared" ca="1" si="55"/>
        <v>Kosgeb</v>
      </c>
      <c r="P422" s="15"/>
    </row>
    <row r="423" spans="1:16">
      <c r="A423">
        <v>710</v>
      </c>
      <c r="B423">
        <f t="shared" ca="1" si="53"/>
        <v>1365</v>
      </c>
      <c r="C423">
        <f t="shared" ca="1" si="56"/>
        <v>31</v>
      </c>
      <c r="D423" t="s">
        <v>10622</v>
      </c>
      <c r="E423" s="14">
        <f t="shared" ca="1" si="57"/>
        <v>43700</v>
      </c>
      <c r="F423">
        <f t="shared" ca="1" si="58"/>
        <v>102</v>
      </c>
      <c r="G423" s="13">
        <f ca="1">VLOOKUP(GirisimProjeler[[#This Row],[Başvuruyu Alan Çalışan]],Calisanlar[],6,0)</f>
        <v>34</v>
      </c>
      <c r="H423" s="13">
        <f ca="1">MATCH(GirisimProjeler[[#This Row],[Başvuru il]],ilceler[İl Plaka],0)+RANDBETWEEN(1,5)</f>
        <v>446</v>
      </c>
      <c r="I423" t="str">
        <f t="shared" ca="1" si="59"/>
        <v>Kurum 2</v>
      </c>
      <c r="J423" t="str">
        <f ca="1">IF(GirisimProjeler[[#This Row],[Aşama]]="Sonuçlandı","Kapalı","Açık")</f>
        <v>Kapalı</v>
      </c>
      <c r="K423" t="str">
        <f t="shared" ca="1" si="54"/>
        <v>Sonuçlandı</v>
      </c>
      <c r="L423" t="str">
        <f t="shared" ca="1" si="60"/>
        <v>Arge</v>
      </c>
      <c r="M423">
        <f ca="1">ROUNDUP(RANDBETWEEN(1,TODAY()-GirisimProjeler[[#This Row],[Tarih]])/2,0)</f>
        <v>10</v>
      </c>
      <c r="N423" s="15" t="str">
        <f ca="1">IF(GirisimProjeler[[#This Row],[Durumu]]="Açık",_xlfn.SWITCH(RANDBETWEEN(1,10),1,"",2,"",RANDBETWEEN(1,10)),"")</f>
        <v/>
      </c>
      <c r="O423" s="15" t="str">
        <f t="shared" ca="1" si="55"/>
        <v>AB</v>
      </c>
      <c r="P423" s="15"/>
    </row>
    <row r="424" spans="1:16">
      <c r="A424">
        <v>711</v>
      </c>
      <c r="B424">
        <f t="shared" ca="1" si="53"/>
        <v>1358</v>
      </c>
      <c r="C424">
        <f t="shared" ca="1" si="56"/>
        <v>98</v>
      </c>
      <c r="D424" t="s">
        <v>10623</v>
      </c>
      <c r="E424" s="14">
        <f t="shared" ca="1" si="57"/>
        <v>43697</v>
      </c>
      <c r="F424">
        <f t="shared" ca="1" si="58"/>
        <v>51</v>
      </c>
      <c r="G424" s="13">
        <f ca="1">VLOOKUP(GirisimProjeler[[#This Row],[Başvuruyu Alan Çalışan]],Calisanlar[],6,0)</f>
        <v>6</v>
      </c>
      <c r="H424" s="13">
        <f ca="1">MATCH(GirisimProjeler[[#This Row],[Başvuru il]],ilceler[İl Plaka],0)+RANDBETWEEN(1,5)</f>
        <v>68</v>
      </c>
      <c r="I424" t="str">
        <f t="shared" ca="1" si="59"/>
        <v>Kurum 2</v>
      </c>
      <c r="J424" t="str">
        <f ca="1">IF(GirisimProjeler[[#This Row],[Aşama]]="Sonuçlandı","Kapalı","Açık")</f>
        <v>Açık</v>
      </c>
      <c r="K424" t="str">
        <f t="shared" ca="1" si="54"/>
        <v>Yeni Proje</v>
      </c>
      <c r="L424" t="str">
        <f t="shared" ca="1" si="60"/>
        <v>Arge</v>
      </c>
      <c r="M424">
        <f ca="1">ROUNDUP(RANDBETWEEN(1,TODAY()-GirisimProjeler[[#This Row],[Tarih]])/2,0)</f>
        <v>1</v>
      </c>
      <c r="N424" s="15">
        <f ca="1">IF(GirisimProjeler[[#This Row],[Durumu]]="Açık",_xlfn.SWITCH(RANDBETWEEN(1,10),1,"",2,"",RANDBETWEEN(1,10)),"")</f>
        <v>1</v>
      </c>
      <c r="O424" s="15" t="str">
        <f t="shared" ca="1" si="55"/>
        <v>Bulunmuyor</v>
      </c>
      <c r="P424" s="15"/>
    </row>
    <row r="425" spans="1:16">
      <c r="A425">
        <v>712</v>
      </c>
      <c r="B425">
        <f t="shared" ca="1" si="53"/>
        <v>1488</v>
      </c>
      <c r="C425">
        <f t="shared" ca="1" si="56"/>
        <v>21</v>
      </c>
      <c r="D425" t="s">
        <v>10624</v>
      </c>
      <c r="E425" s="14">
        <f t="shared" ca="1" si="57"/>
        <v>43694</v>
      </c>
      <c r="F425">
        <f t="shared" ca="1" si="58"/>
        <v>59</v>
      </c>
      <c r="G425" s="13">
        <f ca="1">VLOOKUP(GirisimProjeler[[#This Row],[Başvuruyu Alan Çalışan]],Calisanlar[],6,0)</f>
        <v>52</v>
      </c>
      <c r="H425" s="13">
        <f ca="1">MATCH(GirisimProjeler[[#This Row],[Başvuru il]],ilceler[İl Plaka],0)+RANDBETWEEN(1,5)</f>
        <v>753</v>
      </c>
      <c r="I425" t="str">
        <f t="shared" ca="1" si="59"/>
        <v>Kurum 7</v>
      </c>
      <c r="J425" t="str">
        <f ca="1">IF(GirisimProjeler[[#This Row],[Aşama]]="Sonuçlandı","Kapalı","Açık")</f>
        <v>Kapalı</v>
      </c>
      <c r="K425" t="str">
        <f t="shared" ca="1" si="54"/>
        <v>Sonuçlandı</v>
      </c>
      <c r="L425" t="str">
        <f t="shared" ca="1" si="60"/>
        <v>Finans</v>
      </c>
      <c r="M425">
        <f ca="1">ROUNDUP(RANDBETWEEN(1,TODAY()-GirisimProjeler[[#This Row],[Tarih]])/2,0)</f>
        <v>14</v>
      </c>
      <c r="N425" s="15" t="str">
        <f ca="1">IF(GirisimProjeler[[#This Row],[Durumu]]="Açık",_xlfn.SWITCH(RANDBETWEEN(1,10),1,"",2,"",RANDBETWEEN(1,10)),"")</f>
        <v/>
      </c>
      <c r="O425" s="15" t="str">
        <f t="shared" ca="1" si="55"/>
        <v>Kosgeb</v>
      </c>
      <c r="P425" s="15"/>
    </row>
    <row r="426" spans="1:16">
      <c r="A426">
        <v>713</v>
      </c>
      <c r="B426">
        <f t="shared" ca="1" si="53"/>
        <v>856</v>
      </c>
      <c r="C426">
        <f t="shared" ca="1" si="56"/>
        <v>113</v>
      </c>
      <c r="D426" s="12" t="s">
        <v>10617</v>
      </c>
      <c r="E426" s="14">
        <f t="shared" ca="1" si="57"/>
        <v>43695</v>
      </c>
      <c r="F426">
        <f t="shared" ca="1" si="58"/>
        <v>67</v>
      </c>
      <c r="G426" s="13">
        <f ca="1">VLOOKUP(GirisimProjeler[[#This Row],[Başvuruyu Alan Çalışan]],Calisanlar[],6,0)</f>
        <v>73</v>
      </c>
      <c r="H426" s="13">
        <f ca="1">MATCH(GirisimProjeler[[#This Row],[Başvuru il]],ilceler[İl Plaka],0)+RANDBETWEEN(1,5)</f>
        <v>855</v>
      </c>
      <c r="I426" t="str">
        <f t="shared" ca="1" si="59"/>
        <v>Kurum 1</v>
      </c>
      <c r="J426" t="str">
        <f ca="1">IF(GirisimProjeler[[#This Row],[Aşama]]="Sonuçlandı","Kapalı","Açık")</f>
        <v>Kapalı</v>
      </c>
      <c r="K426" t="str">
        <f t="shared" ca="1" si="54"/>
        <v>Sonuçlandı</v>
      </c>
      <c r="L426" t="str">
        <f t="shared" ca="1" si="60"/>
        <v>Finans</v>
      </c>
      <c r="M426">
        <f ca="1">ROUNDUP(RANDBETWEEN(1,TODAY()-GirisimProjeler[[#This Row],[Tarih]])/2,0)</f>
        <v>1</v>
      </c>
      <c r="N426" s="15" t="str">
        <f ca="1">IF(GirisimProjeler[[#This Row],[Durumu]]="Açık",_xlfn.SWITCH(RANDBETWEEN(1,10),1,"",2,"",RANDBETWEEN(1,10)),"")</f>
        <v/>
      </c>
      <c r="O426" s="15" t="str">
        <f t="shared" ca="1" si="55"/>
        <v>Kosgeb</v>
      </c>
      <c r="P426" s="15"/>
    </row>
    <row r="427" spans="1:16">
      <c r="A427">
        <v>714</v>
      </c>
      <c r="B427">
        <f t="shared" ca="1" si="53"/>
        <v>1053</v>
      </c>
      <c r="C427">
        <f t="shared" ca="1" si="56"/>
        <v>8</v>
      </c>
      <c r="D427" s="12" t="s">
        <v>10618</v>
      </c>
      <c r="E427" s="14">
        <f t="shared" ca="1" si="57"/>
        <v>43723</v>
      </c>
      <c r="F427">
        <f t="shared" ca="1" si="58"/>
        <v>70</v>
      </c>
      <c r="G427" s="13">
        <f ca="1">VLOOKUP(GirisimProjeler[[#This Row],[Başvuruyu Alan Çalışan]],Calisanlar[],6,0)</f>
        <v>34</v>
      </c>
      <c r="H427" s="13">
        <f ca="1">MATCH(GirisimProjeler[[#This Row],[Başvuru il]],ilceler[İl Plaka],0)+RANDBETWEEN(1,5)</f>
        <v>446</v>
      </c>
      <c r="I427" t="str">
        <f t="shared" ca="1" si="59"/>
        <v>Kurum 14</v>
      </c>
      <c r="J427" t="str">
        <f ca="1">IF(GirisimProjeler[[#This Row],[Aşama]]="Sonuçlandı","Kapalı","Açık")</f>
        <v>Açık</v>
      </c>
      <c r="K427" t="str">
        <f t="shared" ca="1" si="54"/>
        <v>Yeni Proje</v>
      </c>
      <c r="L427" t="str">
        <f t="shared" ca="1" si="60"/>
        <v>Bilgi İşlem</v>
      </c>
      <c r="M427">
        <f ca="1">ROUNDUP(RANDBETWEEN(1,TODAY()-GirisimProjeler[[#This Row],[Tarih]])/2,0)</f>
        <v>5</v>
      </c>
      <c r="N427" s="15">
        <f ca="1">IF(GirisimProjeler[[#This Row],[Durumu]]="Açık",_xlfn.SWITCH(RANDBETWEEN(1,10),1,"",2,"",RANDBETWEEN(1,10)),"")</f>
        <v>6</v>
      </c>
      <c r="O427" s="15" t="str">
        <f t="shared" ca="1" si="55"/>
        <v>Kosgeb</v>
      </c>
      <c r="P427" s="15"/>
    </row>
    <row r="428" spans="1:16">
      <c r="A428">
        <v>715</v>
      </c>
      <c r="B428">
        <f t="shared" ca="1" si="53"/>
        <v>15</v>
      </c>
      <c r="C428">
        <f t="shared" ca="1" si="56"/>
        <v>142</v>
      </c>
      <c r="D428" t="s">
        <v>10619</v>
      </c>
      <c r="E428" s="14">
        <f t="shared" ca="1" si="57"/>
        <v>43713</v>
      </c>
      <c r="F428">
        <f t="shared" ca="1" si="58"/>
        <v>75</v>
      </c>
      <c r="G428" s="13">
        <f ca="1">VLOOKUP(GirisimProjeler[[#This Row],[Başvuruyu Alan Çalışan]],Calisanlar[],6,0)</f>
        <v>66</v>
      </c>
      <c r="H428" s="13">
        <f ca="1">MATCH(GirisimProjeler[[#This Row],[Başvuru il]],ilceler[İl Plaka],0)+RANDBETWEEN(1,5)</f>
        <v>951</v>
      </c>
      <c r="I428" t="str">
        <f t="shared" ca="1" si="59"/>
        <v>Kurum 1</v>
      </c>
      <c r="J428" t="str">
        <f ca="1">IF(GirisimProjeler[[#This Row],[Aşama]]="Sonuçlandı","Kapalı","Açık")</f>
        <v>Kapalı</v>
      </c>
      <c r="K428" t="str">
        <f t="shared" ca="1" si="54"/>
        <v>Sonuçlandı</v>
      </c>
      <c r="L428" t="str">
        <f t="shared" ca="1" si="60"/>
        <v>Arge</v>
      </c>
      <c r="M428">
        <f ca="1">ROUNDUP(RANDBETWEEN(1,TODAY()-GirisimProjeler[[#This Row],[Tarih]])/2,0)</f>
        <v>9</v>
      </c>
      <c r="N428" s="15" t="str">
        <f ca="1">IF(GirisimProjeler[[#This Row],[Durumu]]="Açık",_xlfn.SWITCH(RANDBETWEEN(1,10),1,"",2,"",RANDBETWEEN(1,10)),"")</f>
        <v/>
      </c>
      <c r="O428" s="15" t="str">
        <f t="shared" ca="1" si="55"/>
        <v>Tubitak</v>
      </c>
      <c r="P428" s="15"/>
    </row>
    <row r="429" spans="1:16">
      <c r="A429">
        <v>716</v>
      </c>
      <c r="B429">
        <f t="shared" ca="1" si="53"/>
        <v>1110</v>
      </c>
      <c r="C429">
        <f t="shared" ca="1" si="56"/>
        <v>79</v>
      </c>
      <c r="D429" t="s">
        <v>10620</v>
      </c>
      <c r="E429" s="14">
        <f t="shared" ca="1" si="57"/>
        <v>43695</v>
      </c>
      <c r="F429">
        <f t="shared" ca="1" si="58"/>
        <v>70</v>
      </c>
      <c r="G429" s="13">
        <f ca="1">VLOOKUP(GirisimProjeler[[#This Row],[Başvuruyu Alan Çalışan]],Calisanlar[],6,0)</f>
        <v>34</v>
      </c>
      <c r="H429" s="13">
        <f ca="1">MATCH(GirisimProjeler[[#This Row],[Başvuru il]],ilceler[İl Plaka],0)+RANDBETWEEN(1,5)</f>
        <v>450</v>
      </c>
      <c r="I429" t="str">
        <f t="shared" ca="1" si="59"/>
        <v>Kurum 6</v>
      </c>
      <c r="J429" t="str">
        <f ca="1">IF(GirisimProjeler[[#This Row],[Aşama]]="Sonuçlandı","Kapalı","Açık")</f>
        <v>Açık</v>
      </c>
      <c r="K429" t="str">
        <f t="shared" ca="1" si="54"/>
        <v>İncelemede</v>
      </c>
      <c r="L429" t="str">
        <f t="shared" ca="1" si="60"/>
        <v>Arge</v>
      </c>
      <c r="M429">
        <f ca="1">ROUNDUP(RANDBETWEEN(1,TODAY()-GirisimProjeler[[#This Row],[Tarih]])/2,0)</f>
        <v>2</v>
      </c>
      <c r="N429" s="15">
        <f ca="1">IF(GirisimProjeler[[#This Row],[Durumu]]="Açık",_xlfn.SWITCH(RANDBETWEEN(1,10),1,"",2,"",RANDBETWEEN(1,10)),"")</f>
        <v>3</v>
      </c>
      <c r="O429" s="15" t="str">
        <f t="shared" ca="1" si="55"/>
        <v>Bulunmuyor</v>
      </c>
      <c r="P429" s="15"/>
    </row>
    <row r="430" spans="1:16">
      <c r="A430">
        <v>717</v>
      </c>
      <c r="B430">
        <f t="shared" ca="1" si="53"/>
        <v>1826</v>
      </c>
      <c r="C430">
        <f t="shared" ca="1" si="56"/>
        <v>76</v>
      </c>
      <c r="D430" t="s">
        <v>10621</v>
      </c>
      <c r="E430" s="14">
        <f t="shared" ca="1" si="57"/>
        <v>43698</v>
      </c>
      <c r="F430">
        <f t="shared" ca="1" si="58"/>
        <v>127</v>
      </c>
      <c r="G430" s="13">
        <f ca="1">VLOOKUP(GirisimProjeler[[#This Row],[Başvuruyu Alan Çalışan]],Calisanlar[],6,0)</f>
        <v>34</v>
      </c>
      <c r="H430" s="13">
        <f ca="1">MATCH(GirisimProjeler[[#This Row],[Başvuru il]],ilceler[İl Plaka],0)+RANDBETWEEN(1,5)</f>
        <v>446</v>
      </c>
      <c r="I430" t="str">
        <f t="shared" ca="1" si="59"/>
        <v>Kurum 19</v>
      </c>
      <c r="J430" t="str">
        <f ca="1">IF(GirisimProjeler[[#This Row],[Aşama]]="Sonuçlandı","Kapalı","Açık")</f>
        <v>Kapalı</v>
      </c>
      <c r="K430" t="str">
        <f t="shared" ca="1" si="54"/>
        <v>Sonuçlandı</v>
      </c>
      <c r="L430" t="str">
        <f t="shared" ca="1" si="60"/>
        <v>Finans</v>
      </c>
      <c r="M430">
        <f ca="1">ROUNDUP(RANDBETWEEN(1,TODAY()-GirisimProjeler[[#This Row],[Tarih]])/2,0)</f>
        <v>12</v>
      </c>
      <c r="N430" s="15" t="str">
        <f ca="1">IF(GirisimProjeler[[#This Row],[Durumu]]="Açık",_xlfn.SWITCH(RANDBETWEEN(1,10),1,"",2,"",RANDBETWEEN(1,10)),"")</f>
        <v/>
      </c>
      <c r="O430" s="15" t="str">
        <f t="shared" ca="1" si="55"/>
        <v>Bulunmuyor</v>
      </c>
      <c r="P430" s="15"/>
    </row>
    <row r="431" spans="1:16">
      <c r="A431">
        <v>718</v>
      </c>
      <c r="B431">
        <f t="shared" ca="1" si="53"/>
        <v>1848</v>
      </c>
      <c r="C431">
        <f t="shared" ca="1" si="56"/>
        <v>53</v>
      </c>
      <c r="D431" t="s">
        <v>10622</v>
      </c>
      <c r="E431" s="14">
        <f t="shared" ca="1" si="57"/>
        <v>43719</v>
      </c>
      <c r="F431">
        <f t="shared" ca="1" si="58"/>
        <v>42</v>
      </c>
      <c r="G431" s="13">
        <f ca="1">VLOOKUP(GirisimProjeler[[#This Row],[Başvuruyu Alan Çalışan]],Calisanlar[],6,0)</f>
        <v>35</v>
      </c>
      <c r="H431" s="13">
        <f ca="1">MATCH(GirisimProjeler[[#This Row],[Başvuru il]],ilceler[İl Plaka],0)+RANDBETWEEN(1,5)</f>
        <v>486</v>
      </c>
      <c r="I431" t="str">
        <f t="shared" ca="1" si="59"/>
        <v>Kurum 1</v>
      </c>
      <c r="J431" t="str">
        <f ca="1">IF(GirisimProjeler[[#This Row],[Aşama]]="Sonuçlandı","Kapalı","Açık")</f>
        <v>Açık</v>
      </c>
      <c r="K431" t="str">
        <f t="shared" ca="1" si="54"/>
        <v>İncelemede</v>
      </c>
      <c r="L431" t="str">
        <f t="shared" ca="1" si="60"/>
        <v>İnsan Kaynakları</v>
      </c>
      <c r="M431">
        <f ca="1">ROUNDUP(RANDBETWEEN(1,TODAY()-GirisimProjeler[[#This Row],[Tarih]])/2,0)</f>
        <v>1</v>
      </c>
      <c r="N431" s="15">
        <f ca="1">IF(GirisimProjeler[[#This Row],[Durumu]]="Açık",_xlfn.SWITCH(RANDBETWEEN(1,10),1,"",2,"",RANDBETWEEN(1,10)),"")</f>
        <v>6</v>
      </c>
      <c r="O431" s="15" t="str">
        <f t="shared" ca="1" si="55"/>
        <v>Bulunmuyor</v>
      </c>
      <c r="P431" s="15"/>
    </row>
    <row r="432" spans="1:16">
      <c r="A432">
        <v>719</v>
      </c>
      <c r="B432">
        <f t="shared" ca="1" si="53"/>
        <v>59</v>
      </c>
      <c r="C432">
        <f t="shared" ca="1" si="56"/>
        <v>83</v>
      </c>
      <c r="D432" t="s">
        <v>10623</v>
      </c>
      <c r="E432" s="14">
        <f t="shared" ca="1" si="57"/>
        <v>43680</v>
      </c>
      <c r="F432">
        <f t="shared" ca="1" si="58"/>
        <v>40</v>
      </c>
      <c r="G432" s="13">
        <f ca="1">VLOOKUP(GirisimProjeler[[#This Row],[Başvuruyu Alan Çalışan]],Calisanlar[],6,0)</f>
        <v>35</v>
      </c>
      <c r="H432" s="13">
        <f ca="1">MATCH(GirisimProjeler[[#This Row],[Başvuru il]],ilceler[İl Plaka],0)+RANDBETWEEN(1,5)</f>
        <v>488</v>
      </c>
      <c r="I432" t="str">
        <f t="shared" ca="1" si="59"/>
        <v>Kurum 16</v>
      </c>
      <c r="J432" t="str">
        <f ca="1">IF(GirisimProjeler[[#This Row],[Aşama]]="Sonuçlandı","Kapalı","Açık")</f>
        <v>Kapalı</v>
      </c>
      <c r="K432" t="str">
        <f t="shared" ca="1" si="54"/>
        <v>Sonuçlandı</v>
      </c>
      <c r="L432" t="str">
        <f t="shared" ca="1" si="60"/>
        <v>İnsan Kaynakları</v>
      </c>
      <c r="M432">
        <f ca="1">ROUNDUP(RANDBETWEEN(1,TODAY()-GirisimProjeler[[#This Row],[Tarih]])/2,0)</f>
        <v>4</v>
      </c>
      <c r="N432" s="15" t="str">
        <f ca="1">IF(GirisimProjeler[[#This Row],[Durumu]]="Açık",_xlfn.SWITCH(RANDBETWEEN(1,10),1,"",2,"",RANDBETWEEN(1,10)),"")</f>
        <v/>
      </c>
      <c r="O432" s="15" t="str">
        <f t="shared" ca="1" si="55"/>
        <v>Bulunmuyor</v>
      </c>
      <c r="P432" s="15"/>
    </row>
    <row r="433" spans="1:16">
      <c r="A433">
        <v>720</v>
      </c>
      <c r="B433">
        <f t="shared" ca="1" si="53"/>
        <v>827</v>
      </c>
      <c r="C433">
        <f t="shared" ca="1" si="56"/>
        <v>142</v>
      </c>
      <c r="D433" t="s">
        <v>10624</v>
      </c>
      <c r="E433" s="14">
        <f t="shared" ca="1" si="57"/>
        <v>43688</v>
      </c>
      <c r="F433">
        <f t="shared" ca="1" si="58"/>
        <v>75</v>
      </c>
      <c r="G433" s="13">
        <f ca="1">VLOOKUP(GirisimProjeler[[#This Row],[Başvuruyu Alan Çalışan]],Calisanlar[],6,0)</f>
        <v>66</v>
      </c>
      <c r="H433" s="13">
        <f ca="1">MATCH(GirisimProjeler[[#This Row],[Başvuru il]],ilceler[İl Plaka],0)+RANDBETWEEN(1,5)</f>
        <v>950</v>
      </c>
      <c r="I433" t="str">
        <f t="shared" ca="1" si="59"/>
        <v>Kurum 20</v>
      </c>
      <c r="J433" t="str">
        <f ca="1">IF(GirisimProjeler[[#This Row],[Aşama]]="Sonuçlandı","Kapalı","Açık")</f>
        <v>Kapalı</v>
      </c>
      <c r="K433" t="str">
        <f t="shared" ca="1" si="54"/>
        <v>Sonuçlandı</v>
      </c>
      <c r="L433" t="str">
        <f t="shared" ca="1" si="60"/>
        <v>Arge</v>
      </c>
      <c r="M433">
        <f ca="1">ROUNDUP(RANDBETWEEN(1,TODAY()-GirisimProjeler[[#This Row],[Tarih]])/2,0)</f>
        <v>2</v>
      </c>
      <c r="N433" s="15" t="str">
        <f ca="1">IF(GirisimProjeler[[#This Row],[Durumu]]="Açık",_xlfn.SWITCH(RANDBETWEEN(1,10),1,"",2,"",RANDBETWEEN(1,10)),"")</f>
        <v/>
      </c>
      <c r="O433" s="15" t="str">
        <f t="shared" ca="1" si="55"/>
        <v>Bulunmuyor</v>
      </c>
      <c r="P433" s="15"/>
    </row>
    <row r="434" spans="1:16">
      <c r="A434">
        <v>721</v>
      </c>
      <c r="B434">
        <f t="shared" ca="1" si="53"/>
        <v>1601</v>
      </c>
      <c r="C434">
        <f t="shared" ca="1" si="56"/>
        <v>148</v>
      </c>
      <c r="D434" s="12" t="s">
        <v>10617</v>
      </c>
      <c r="E434" s="14">
        <f t="shared" ca="1" si="57"/>
        <v>43673</v>
      </c>
      <c r="F434">
        <f t="shared" ca="1" si="58"/>
        <v>116</v>
      </c>
      <c r="G434" s="13">
        <f ca="1">VLOOKUP(GirisimProjeler[[#This Row],[Başvuruyu Alan Çalışan]],Calisanlar[],6,0)</f>
        <v>6</v>
      </c>
      <c r="H434" s="13">
        <f ca="1">MATCH(GirisimProjeler[[#This Row],[Başvuru il]],ilceler[İl Plaka],0)+RANDBETWEEN(1,5)</f>
        <v>66</v>
      </c>
      <c r="I434" t="str">
        <f t="shared" ca="1" si="59"/>
        <v>Kurum 3</v>
      </c>
      <c r="J434" t="str">
        <f ca="1">IF(GirisimProjeler[[#This Row],[Aşama]]="Sonuçlandı","Kapalı","Açık")</f>
        <v>Açık</v>
      </c>
      <c r="K434" t="str">
        <f t="shared" ca="1" si="54"/>
        <v>Yeni Proje</v>
      </c>
      <c r="L434" t="str">
        <f t="shared" ca="1" si="60"/>
        <v>Finans</v>
      </c>
      <c r="M434">
        <f ca="1">ROUNDUP(RANDBETWEEN(1,TODAY()-GirisimProjeler[[#This Row],[Tarih]])/2,0)</f>
        <v>28</v>
      </c>
      <c r="N434" s="15">
        <f ca="1">IF(GirisimProjeler[[#This Row],[Durumu]]="Açık",_xlfn.SWITCH(RANDBETWEEN(1,10),1,"",2,"",RANDBETWEEN(1,10)),"")</f>
        <v>6</v>
      </c>
      <c r="O434" s="15" t="str">
        <f t="shared" ca="1" si="55"/>
        <v>Kosgeb</v>
      </c>
      <c r="P434" s="15"/>
    </row>
    <row r="435" spans="1:16">
      <c r="A435">
        <v>722</v>
      </c>
      <c r="B435">
        <f t="shared" ca="1" si="53"/>
        <v>1380</v>
      </c>
      <c r="C435">
        <f t="shared" ca="1" si="56"/>
        <v>29</v>
      </c>
      <c r="D435" s="12" t="s">
        <v>10618</v>
      </c>
      <c r="E435" s="14">
        <f t="shared" ca="1" si="57"/>
        <v>43678</v>
      </c>
      <c r="F435">
        <f t="shared" ca="1" si="58"/>
        <v>97</v>
      </c>
      <c r="G435" s="13">
        <f ca="1">VLOOKUP(GirisimProjeler[[#This Row],[Başvuruyu Alan Çalışan]],Calisanlar[],6,0)</f>
        <v>58</v>
      </c>
      <c r="H435" s="13">
        <f ca="1">MATCH(GirisimProjeler[[#This Row],[Başvuru il]],ilceler[İl Plaka],0)+RANDBETWEEN(1,5)</f>
        <v>859</v>
      </c>
      <c r="I435" t="str">
        <f t="shared" ca="1" si="59"/>
        <v>Kurum 6</v>
      </c>
      <c r="J435" t="str">
        <f ca="1">IF(GirisimProjeler[[#This Row],[Aşama]]="Sonuçlandı","Kapalı","Açık")</f>
        <v>Kapalı</v>
      </c>
      <c r="K435" t="str">
        <f t="shared" ca="1" si="54"/>
        <v>Sonuçlandı</v>
      </c>
      <c r="L435" t="str">
        <f t="shared" ca="1" si="60"/>
        <v>Arge</v>
      </c>
      <c r="M435">
        <f ca="1">ROUNDUP(RANDBETWEEN(1,TODAY()-GirisimProjeler[[#This Row],[Tarih]])/2,0)</f>
        <v>1</v>
      </c>
      <c r="N435" s="15" t="str">
        <f ca="1">IF(GirisimProjeler[[#This Row],[Durumu]]="Açık",_xlfn.SWITCH(RANDBETWEEN(1,10),1,"",2,"",RANDBETWEEN(1,10)),"")</f>
        <v/>
      </c>
      <c r="O435" s="15" t="str">
        <f t="shared" ca="1" si="55"/>
        <v>AB</v>
      </c>
      <c r="P435" s="15"/>
    </row>
    <row r="436" spans="1:16">
      <c r="A436">
        <v>723</v>
      </c>
      <c r="B436">
        <f t="shared" ca="1" si="53"/>
        <v>631</v>
      </c>
      <c r="C436">
        <f t="shared" ca="1" si="56"/>
        <v>150</v>
      </c>
      <c r="D436" t="s">
        <v>10619</v>
      </c>
      <c r="E436" s="14">
        <f t="shared" ca="1" si="57"/>
        <v>43721</v>
      </c>
      <c r="F436">
        <f t="shared" ca="1" si="58"/>
        <v>82</v>
      </c>
      <c r="G436" s="13">
        <f ca="1">VLOOKUP(GirisimProjeler[[#This Row],[Başvuruyu Alan Çalışan]],Calisanlar[],6,0)</f>
        <v>35</v>
      </c>
      <c r="H436" s="13">
        <f ca="1">MATCH(GirisimProjeler[[#This Row],[Başvuru il]],ilceler[İl Plaka],0)+RANDBETWEEN(1,5)</f>
        <v>489</v>
      </c>
      <c r="I436" t="str">
        <f t="shared" ca="1" si="59"/>
        <v>Kurum 2</v>
      </c>
      <c r="J436" t="str">
        <f ca="1">IF(GirisimProjeler[[#This Row],[Aşama]]="Sonuçlandı","Kapalı","Açık")</f>
        <v>Açık</v>
      </c>
      <c r="K436" t="str">
        <f t="shared" ca="1" si="54"/>
        <v>Yeni Proje</v>
      </c>
      <c r="L436" t="str">
        <f t="shared" ca="1" si="60"/>
        <v>Bilgi İşlem</v>
      </c>
      <c r="M436">
        <f ca="1">ROUNDUP(RANDBETWEEN(1,TODAY()-GirisimProjeler[[#This Row],[Tarih]])/2,0)</f>
        <v>6</v>
      </c>
      <c r="N436" s="15" t="str">
        <f ca="1">IF(GirisimProjeler[[#This Row],[Durumu]]="Açık",_xlfn.SWITCH(RANDBETWEEN(1,10),1,"",2,"",RANDBETWEEN(1,10)),"")</f>
        <v/>
      </c>
      <c r="O436" s="15" t="str">
        <f t="shared" ca="1" si="55"/>
        <v>Bulunmuyor</v>
      </c>
      <c r="P436" s="15"/>
    </row>
    <row r="437" spans="1:16">
      <c r="A437">
        <v>724</v>
      </c>
      <c r="B437">
        <f t="shared" ca="1" si="53"/>
        <v>566</v>
      </c>
      <c r="C437">
        <f t="shared" ca="1" si="56"/>
        <v>137</v>
      </c>
      <c r="D437" t="s">
        <v>10620</v>
      </c>
      <c r="E437" s="14">
        <f t="shared" ca="1" si="57"/>
        <v>43674</v>
      </c>
      <c r="F437">
        <f t="shared" ca="1" si="58"/>
        <v>73</v>
      </c>
      <c r="G437" s="13">
        <f ca="1">VLOOKUP(GirisimProjeler[[#This Row],[Başvuruyu Alan Çalışan]],Calisanlar[],6,0)</f>
        <v>34</v>
      </c>
      <c r="H437" s="13">
        <f ca="1">MATCH(GirisimProjeler[[#This Row],[Başvuru il]],ilceler[İl Plaka],0)+RANDBETWEEN(1,5)</f>
        <v>450</v>
      </c>
      <c r="I437" t="str">
        <f t="shared" ca="1" si="59"/>
        <v>Kurum 1</v>
      </c>
      <c r="J437" t="str">
        <f ca="1">IF(GirisimProjeler[[#This Row],[Aşama]]="Sonuçlandı","Kapalı","Açık")</f>
        <v>Kapalı</v>
      </c>
      <c r="K437" t="str">
        <f t="shared" ca="1" si="54"/>
        <v>Sonuçlandı</v>
      </c>
      <c r="L437" t="str">
        <f t="shared" ca="1" si="60"/>
        <v>Bilgi İşlem</v>
      </c>
      <c r="M437">
        <f ca="1">ROUNDUP(RANDBETWEEN(1,TODAY()-GirisimProjeler[[#This Row],[Tarih]])/2,0)</f>
        <v>3</v>
      </c>
      <c r="N437" s="15" t="str">
        <f ca="1">IF(GirisimProjeler[[#This Row],[Durumu]]="Açık",_xlfn.SWITCH(RANDBETWEEN(1,10),1,"",2,"",RANDBETWEEN(1,10)),"")</f>
        <v/>
      </c>
      <c r="O437" s="15" t="str">
        <f t="shared" ca="1" si="55"/>
        <v>AB</v>
      </c>
      <c r="P437" s="15"/>
    </row>
    <row r="438" spans="1:16">
      <c r="A438">
        <v>725</v>
      </c>
      <c r="B438">
        <f t="shared" ca="1" si="53"/>
        <v>791</v>
      </c>
      <c r="C438">
        <f t="shared" ca="1" si="56"/>
        <v>33</v>
      </c>
      <c r="D438" t="s">
        <v>10621</v>
      </c>
      <c r="E438" s="14">
        <f t="shared" ca="1" si="57"/>
        <v>43696</v>
      </c>
      <c r="F438">
        <f t="shared" ca="1" si="58"/>
        <v>47</v>
      </c>
      <c r="G438" s="13">
        <f ca="1">VLOOKUP(GirisimProjeler[[#This Row],[Başvuruyu Alan Çalışan]],Calisanlar[],6,0)</f>
        <v>34</v>
      </c>
      <c r="H438" s="13">
        <f ca="1">MATCH(GirisimProjeler[[#This Row],[Başvuru il]],ilceler[İl Plaka],0)+RANDBETWEEN(1,5)</f>
        <v>450</v>
      </c>
      <c r="I438" t="str">
        <f t="shared" ca="1" si="59"/>
        <v>Kurum 1</v>
      </c>
      <c r="J438" t="str">
        <f ca="1">IF(GirisimProjeler[[#This Row],[Aşama]]="Sonuçlandı","Kapalı","Açık")</f>
        <v>Kapalı</v>
      </c>
      <c r="K438" t="str">
        <f t="shared" ca="1" si="54"/>
        <v>Sonuçlandı</v>
      </c>
      <c r="L438" t="str">
        <f t="shared" ca="1" si="60"/>
        <v>Arge</v>
      </c>
      <c r="M438">
        <f ca="1">ROUNDUP(RANDBETWEEN(1,TODAY()-GirisimProjeler[[#This Row],[Tarih]])/2,0)</f>
        <v>14</v>
      </c>
      <c r="N438" s="15" t="str">
        <f ca="1">IF(GirisimProjeler[[#This Row],[Durumu]]="Açık",_xlfn.SWITCH(RANDBETWEEN(1,10),1,"",2,"",RANDBETWEEN(1,10)),"")</f>
        <v/>
      </c>
      <c r="O438" s="15" t="str">
        <f t="shared" ca="1" si="55"/>
        <v>AB</v>
      </c>
      <c r="P438" s="15"/>
    </row>
    <row r="439" spans="1:16">
      <c r="A439">
        <v>726</v>
      </c>
      <c r="B439">
        <f t="shared" ca="1" si="53"/>
        <v>404</v>
      </c>
      <c r="C439">
        <f t="shared" ca="1" si="56"/>
        <v>151</v>
      </c>
      <c r="D439" t="s">
        <v>10622</v>
      </c>
      <c r="E439" s="14">
        <f t="shared" ca="1" si="57"/>
        <v>43673</v>
      </c>
      <c r="F439">
        <f t="shared" ca="1" si="58"/>
        <v>107</v>
      </c>
      <c r="G439" s="13">
        <f ca="1">VLOOKUP(GirisimProjeler[[#This Row],[Başvuruyu Alan Çalışan]],Calisanlar[],6,0)</f>
        <v>6</v>
      </c>
      <c r="H439" s="13">
        <f ca="1">MATCH(GirisimProjeler[[#This Row],[Başvuru il]],ilceler[İl Plaka],0)+RANDBETWEEN(1,5)</f>
        <v>70</v>
      </c>
      <c r="I439" t="str">
        <f t="shared" ca="1" si="59"/>
        <v>Kurum 4</v>
      </c>
      <c r="J439" t="str">
        <f ca="1">IF(GirisimProjeler[[#This Row],[Aşama]]="Sonuçlandı","Kapalı","Açık")</f>
        <v>Kapalı</v>
      </c>
      <c r="K439" t="str">
        <f t="shared" ca="1" si="54"/>
        <v>Sonuçlandı</v>
      </c>
      <c r="L439" t="str">
        <f t="shared" ca="1" si="60"/>
        <v>İnsan Kaynakları</v>
      </c>
      <c r="M439">
        <f ca="1">ROUNDUP(RANDBETWEEN(1,TODAY()-GirisimProjeler[[#This Row],[Tarih]])/2,0)</f>
        <v>24</v>
      </c>
      <c r="N439" s="15" t="str">
        <f ca="1">IF(GirisimProjeler[[#This Row],[Durumu]]="Açık",_xlfn.SWITCH(RANDBETWEEN(1,10),1,"",2,"",RANDBETWEEN(1,10)),"")</f>
        <v/>
      </c>
      <c r="O439" s="15" t="str">
        <f t="shared" ca="1" si="55"/>
        <v>Tubitak</v>
      </c>
      <c r="P439" s="15"/>
    </row>
    <row r="440" spans="1:16">
      <c r="A440">
        <v>727</v>
      </c>
      <c r="B440">
        <f t="shared" ca="1" si="53"/>
        <v>903</v>
      </c>
      <c r="C440">
        <f t="shared" ca="1" si="56"/>
        <v>89</v>
      </c>
      <c r="D440" t="s">
        <v>10623</v>
      </c>
      <c r="E440" s="14">
        <f t="shared" ca="1" si="57"/>
        <v>43675</v>
      </c>
      <c r="F440">
        <f t="shared" ca="1" si="58"/>
        <v>104</v>
      </c>
      <c r="G440" s="13">
        <f ca="1">VLOOKUP(GirisimProjeler[[#This Row],[Başvuruyu Alan Çalışan]],Calisanlar[],6,0)</f>
        <v>6</v>
      </c>
      <c r="H440" s="13">
        <f ca="1">MATCH(GirisimProjeler[[#This Row],[Başvuru il]],ilceler[İl Plaka],0)+RANDBETWEEN(1,5)</f>
        <v>67</v>
      </c>
      <c r="I440" t="str">
        <f t="shared" ca="1" si="59"/>
        <v>Kurum 8</v>
      </c>
      <c r="J440" t="str">
        <f ca="1">IF(GirisimProjeler[[#This Row],[Aşama]]="Sonuçlandı","Kapalı","Açık")</f>
        <v>Açık</v>
      </c>
      <c r="K440" t="str">
        <f t="shared" ca="1" si="54"/>
        <v>İncelemede</v>
      </c>
      <c r="L440" t="str">
        <f t="shared" ca="1" si="60"/>
        <v>İnsan Kaynakları</v>
      </c>
      <c r="M440">
        <f ca="1">ROUNDUP(RANDBETWEEN(1,TODAY()-GirisimProjeler[[#This Row],[Tarih]])/2,0)</f>
        <v>12</v>
      </c>
      <c r="N440" s="15">
        <f ca="1">IF(GirisimProjeler[[#This Row],[Durumu]]="Açık",_xlfn.SWITCH(RANDBETWEEN(1,10),1,"",2,"",RANDBETWEEN(1,10)),"")</f>
        <v>1</v>
      </c>
      <c r="O440" s="15" t="str">
        <f t="shared" ca="1" si="55"/>
        <v>Bulunmuyor</v>
      </c>
      <c r="P440" s="15"/>
    </row>
    <row r="441" spans="1:16">
      <c r="A441">
        <v>728</v>
      </c>
      <c r="B441">
        <f t="shared" ca="1" si="53"/>
        <v>1269</v>
      </c>
      <c r="C441">
        <f t="shared" ca="1" si="56"/>
        <v>82</v>
      </c>
      <c r="D441" t="s">
        <v>10624</v>
      </c>
      <c r="E441" s="14">
        <f t="shared" ca="1" si="57"/>
        <v>43698</v>
      </c>
      <c r="F441">
        <f t="shared" ca="1" si="58"/>
        <v>40</v>
      </c>
      <c r="G441" s="13">
        <f ca="1">VLOOKUP(GirisimProjeler[[#This Row],[Başvuruyu Alan Çalışan]],Calisanlar[],6,0)</f>
        <v>35</v>
      </c>
      <c r="H441" s="13">
        <f ca="1">MATCH(GirisimProjeler[[#This Row],[Başvuru il]],ilceler[İl Plaka],0)+RANDBETWEEN(1,5)</f>
        <v>487</v>
      </c>
      <c r="I441" t="str">
        <f t="shared" ca="1" si="59"/>
        <v>Kurum 19</v>
      </c>
      <c r="J441" t="str">
        <f ca="1">IF(GirisimProjeler[[#This Row],[Aşama]]="Sonuçlandı","Kapalı","Açık")</f>
        <v>Açık</v>
      </c>
      <c r="K441" t="str">
        <f t="shared" ca="1" si="54"/>
        <v>İncelemede</v>
      </c>
      <c r="L441" t="str">
        <f t="shared" ca="1" si="60"/>
        <v>İnsan Kaynakları</v>
      </c>
      <c r="M441">
        <f ca="1">ROUNDUP(RANDBETWEEN(1,TODAY()-GirisimProjeler[[#This Row],[Tarih]])/2,0)</f>
        <v>2</v>
      </c>
      <c r="N441" s="15">
        <f ca="1">IF(GirisimProjeler[[#This Row],[Durumu]]="Açık",_xlfn.SWITCH(RANDBETWEEN(1,10),1,"",2,"",RANDBETWEEN(1,10)),"")</f>
        <v>1</v>
      </c>
      <c r="O441" s="15" t="str">
        <f t="shared" ca="1" si="55"/>
        <v>Bulunmuyor</v>
      </c>
      <c r="P441" s="15"/>
    </row>
    <row r="442" spans="1:16">
      <c r="A442">
        <v>729</v>
      </c>
      <c r="B442">
        <f t="shared" ca="1" si="53"/>
        <v>1085</v>
      </c>
      <c r="C442">
        <f t="shared" ca="1" si="56"/>
        <v>126</v>
      </c>
      <c r="D442" s="12" t="s">
        <v>10617</v>
      </c>
      <c r="E442" s="14">
        <f t="shared" ca="1" si="57"/>
        <v>43708</v>
      </c>
      <c r="F442">
        <f t="shared" ca="1" si="58"/>
        <v>73</v>
      </c>
      <c r="G442" s="13">
        <f ca="1">VLOOKUP(GirisimProjeler[[#This Row],[Başvuruyu Alan Çalışan]],Calisanlar[],6,0)</f>
        <v>34</v>
      </c>
      <c r="H442" s="13">
        <f ca="1">MATCH(GirisimProjeler[[#This Row],[Başvuru il]],ilceler[İl Plaka],0)+RANDBETWEEN(1,5)</f>
        <v>450</v>
      </c>
      <c r="I442" t="str">
        <f t="shared" ca="1" si="59"/>
        <v>Kurum 13</v>
      </c>
      <c r="J442" t="str">
        <f ca="1">IF(GirisimProjeler[[#This Row],[Aşama]]="Sonuçlandı","Kapalı","Açık")</f>
        <v>Kapalı</v>
      </c>
      <c r="K442" t="str">
        <f t="shared" ca="1" si="54"/>
        <v>Sonuçlandı</v>
      </c>
      <c r="L442" t="str">
        <f t="shared" ca="1" si="60"/>
        <v>Arge</v>
      </c>
      <c r="M442">
        <f ca="1">ROUNDUP(RANDBETWEEN(1,TODAY()-GirisimProjeler[[#This Row],[Tarih]])/2,0)</f>
        <v>10</v>
      </c>
      <c r="N442" s="15" t="str">
        <f ca="1">IF(GirisimProjeler[[#This Row],[Durumu]]="Açık",_xlfn.SWITCH(RANDBETWEEN(1,10),1,"",2,"",RANDBETWEEN(1,10)),"")</f>
        <v/>
      </c>
      <c r="O442" s="15" t="str">
        <f t="shared" ca="1" si="55"/>
        <v>Tubitak</v>
      </c>
      <c r="P442" s="15"/>
    </row>
    <row r="443" spans="1:16">
      <c r="A443">
        <v>730</v>
      </c>
      <c r="B443">
        <f t="shared" ca="1" si="53"/>
        <v>660</v>
      </c>
      <c r="C443">
        <f t="shared" ca="1" si="56"/>
        <v>35</v>
      </c>
      <c r="D443" s="12" t="s">
        <v>10618</v>
      </c>
      <c r="E443" s="14">
        <f t="shared" ca="1" si="57"/>
        <v>43680</v>
      </c>
      <c r="F443">
        <f t="shared" ca="1" si="58"/>
        <v>81</v>
      </c>
      <c r="G443" s="13">
        <f ca="1">VLOOKUP(GirisimProjeler[[#This Row],[Başvuruyu Alan Çalışan]],Calisanlar[],6,0)</f>
        <v>6</v>
      </c>
      <c r="H443" s="13">
        <f ca="1">MATCH(GirisimProjeler[[#This Row],[Başvuru il]],ilceler[İl Plaka],0)+RANDBETWEEN(1,5)</f>
        <v>67</v>
      </c>
      <c r="I443" t="str">
        <f t="shared" ca="1" si="59"/>
        <v>Kurum 5</v>
      </c>
      <c r="J443" t="str">
        <f ca="1">IF(GirisimProjeler[[#This Row],[Aşama]]="Sonuçlandı","Kapalı","Açık")</f>
        <v>Açık</v>
      </c>
      <c r="K443" t="str">
        <f t="shared" ca="1" si="54"/>
        <v>İncelemede</v>
      </c>
      <c r="L443" t="str">
        <f t="shared" ca="1" si="60"/>
        <v>Bilgi İşlem</v>
      </c>
      <c r="M443">
        <f ca="1">ROUNDUP(RANDBETWEEN(1,TODAY()-GirisimProjeler[[#This Row],[Tarih]])/2,0)</f>
        <v>24</v>
      </c>
      <c r="N443" s="15">
        <f ca="1">IF(GirisimProjeler[[#This Row],[Durumu]]="Açık",_xlfn.SWITCH(RANDBETWEEN(1,10),1,"",2,"",RANDBETWEEN(1,10)),"")</f>
        <v>9</v>
      </c>
      <c r="O443" s="15" t="str">
        <f t="shared" ca="1" si="55"/>
        <v>AB</v>
      </c>
      <c r="P443" s="15"/>
    </row>
    <row r="444" spans="1:16">
      <c r="A444">
        <v>731</v>
      </c>
      <c r="B444">
        <f t="shared" ca="1" si="53"/>
        <v>506</v>
      </c>
      <c r="C444">
        <f t="shared" ca="1" si="56"/>
        <v>142</v>
      </c>
      <c r="D444" t="s">
        <v>10619</v>
      </c>
      <c r="E444" s="14">
        <f t="shared" ca="1" si="57"/>
        <v>43706</v>
      </c>
      <c r="F444">
        <f t="shared" ca="1" si="58"/>
        <v>18</v>
      </c>
      <c r="G444" s="13">
        <f ca="1">VLOOKUP(GirisimProjeler[[#This Row],[Başvuruyu Alan Çalışan]],Calisanlar[],6,0)</f>
        <v>24</v>
      </c>
      <c r="H444" s="13">
        <f ca="1">MATCH(GirisimProjeler[[#This Row],[Başvuru il]],ilceler[İl Plaka],0)+RANDBETWEEN(1,5)</f>
        <v>338</v>
      </c>
      <c r="I444" t="str">
        <f t="shared" ca="1" si="59"/>
        <v>Kurum 11</v>
      </c>
      <c r="J444" t="str">
        <f ca="1">IF(GirisimProjeler[[#This Row],[Aşama]]="Sonuçlandı","Kapalı","Açık")</f>
        <v>Kapalı</v>
      </c>
      <c r="K444" t="str">
        <f t="shared" ca="1" si="54"/>
        <v>Sonuçlandı</v>
      </c>
      <c r="L444" t="str">
        <f t="shared" ca="1" si="60"/>
        <v>Bilgi İşlem</v>
      </c>
      <c r="M444">
        <f ca="1">ROUNDUP(RANDBETWEEN(1,TODAY()-GirisimProjeler[[#This Row],[Tarih]])/2,0)</f>
        <v>6</v>
      </c>
      <c r="N444" s="15" t="str">
        <f ca="1">IF(GirisimProjeler[[#This Row],[Durumu]]="Açık",_xlfn.SWITCH(RANDBETWEEN(1,10),1,"",2,"",RANDBETWEEN(1,10)),"")</f>
        <v/>
      </c>
      <c r="O444" s="15" t="str">
        <f t="shared" ca="1" si="55"/>
        <v>Tubitak</v>
      </c>
      <c r="P444" s="15"/>
    </row>
    <row r="445" spans="1:16">
      <c r="A445">
        <v>732</v>
      </c>
      <c r="B445">
        <f t="shared" ca="1" si="53"/>
        <v>1577</v>
      </c>
      <c r="C445">
        <f t="shared" ca="1" si="56"/>
        <v>120</v>
      </c>
      <c r="D445" t="s">
        <v>10620</v>
      </c>
      <c r="E445" s="14">
        <f t="shared" ca="1" si="57"/>
        <v>43678</v>
      </c>
      <c r="F445">
        <f t="shared" ca="1" si="58"/>
        <v>126</v>
      </c>
      <c r="G445" s="13">
        <f ca="1">VLOOKUP(GirisimProjeler[[#This Row],[Başvuruyu Alan Çalışan]],Calisanlar[],6,0)</f>
        <v>34</v>
      </c>
      <c r="H445" s="13">
        <f ca="1">MATCH(GirisimProjeler[[#This Row],[Başvuru il]],ilceler[İl Plaka],0)+RANDBETWEEN(1,5)</f>
        <v>448</v>
      </c>
      <c r="I445" t="str">
        <f t="shared" ca="1" si="59"/>
        <v>Kurum 14</v>
      </c>
      <c r="J445" t="str">
        <f ca="1">IF(GirisimProjeler[[#This Row],[Aşama]]="Sonuçlandı","Kapalı","Açık")</f>
        <v>Kapalı</v>
      </c>
      <c r="K445" t="str">
        <f t="shared" ca="1" si="54"/>
        <v>Sonuçlandı</v>
      </c>
      <c r="L445" t="str">
        <f t="shared" ca="1" si="60"/>
        <v>Finans</v>
      </c>
      <c r="M445">
        <f ca="1">ROUNDUP(RANDBETWEEN(1,TODAY()-GirisimProjeler[[#This Row],[Tarih]])/2,0)</f>
        <v>13</v>
      </c>
      <c r="N445" s="15" t="str">
        <f ca="1">IF(GirisimProjeler[[#This Row],[Durumu]]="Açık",_xlfn.SWITCH(RANDBETWEEN(1,10),1,"",2,"",RANDBETWEEN(1,10)),"")</f>
        <v/>
      </c>
      <c r="O445" s="15" t="str">
        <f t="shared" ca="1" si="55"/>
        <v>AB</v>
      </c>
      <c r="P445" s="15"/>
    </row>
    <row r="446" spans="1:16">
      <c r="A446">
        <v>733</v>
      </c>
      <c r="B446">
        <f t="shared" ca="1" si="53"/>
        <v>1126</v>
      </c>
      <c r="C446">
        <f t="shared" ca="1" si="56"/>
        <v>5</v>
      </c>
      <c r="D446" t="s">
        <v>10621</v>
      </c>
      <c r="E446" s="14">
        <f t="shared" ca="1" si="57"/>
        <v>43719</v>
      </c>
      <c r="F446">
        <f t="shared" ca="1" si="58"/>
        <v>80</v>
      </c>
      <c r="G446" s="13">
        <f ca="1">VLOOKUP(GirisimProjeler[[#This Row],[Başvuruyu Alan Çalışan]],Calisanlar[],6,0)</f>
        <v>6</v>
      </c>
      <c r="H446" s="13">
        <f ca="1">MATCH(GirisimProjeler[[#This Row],[Başvuru il]],ilceler[İl Plaka],0)+RANDBETWEEN(1,5)</f>
        <v>70</v>
      </c>
      <c r="I446" t="str">
        <f t="shared" ca="1" si="59"/>
        <v>Kurum 13</v>
      </c>
      <c r="J446" t="str">
        <f ca="1">IF(GirisimProjeler[[#This Row],[Aşama]]="Sonuçlandı","Kapalı","Açık")</f>
        <v>Kapalı</v>
      </c>
      <c r="K446" t="str">
        <f t="shared" ca="1" si="54"/>
        <v>Sonuçlandı</v>
      </c>
      <c r="L446" t="str">
        <f t="shared" ca="1" si="60"/>
        <v>İnsan Kaynakları</v>
      </c>
      <c r="M446">
        <f ca="1">ROUNDUP(RANDBETWEEN(1,TODAY()-GirisimProjeler[[#This Row],[Tarih]])/2,0)</f>
        <v>5</v>
      </c>
      <c r="N446" s="15" t="str">
        <f ca="1">IF(GirisimProjeler[[#This Row],[Durumu]]="Açık",_xlfn.SWITCH(RANDBETWEEN(1,10),1,"",2,"",RANDBETWEEN(1,10)),"")</f>
        <v/>
      </c>
      <c r="O446" s="15" t="str">
        <f t="shared" ca="1" si="55"/>
        <v>Kosgeb</v>
      </c>
      <c r="P446" s="15"/>
    </row>
    <row r="447" spans="1:16">
      <c r="A447">
        <v>734</v>
      </c>
      <c r="B447">
        <f t="shared" ca="1" si="53"/>
        <v>1015</v>
      </c>
      <c r="C447">
        <f t="shared" ca="1" si="56"/>
        <v>70</v>
      </c>
      <c r="D447" t="s">
        <v>10622</v>
      </c>
      <c r="E447" s="14">
        <f t="shared" ca="1" si="57"/>
        <v>43712</v>
      </c>
      <c r="F447">
        <f t="shared" ca="1" si="58"/>
        <v>71</v>
      </c>
      <c r="G447" s="13">
        <f ca="1">VLOOKUP(GirisimProjeler[[#This Row],[Başvuruyu Alan Çalışan]],Calisanlar[],6,0)</f>
        <v>35</v>
      </c>
      <c r="H447" s="13">
        <f ca="1">MATCH(GirisimProjeler[[#This Row],[Başvuru il]],ilceler[İl Plaka],0)+RANDBETWEEN(1,5)</f>
        <v>489</v>
      </c>
      <c r="I447" t="str">
        <f t="shared" ca="1" si="59"/>
        <v>Kurum 19</v>
      </c>
      <c r="J447" t="str">
        <f ca="1">IF(GirisimProjeler[[#This Row],[Aşama]]="Sonuçlandı","Kapalı","Açık")</f>
        <v>Açık</v>
      </c>
      <c r="K447" t="str">
        <f t="shared" ca="1" si="54"/>
        <v>Yeni Proje</v>
      </c>
      <c r="L447" t="str">
        <f t="shared" ca="1" si="60"/>
        <v>Arge</v>
      </c>
      <c r="M447">
        <f ca="1">ROUNDUP(RANDBETWEEN(1,TODAY()-GirisimProjeler[[#This Row],[Tarih]])/2,0)</f>
        <v>8</v>
      </c>
      <c r="N447" s="15" t="str">
        <f ca="1">IF(GirisimProjeler[[#This Row],[Durumu]]="Açık",_xlfn.SWITCH(RANDBETWEEN(1,10),1,"",2,"",RANDBETWEEN(1,10)),"")</f>
        <v/>
      </c>
      <c r="O447" s="15" t="str">
        <f t="shared" ca="1" si="55"/>
        <v>Kosgeb</v>
      </c>
      <c r="P447" s="15"/>
    </row>
    <row r="448" spans="1:16">
      <c r="A448">
        <v>735</v>
      </c>
      <c r="B448">
        <f t="shared" ca="1" si="53"/>
        <v>219</v>
      </c>
      <c r="C448">
        <f t="shared" ca="1" si="56"/>
        <v>93</v>
      </c>
      <c r="D448" t="s">
        <v>10623</v>
      </c>
      <c r="E448" s="14">
        <f t="shared" ca="1" si="57"/>
        <v>43715</v>
      </c>
      <c r="F448">
        <f t="shared" ca="1" si="58"/>
        <v>71</v>
      </c>
      <c r="G448" s="13">
        <f ca="1">VLOOKUP(GirisimProjeler[[#This Row],[Başvuruyu Alan Çalışan]],Calisanlar[],6,0)</f>
        <v>35</v>
      </c>
      <c r="H448" s="13">
        <f ca="1">MATCH(GirisimProjeler[[#This Row],[Başvuru il]],ilceler[İl Plaka],0)+RANDBETWEEN(1,5)</f>
        <v>485</v>
      </c>
      <c r="I448" t="str">
        <f t="shared" ca="1" si="59"/>
        <v>Kurum 4</v>
      </c>
      <c r="J448" t="str">
        <f ca="1">IF(GirisimProjeler[[#This Row],[Aşama]]="Sonuçlandı","Kapalı","Açık")</f>
        <v>Açık</v>
      </c>
      <c r="K448" t="str">
        <f t="shared" ca="1" si="54"/>
        <v>İncelemede</v>
      </c>
      <c r="L448" t="str">
        <f t="shared" ca="1" si="60"/>
        <v>Arge</v>
      </c>
      <c r="M448">
        <f ca="1">ROUNDUP(RANDBETWEEN(1,TODAY()-GirisimProjeler[[#This Row],[Tarih]])/2,0)</f>
        <v>1</v>
      </c>
      <c r="N448" s="15">
        <f ca="1">IF(GirisimProjeler[[#This Row],[Durumu]]="Açık",_xlfn.SWITCH(RANDBETWEEN(1,10),1,"",2,"",RANDBETWEEN(1,10)),"")</f>
        <v>10</v>
      </c>
      <c r="O448" s="15" t="str">
        <f t="shared" ca="1" si="55"/>
        <v>Bulunmuyor</v>
      </c>
      <c r="P448" s="15"/>
    </row>
    <row r="449" spans="1:16">
      <c r="A449">
        <v>736</v>
      </c>
      <c r="B449">
        <f t="shared" ca="1" si="53"/>
        <v>1925</v>
      </c>
      <c r="C449">
        <f t="shared" ca="1" si="56"/>
        <v>147</v>
      </c>
      <c r="D449" t="s">
        <v>10624</v>
      </c>
      <c r="E449" s="14">
        <f t="shared" ca="1" si="57"/>
        <v>43682</v>
      </c>
      <c r="F449">
        <f t="shared" ca="1" si="58"/>
        <v>47</v>
      </c>
      <c r="G449" s="13">
        <f ca="1">VLOOKUP(GirisimProjeler[[#This Row],[Başvuruyu Alan Çalışan]],Calisanlar[],6,0)</f>
        <v>34</v>
      </c>
      <c r="H449" s="13">
        <f ca="1">MATCH(GirisimProjeler[[#This Row],[Başvuru il]],ilceler[İl Plaka],0)+RANDBETWEEN(1,5)</f>
        <v>446</v>
      </c>
      <c r="I449" t="str">
        <f t="shared" ca="1" si="59"/>
        <v>Kurum 7</v>
      </c>
      <c r="J449" t="str">
        <f ca="1">IF(GirisimProjeler[[#This Row],[Aşama]]="Sonuçlandı","Kapalı","Açık")</f>
        <v>Kapalı</v>
      </c>
      <c r="K449" t="str">
        <f t="shared" ca="1" si="54"/>
        <v>Sonuçlandı</v>
      </c>
      <c r="L449" t="str">
        <f t="shared" ca="1" si="60"/>
        <v>Finans</v>
      </c>
      <c r="M449">
        <f ca="1">ROUNDUP(RANDBETWEEN(1,TODAY()-GirisimProjeler[[#This Row],[Tarih]])/2,0)</f>
        <v>7</v>
      </c>
      <c r="N449" s="15" t="str">
        <f ca="1">IF(GirisimProjeler[[#This Row],[Durumu]]="Açık",_xlfn.SWITCH(RANDBETWEEN(1,10),1,"",2,"",RANDBETWEEN(1,10)),"")</f>
        <v/>
      </c>
      <c r="O449" s="15" t="str">
        <f t="shared" ca="1" si="55"/>
        <v>Bulunmuyor</v>
      </c>
      <c r="P449" s="15"/>
    </row>
    <row r="450" spans="1:16">
      <c r="A450">
        <v>737</v>
      </c>
      <c r="B450">
        <f t="shared" ref="B450:B513" ca="1" si="61">RANDBETWEEN(1,1964)</f>
        <v>158</v>
      </c>
      <c r="C450">
        <f t="shared" ca="1" si="56"/>
        <v>68</v>
      </c>
      <c r="D450" s="12" t="s">
        <v>10617</v>
      </c>
      <c r="E450" s="14">
        <f t="shared" ca="1" si="57"/>
        <v>43730</v>
      </c>
      <c r="F450">
        <f t="shared" ca="1" si="58"/>
        <v>82</v>
      </c>
      <c r="G450" s="13">
        <f ca="1">VLOOKUP(GirisimProjeler[[#This Row],[Başvuruyu Alan Çalışan]],Calisanlar[],6,0)</f>
        <v>35</v>
      </c>
      <c r="H450" s="13">
        <f ca="1">MATCH(GirisimProjeler[[#This Row],[Başvuru il]],ilceler[İl Plaka],0)+RANDBETWEEN(1,5)</f>
        <v>486</v>
      </c>
      <c r="I450" t="str">
        <f t="shared" ca="1" si="59"/>
        <v>Kurum 18</v>
      </c>
      <c r="J450" t="str">
        <f ca="1">IF(GirisimProjeler[[#This Row],[Aşama]]="Sonuçlandı","Kapalı","Açık")</f>
        <v>Açık</v>
      </c>
      <c r="K450" t="str">
        <f t="shared" ref="K450:K513" ca="1" si="62">_xlfn.SWITCH(RANDBETWEEN(1,5),1,"Yeni Proje",2,"İncelemede",3,"Sonuçlandı","Sonuçlandı")</f>
        <v>Yeni Proje</v>
      </c>
      <c r="L450" t="str">
        <f t="shared" ca="1" si="60"/>
        <v>Finans</v>
      </c>
      <c r="M450">
        <f ca="1">ROUNDUP(RANDBETWEEN(1,TODAY()-GirisimProjeler[[#This Row],[Tarih]])/2,0)</f>
        <v>2</v>
      </c>
      <c r="N450" s="15">
        <f ca="1">IF(GirisimProjeler[[#This Row],[Durumu]]="Açık",_xlfn.SWITCH(RANDBETWEEN(1,10),1,"",2,"",RANDBETWEEN(1,10)),"")</f>
        <v>8</v>
      </c>
      <c r="O450" s="15" t="str">
        <f t="shared" ref="O450:O513" ca="1" si="63">_xlfn.SWITCH(RANDBETWEEN(1,4),1,"Tubitak",2,"Kosgeb",3,"AB",4,"Bulunmuyor")</f>
        <v>AB</v>
      </c>
      <c r="P450" s="15"/>
    </row>
    <row r="451" spans="1:16">
      <c r="A451">
        <v>738</v>
      </c>
      <c r="B451">
        <f t="shared" ca="1" si="61"/>
        <v>205</v>
      </c>
      <c r="C451">
        <f t="shared" ca="1" si="56"/>
        <v>80</v>
      </c>
      <c r="D451" s="12" t="s">
        <v>10618</v>
      </c>
      <c r="E451" s="14">
        <f t="shared" ca="1" si="57"/>
        <v>43696</v>
      </c>
      <c r="F451">
        <f t="shared" ca="1" si="58"/>
        <v>3</v>
      </c>
      <c r="G451" s="13">
        <f ca="1">VLOOKUP(GirisimProjeler[[#This Row],[Başvuruyu Alan Çalışan]],Calisanlar[],6,0)</f>
        <v>6</v>
      </c>
      <c r="H451" s="13">
        <f ca="1">MATCH(GirisimProjeler[[#This Row],[Başvuru il]],ilceler[İl Plaka],0)+RANDBETWEEN(1,5)</f>
        <v>68</v>
      </c>
      <c r="I451" t="str">
        <f t="shared" ca="1" si="59"/>
        <v>Kurum 5</v>
      </c>
      <c r="J451" t="str">
        <f ca="1">IF(GirisimProjeler[[#This Row],[Aşama]]="Sonuçlandı","Kapalı","Açık")</f>
        <v>Açık</v>
      </c>
      <c r="K451" t="str">
        <f t="shared" ca="1" si="62"/>
        <v>İncelemede</v>
      </c>
      <c r="L451" t="str">
        <f t="shared" ca="1" si="60"/>
        <v>Finans</v>
      </c>
      <c r="M451">
        <f ca="1">ROUNDUP(RANDBETWEEN(1,TODAY()-GirisimProjeler[[#This Row],[Tarih]])/2,0)</f>
        <v>7</v>
      </c>
      <c r="N451" s="15" t="str">
        <f ca="1">IF(GirisimProjeler[[#This Row],[Durumu]]="Açık",_xlfn.SWITCH(RANDBETWEEN(1,10),1,"",2,"",RANDBETWEEN(1,10)),"")</f>
        <v/>
      </c>
      <c r="O451" s="15" t="str">
        <f t="shared" ca="1" si="63"/>
        <v>Tubitak</v>
      </c>
      <c r="P451" s="15"/>
    </row>
    <row r="452" spans="1:16">
      <c r="A452">
        <v>739</v>
      </c>
      <c r="B452">
        <f t="shared" ca="1" si="61"/>
        <v>175</v>
      </c>
      <c r="C452">
        <f t="shared" ca="1" si="56"/>
        <v>83</v>
      </c>
      <c r="D452" t="s">
        <v>10619</v>
      </c>
      <c r="E452" s="14">
        <f t="shared" ca="1" si="57"/>
        <v>43674</v>
      </c>
      <c r="F452">
        <f t="shared" ca="1" si="58"/>
        <v>12</v>
      </c>
      <c r="G452" s="13">
        <f ca="1">VLOOKUP(GirisimProjeler[[#This Row],[Başvuruyu Alan Çalışan]],Calisanlar[],6,0)</f>
        <v>34</v>
      </c>
      <c r="H452" s="13">
        <f ca="1">MATCH(GirisimProjeler[[#This Row],[Başvuru il]],ilceler[İl Plaka],0)+RANDBETWEEN(1,5)</f>
        <v>448</v>
      </c>
      <c r="I452" t="str">
        <f t="shared" ca="1" si="59"/>
        <v>Kurum 17</v>
      </c>
      <c r="J452" t="str">
        <f ca="1">IF(GirisimProjeler[[#This Row],[Aşama]]="Sonuçlandı","Kapalı","Açık")</f>
        <v>Kapalı</v>
      </c>
      <c r="K452" t="str">
        <f t="shared" ca="1" si="62"/>
        <v>Sonuçlandı</v>
      </c>
      <c r="L452" t="str">
        <f t="shared" ca="1" si="60"/>
        <v>Arge</v>
      </c>
      <c r="M452">
        <f ca="1">ROUNDUP(RANDBETWEEN(1,TODAY()-GirisimProjeler[[#This Row],[Tarih]])/2,0)</f>
        <v>22</v>
      </c>
      <c r="N452" s="15" t="str">
        <f ca="1">IF(GirisimProjeler[[#This Row],[Durumu]]="Açık",_xlfn.SWITCH(RANDBETWEEN(1,10),1,"",2,"",RANDBETWEEN(1,10)),"")</f>
        <v/>
      </c>
      <c r="O452" s="15" t="str">
        <f t="shared" ca="1" si="63"/>
        <v>Kosgeb</v>
      </c>
      <c r="P452" s="15"/>
    </row>
    <row r="453" spans="1:16">
      <c r="A453">
        <v>740</v>
      </c>
      <c r="B453">
        <f t="shared" ca="1" si="61"/>
        <v>1304</v>
      </c>
      <c r="C453">
        <f t="shared" ca="1" si="56"/>
        <v>15</v>
      </c>
      <c r="D453" t="s">
        <v>10620</v>
      </c>
      <c r="E453" s="14">
        <f t="shared" ca="1" si="57"/>
        <v>43685</v>
      </c>
      <c r="F453">
        <f t="shared" ca="1" si="58"/>
        <v>105</v>
      </c>
      <c r="G453" s="13">
        <f ca="1">VLOOKUP(GirisimProjeler[[#This Row],[Başvuruyu Alan Çalışan]],Calisanlar[],6,0)</f>
        <v>6</v>
      </c>
      <c r="H453" s="13">
        <f ca="1">MATCH(GirisimProjeler[[#This Row],[Başvuru il]],ilceler[İl Plaka],0)+RANDBETWEEN(1,5)</f>
        <v>69</v>
      </c>
      <c r="I453" t="str">
        <f t="shared" ca="1" si="59"/>
        <v>Kurum 14</v>
      </c>
      <c r="J453" t="str">
        <f ca="1">IF(GirisimProjeler[[#This Row],[Aşama]]="Sonuçlandı","Kapalı","Açık")</f>
        <v>Kapalı</v>
      </c>
      <c r="K453" t="str">
        <f t="shared" ca="1" si="62"/>
        <v>Sonuçlandı</v>
      </c>
      <c r="L453" t="str">
        <f t="shared" ca="1" si="60"/>
        <v>Arge</v>
      </c>
      <c r="M453">
        <f ca="1">ROUNDUP(RANDBETWEEN(1,TODAY()-GirisimProjeler[[#This Row],[Tarih]])/2,0)</f>
        <v>22</v>
      </c>
      <c r="N453" s="15" t="str">
        <f ca="1">IF(GirisimProjeler[[#This Row],[Durumu]]="Açık",_xlfn.SWITCH(RANDBETWEEN(1,10),1,"",2,"",RANDBETWEEN(1,10)),"")</f>
        <v/>
      </c>
      <c r="O453" s="15" t="str">
        <f t="shared" ca="1" si="63"/>
        <v>AB</v>
      </c>
      <c r="P453" s="15"/>
    </row>
    <row r="454" spans="1:16">
      <c r="A454">
        <v>741</v>
      </c>
      <c r="B454">
        <f t="shared" ca="1" si="61"/>
        <v>1655</v>
      </c>
      <c r="C454">
        <f t="shared" ca="1" si="56"/>
        <v>15</v>
      </c>
      <c r="D454" t="s">
        <v>10621</v>
      </c>
      <c r="E454" s="14">
        <f t="shared" ca="1" si="57"/>
        <v>43725</v>
      </c>
      <c r="F454">
        <f t="shared" ca="1" si="58"/>
        <v>100</v>
      </c>
      <c r="G454" s="13">
        <f ca="1">VLOOKUP(GirisimProjeler[[#This Row],[Başvuruyu Alan Çalışan]],Calisanlar[],6,0)</f>
        <v>34</v>
      </c>
      <c r="H454" s="13">
        <f ca="1">MATCH(GirisimProjeler[[#This Row],[Başvuru il]],ilceler[İl Plaka],0)+RANDBETWEEN(1,5)</f>
        <v>446</v>
      </c>
      <c r="I454" t="str">
        <f t="shared" ca="1" si="59"/>
        <v>Kurum 2</v>
      </c>
      <c r="J454" t="str">
        <f ca="1">IF(GirisimProjeler[[#This Row],[Aşama]]="Sonuçlandı","Kapalı","Açık")</f>
        <v>Açık</v>
      </c>
      <c r="K454" t="str">
        <f t="shared" ca="1" si="62"/>
        <v>İncelemede</v>
      </c>
      <c r="L454" t="str">
        <f t="shared" ca="1" si="60"/>
        <v>Finans</v>
      </c>
      <c r="M454">
        <f ca="1">ROUNDUP(RANDBETWEEN(1,TODAY()-GirisimProjeler[[#This Row],[Tarih]])/2,0)</f>
        <v>2</v>
      </c>
      <c r="N454" s="15" t="str">
        <f ca="1">IF(GirisimProjeler[[#This Row],[Durumu]]="Açık",_xlfn.SWITCH(RANDBETWEEN(1,10),1,"",2,"",RANDBETWEEN(1,10)),"")</f>
        <v/>
      </c>
      <c r="O454" s="15" t="str">
        <f t="shared" ca="1" si="63"/>
        <v>Bulunmuyor</v>
      </c>
      <c r="P454" s="15"/>
    </row>
    <row r="455" spans="1:16">
      <c r="A455">
        <v>742</v>
      </c>
      <c r="B455">
        <f t="shared" ca="1" si="61"/>
        <v>1413</v>
      </c>
      <c r="C455">
        <f t="shared" ca="1" si="56"/>
        <v>1</v>
      </c>
      <c r="D455" t="s">
        <v>10622</v>
      </c>
      <c r="E455" s="14">
        <f t="shared" ca="1" si="57"/>
        <v>43724</v>
      </c>
      <c r="F455">
        <f t="shared" ca="1" si="58"/>
        <v>59</v>
      </c>
      <c r="G455" s="13">
        <f ca="1">VLOOKUP(GirisimProjeler[[#This Row],[Başvuruyu Alan Çalışan]],Calisanlar[],6,0)</f>
        <v>52</v>
      </c>
      <c r="H455" s="13">
        <f ca="1">MATCH(GirisimProjeler[[#This Row],[Başvuru il]],ilceler[İl Plaka],0)+RANDBETWEEN(1,5)</f>
        <v>755</v>
      </c>
      <c r="I455" t="str">
        <f t="shared" ca="1" si="59"/>
        <v>Kurum 15</v>
      </c>
      <c r="J455" t="str">
        <f ca="1">IF(GirisimProjeler[[#This Row],[Aşama]]="Sonuçlandı","Kapalı","Açık")</f>
        <v>Kapalı</v>
      </c>
      <c r="K455" t="str">
        <f t="shared" ca="1" si="62"/>
        <v>Sonuçlandı</v>
      </c>
      <c r="L455" t="str">
        <f t="shared" ca="1" si="60"/>
        <v>İnsan Kaynakları</v>
      </c>
      <c r="M455">
        <f ca="1">ROUNDUP(RANDBETWEEN(1,TODAY()-GirisimProjeler[[#This Row],[Tarih]])/2,0)</f>
        <v>4</v>
      </c>
      <c r="N455" s="15" t="str">
        <f ca="1">IF(GirisimProjeler[[#This Row],[Durumu]]="Açık",_xlfn.SWITCH(RANDBETWEEN(1,10),1,"",2,"",RANDBETWEEN(1,10)),"")</f>
        <v/>
      </c>
      <c r="O455" s="15" t="str">
        <f t="shared" ca="1" si="63"/>
        <v>Kosgeb</v>
      </c>
      <c r="P455" s="15"/>
    </row>
    <row r="456" spans="1:16">
      <c r="A456">
        <v>743</v>
      </c>
      <c r="B456">
        <f t="shared" ca="1" si="61"/>
        <v>107</v>
      </c>
      <c r="C456">
        <f t="shared" ca="1" si="56"/>
        <v>8</v>
      </c>
      <c r="D456" t="s">
        <v>10623</v>
      </c>
      <c r="E456" s="14">
        <f t="shared" ca="1" si="57"/>
        <v>43673</v>
      </c>
      <c r="F456">
        <f t="shared" ca="1" si="58"/>
        <v>63</v>
      </c>
      <c r="G456" s="13">
        <f ca="1">VLOOKUP(GirisimProjeler[[#This Row],[Başvuruyu Alan Çalışan]],Calisanlar[],6,0)</f>
        <v>34</v>
      </c>
      <c r="H456" s="13">
        <f ca="1">MATCH(GirisimProjeler[[#This Row],[Başvuru il]],ilceler[İl Plaka],0)+RANDBETWEEN(1,5)</f>
        <v>446</v>
      </c>
      <c r="I456" t="str">
        <f t="shared" ca="1" si="59"/>
        <v>Kurum 20</v>
      </c>
      <c r="J456" t="str">
        <f ca="1">IF(GirisimProjeler[[#This Row],[Aşama]]="Sonuçlandı","Kapalı","Açık")</f>
        <v>Açık</v>
      </c>
      <c r="K456" t="str">
        <f t="shared" ca="1" si="62"/>
        <v>İncelemede</v>
      </c>
      <c r="L456" t="str">
        <f t="shared" ca="1" si="60"/>
        <v>Arge</v>
      </c>
      <c r="M456">
        <f ca="1">ROUNDUP(RANDBETWEEN(1,TODAY()-GirisimProjeler[[#This Row],[Tarih]])/2,0)</f>
        <v>1</v>
      </c>
      <c r="N456" s="15" t="str">
        <f ca="1">IF(GirisimProjeler[[#This Row],[Durumu]]="Açık",_xlfn.SWITCH(RANDBETWEEN(1,10),1,"",2,"",RANDBETWEEN(1,10)),"")</f>
        <v/>
      </c>
      <c r="O456" s="15" t="str">
        <f t="shared" ca="1" si="63"/>
        <v>Tubitak</v>
      </c>
      <c r="P456" s="15"/>
    </row>
    <row r="457" spans="1:16">
      <c r="A457">
        <v>744</v>
      </c>
      <c r="B457">
        <f t="shared" ca="1" si="61"/>
        <v>1449</v>
      </c>
      <c r="C457">
        <f t="shared" ca="1" si="56"/>
        <v>134</v>
      </c>
      <c r="D457" t="s">
        <v>10624</v>
      </c>
      <c r="E457" s="14">
        <f t="shared" ca="1" si="57"/>
        <v>43705</v>
      </c>
      <c r="F457">
        <f t="shared" ca="1" si="58"/>
        <v>61</v>
      </c>
      <c r="G457" s="13">
        <f ca="1">VLOOKUP(GirisimProjeler[[#This Row],[Başvuruyu Alan Çalışan]],Calisanlar[],6,0)</f>
        <v>6</v>
      </c>
      <c r="H457" s="13">
        <f ca="1">MATCH(GirisimProjeler[[#This Row],[Başvuru il]],ilceler[İl Plaka],0)+RANDBETWEEN(1,5)</f>
        <v>70</v>
      </c>
      <c r="I457" t="str">
        <f t="shared" ca="1" si="59"/>
        <v>Kurum 9</v>
      </c>
      <c r="J457" t="str">
        <f ca="1">IF(GirisimProjeler[[#This Row],[Aşama]]="Sonuçlandı","Kapalı","Açık")</f>
        <v>Kapalı</v>
      </c>
      <c r="K457" t="str">
        <f t="shared" ca="1" si="62"/>
        <v>Sonuçlandı</v>
      </c>
      <c r="L457" t="str">
        <f t="shared" ca="1" si="60"/>
        <v>Arge</v>
      </c>
      <c r="M457">
        <f ca="1">ROUNDUP(RANDBETWEEN(1,TODAY()-GirisimProjeler[[#This Row],[Tarih]])/2,0)</f>
        <v>6</v>
      </c>
      <c r="N457" s="15" t="str">
        <f ca="1">IF(GirisimProjeler[[#This Row],[Durumu]]="Açık",_xlfn.SWITCH(RANDBETWEEN(1,10),1,"",2,"",RANDBETWEEN(1,10)),"")</f>
        <v/>
      </c>
      <c r="O457" s="15" t="str">
        <f t="shared" ca="1" si="63"/>
        <v>Kosgeb</v>
      </c>
      <c r="P457" s="15"/>
    </row>
    <row r="458" spans="1:16">
      <c r="A458">
        <v>745</v>
      </c>
      <c r="B458">
        <f t="shared" ca="1" si="61"/>
        <v>116</v>
      </c>
      <c r="C458">
        <f t="shared" ca="1" si="56"/>
        <v>25</v>
      </c>
      <c r="D458" s="12" t="s">
        <v>10617</v>
      </c>
      <c r="E458" s="14">
        <f t="shared" ca="1" si="57"/>
        <v>43686</v>
      </c>
      <c r="F458">
        <f t="shared" ca="1" si="58"/>
        <v>87</v>
      </c>
      <c r="G458" s="13">
        <f ca="1">VLOOKUP(GirisimProjeler[[#This Row],[Başvuruyu Alan Çalışan]],Calisanlar[],6,0)</f>
        <v>34</v>
      </c>
      <c r="H458" s="13">
        <f ca="1">MATCH(GirisimProjeler[[#This Row],[Başvuru il]],ilceler[İl Plaka],0)+RANDBETWEEN(1,5)</f>
        <v>447</v>
      </c>
      <c r="I458" t="str">
        <f t="shared" ca="1" si="59"/>
        <v>Kurum 11</v>
      </c>
      <c r="J458" t="str">
        <f ca="1">IF(GirisimProjeler[[#This Row],[Aşama]]="Sonuçlandı","Kapalı","Açık")</f>
        <v>Kapalı</v>
      </c>
      <c r="K458" t="str">
        <f t="shared" ca="1" si="62"/>
        <v>Sonuçlandı</v>
      </c>
      <c r="L458" t="str">
        <f t="shared" ca="1" si="60"/>
        <v>İnsan Kaynakları</v>
      </c>
      <c r="M458">
        <f ca="1">ROUNDUP(RANDBETWEEN(1,TODAY()-GirisimProjeler[[#This Row],[Tarih]])/2,0)</f>
        <v>23</v>
      </c>
      <c r="N458" s="15" t="str">
        <f ca="1">IF(GirisimProjeler[[#This Row],[Durumu]]="Açık",_xlfn.SWITCH(RANDBETWEEN(1,10),1,"",2,"",RANDBETWEEN(1,10)),"")</f>
        <v/>
      </c>
      <c r="O458" s="15" t="str">
        <f t="shared" ca="1" si="63"/>
        <v>Bulunmuyor</v>
      </c>
      <c r="P458" s="15"/>
    </row>
    <row r="459" spans="1:16">
      <c r="A459">
        <v>746</v>
      </c>
      <c r="B459">
        <f t="shared" ca="1" si="61"/>
        <v>157</v>
      </c>
      <c r="C459">
        <f t="shared" ca="1" si="56"/>
        <v>65</v>
      </c>
      <c r="D459" s="12" t="s">
        <v>10618</v>
      </c>
      <c r="E459" s="14">
        <f t="shared" ca="1" si="57"/>
        <v>43717</v>
      </c>
      <c r="F459">
        <f t="shared" ca="1" si="58"/>
        <v>35</v>
      </c>
      <c r="G459" s="13">
        <f ca="1">VLOOKUP(GirisimProjeler[[#This Row],[Başvuruyu Alan Çalışan]],Calisanlar[],6,0)</f>
        <v>6</v>
      </c>
      <c r="H459" s="13">
        <f ca="1">MATCH(GirisimProjeler[[#This Row],[Başvuru il]],ilceler[İl Plaka],0)+RANDBETWEEN(1,5)</f>
        <v>70</v>
      </c>
      <c r="I459" t="str">
        <f t="shared" ca="1" si="59"/>
        <v>Kurum 17</v>
      </c>
      <c r="J459" t="str">
        <f ca="1">IF(GirisimProjeler[[#This Row],[Aşama]]="Sonuçlandı","Kapalı","Açık")</f>
        <v>Açık</v>
      </c>
      <c r="K459" t="str">
        <f t="shared" ca="1" si="62"/>
        <v>İncelemede</v>
      </c>
      <c r="L459" t="str">
        <f t="shared" ca="1" si="60"/>
        <v>Finans</v>
      </c>
      <c r="M459">
        <f ca="1">ROUNDUP(RANDBETWEEN(1,TODAY()-GirisimProjeler[[#This Row],[Tarih]])/2,0)</f>
        <v>8</v>
      </c>
      <c r="N459" s="15">
        <f ca="1">IF(GirisimProjeler[[#This Row],[Durumu]]="Açık",_xlfn.SWITCH(RANDBETWEEN(1,10),1,"",2,"",RANDBETWEEN(1,10)),"")</f>
        <v>8</v>
      </c>
      <c r="O459" s="15" t="str">
        <f t="shared" ca="1" si="63"/>
        <v>Tubitak</v>
      </c>
      <c r="P459" s="15"/>
    </row>
    <row r="460" spans="1:16">
      <c r="A460">
        <v>747</v>
      </c>
      <c r="B460">
        <f t="shared" ca="1" si="61"/>
        <v>1357</v>
      </c>
      <c r="C460">
        <f t="shared" ca="1" si="56"/>
        <v>92</v>
      </c>
      <c r="D460" t="s">
        <v>10619</v>
      </c>
      <c r="E460" s="14">
        <f t="shared" ca="1" si="57"/>
        <v>43673</v>
      </c>
      <c r="F460">
        <f t="shared" ca="1" si="58"/>
        <v>25</v>
      </c>
      <c r="G460" s="13">
        <f ca="1">VLOOKUP(GirisimProjeler[[#This Row],[Başvuruyu Alan Çalışan]],Calisanlar[],6,0)</f>
        <v>6</v>
      </c>
      <c r="H460" s="13">
        <f ca="1">MATCH(GirisimProjeler[[#This Row],[Başvuru il]],ilceler[İl Plaka],0)+RANDBETWEEN(1,5)</f>
        <v>69</v>
      </c>
      <c r="I460" t="str">
        <f t="shared" ca="1" si="59"/>
        <v>Kurum 1</v>
      </c>
      <c r="J460" t="str">
        <f ca="1">IF(GirisimProjeler[[#This Row],[Aşama]]="Sonuçlandı","Kapalı","Açık")</f>
        <v>Kapalı</v>
      </c>
      <c r="K460" t="str">
        <f t="shared" ca="1" si="62"/>
        <v>Sonuçlandı</v>
      </c>
      <c r="L460" t="str">
        <f t="shared" ca="1" si="60"/>
        <v>Arge</v>
      </c>
      <c r="M460">
        <f ca="1">ROUNDUP(RANDBETWEEN(1,TODAY()-GirisimProjeler[[#This Row],[Tarih]])/2,0)</f>
        <v>4</v>
      </c>
      <c r="N460" s="15" t="str">
        <f ca="1">IF(GirisimProjeler[[#This Row],[Durumu]]="Açık",_xlfn.SWITCH(RANDBETWEEN(1,10),1,"",2,"",RANDBETWEEN(1,10)),"")</f>
        <v/>
      </c>
      <c r="O460" s="15" t="str">
        <f t="shared" ca="1" si="63"/>
        <v>Kosgeb</v>
      </c>
      <c r="P460" s="15"/>
    </row>
    <row r="461" spans="1:16">
      <c r="A461">
        <v>748</v>
      </c>
      <c r="B461">
        <f t="shared" ca="1" si="61"/>
        <v>212</v>
      </c>
      <c r="C461">
        <f t="shared" ca="1" si="56"/>
        <v>17</v>
      </c>
      <c r="D461" t="s">
        <v>10620</v>
      </c>
      <c r="E461" s="14">
        <f t="shared" ca="1" si="57"/>
        <v>43695</v>
      </c>
      <c r="F461">
        <f t="shared" ca="1" si="58"/>
        <v>67</v>
      </c>
      <c r="G461" s="13">
        <f ca="1">VLOOKUP(GirisimProjeler[[#This Row],[Başvuruyu Alan Çalışan]],Calisanlar[],6,0)</f>
        <v>73</v>
      </c>
      <c r="H461" s="13">
        <f ca="1">MATCH(GirisimProjeler[[#This Row],[Başvuru il]],ilceler[İl Plaka],0)+RANDBETWEEN(1,5)</f>
        <v>856</v>
      </c>
      <c r="I461" t="str">
        <f t="shared" ca="1" si="59"/>
        <v>Kurum 5</v>
      </c>
      <c r="J461" t="str">
        <f ca="1">IF(GirisimProjeler[[#This Row],[Aşama]]="Sonuçlandı","Kapalı","Açık")</f>
        <v>Kapalı</v>
      </c>
      <c r="K461" t="str">
        <f t="shared" ca="1" si="62"/>
        <v>Sonuçlandı</v>
      </c>
      <c r="L461" t="str">
        <f t="shared" ca="1" si="60"/>
        <v>Arge</v>
      </c>
      <c r="M461">
        <f ca="1">ROUNDUP(RANDBETWEEN(1,TODAY()-GirisimProjeler[[#This Row],[Tarih]])/2,0)</f>
        <v>8</v>
      </c>
      <c r="N461" s="15" t="str">
        <f ca="1">IF(GirisimProjeler[[#This Row],[Durumu]]="Açık",_xlfn.SWITCH(RANDBETWEEN(1,10),1,"",2,"",RANDBETWEEN(1,10)),"")</f>
        <v/>
      </c>
      <c r="O461" s="15" t="str">
        <f t="shared" ca="1" si="63"/>
        <v>Tubitak</v>
      </c>
      <c r="P461" s="15"/>
    </row>
    <row r="462" spans="1:16">
      <c r="A462">
        <v>749</v>
      </c>
      <c r="B462">
        <f t="shared" ca="1" si="61"/>
        <v>1176</v>
      </c>
      <c r="C462">
        <f t="shared" ca="1" si="56"/>
        <v>27</v>
      </c>
      <c r="D462" t="s">
        <v>10621</v>
      </c>
      <c r="E462" s="14">
        <f t="shared" ca="1" si="57"/>
        <v>43721</v>
      </c>
      <c r="F462">
        <f t="shared" ca="1" si="58"/>
        <v>62</v>
      </c>
      <c r="G462" s="13">
        <f ca="1">VLOOKUP(GirisimProjeler[[#This Row],[Başvuruyu Alan Çalışan]],Calisanlar[],6,0)</f>
        <v>35</v>
      </c>
      <c r="H462" s="13">
        <f ca="1">MATCH(GirisimProjeler[[#This Row],[Başvuru il]],ilceler[İl Plaka],0)+RANDBETWEEN(1,5)</f>
        <v>487</v>
      </c>
      <c r="I462" t="str">
        <f t="shared" ca="1" si="59"/>
        <v>Kurum 4</v>
      </c>
      <c r="J462" t="str">
        <f ca="1">IF(GirisimProjeler[[#This Row],[Aşama]]="Sonuçlandı","Kapalı","Açık")</f>
        <v>Açık</v>
      </c>
      <c r="K462" t="str">
        <f t="shared" ca="1" si="62"/>
        <v>İncelemede</v>
      </c>
      <c r="L462" t="str">
        <f t="shared" ca="1" si="60"/>
        <v>İnsan Kaynakları</v>
      </c>
      <c r="M462">
        <f ca="1">ROUNDUP(RANDBETWEEN(1,TODAY()-GirisimProjeler[[#This Row],[Tarih]])/2,0)</f>
        <v>5</v>
      </c>
      <c r="N462" s="15">
        <f ca="1">IF(GirisimProjeler[[#This Row],[Durumu]]="Açık",_xlfn.SWITCH(RANDBETWEEN(1,10),1,"",2,"",RANDBETWEEN(1,10)),"")</f>
        <v>7</v>
      </c>
      <c r="O462" s="15" t="str">
        <f t="shared" ca="1" si="63"/>
        <v>Kosgeb</v>
      </c>
      <c r="P462" s="15"/>
    </row>
    <row r="463" spans="1:16">
      <c r="A463">
        <v>750</v>
      </c>
      <c r="B463">
        <f t="shared" ca="1" si="61"/>
        <v>583</v>
      </c>
      <c r="C463">
        <f t="shared" ca="1" si="56"/>
        <v>145</v>
      </c>
      <c r="D463" t="s">
        <v>10622</v>
      </c>
      <c r="E463" s="14">
        <f t="shared" ca="1" si="57"/>
        <v>43729</v>
      </c>
      <c r="F463">
        <f t="shared" ca="1" si="58"/>
        <v>22</v>
      </c>
      <c r="G463" s="13">
        <f ca="1">VLOOKUP(GirisimProjeler[[#This Row],[Başvuruyu Alan Çalışan]],Calisanlar[],6,0)</f>
        <v>6</v>
      </c>
      <c r="H463" s="13">
        <f ca="1">MATCH(GirisimProjeler[[#This Row],[Başvuru il]],ilceler[İl Plaka],0)+RANDBETWEEN(1,5)</f>
        <v>66</v>
      </c>
      <c r="I463" t="str">
        <f t="shared" ca="1" si="59"/>
        <v>Kurum 9</v>
      </c>
      <c r="J463" t="str">
        <f ca="1">IF(GirisimProjeler[[#This Row],[Aşama]]="Sonuçlandı","Kapalı","Açık")</f>
        <v>Kapalı</v>
      </c>
      <c r="K463" t="str">
        <f t="shared" ca="1" si="62"/>
        <v>Sonuçlandı</v>
      </c>
      <c r="L463" t="str">
        <f t="shared" ca="1" si="60"/>
        <v>Bilgi İşlem</v>
      </c>
      <c r="M463">
        <f ca="1">ROUNDUP(RANDBETWEEN(1,TODAY()-GirisimProjeler[[#This Row],[Tarih]])/2,0)</f>
        <v>2</v>
      </c>
      <c r="N463" s="15" t="str">
        <f ca="1">IF(GirisimProjeler[[#This Row],[Durumu]]="Açık",_xlfn.SWITCH(RANDBETWEEN(1,10),1,"",2,"",RANDBETWEEN(1,10)),"")</f>
        <v/>
      </c>
      <c r="O463" s="15" t="str">
        <f t="shared" ca="1" si="63"/>
        <v>AB</v>
      </c>
      <c r="P463" s="15"/>
    </row>
    <row r="464" spans="1:16">
      <c r="A464">
        <v>751</v>
      </c>
      <c r="B464">
        <f t="shared" ca="1" si="61"/>
        <v>341</v>
      </c>
      <c r="C464">
        <f t="shared" ca="1" si="56"/>
        <v>128</v>
      </c>
      <c r="D464" t="s">
        <v>10623</v>
      </c>
      <c r="E464" s="14">
        <f t="shared" ca="1" si="57"/>
        <v>43728</v>
      </c>
      <c r="F464">
        <f t="shared" ca="1" si="58"/>
        <v>83</v>
      </c>
      <c r="G464" s="13">
        <f ca="1">VLOOKUP(GirisimProjeler[[#This Row],[Başvuruyu Alan Çalışan]],Calisanlar[],6,0)</f>
        <v>6</v>
      </c>
      <c r="H464" s="13">
        <f ca="1">MATCH(GirisimProjeler[[#This Row],[Başvuru il]],ilceler[İl Plaka],0)+RANDBETWEEN(1,5)</f>
        <v>67</v>
      </c>
      <c r="I464" t="str">
        <f t="shared" ca="1" si="59"/>
        <v>Kurum 2</v>
      </c>
      <c r="J464" t="str">
        <f ca="1">IF(GirisimProjeler[[#This Row],[Aşama]]="Sonuçlandı","Kapalı","Açık")</f>
        <v>Açık</v>
      </c>
      <c r="K464" t="str">
        <f t="shared" ca="1" si="62"/>
        <v>İncelemede</v>
      </c>
      <c r="L464" t="str">
        <f t="shared" ca="1" si="60"/>
        <v>İnsan Kaynakları</v>
      </c>
      <c r="M464">
        <f ca="1">ROUNDUP(RANDBETWEEN(1,TODAY()-GirisimProjeler[[#This Row],[Tarih]])/2,0)</f>
        <v>2</v>
      </c>
      <c r="N464" s="15">
        <f ca="1">IF(GirisimProjeler[[#This Row],[Durumu]]="Açık",_xlfn.SWITCH(RANDBETWEEN(1,10),1,"",2,"",RANDBETWEEN(1,10)),"")</f>
        <v>9</v>
      </c>
      <c r="O464" s="15" t="str">
        <f t="shared" ca="1" si="63"/>
        <v>Tubitak</v>
      </c>
      <c r="P464" s="15"/>
    </row>
    <row r="465" spans="1:16">
      <c r="A465">
        <v>752</v>
      </c>
      <c r="B465">
        <f t="shared" ca="1" si="61"/>
        <v>83</v>
      </c>
      <c r="C465">
        <f t="shared" ca="1" si="56"/>
        <v>67</v>
      </c>
      <c r="D465" t="s">
        <v>10624</v>
      </c>
      <c r="E465" s="14">
        <f t="shared" ca="1" si="57"/>
        <v>43692</v>
      </c>
      <c r="F465">
        <f t="shared" ca="1" si="58"/>
        <v>77</v>
      </c>
      <c r="G465" s="13">
        <f ca="1">VLOOKUP(GirisimProjeler[[#This Row],[Başvuruyu Alan Çalışan]],Calisanlar[],6,0)</f>
        <v>67</v>
      </c>
      <c r="H465" s="13">
        <f ca="1">MATCH(GirisimProjeler[[#This Row],[Başvuru il]],ilceler[İl Plaka],0)+RANDBETWEEN(1,5)</f>
        <v>967</v>
      </c>
      <c r="I465" t="str">
        <f t="shared" ca="1" si="59"/>
        <v>Kurum 5</v>
      </c>
      <c r="J465" t="str">
        <f ca="1">IF(GirisimProjeler[[#This Row],[Aşama]]="Sonuçlandı","Kapalı","Açık")</f>
        <v>Kapalı</v>
      </c>
      <c r="K465" t="str">
        <f t="shared" ca="1" si="62"/>
        <v>Sonuçlandı</v>
      </c>
      <c r="L465" t="str">
        <f t="shared" ca="1" si="60"/>
        <v>Arge</v>
      </c>
      <c r="M465">
        <f ca="1">ROUNDUP(RANDBETWEEN(1,TODAY()-GirisimProjeler[[#This Row],[Tarih]])/2,0)</f>
        <v>9</v>
      </c>
      <c r="N465" s="15" t="str">
        <f ca="1">IF(GirisimProjeler[[#This Row],[Durumu]]="Açık",_xlfn.SWITCH(RANDBETWEEN(1,10),1,"",2,"",RANDBETWEEN(1,10)),"")</f>
        <v/>
      </c>
      <c r="O465" s="15" t="str">
        <f t="shared" ca="1" si="63"/>
        <v>Kosgeb</v>
      </c>
      <c r="P465" s="15"/>
    </row>
    <row r="466" spans="1:16">
      <c r="A466">
        <v>753</v>
      </c>
      <c r="B466">
        <f t="shared" ca="1" si="61"/>
        <v>844</v>
      </c>
      <c r="C466">
        <f t="shared" ca="1" si="56"/>
        <v>19</v>
      </c>
      <c r="D466" s="12" t="s">
        <v>10617</v>
      </c>
      <c r="E466" s="14">
        <f t="shared" ca="1" si="57"/>
        <v>43703</v>
      </c>
      <c r="F466">
        <f t="shared" ca="1" si="58"/>
        <v>9</v>
      </c>
      <c r="G466" s="13">
        <f ca="1">VLOOKUP(GirisimProjeler[[#This Row],[Başvuruyu Alan Çalışan]],Calisanlar[],6,0)</f>
        <v>34</v>
      </c>
      <c r="H466" s="13">
        <f ca="1">MATCH(GirisimProjeler[[#This Row],[Başvuru il]],ilceler[İl Plaka],0)+RANDBETWEEN(1,5)</f>
        <v>449</v>
      </c>
      <c r="I466" t="str">
        <f t="shared" ca="1" si="59"/>
        <v>Kurum 3</v>
      </c>
      <c r="J466" t="str">
        <f ca="1">IF(GirisimProjeler[[#This Row],[Aşama]]="Sonuçlandı","Kapalı","Açık")</f>
        <v>Açık</v>
      </c>
      <c r="K466" t="str">
        <f t="shared" ca="1" si="62"/>
        <v>İncelemede</v>
      </c>
      <c r="L466" t="str">
        <f t="shared" ca="1" si="60"/>
        <v>Arge</v>
      </c>
      <c r="M466">
        <f ca="1">ROUNDUP(RANDBETWEEN(1,TODAY()-GirisimProjeler[[#This Row],[Tarih]])/2,0)</f>
        <v>12</v>
      </c>
      <c r="N466" s="15">
        <f ca="1">IF(GirisimProjeler[[#This Row],[Durumu]]="Açık",_xlfn.SWITCH(RANDBETWEEN(1,10),1,"",2,"",RANDBETWEEN(1,10)),"")</f>
        <v>7</v>
      </c>
      <c r="O466" s="15" t="str">
        <f t="shared" ca="1" si="63"/>
        <v>AB</v>
      </c>
      <c r="P466" s="15"/>
    </row>
    <row r="467" spans="1:16">
      <c r="A467">
        <v>754</v>
      </c>
      <c r="B467">
        <f t="shared" ca="1" si="61"/>
        <v>994</v>
      </c>
      <c r="C467">
        <f t="shared" ca="1" si="56"/>
        <v>53</v>
      </c>
      <c r="D467" s="12" t="s">
        <v>10618</v>
      </c>
      <c r="E467" s="14">
        <f t="shared" ca="1" si="57"/>
        <v>43678</v>
      </c>
      <c r="F467">
        <f t="shared" ca="1" si="58"/>
        <v>71</v>
      </c>
      <c r="G467" s="13">
        <f ca="1">VLOOKUP(GirisimProjeler[[#This Row],[Başvuruyu Alan Çalışan]],Calisanlar[],6,0)</f>
        <v>35</v>
      </c>
      <c r="H467" s="13">
        <f ca="1">MATCH(GirisimProjeler[[#This Row],[Başvuru il]],ilceler[İl Plaka],0)+RANDBETWEEN(1,5)</f>
        <v>489</v>
      </c>
      <c r="I467" t="str">
        <f t="shared" ca="1" si="59"/>
        <v>Kurum 10</v>
      </c>
      <c r="J467" t="str">
        <f ca="1">IF(GirisimProjeler[[#This Row],[Aşama]]="Sonuçlandı","Kapalı","Açık")</f>
        <v>Açık</v>
      </c>
      <c r="K467" t="str">
        <f t="shared" ca="1" si="62"/>
        <v>Yeni Proje</v>
      </c>
      <c r="L467" t="str">
        <f t="shared" ca="1" si="60"/>
        <v>Arge</v>
      </c>
      <c r="M467">
        <f ca="1">ROUNDUP(RANDBETWEEN(1,TODAY()-GirisimProjeler[[#This Row],[Tarih]])/2,0)</f>
        <v>19</v>
      </c>
      <c r="N467" s="15">
        <f ca="1">IF(GirisimProjeler[[#This Row],[Durumu]]="Açık",_xlfn.SWITCH(RANDBETWEEN(1,10),1,"",2,"",RANDBETWEEN(1,10)),"")</f>
        <v>10</v>
      </c>
      <c r="O467" s="15" t="str">
        <f t="shared" ca="1" si="63"/>
        <v>AB</v>
      </c>
      <c r="P467" s="15"/>
    </row>
    <row r="468" spans="1:16">
      <c r="A468">
        <v>755</v>
      </c>
      <c r="B468">
        <f t="shared" ca="1" si="61"/>
        <v>1449</v>
      </c>
      <c r="C468">
        <f t="shared" ca="1" si="56"/>
        <v>147</v>
      </c>
      <c r="D468" t="s">
        <v>10619</v>
      </c>
      <c r="E468" s="14">
        <f t="shared" ca="1" si="57"/>
        <v>43711</v>
      </c>
      <c r="F468">
        <f t="shared" ca="1" si="58"/>
        <v>84</v>
      </c>
      <c r="G468" s="13">
        <f ca="1">VLOOKUP(GirisimProjeler[[#This Row],[Başvuruyu Alan Çalışan]],Calisanlar[],6,0)</f>
        <v>34</v>
      </c>
      <c r="H468" s="13">
        <f ca="1">MATCH(GirisimProjeler[[#This Row],[Başvuru il]],ilceler[İl Plaka],0)+RANDBETWEEN(1,5)</f>
        <v>447</v>
      </c>
      <c r="I468" t="str">
        <f t="shared" ca="1" si="59"/>
        <v>Kurum 5</v>
      </c>
      <c r="J468" t="str">
        <f ca="1">IF(GirisimProjeler[[#This Row],[Aşama]]="Sonuçlandı","Kapalı","Açık")</f>
        <v>Açık</v>
      </c>
      <c r="K468" t="str">
        <f t="shared" ca="1" si="62"/>
        <v>Yeni Proje</v>
      </c>
      <c r="L468" t="str">
        <f t="shared" ca="1" si="60"/>
        <v>Bilgi İşlem</v>
      </c>
      <c r="M468">
        <f ca="1">ROUNDUP(RANDBETWEEN(1,TODAY()-GirisimProjeler[[#This Row],[Tarih]])/2,0)</f>
        <v>3</v>
      </c>
      <c r="N468" s="15">
        <f ca="1">IF(GirisimProjeler[[#This Row],[Durumu]]="Açık",_xlfn.SWITCH(RANDBETWEEN(1,10),1,"",2,"",RANDBETWEEN(1,10)),"")</f>
        <v>6</v>
      </c>
      <c r="O468" s="15" t="str">
        <f t="shared" ca="1" si="63"/>
        <v>Bulunmuyor</v>
      </c>
      <c r="P468" s="15"/>
    </row>
    <row r="469" spans="1:16">
      <c r="A469">
        <v>756</v>
      </c>
      <c r="B469">
        <f t="shared" ca="1" si="61"/>
        <v>1465</v>
      </c>
      <c r="C469">
        <f t="shared" ca="1" si="56"/>
        <v>136</v>
      </c>
      <c r="D469" t="s">
        <v>10620</v>
      </c>
      <c r="E469" s="14">
        <f t="shared" ca="1" si="57"/>
        <v>43723</v>
      </c>
      <c r="F469">
        <f t="shared" ca="1" si="58"/>
        <v>127</v>
      </c>
      <c r="G469" s="13">
        <f ca="1">VLOOKUP(GirisimProjeler[[#This Row],[Başvuruyu Alan Çalışan]],Calisanlar[],6,0)</f>
        <v>34</v>
      </c>
      <c r="H469" s="13">
        <f ca="1">MATCH(GirisimProjeler[[#This Row],[Başvuru il]],ilceler[İl Plaka],0)+RANDBETWEEN(1,5)</f>
        <v>448</v>
      </c>
      <c r="I469" t="str">
        <f t="shared" ca="1" si="59"/>
        <v>Kurum 16</v>
      </c>
      <c r="J469" t="str">
        <f ca="1">IF(GirisimProjeler[[#This Row],[Aşama]]="Sonuçlandı","Kapalı","Açık")</f>
        <v>Kapalı</v>
      </c>
      <c r="K469" t="str">
        <f t="shared" ca="1" si="62"/>
        <v>Sonuçlandı</v>
      </c>
      <c r="L469" t="str">
        <f t="shared" ca="1" si="60"/>
        <v>Arge</v>
      </c>
      <c r="M469">
        <f ca="1">ROUNDUP(RANDBETWEEN(1,TODAY()-GirisimProjeler[[#This Row],[Tarih]])/2,0)</f>
        <v>3</v>
      </c>
      <c r="N469" s="15" t="str">
        <f ca="1">IF(GirisimProjeler[[#This Row],[Durumu]]="Açık",_xlfn.SWITCH(RANDBETWEEN(1,10),1,"",2,"",RANDBETWEEN(1,10)),"")</f>
        <v/>
      </c>
      <c r="O469" s="15" t="str">
        <f t="shared" ca="1" si="63"/>
        <v>Kosgeb</v>
      </c>
      <c r="P469" s="15"/>
    </row>
    <row r="470" spans="1:16">
      <c r="A470">
        <v>757</v>
      </c>
      <c r="B470">
        <f t="shared" ca="1" si="61"/>
        <v>1059</v>
      </c>
      <c r="C470">
        <f t="shared" ca="1" si="56"/>
        <v>15</v>
      </c>
      <c r="D470" t="s">
        <v>10621</v>
      </c>
      <c r="E470" s="14">
        <f t="shared" ca="1" si="57"/>
        <v>43687</v>
      </c>
      <c r="F470">
        <f t="shared" ca="1" si="58"/>
        <v>32</v>
      </c>
      <c r="G470" s="13">
        <f ca="1">VLOOKUP(GirisimProjeler[[#This Row],[Başvuruyu Alan Çalışan]],Calisanlar[],6,0)</f>
        <v>30</v>
      </c>
      <c r="H470" s="13">
        <f ca="1">MATCH(GirisimProjeler[[#This Row],[Başvuru il]],ilceler[İl Plaka],0)+RANDBETWEEN(1,5)</f>
        <v>410</v>
      </c>
      <c r="I470" t="str">
        <f t="shared" ca="1" si="59"/>
        <v>Kurum 5</v>
      </c>
      <c r="J470" t="str">
        <f ca="1">IF(GirisimProjeler[[#This Row],[Aşama]]="Sonuçlandı","Kapalı","Açık")</f>
        <v>Kapalı</v>
      </c>
      <c r="K470" t="str">
        <f t="shared" ca="1" si="62"/>
        <v>Sonuçlandı</v>
      </c>
      <c r="L470" t="str">
        <f t="shared" ca="1" si="60"/>
        <v>Finans</v>
      </c>
      <c r="M470">
        <f ca="1">ROUNDUP(RANDBETWEEN(1,TODAY()-GirisimProjeler[[#This Row],[Tarih]])/2,0)</f>
        <v>14</v>
      </c>
      <c r="N470" s="15" t="str">
        <f ca="1">IF(GirisimProjeler[[#This Row],[Durumu]]="Açık",_xlfn.SWITCH(RANDBETWEEN(1,10),1,"",2,"",RANDBETWEEN(1,10)),"")</f>
        <v/>
      </c>
      <c r="O470" s="15" t="str">
        <f t="shared" ca="1" si="63"/>
        <v>Bulunmuyor</v>
      </c>
      <c r="P470" s="15"/>
    </row>
    <row r="471" spans="1:16">
      <c r="A471">
        <v>758</v>
      </c>
      <c r="B471">
        <f t="shared" ca="1" si="61"/>
        <v>1869</v>
      </c>
      <c r="C471">
        <f t="shared" ca="1" si="56"/>
        <v>118</v>
      </c>
      <c r="D471" t="s">
        <v>10622</v>
      </c>
      <c r="E471" s="14">
        <f t="shared" ca="1" si="57"/>
        <v>43688</v>
      </c>
      <c r="F471">
        <f t="shared" ca="1" si="58"/>
        <v>20</v>
      </c>
      <c r="G471" s="13">
        <f ca="1">VLOOKUP(GirisimProjeler[[#This Row],[Başvuruyu Alan Çalışan]],Calisanlar[],6,0)</f>
        <v>6</v>
      </c>
      <c r="H471" s="13">
        <f ca="1">MATCH(GirisimProjeler[[#This Row],[Başvuru il]],ilceler[İl Plaka],0)+RANDBETWEEN(1,5)</f>
        <v>70</v>
      </c>
      <c r="I471" t="str">
        <f t="shared" ca="1" si="59"/>
        <v>Kurum 7</v>
      </c>
      <c r="J471" t="str">
        <f ca="1">IF(GirisimProjeler[[#This Row],[Aşama]]="Sonuçlandı","Kapalı","Açık")</f>
        <v>Açık</v>
      </c>
      <c r="K471" t="str">
        <f t="shared" ca="1" si="62"/>
        <v>Yeni Proje</v>
      </c>
      <c r="L471" t="str">
        <f t="shared" ca="1" si="60"/>
        <v>Arge</v>
      </c>
      <c r="M471">
        <f ca="1">ROUNDUP(RANDBETWEEN(1,TODAY()-GirisimProjeler[[#This Row],[Tarih]])/2,0)</f>
        <v>4</v>
      </c>
      <c r="N471" s="15">
        <f ca="1">IF(GirisimProjeler[[#This Row],[Durumu]]="Açık",_xlfn.SWITCH(RANDBETWEEN(1,10),1,"",2,"",RANDBETWEEN(1,10)),"")</f>
        <v>7</v>
      </c>
      <c r="O471" s="15" t="str">
        <f t="shared" ca="1" si="63"/>
        <v>Kosgeb</v>
      </c>
      <c r="P471" s="15"/>
    </row>
    <row r="472" spans="1:16">
      <c r="A472">
        <v>759</v>
      </c>
      <c r="B472">
        <f t="shared" ca="1" si="61"/>
        <v>1298</v>
      </c>
      <c r="C472">
        <f t="shared" ca="1" si="56"/>
        <v>140</v>
      </c>
      <c r="D472" t="s">
        <v>10623</v>
      </c>
      <c r="E472" s="14">
        <f t="shared" ca="1" si="57"/>
        <v>43731</v>
      </c>
      <c r="F472">
        <f t="shared" ca="1" si="58"/>
        <v>125</v>
      </c>
      <c r="G472" s="13">
        <f ca="1">VLOOKUP(GirisimProjeler[[#This Row],[Başvuruyu Alan Çalışan]],Calisanlar[],6,0)</f>
        <v>6</v>
      </c>
      <c r="H472" s="13">
        <f ca="1">MATCH(GirisimProjeler[[#This Row],[Başvuru il]],ilceler[İl Plaka],0)+RANDBETWEEN(1,5)</f>
        <v>69</v>
      </c>
      <c r="I472" t="str">
        <f t="shared" ca="1" si="59"/>
        <v>Kurum 3</v>
      </c>
      <c r="J472" t="str">
        <f ca="1">IF(GirisimProjeler[[#This Row],[Aşama]]="Sonuçlandı","Kapalı","Açık")</f>
        <v>Kapalı</v>
      </c>
      <c r="K472" t="str">
        <f t="shared" ca="1" si="62"/>
        <v>Sonuçlandı</v>
      </c>
      <c r="L472" t="str">
        <f t="shared" ca="1" si="60"/>
        <v>Arge</v>
      </c>
      <c r="M472">
        <f ca="1">ROUNDUP(RANDBETWEEN(1,TODAY()-GirisimProjeler[[#This Row],[Tarih]])/2,0)</f>
        <v>1</v>
      </c>
      <c r="N472" s="15" t="str">
        <f ca="1">IF(GirisimProjeler[[#This Row],[Durumu]]="Açık",_xlfn.SWITCH(RANDBETWEEN(1,10),1,"",2,"",RANDBETWEEN(1,10)),"")</f>
        <v/>
      </c>
      <c r="O472" s="15" t="str">
        <f t="shared" ca="1" si="63"/>
        <v>Tubitak</v>
      </c>
      <c r="P472" s="15"/>
    </row>
    <row r="473" spans="1:16">
      <c r="A473">
        <v>760</v>
      </c>
      <c r="B473">
        <f t="shared" ca="1" si="61"/>
        <v>1411</v>
      </c>
      <c r="C473">
        <f t="shared" ca="1" si="56"/>
        <v>121</v>
      </c>
      <c r="D473" t="s">
        <v>10624</v>
      </c>
      <c r="E473" s="14">
        <f t="shared" ca="1" si="57"/>
        <v>43717</v>
      </c>
      <c r="F473">
        <f t="shared" ca="1" si="58"/>
        <v>31</v>
      </c>
      <c r="G473" s="13">
        <f ca="1">VLOOKUP(GirisimProjeler[[#This Row],[Başvuruyu Alan Çalışan]],Calisanlar[],6,0)</f>
        <v>6</v>
      </c>
      <c r="H473" s="13">
        <f ca="1">MATCH(GirisimProjeler[[#This Row],[Başvuru il]],ilceler[İl Plaka],0)+RANDBETWEEN(1,5)</f>
        <v>69</v>
      </c>
      <c r="I473" t="str">
        <f t="shared" ca="1" si="59"/>
        <v>Kurum 13</v>
      </c>
      <c r="J473" t="str">
        <f ca="1">IF(GirisimProjeler[[#This Row],[Aşama]]="Sonuçlandı","Kapalı","Açık")</f>
        <v>Kapalı</v>
      </c>
      <c r="K473" t="str">
        <f t="shared" ca="1" si="62"/>
        <v>Sonuçlandı</v>
      </c>
      <c r="L473" t="str">
        <f t="shared" ca="1" si="60"/>
        <v>Bilgi İşlem</v>
      </c>
      <c r="M473">
        <f ca="1">ROUNDUP(RANDBETWEEN(1,TODAY()-GirisimProjeler[[#This Row],[Tarih]])/2,0)</f>
        <v>7</v>
      </c>
      <c r="N473" s="15" t="str">
        <f ca="1">IF(GirisimProjeler[[#This Row],[Durumu]]="Açık",_xlfn.SWITCH(RANDBETWEEN(1,10),1,"",2,"",RANDBETWEEN(1,10)),"")</f>
        <v/>
      </c>
      <c r="O473" s="15" t="str">
        <f t="shared" ca="1" si="63"/>
        <v>Kosgeb</v>
      </c>
      <c r="P473" s="15"/>
    </row>
    <row r="474" spans="1:16">
      <c r="A474">
        <v>761</v>
      </c>
      <c r="B474">
        <f t="shared" ca="1" si="61"/>
        <v>1139</v>
      </c>
      <c r="C474">
        <f t="shared" ca="1" si="56"/>
        <v>91</v>
      </c>
      <c r="D474" s="12" t="s">
        <v>10617</v>
      </c>
      <c r="E474" s="14">
        <f t="shared" ca="1" si="57"/>
        <v>43681</v>
      </c>
      <c r="F474">
        <f t="shared" ca="1" si="58"/>
        <v>7</v>
      </c>
      <c r="G474" s="13">
        <f ca="1">VLOOKUP(GirisimProjeler[[#This Row],[Başvuruyu Alan Çalışan]],Calisanlar[],6,0)</f>
        <v>6</v>
      </c>
      <c r="H474" s="13">
        <f ca="1">MATCH(GirisimProjeler[[#This Row],[Başvuru il]],ilceler[İl Plaka],0)+RANDBETWEEN(1,5)</f>
        <v>68</v>
      </c>
      <c r="I474" t="str">
        <f t="shared" ca="1" si="59"/>
        <v>Kurum 14</v>
      </c>
      <c r="J474" t="str">
        <f ca="1">IF(GirisimProjeler[[#This Row],[Aşama]]="Sonuçlandı","Kapalı","Açık")</f>
        <v>Açık</v>
      </c>
      <c r="K474" t="str">
        <f t="shared" ca="1" si="62"/>
        <v>Yeni Proje</v>
      </c>
      <c r="L474" t="str">
        <f t="shared" ca="1" si="60"/>
        <v>Bilgi İşlem</v>
      </c>
      <c r="M474">
        <f ca="1">ROUNDUP(RANDBETWEEN(1,TODAY()-GirisimProjeler[[#This Row],[Tarih]])/2,0)</f>
        <v>7</v>
      </c>
      <c r="N474" s="15">
        <f ca="1">IF(GirisimProjeler[[#This Row],[Durumu]]="Açık",_xlfn.SWITCH(RANDBETWEEN(1,10),1,"",2,"",RANDBETWEEN(1,10)),"")</f>
        <v>3</v>
      </c>
      <c r="O474" s="15" t="str">
        <f t="shared" ca="1" si="63"/>
        <v>AB</v>
      </c>
      <c r="P474" s="15"/>
    </row>
    <row r="475" spans="1:16">
      <c r="A475">
        <v>762</v>
      </c>
      <c r="B475">
        <f t="shared" ca="1" si="61"/>
        <v>1374</v>
      </c>
      <c r="C475">
        <f t="shared" ca="1" si="56"/>
        <v>42</v>
      </c>
      <c r="D475" s="12" t="s">
        <v>10618</v>
      </c>
      <c r="E475" s="14">
        <f t="shared" ca="1" si="57"/>
        <v>43689</v>
      </c>
      <c r="F475">
        <f t="shared" ca="1" si="58"/>
        <v>69</v>
      </c>
      <c r="G475" s="13">
        <f ca="1">VLOOKUP(GirisimProjeler[[#This Row],[Başvuruyu Alan Çalışan]],Calisanlar[],6,0)</f>
        <v>34</v>
      </c>
      <c r="H475" s="13">
        <f ca="1">MATCH(GirisimProjeler[[#This Row],[Başvuru il]],ilceler[İl Plaka],0)+RANDBETWEEN(1,5)</f>
        <v>448</v>
      </c>
      <c r="I475" t="str">
        <f t="shared" ca="1" si="59"/>
        <v>Kurum 4</v>
      </c>
      <c r="J475" t="str">
        <f ca="1">IF(GirisimProjeler[[#This Row],[Aşama]]="Sonuçlandı","Kapalı","Açık")</f>
        <v>Kapalı</v>
      </c>
      <c r="K475" t="str">
        <f t="shared" ca="1" si="62"/>
        <v>Sonuçlandı</v>
      </c>
      <c r="L475" t="str">
        <f t="shared" ca="1" si="60"/>
        <v>İnsan Kaynakları</v>
      </c>
      <c r="M475">
        <f ca="1">ROUNDUP(RANDBETWEEN(1,TODAY()-GirisimProjeler[[#This Row],[Tarih]])/2,0)</f>
        <v>7</v>
      </c>
      <c r="N475" s="15" t="str">
        <f ca="1">IF(GirisimProjeler[[#This Row],[Durumu]]="Açık",_xlfn.SWITCH(RANDBETWEEN(1,10),1,"",2,"",RANDBETWEEN(1,10)),"")</f>
        <v/>
      </c>
      <c r="O475" s="15" t="str">
        <f t="shared" ca="1" si="63"/>
        <v>Kosgeb</v>
      </c>
      <c r="P475" s="15"/>
    </row>
    <row r="476" spans="1:16">
      <c r="A476">
        <v>763</v>
      </c>
      <c r="B476">
        <f t="shared" ca="1" si="61"/>
        <v>1380</v>
      </c>
      <c r="C476">
        <f t="shared" ca="1" si="56"/>
        <v>78</v>
      </c>
      <c r="D476" t="s">
        <v>10619</v>
      </c>
      <c r="E476" s="14">
        <f t="shared" ca="1" si="57"/>
        <v>43689</v>
      </c>
      <c r="F476">
        <f t="shared" ca="1" si="58"/>
        <v>91</v>
      </c>
      <c r="G476" s="13">
        <f ca="1">VLOOKUP(GirisimProjeler[[#This Row],[Başvuruyu Alan Çalışan]],Calisanlar[],6,0)</f>
        <v>6</v>
      </c>
      <c r="H476" s="13">
        <f ca="1">MATCH(GirisimProjeler[[#This Row],[Başvuru il]],ilceler[İl Plaka],0)+RANDBETWEEN(1,5)</f>
        <v>66</v>
      </c>
      <c r="I476" t="str">
        <f t="shared" ca="1" si="59"/>
        <v>Kurum 18</v>
      </c>
      <c r="J476" t="str">
        <f ca="1">IF(GirisimProjeler[[#This Row],[Aşama]]="Sonuçlandı","Kapalı","Açık")</f>
        <v>Kapalı</v>
      </c>
      <c r="K476" t="str">
        <f t="shared" ca="1" si="62"/>
        <v>Sonuçlandı</v>
      </c>
      <c r="L476" t="str">
        <f t="shared" ca="1" si="60"/>
        <v>Bilgi İşlem</v>
      </c>
      <c r="M476">
        <f ca="1">ROUNDUP(RANDBETWEEN(1,TODAY()-GirisimProjeler[[#This Row],[Tarih]])/2,0)</f>
        <v>13</v>
      </c>
      <c r="N476" s="15" t="str">
        <f ca="1">IF(GirisimProjeler[[#This Row],[Durumu]]="Açık",_xlfn.SWITCH(RANDBETWEEN(1,10),1,"",2,"",RANDBETWEEN(1,10)),"")</f>
        <v/>
      </c>
      <c r="O476" s="15" t="str">
        <f t="shared" ca="1" si="63"/>
        <v>AB</v>
      </c>
      <c r="P476" s="15"/>
    </row>
    <row r="477" spans="1:16">
      <c r="A477">
        <v>764</v>
      </c>
      <c r="B477">
        <f t="shared" ca="1" si="61"/>
        <v>52</v>
      </c>
      <c r="C477">
        <f t="shared" ca="1" si="56"/>
        <v>113</v>
      </c>
      <c r="D477" t="s">
        <v>10620</v>
      </c>
      <c r="E477" s="14">
        <f t="shared" ca="1" si="57"/>
        <v>43730</v>
      </c>
      <c r="F477">
        <f t="shared" ca="1" si="58"/>
        <v>83</v>
      </c>
      <c r="G477" s="13">
        <f ca="1">VLOOKUP(GirisimProjeler[[#This Row],[Başvuruyu Alan Çalışan]],Calisanlar[],6,0)</f>
        <v>6</v>
      </c>
      <c r="H477" s="13">
        <f ca="1">MATCH(GirisimProjeler[[#This Row],[Başvuru il]],ilceler[İl Plaka],0)+RANDBETWEEN(1,5)</f>
        <v>67</v>
      </c>
      <c r="I477" t="str">
        <f t="shared" ca="1" si="59"/>
        <v>Kurum 3</v>
      </c>
      <c r="J477" t="str">
        <f ca="1">IF(GirisimProjeler[[#This Row],[Aşama]]="Sonuçlandı","Kapalı","Açık")</f>
        <v>Kapalı</v>
      </c>
      <c r="K477" t="str">
        <f t="shared" ca="1" si="62"/>
        <v>Sonuçlandı</v>
      </c>
      <c r="L477" t="str">
        <f t="shared" ca="1" si="60"/>
        <v>Arge</v>
      </c>
      <c r="M477">
        <f ca="1">ROUNDUP(RANDBETWEEN(1,TODAY()-GirisimProjeler[[#This Row],[Tarih]])/2,0)</f>
        <v>1</v>
      </c>
      <c r="N477" s="15" t="str">
        <f ca="1">IF(GirisimProjeler[[#This Row],[Durumu]]="Açık",_xlfn.SWITCH(RANDBETWEEN(1,10),1,"",2,"",RANDBETWEEN(1,10)),"")</f>
        <v/>
      </c>
      <c r="O477" s="15" t="str">
        <f t="shared" ca="1" si="63"/>
        <v>Tubitak</v>
      </c>
      <c r="P477" s="15"/>
    </row>
    <row r="478" spans="1:16">
      <c r="A478">
        <v>765</v>
      </c>
      <c r="B478">
        <f t="shared" ca="1" si="61"/>
        <v>1439</v>
      </c>
      <c r="C478">
        <f t="shared" ca="1" si="56"/>
        <v>48</v>
      </c>
      <c r="D478" t="s">
        <v>10621</v>
      </c>
      <c r="E478" s="14">
        <f t="shared" ca="1" si="57"/>
        <v>43680</v>
      </c>
      <c r="F478">
        <f t="shared" ca="1" si="58"/>
        <v>69</v>
      </c>
      <c r="G478" s="13">
        <f ca="1">VLOOKUP(GirisimProjeler[[#This Row],[Başvuruyu Alan Çalışan]],Calisanlar[],6,0)</f>
        <v>34</v>
      </c>
      <c r="H478" s="13">
        <f ca="1">MATCH(GirisimProjeler[[#This Row],[Başvuru il]],ilceler[İl Plaka],0)+RANDBETWEEN(1,5)</f>
        <v>447</v>
      </c>
      <c r="I478" t="str">
        <f t="shared" ca="1" si="59"/>
        <v>Kurum 11</v>
      </c>
      <c r="J478" t="str">
        <f ca="1">IF(GirisimProjeler[[#This Row],[Aşama]]="Sonuçlandı","Kapalı","Açık")</f>
        <v>Açık</v>
      </c>
      <c r="K478" t="str">
        <f t="shared" ca="1" si="62"/>
        <v>İncelemede</v>
      </c>
      <c r="L478" t="str">
        <f t="shared" ca="1" si="60"/>
        <v>Bilgi İşlem</v>
      </c>
      <c r="M478">
        <f ca="1">ROUNDUP(RANDBETWEEN(1,TODAY()-GirisimProjeler[[#This Row],[Tarih]])/2,0)</f>
        <v>25</v>
      </c>
      <c r="N478" s="15">
        <f ca="1">IF(GirisimProjeler[[#This Row],[Durumu]]="Açık",_xlfn.SWITCH(RANDBETWEEN(1,10),1,"",2,"",RANDBETWEEN(1,10)),"")</f>
        <v>3</v>
      </c>
      <c r="O478" s="15" t="str">
        <f t="shared" ca="1" si="63"/>
        <v>Kosgeb</v>
      </c>
      <c r="P478" s="15"/>
    </row>
    <row r="479" spans="1:16">
      <c r="A479">
        <v>766</v>
      </c>
      <c r="B479">
        <f t="shared" ca="1" si="61"/>
        <v>1925</v>
      </c>
      <c r="C479">
        <f t="shared" ca="1" si="56"/>
        <v>135</v>
      </c>
      <c r="D479" t="s">
        <v>10622</v>
      </c>
      <c r="E479" s="14">
        <f t="shared" ca="1" si="57"/>
        <v>43681</v>
      </c>
      <c r="F479">
        <f t="shared" ca="1" si="58"/>
        <v>27</v>
      </c>
      <c r="G479" s="13">
        <f ca="1">VLOOKUP(GirisimProjeler[[#This Row],[Başvuruyu Alan Çalışan]],Calisanlar[],6,0)</f>
        <v>34</v>
      </c>
      <c r="H479" s="13">
        <f ca="1">MATCH(GirisimProjeler[[#This Row],[Başvuru il]],ilceler[İl Plaka],0)+RANDBETWEEN(1,5)</f>
        <v>448</v>
      </c>
      <c r="I479" t="str">
        <f t="shared" ca="1" si="59"/>
        <v>Kurum 5</v>
      </c>
      <c r="J479" t="str">
        <f ca="1">IF(GirisimProjeler[[#This Row],[Aşama]]="Sonuçlandı","Kapalı","Açık")</f>
        <v>Kapalı</v>
      </c>
      <c r="K479" t="str">
        <f t="shared" ca="1" si="62"/>
        <v>Sonuçlandı</v>
      </c>
      <c r="L479" t="str">
        <f t="shared" ca="1" si="60"/>
        <v>Arge</v>
      </c>
      <c r="M479">
        <f ca="1">ROUNDUP(RANDBETWEEN(1,TODAY()-GirisimProjeler[[#This Row],[Tarih]])/2,0)</f>
        <v>8</v>
      </c>
      <c r="N479" s="15" t="str">
        <f ca="1">IF(GirisimProjeler[[#This Row],[Durumu]]="Açık",_xlfn.SWITCH(RANDBETWEEN(1,10),1,"",2,"",RANDBETWEEN(1,10)),"")</f>
        <v/>
      </c>
      <c r="O479" s="15" t="str">
        <f t="shared" ca="1" si="63"/>
        <v>Bulunmuyor</v>
      </c>
      <c r="P479" s="15"/>
    </row>
    <row r="480" spans="1:16">
      <c r="A480">
        <v>767</v>
      </c>
      <c r="B480">
        <f t="shared" ca="1" si="61"/>
        <v>581</v>
      </c>
      <c r="C480">
        <f t="shared" ca="1" si="56"/>
        <v>48</v>
      </c>
      <c r="D480" t="s">
        <v>10623</v>
      </c>
      <c r="E480" s="14">
        <f t="shared" ca="1" si="57"/>
        <v>43701</v>
      </c>
      <c r="F480">
        <f t="shared" ca="1" si="58"/>
        <v>85</v>
      </c>
      <c r="G480" s="13">
        <f ca="1">VLOOKUP(GirisimProjeler[[#This Row],[Başvuruyu Alan Çalışan]],Calisanlar[],6,0)</f>
        <v>6</v>
      </c>
      <c r="H480" s="13">
        <f ca="1">MATCH(GirisimProjeler[[#This Row],[Başvuru il]],ilceler[İl Plaka],0)+RANDBETWEEN(1,5)</f>
        <v>66</v>
      </c>
      <c r="I480" t="str">
        <f t="shared" ca="1" si="59"/>
        <v>Kurum 16</v>
      </c>
      <c r="J480" t="str">
        <f ca="1">IF(GirisimProjeler[[#This Row],[Aşama]]="Sonuçlandı","Kapalı","Açık")</f>
        <v>Kapalı</v>
      </c>
      <c r="K480" t="str">
        <f t="shared" ca="1" si="62"/>
        <v>Sonuçlandı</v>
      </c>
      <c r="L480" t="str">
        <f t="shared" ca="1" si="60"/>
        <v>İnsan Kaynakları</v>
      </c>
      <c r="M480">
        <f ca="1">ROUNDUP(RANDBETWEEN(1,TODAY()-GirisimProjeler[[#This Row],[Tarih]])/2,0)</f>
        <v>3</v>
      </c>
      <c r="N480" s="15" t="str">
        <f ca="1">IF(GirisimProjeler[[#This Row],[Durumu]]="Açık",_xlfn.SWITCH(RANDBETWEEN(1,10),1,"",2,"",RANDBETWEEN(1,10)),"")</f>
        <v/>
      </c>
      <c r="O480" s="15" t="str">
        <f t="shared" ca="1" si="63"/>
        <v>Kosgeb</v>
      </c>
      <c r="P480" s="15"/>
    </row>
    <row r="481" spans="1:16">
      <c r="A481">
        <v>768</v>
      </c>
      <c r="B481">
        <f t="shared" ca="1" si="61"/>
        <v>1930</v>
      </c>
      <c r="C481">
        <f t="shared" ca="1" si="56"/>
        <v>1</v>
      </c>
      <c r="D481" t="s">
        <v>10624</v>
      </c>
      <c r="E481" s="14">
        <f t="shared" ca="1" si="57"/>
        <v>43703</v>
      </c>
      <c r="F481">
        <f t="shared" ca="1" si="58"/>
        <v>81</v>
      </c>
      <c r="G481" s="13">
        <f ca="1">VLOOKUP(GirisimProjeler[[#This Row],[Başvuruyu Alan Çalışan]],Calisanlar[],6,0)</f>
        <v>6</v>
      </c>
      <c r="H481" s="13">
        <f ca="1">MATCH(GirisimProjeler[[#This Row],[Başvuru il]],ilceler[İl Plaka],0)+RANDBETWEEN(1,5)</f>
        <v>70</v>
      </c>
      <c r="I481" t="str">
        <f t="shared" ca="1" si="59"/>
        <v>Kurum 19</v>
      </c>
      <c r="J481" t="str">
        <f ca="1">IF(GirisimProjeler[[#This Row],[Aşama]]="Sonuçlandı","Kapalı","Açık")</f>
        <v>Kapalı</v>
      </c>
      <c r="K481" t="str">
        <f t="shared" ca="1" si="62"/>
        <v>Sonuçlandı</v>
      </c>
      <c r="L481" t="str">
        <f t="shared" ca="1" si="60"/>
        <v>Arge</v>
      </c>
      <c r="M481">
        <f ca="1">ROUNDUP(RANDBETWEEN(1,TODAY()-GirisimProjeler[[#This Row],[Tarih]])/2,0)</f>
        <v>11</v>
      </c>
      <c r="N481" s="15" t="str">
        <f ca="1">IF(GirisimProjeler[[#This Row],[Durumu]]="Açık",_xlfn.SWITCH(RANDBETWEEN(1,10),1,"",2,"",RANDBETWEEN(1,10)),"")</f>
        <v/>
      </c>
      <c r="O481" s="15" t="str">
        <f t="shared" ca="1" si="63"/>
        <v>Tubitak</v>
      </c>
      <c r="P481" s="15"/>
    </row>
    <row r="482" spans="1:16">
      <c r="A482">
        <v>769</v>
      </c>
      <c r="B482">
        <f t="shared" ca="1" si="61"/>
        <v>135</v>
      </c>
      <c r="C482">
        <f t="shared" ref="C482:C545" ca="1" si="64">RANDBETWEEN(1,158)</f>
        <v>34</v>
      </c>
      <c r="D482" s="12" t="s">
        <v>10617</v>
      </c>
      <c r="E482" s="14">
        <f t="shared" ref="E482:E545" ca="1" si="65">TODAY()-RANDBETWEEN(1,60)</f>
        <v>43689</v>
      </c>
      <c r="F482">
        <f t="shared" ref="F482:F545" ca="1" si="66">RANDBETWEEN(1,130)</f>
        <v>58</v>
      </c>
      <c r="G482" s="13">
        <f ca="1">VLOOKUP(GirisimProjeler[[#This Row],[Başvuruyu Alan Çalışan]],Calisanlar[],6,0)</f>
        <v>19</v>
      </c>
      <c r="H482" s="13">
        <f ca="1">MATCH(GirisimProjeler[[#This Row],[Başvuru il]],ilceler[İl Plaka],0)+RANDBETWEEN(1,5)</f>
        <v>258</v>
      </c>
      <c r="I482" t="str">
        <f t="shared" ref="I482:I545" ca="1" si="67">"Kurum "&amp;RANDBETWEEN(1,20)</f>
        <v>Kurum 16</v>
      </c>
      <c r="J482" t="str">
        <f ca="1">IF(GirisimProjeler[[#This Row],[Aşama]]="Sonuçlandı","Kapalı","Açık")</f>
        <v>Açık</v>
      </c>
      <c r="K482" t="str">
        <f t="shared" ca="1" si="62"/>
        <v>Yeni Proje</v>
      </c>
      <c r="L482" t="str">
        <f t="shared" ref="L482:L545" ca="1" si="68">_xlfn.SWITCH(RANDBETWEEN(1,5),1,"Bilgi İşlem",2,"Finans",3,"İnsan Kaynakları","Arge")</f>
        <v>Arge</v>
      </c>
      <c r="M482">
        <f ca="1">ROUNDUP(RANDBETWEEN(1,TODAY()-GirisimProjeler[[#This Row],[Tarih]])/2,0)</f>
        <v>21</v>
      </c>
      <c r="N482" s="15">
        <f ca="1">IF(GirisimProjeler[[#This Row],[Durumu]]="Açık",_xlfn.SWITCH(RANDBETWEEN(1,10),1,"",2,"",RANDBETWEEN(1,10)),"")</f>
        <v>6</v>
      </c>
      <c r="O482" s="15" t="str">
        <f t="shared" ca="1" si="63"/>
        <v>Tubitak</v>
      </c>
      <c r="P482" s="15"/>
    </row>
    <row r="483" spans="1:16">
      <c r="A483">
        <v>770</v>
      </c>
      <c r="B483">
        <f t="shared" ca="1" si="61"/>
        <v>1851</v>
      </c>
      <c r="C483">
        <f t="shared" ca="1" si="64"/>
        <v>6</v>
      </c>
      <c r="D483" s="12" t="s">
        <v>10618</v>
      </c>
      <c r="E483" s="14">
        <f t="shared" ca="1" si="65"/>
        <v>43695</v>
      </c>
      <c r="F483">
        <f t="shared" ca="1" si="66"/>
        <v>127</v>
      </c>
      <c r="G483" s="13">
        <f ca="1">VLOOKUP(GirisimProjeler[[#This Row],[Başvuruyu Alan Çalışan]],Calisanlar[],6,0)</f>
        <v>34</v>
      </c>
      <c r="H483" s="13">
        <f ca="1">MATCH(GirisimProjeler[[#This Row],[Başvuru il]],ilceler[İl Plaka],0)+RANDBETWEEN(1,5)</f>
        <v>449</v>
      </c>
      <c r="I483" t="str">
        <f t="shared" ca="1" si="67"/>
        <v>Kurum 20</v>
      </c>
      <c r="J483" t="str">
        <f ca="1">IF(GirisimProjeler[[#This Row],[Aşama]]="Sonuçlandı","Kapalı","Açık")</f>
        <v>Kapalı</v>
      </c>
      <c r="K483" t="str">
        <f t="shared" ca="1" si="62"/>
        <v>Sonuçlandı</v>
      </c>
      <c r="L483" t="str">
        <f t="shared" ca="1" si="68"/>
        <v>Arge</v>
      </c>
      <c r="M483">
        <f ca="1">ROUNDUP(RANDBETWEEN(1,TODAY()-GirisimProjeler[[#This Row],[Tarih]])/2,0)</f>
        <v>19</v>
      </c>
      <c r="N483" s="15" t="str">
        <f ca="1">IF(GirisimProjeler[[#This Row],[Durumu]]="Açık",_xlfn.SWITCH(RANDBETWEEN(1,10),1,"",2,"",RANDBETWEEN(1,10)),"")</f>
        <v/>
      </c>
      <c r="O483" s="15" t="str">
        <f t="shared" ca="1" si="63"/>
        <v>Tubitak</v>
      </c>
      <c r="P483" s="15"/>
    </row>
    <row r="484" spans="1:16">
      <c r="A484">
        <v>771</v>
      </c>
      <c r="B484">
        <f t="shared" ca="1" si="61"/>
        <v>1548</v>
      </c>
      <c r="C484">
        <f t="shared" ca="1" si="64"/>
        <v>141</v>
      </c>
      <c r="D484" t="s">
        <v>10619</v>
      </c>
      <c r="E484" s="14">
        <f t="shared" ca="1" si="65"/>
        <v>43721</v>
      </c>
      <c r="F484">
        <f t="shared" ca="1" si="66"/>
        <v>26</v>
      </c>
      <c r="G484" s="13">
        <f ca="1">VLOOKUP(GirisimProjeler[[#This Row],[Başvuruyu Alan Çalışan]],Calisanlar[],6,0)</f>
        <v>34</v>
      </c>
      <c r="H484" s="13">
        <f ca="1">MATCH(GirisimProjeler[[#This Row],[Başvuru il]],ilceler[İl Plaka],0)+RANDBETWEEN(1,5)</f>
        <v>450</v>
      </c>
      <c r="I484" t="str">
        <f t="shared" ca="1" si="67"/>
        <v>Kurum 17</v>
      </c>
      <c r="J484" t="str">
        <f ca="1">IF(GirisimProjeler[[#This Row],[Aşama]]="Sonuçlandı","Kapalı","Açık")</f>
        <v>Kapalı</v>
      </c>
      <c r="K484" t="str">
        <f t="shared" ca="1" si="62"/>
        <v>Sonuçlandı</v>
      </c>
      <c r="L484" t="str">
        <f t="shared" ca="1" si="68"/>
        <v>Arge</v>
      </c>
      <c r="M484">
        <f ca="1">ROUNDUP(RANDBETWEEN(1,TODAY()-GirisimProjeler[[#This Row],[Tarih]])/2,0)</f>
        <v>2</v>
      </c>
      <c r="N484" s="15" t="str">
        <f ca="1">IF(GirisimProjeler[[#This Row],[Durumu]]="Açık",_xlfn.SWITCH(RANDBETWEEN(1,10),1,"",2,"",RANDBETWEEN(1,10)),"")</f>
        <v/>
      </c>
      <c r="O484" s="15" t="str">
        <f t="shared" ca="1" si="63"/>
        <v>AB</v>
      </c>
      <c r="P484" s="15"/>
    </row>
    <row r="485" spans="1:16">
      <c r="A485">
        <v>772</v>
      </c>
      <c r="B485">
        <f t="shared" ca="1" si="61"/>
        <v>832</v>
      </c>
      <c r="C485">
        <f t="shared" ca="1" si="64"/>
        <v>122</v>
      </c>
      <c r="D485" t="s">
        <v>10620</v>
      </c>
      <c r="E485" s="14">
        <f t="shared" ca="1" si="65"/>
        <v>43717</v>
      </c>
      <c r="F485">
        <f t="shared" ca="1" si="66"/>
        <v>11</v>
      </c>
      <c r="G485" s="13">
        <f ca="1">VLOOKUP(GirisimProjeler[[#This Row],[Başvuruyu Alan Çalışan]],Calisanlar[],6,0)</f>
        <v>6</v>
      </c>
      <c r="H485" s="13">
        <f ca="1">MATCH(GirisimProjeler[[#This Row],[Başvuru il]],ilceler[İl Plaka],0)+RANDBETWEEN(1,5)</f>
        <v>68</v>
      </c>
      <c r="I485" t="str">
        <f t="shared" ca="1" si="67"/>
        <v>Kurum 19</v>
      </c>
      <c r="J485" t="str">
        <f ca="1">IF(GirisimProjeler[[#This Row],[Aşama]]="Sonuçlandı","Kapalı","Açık")</f>
        <v>Kapalı</v>
      </c>
      <c r="K485" t="str">
        <f t="shared" ca="1" si="62"/>
        <v>Sonuçlandı</v>
      </c>
      <c r="L485" t="str">
        <f t="shared" ca="1" si="68"/>
        <v>Arge</v>
      </c>
      <c r="M485">
        <f ca="1">ROUNDUP(RANDBETWEEN(1,TODAY()-GirisimProjeler[[#This Row],[Tarih]])/2,0)</f>
        <v>2</v>
      </c>
      <c r="N485" s="15" t="str">
        <f ca="1">IF(GirisimProjeler[[#This Row],[Durumu]]="Açık",_xlfn.SWITCH(RANDBETWEEN(1,10),1,"",2,"",RANDBETWEEN(1,10)),"")</f>
        <v/>
      </c>
      <c r="O485" s="15" t="str">
        <f t="shared" ca="1" si="63"/>
        <v>Tubitak</v>
      </c>
      <c r="P485" s="15"/>
    </row>
    <row r="486" spans="1:16">
      <c r="A486">
        <v>773</v>
      </c>
      <c r="B486">
        <f t="shared" ca="1" si="61"/>
        <v>1522</v>
      </c>
      <c r="C486">
        <f t="shared" ca="1" si="64"/>
        <v>61</v>
      </c>
      <c r="D486" t="s">
        <v>10621</v>
      </c>
      <c r="E486" s="14">
        <f t="shared" ca="1" si="65"/>
        <v>43675</v>
      </c>
      <c r="F486">
        <f t="shared" ca="1" si="66"/>
        <v>46</v>
      </c>
      <c r="G486" s="13">
        <f ca="1">VLOOKUP(GirisimProjeler[[#This Row],[Başvuruyu Alan Çalışan]],Calisanlar[],6,0)</f>
        <v>34</v>
      </c>
      <c r="H486" s="13">
        <f ca="1">MATCH(GirisimProjeler[[#This Row],[Başvuru il]],ilceler[İl Plaka],0)+RANDBETWEEN(1,5)</f>
        <v>450</v>
      </c>
      <c r="I486" t="str">
        <f t="shared" ca="1" si="67"/>
        <v>Kurum 8</v>
      </c>
      <c r="J486" t="str">
        <f ca="1">IF(GirisimProjeler[[#This Row],[Aşama]]="Sonuçlandı","Kapalı","Açık")</f>
        <v>Açık</v>
      </c>
      <c r="K486" t="str">
        <f t="shared" ca="1" si="62"/>
        <v>Yeni Proje</v>
      </c>
      <c r="L486" t="str">
        <f t="shared" ca="1" si="68"/>
        <v>Arge</v>
      </c>
      <c r="M486">
        <f ca="1">ROUNDUP(RANDBETWEEN(1,TODAY()-GirisimProjeler[[#This Row],[Tarih]])/2,0)</f>
        <v>24</v>
      </c>
      <c r="N486" s="15">
        <f ca="1">IF(GirisimProjeler[[#This Row],[Durumu]]="Açık",_xlfn.SWITCH(RANDBETWEEN(1,10),1,"",2,"",RANDBETWEEN(1,10)),"")</f>
        <v>6</v>
      </c>
      <c r="O486" s="15" t="str">
        <f t="shared" ca="1" si="63"/>
        <v>Tubitak</v>
      </c>
      <c r="P486" s="15"/>
    </row>
    <row r="487" spans="1:16">
      <c r="A487">
        <v>774</v>
      </c>
      <c r="B487">
        <f t="shared" ca="1" si="61"/>
        <v>723</v>
      </c>
      <c r="C487">
        <f t="shared" ca="1" si="64"/>
        <v>74</v>
      </c>
      <c r="D487" t="s">
        <v>10622</v>
      </c>
      <c r="E487" s="14">
        <f t="shared" ca="1" si="65"/>
        <v>43718</v>
      </c>
      <c r="F487">
        <f t="shared" ca="1" si="66"/>
        <v>80</v>
      </c>
      <c r="G487" s="13">
        <f ca="1">VLOOKUP(GirisimProjeler[[#This Row],[Başvuruyu Alan Çalışan]],Calisanlar[],6,0)</f>
        <v>6</v>
      </c>
      <c r="H487" s="13">
        <f ca="1">MATCH(GirisimProjeler[[#This Row],[Başvuru il]],ilceler[İl Plaka],0)+RANDBETWEEN(1,5)</f>
        <v>68</v>
      </c>
      <c r="I487" t="str">
        <f t="shared" ca="1" si="67"/>
        <v>Kurum 8</v>
      </c>
      <c r="J487" t="str">
        <f ca="1">IF(GirisimProjeler[[#This Row],[Aşama]]="Sonuçlandı","Kapalı","Açık")</f>
        <v>Kapalı</v>
      </c>
      <c r="K487" t="str">
        <f t="shared" ca="1" si="62"/>
        <v>Sonuçlandı</v>
      </c>
      <c r="L487" t="str">
        <f t="shared" ca="1" si="68"/>
        <v>Finans</v>
      </c>
      <c r="M487">
        <f ca="1">ROUNDUP(RANDBETWEEN(1,TODAY()-GirisimProjeler[[#This Row],[Tarih]])/2,0)</f>
        <v>2</v>
      </c>
      <c r="N487" s="15" t="str">
        <f ca="1">IF(GirisimProjeler[[#This Row],[Durumu]]="Açık",_xlfn.SWITCH(RANDBETWEEN(1,10),1,"",2,"",RANDBETWEEN(1,10)),"")</f>
        <v/>
      </c>
      <c r="O487" s="15" t="str">
        <f t="shared" ca="1" si="63"/>
        <v>AB</v>
      </c>
      <c r="P487" s="15"/>
    </row>
    <row r="488" spans="1:16">
      <c r="A488">
        <v>775</v>
      </c>
      <c r="B488">
        <f t="shared" ca="1" si="61"/>
        <v>1440</v>
      </c>
      <c r="C488">
        <f t="shared" ca="1" si="64"/>
        <v>46</v>
      </c>
      <c r="D488" t="s">
        <v>10623</v>
      </c>
      <c r="E488" s="14">
        <f t="shared" ca="1" si="65"/>
        <v>43727</v>
      </c>
      <c r="F488">
        <f t="shared" ca="1" si="66"/>
        <v>49</v>
      </c>
      <c r="G488" s="13">
        <f ca="1">VLOOKUP(GirisimProjeler[[#This Row],[Başvuruyu Alan Çalışan]],Calisanlar[],6,0)</f>
        <v>34</v>
      </c>
      <c r="H488" s="13">
        <f ca="1">MATCH(GirisimProjeler[[#This Row],[Başvuru il]],ilceler[İl Plaka],0)+RANDBETWEEN(1,5)</f>
        <v>446</v>
      </c>
      <c r="I488" t="str">
        <f t="shared" ca="1" si="67"/>
        <v>Kurum 8</v>
      </c>
      <c r="J488" t="str">
        <f ca="1">IF(GirisimProjeler[[#This Row],[Aşama]]="Sonuçlandı","Kapalı","Açık")</f>
        <v>Kapalı</v>
      </c>
      <c r="K488" t="str">
        <f t="shared" ca="1" si="62"/>
        <v>Sonuçlandı</v>
      </c>
      <c r="L488" t="str">
        <f t="shared" ca="1" si="68"/>
        <v>İnsan Kaynakları</v>
      </c>
      <c r="M488">
        <f ca="1">ROUNDUP(RANDBETWEEN(1,TODAY()-GirisimProjeler[[#This Row],[Tarih]])/2,0)</f>
        <v>3</v>
      </c>
      <c r="N488" s="15" t="str">
        <f ca="1">IF(GirisimProjeler[[#This Row],[Durumu]]="Açık",_xlfn.SWITCH(RANDBETWEEN(1,10),1,"",2,"",RANDBETWEEN(1,10)),"")</f>
        <v/>
      </c>
      <c r="O488" s="15" t="str">
        <f t="shared" ca="1" si="63"/>
        <v>Kosgeb</v>
      </c>
      <c r="P488" s="15"/>
    </row>
    <row r="489" spans="1:16">
      <c r="A489">
        <v>776</v>
      </c>
      <c r="B489">
        <f t="shared" ca="1" si="61"/>
        <v>858</v>
      </c>
      <c r="C489">
        <f t="shared" ca="1" si="64"/>
        <v>156</v>
      </c>
      <c r="D489" t="s">
        <v>10624</v>
      </c>
      <c r="E489" s="14">
        <f t="shared" ca="1" si="65"/>
        <v>43687</v>
      </c>
      <c r="F489">
        <f t="shared" ca="1" si="66"/>
        <v>110</v>
      </c>
      <c r="G489" s="13">
        <f ca="1">VLOOKUP(GirisimProjeler[[#This Row],[Başvuruyu Alan Çalışan]],Calisanlar[],6,0)</f>
        <v>35</v>
      </c>
      <c r="H489" s="13">
        <f ca="1">MATCH(GirisimProjeler[[#This Row],[Başvuru il]],ilceler[İl Plaka],0)+RANDBETWEEN(1,5)</f>
        <v>487</v>
      </c>
      <c r="I489" t="str">
        <f t="shared" ca="1" si="67"/>
        <v>Kurum 17</v>
      </c>
      <c r="J489" t="str">
        <f ca="1">IF(GirisimProjeler[[#This Row],[Aşama]]="Sonuçlandı","Kapalı","Açık")</f>
        <v>Açık</v>
      </c>
      <c r="K489" t="str">
        <f t="shared" ca="1" si="62"/>
        <v>İncelemede</v>
      </c>
      <c r="L489" t="str">
        <f t="shared" ca="1" si="68"/>
        <v>İnsan Kaynakları</v>
      </c>
      <c r="M489">
        <f ca="1">ROUNDUP(RANDBETWEEN(1,TODAY()-GirisimProjeler[[#This Row],[Tarih]])/2,0)</f>
        <v>3</v>
      </c>
      <c r="N489" s="15">
        <f ca="1">IF(GirisimProjeler[[#This Row],[Durumu]]="Açık",_xlfn.SWITCH(RANDBETWEEN(1,10),1,"",2,"",RANDBETWEEN(1,10)),"")</f>
        <v>7</v>
      </c>
      <c r="O489" s="15" t="str">
        <f t="shared" ca="1" si="63"/>
        <v>Bulunmuyor</v>
      </c>
      <c r="P489" s="15"/>
    </row>
    <row r="490" spans="1:16">
      <c r="A490">
        <v>777</v>
      </c>
      <c r="B490">
        <f t="shared" ca="1" si="61"/>
        <v>710</v>
      </c>
      <c r="C490">
        <f t="shared" ca="1" si="64"/>
        <v>36</v>
      </c>
      <c r="D490" s="12" t="s">
        <v>10617</v>
      </c>
      <c r="E490" s="14">
        <f t="shared" ca="1" si="65"/>
        <v>43695</v>
      </c>
      <c r="F490">
        <f t="shared" ca="1" si="66"/>
        <v>48</v>
      </c>
      <c r="G490" s="13">
        <f ca="1">VLOOKUP(GirisimProjeler[[#This Row],[Başvuruyu Alan Çalışan]],Calisanlar[],6,0)</f>
        <v>73</v>
      </c>
      <c r="H490" s="13">
        <f ca="1">MATCH(GirisimProjeler[[#This Row],[Başvuru il]],ilceler[İl Plaka],0)+RANDBETWEEN(1,5)</f>
        <v>852</v>
      </c>
      <c r="I490" t="str">
        <f t="shared" ca="1" si="67"/>
        <v>Kurum 11</v>
      </c>
      <c r="J490" t="str">
        <f ca="1">IF(GirisimProjeler[[#This Row],[Aşama]]="Sonuçlandı","Kapalı","Açık")</f>
        <v>Açık</v>
      </c>
      <c r="K490" t="str">
        <f t="shared" ca="1" si="62"/>
        <v>İncelemede</v>
      </c>
      <c r="L490" t="str">
        <f t="shared" ca="1" si="68"/>
        <v>Finans</v>
      </c>
      <c r="M490">
        <f ca="1">ROUNDUP(RANDBETWEEN(1,TODAY()-GirisimProjeler[[#This Row],[Tarih]])/2,0)</f>
        <v>4</v>
      </c>
      <c r="N490" s="15">
        <f ca="1">IF(GirisimProjeler[[#This Row],[Durumu]]="Açık",_xlfn.SWITCH(RANDBETWEEN(1,10),1,"",2,"",RANDBETWEEN(1,10)),"")</f>
        <v>5</v>
      </c>
      <c r="O490" s="15" t="str">
        <f t="shared" ca="1" si="63"/>
        <v>AB</v>
      </c>
      <c r="P490" s="15"/>
    </row>
    <row r="491" spans="1:16">
      <c r="A491">
        <v>778</v>
      </c>
      <c r="B491">
        <f t="shared" ca="1" si="61"/>
        <v>1789</v>
      </c>
      <c r="C491">
        <f t="shared" ca="1" si="64"/>
        <v>135</v>
      </c>
      <c r="D491" s="12" t="s">
        <v>10618</v>
      </c>
      <c r="E491" s="14">
        <f t="shared" ca="1" si="65"/>
        <v>43724</v>
      </c>
      <c r="F491">
        <f t="shared" ca="1" si="66"/>
        <v>103</v>
      </c>
      <c r="G491" s="13">
        <f ca="1">VLOOKUP(GirisimProjeler[[#This Row],[Başvuruyu Alan Çalışan]],Calisanlar[],6,0)</f>
        <v>34</v>
      </c>
      <c r="H491" s="13">
        <f ca="1">MATCH(GirisimProjeler[[#This Row],[Başvuru il]],ilceler[İl Plaka],0)+RANDBETWEEN(1,5)</f>
        <v>449</v>
      </c>
      <c r="I491" t="str">
        <f t="shared" ca="1" si="67"/>
        <v>Kurum 9</v>
      </c>
      <c r="J491" t="str">
        <f ca="1">IF(GirisimProjeler[[#This Row],[Aşama]]="Sonuçlandı","Kapalı","Açık")</f>
        <v>Açık</v>
      </c>
      <c r="K491" t="str">
        <f t="shared" ca="1" si="62"/>
        <v>İncelemede</v>
      </c>
      <c r="L491" t="str">
        <f t="shared" ca="1" si="68"/>
        <v>Arge</v>
      </c>
      <c r="M491">
        <f ca="1">ROUNDUP(RANDBETWEEN(1,TODAY()-GirisimProjeler[[#This Row],[Tarih]])/2,0)</f>
        <v>4</v>
      </c>
      <c r="N491" s="15">
        <f ca="1">IF(GirisimProjeler[[#This Row],[Durumu]]="Açık",_xlfn.SWITCH(RANDBETWEEN(1,10),1,"",2,"",RANDBETWEEN(1,10)),"")</f>
        <v>2</v>
      </c>
      <c r="O491" s="15" t="str">
        <f t="shared" ca="1" si="63"/>
        <v>Kosgeb</v>
      </c>
      <c r="P491" s="15"/>
    </row>
    <row r="492" spans="1:16">
      <c r="A492">
        <v>779</v>
      </c>
      <c r="B492">
        <f t="shared" ca="1" si="61"/>
        <v>549</v>
      </c>
      <c r="C492">
        <f t="shared" ca="1" si="64"/>
        <v>149</v>
      </c>
      <c r="D492" t="s">
        <v>10619</v>
      </c>
      <c r="E492" s="14">
        <f t="shared" ca="1" si="65"/>
        <v>43675</v>
      </c>
      <c r="F492">
        <f t="shared" ca="1" si="66"/>
        <v>101</v>
      </c>
      <c r="G492" s="13">
        <f ca="1">VLOOKUP(GirisimProjeler[[#This Row],[Başvuruyu Alan Çalışan]],Calisanlar[],6,0)</f>
        <v>34</v>
      </c>
      <c r="H492" s="13">
        <f ca="1">MATCH(GirisimProjeler[[#This Row],[Başvuru il]],ilceler[İl Plaka],0)+RANDBETWEEN(1,5)</f>
        <v>450</v>
      </c>
      <c r="I492" t="str">
        <f t="shared" ca="1" si="67"/>
        <v>Kurum 14</v>
      </c>
      <c r="J492" t="str">
        <f ca="1">IF(GirisimProjeler[[#This Row],[Aşama]]="Sonuçlandı","Kapalı","Açık")</f>
        <v>Kapalı</v>
      </c>
      <c r="K492" t="str">
        <f t="shared" ca="1" si="62"/>
        <v>Sonuçlandı</v>
      </c>
      <c r="L492" t="str">
        <f t="shared" ca="1" si="68"/>
        <v>Bilgi İşlem</v>
      </c>
      <c r="M492">
        <f ca="1">ROUNDUP(RANDBETWEEN(1,TODAY()-GirisimProjeler[[#This Row],[Tarih]])/2,0)</f>
        <v>19</v>
      </c>
      <c r="N492" s="15" t="str">
        <f ca="1">IF(GirisimProjeler[[#This Row],[Durumu]]="Açık",_xlfn.SWITCH(RANDBETWEEN(1,10),1,"",2,"",RANDBETWEEN(1,10)),"")</f>
        <v/>
      </c>
      <c r="O492" s="15" t="str">
        <f t="shared" ca="1" si="63"/>
        <v>Bulunmuyor</v>
      </c>
      <c r="P492" s="15"/>
    </row>
    <row r="493" spans="1:16">
      <c r="A493">
        <v>780</v>
      </c>
      <c r="B493">
        <f t="shared" ca="1" si="61"/>
        <v>1958</v>
      </c>
      <c r="C493">
        <f t="shared" ca="1" si="64"/>
        <v>158</v>
      </c>
      <c r="D493" t="s">
        <v>10620</v>
      </c>
      <c r="E493" s="14">
        <f t="shared" ca="1" si="65"/>
        <v>43680</v>
      </c>
      <c r="F493">
        <f t="shared" ca="1" si="66"/>
        <v>82</v>
      </c>
      <c r="G493" s="13">
        <f ca="1">VLOOKUP(GirisimProjeler[[#This Row],[Başvuruyu Alan Çalışan]],Calisanlar[],6,0)</f>
        <v>35</v>
      </c>
      <c r="H493" s="13">
        <f ca="1">MATCH(GirisimProjeler[[#This Row],[Başvuru il]],ilceler[İl Plaka],0)+RANDBETWEEN(1,5)</f>
        <v>486</v>
      </c>
      <c r="I493" t="str">
        <f t="shared" ca="1" si="67"/>
        <v>Kurum 10</v>
      </c>
      <c r="J493" t="str">
        <f ca="1">IF(GirisimProjeler[[#This Row],[Aşama]]="Sonuçlandı","Kapalı","Açık")</f>
        <v>Kapalı</v>
      </c>
      <c r="K493" t="str">
        <f t="shared" ca="1" si="62"/>
        <v>Sonuçlandı</v>
      </c>
      <c r="L493" t="str">
        <f t="shared" ca="1" si="68"/>
        <v>Bilgi İşlem</v>
      </c>
      <c r="M493">
        <f ca="1">ROUNDUP(RANDBETWEEN(1,TODAY()-GirisimProjeler[[#This Row],[Tarih]])/2,0)</f>
        <v>10</v>
      </c>
      <c r="N493" s="15" t="str">
        <f ca="1">IF(GirisimProjeler[[#This Row],[Durumu]]="Açık",_xlfn.SWITCH(RANDBETWEEN(1,10),1,"",2,"",RANDBETWEEN(1,10)),"")</f>
        <v/>
      </c>
      <c r="O493" s="15" t="str">
        <f t="shared" ca="1" si="63"/>
        <v>Bulunmuyor</v>
      </c>
      <c r="P493" s="15"/>
    </row>
    <row r="494" spans="1:16">
      <c r="A494">
        <v>781</v>
      </c>
      <c r="B494">
        <f t="shared" ca="1" si="61"/>
        <v>1027</v>
      </c>
      <c r="C494">
        <f t="shared" ca="1" si="64"/>
        <v>7</v>
      </c>
      <c r="D494" t="s">
        <v>10621</v>
      </c>
      <c r="E494" s="14">
        <f t="shared" ca="1" si="65"/>
        <v>43678</v>
      </c>
      <c r="F494">
        <f t="shared" ca="1" si="66"/>
        <v>12</v>
      </c>
      <c r="G494" s="13">
        <f ca="1">VLOOKUP(GirisimProjeler[[#This Row],[Başvuruyu Alan Çalışan]],Calisanlar[],6,0)</f>
        <v>34</v>
      </c>
      <c r="H494" s="13">
        <f ca="1">MATCH(GirisimProjeler[[#This Row],[Başvuru il]],ilceler[İl Plaka],0)+RANDBETWEEN(1,5)</f>
        <v>447</v>
      </c>
      <c r="I494" t="str">
        <f t="shared" ca="1" si="67"/>
        <v>Kurum 14</v>
      </c>
      <c r="J494" t="str">
        <f ca="1">IF(GirisimProjeler[[#This Row],[Aşama]]="Sonuçlandı","Kapalı","Açık")</f>
        <v>Kapalı</v>
      </c>
      <c r="K494" t="str">
        <f t="shared" ca="1" si="62"/>
        <v>Sonuçlandı</v>
      </c>
      <c r="L494" t="str">
        <f t="shared" ca="1" si="68"/>
        <v>Bilgi İşlem</v>
      </c>
      <c r="M494">
        <f ca="1">ROUNDUP(RANDBETWEEN(1,TODAY()-GirisimProjeler[[#This Row],[Tarih]])/2,0)</f>
        <v>24</v>
      </c>
      <c r="N494" s="15" t="str">
        <f ca="1">IF(GirisimProjeler[[#This Row],[Durumu]]="Açık",_xlfn.SWITCH(RANDBETWEEN(1,10),1,"",2,"",RANDBETWEEN(1,10)),"")</f>
        <v/>
      </c>
      <c r="O494" s="15" t="str">
        <f t="shared" ca="1" si="63"/>
        <v>Bulunmuyor</v>
      </c>
      <c r="P494" s="15"/>
    </row>
    <row r="495" spans="1:16">
      <c r="A495">
        <v>782</v>
      </c>
      <c r="B495">
        <f t="shared" ca="1" si="61"/>
        <v>257</v>
      </c>
      <c r="C495">
        <f t="shared" ca="1" si="64"/>
        <v>54</v>
      </c>
      <c r="D495" t="s">
        <v>10622</v>
      </c>
      <c r="E495" s="14">
        <f t="shared" ca="1" si="65"/>
        <v>43731</v>
      </c>
      <c r="F495">
        <f t="shared" ca="1" si="66"/>
        <v>66</v>
      </c>
      <c r="G495" s="13">
        <f ca="1">VLOOKUP(GirisimProjeler[[#This Row],[Başvuruyu Alan Çalışan]],Calisanlar[],6,0)</f>
        <v>6</v>
      </c>
      <c r="H495" s="13">
        <f ca="1">MATCH(GirisimProjeler[[#This Row],[Başvuru il]],ilceler[İl Plaka],0)+RANDBETWEEN(1,5)</f>
        <v>68</v>
      </c>
      <c r="I495" t="str">
        <f t="shared" ca="1" si="67"/>
        <v>Kurum 16</v>
      </c>
      <c r="J495" t="str">
        <f ca="1">IF(GirisimProjeler[[#This Row],[Aşama]]="Sonuçlandı","Kapalı","Açık")</f>
        <v>Kapalı</v>
      </c>
      <c r="K495" t="str">
        <f t="shared" ca="1" si="62"/>
        <v>Sonuçlandı</v>
      </c>
      <c r="L495" t="str">
        <f t="shared" ca="1" si="68"/>
        <v>Finans</v>
      </c>
      <c r="M495">
        <f ca="1">ROUNDUP(RANDBETWEEN(1,TODAY()-GirisimProjeler[[#This Row],[Tarih]])/2,0)</f>
        <v>1</v>
      </c>
      <c r="N495" s="15" t="str">
        <f ca="1">IF(GirisimProjeler[[#This Row],[Durumu]]="Açık",_xlfn.SWITCH(RANDBETWEEN(1,10),1,"",2,"",RANDBETWEEN(1,10)),"")</f>
        <v/>
      </c>
      <c r="O495" s="15" t="str">
        <f t="shared" ca="1" si="63"/>
        <v>Bulunmuyor</v>
      </c>
      <c r="P495" s="15"/>
    </row>
    <row r="496" spans="1:16">
      <c r="A496">
        <v>783</v>
      </c>
      <c r="B496">
        <f t="shared" ca="1" si="61"/>
        <v>404</v>
      </c>
      <c r="C496">
        <f t="shared" ca="1" si="64"/>
        <v>93</v>
      </c>
      <c r="D496" t="s">
        <v>10623</v>
      </c>
      <c r="E496" s="14">
        <f t="shared" ca="1" si="65"/>
        <v>43711</v>
      </c>
      <c r="F496">
        <f t="shared" ca="1" si="66"/>
        <v>78</v>
      </c>
      <c r="G496" s="13">
        <f ca="1">VLOOKUP(GirisimProjeler[[#This Row],[Başvuruyu Alan Çalışan]],Calisanlar[],6,0)</f>
        <v>6</v>
      </c>
      <c r="H496" s="13">
        <f ca="1">MATCH(GirisimProjeler[[#This Row],[Başvuru il]],ilceler[İl Plaka],0)+RANDBETWEEN(1,5)</f>
        <v>66</v>
      </c>
      <c r="I496" t="str">
        <f t="shared" ca="1" si="67"/>
        <v>Kurum 3</v>
      </c>
      <c r="J496" t="str">
        <f ca="1">IF(GirisimProjeler[[#This Row],[Aşama]]="Sonuçlandı","Kapalı","Açık")</f>
        <v>Açık</v>
      </c>
      <c r="K496" t="str">
        <f t="shared" ca="1" si="62"/>
        <v>İncelemede</v>
      </c>
      <c r="L496" t="str">
        <f t="shared" ca="1" si="68"/>
        <v>Arge</v>
      </c>
      <c r="M496">
        <f ca="1">ROUNDUP(RANDBETWEEN(1,TODAY()-GirisimProjeler[[#This Row],[Tarih]])/2,0)</f>
        <v>4</v>
      </c>
      <c r="N496" s="15">
        <f ca="1">IF(GirisimProjeler[[#This Row],[Durumu]]="Açık",_xlfn.SWITCH(RANDBETWEEN(1,10),1,"",2,"",RANDBETWEEN(1,10)),"")</f>
        <v>2</v>
      </c>
      <c r="O496" s="15" t="str">
        <f t="shared" ca="1" si="63"/>
        <v>Tubitak</v>
      </c>
      <c r="P496" s="15"/>
    </row>
    <row r="497" spans="1:16">
      <c r="A497">
        <v>784</v>
      </c>
      <c r="B497">
        <f t="shared" ca="1" si="61"/>
        <v>1227</v>
      </c>
      <c r="C497">
        <f t="shared" ca="1" si="64"/>
        <v>41</v>
      </c>
      <c r="D497" t="s">
        <v>10624</v>
      </c>
      <c r="E497" s="14">
        <f t="shared" ca="1" si="65"/>
        <v>43675</v>
      </c>
      <c r="F497">
        <f t="shared" ca="1" si="66"/>
        <v>83</v>
      </c>
      <c r="G497" s="13">
        <f ca="1">VLOOKUP(GirisimProjeler[[#This Row],[Başvuruyu Alan Çalışan]],Calisanlar[],6,0)</f>
        <v>6</v>
      </c>
      <c r="H497" s="13">
        <f ca="1">MATCH(GirisimProjeler[[#This Row],[Başvuru il]],ilceler[İl Plaka],0)+RANDBETWEEN(1,5)</f>
        <v>67</v>
      </c>
      <c r="I497" t="str">
        <f t="shared" ca="1" si="67"/>
        <v>Kurum 9</v>
      </c>
      <c r="J497" t="str">
        <f ca="1">IF(GirisimProjeler[[#This Row],[Aşama]]="Sonuçlandı","Kapalı","Açık")</f>
        <v>Kapalı</v>
      </c>
      <c r="K497" t="str">
        <f t="shared" ca="1" si="62"/>
        <v>Sonuçlandı</v>
      </c>
      <c r="L497" t="str">
        <f t="shared" ca="1" si="68"/>
        <v>İnsan Kaynakları</v>
      </c>
      <c r="M497">
        <f ca="1">ROUNDUP(RANDBETWEEN(1,TODAY()-GirisimProjeler[[#This Row],[Tarih]])/2,0)</f>
        <v>29</v>
      </c>
      <c r="N497" s="15" t="str">
        <f ca="1">IF(GirisimProjeler[[#This Row],[Durumu]]="Açık",_xlfn.SWITCH(RANDBETWEEN(1,10),1,"",2,"",RANDBETWEEN(1,10)),"")</f>
        <v/>
      </c>
      <c r="O497" s="15" t="str">
        <f t="shared" ca="1" si="63"/>
        <v>Kosgeb</v>
      </c>
      <c r="P497" s="15"/>
    </row>
    <row r="498" spans="1:16">
      <c r="A498">
        <v>785</v>
      </c>
      <c r="B498">
        <f t="shared" ca="1" si="61"/>
        <v>1919</v>
      </c>
      <c r="C498">
        <f t="shared" ca="1" si="64"/>
        <v>33</v>
      </c>
      <c r="D498" s="12" t="s">
        <v>10617</v>
      </c>
      <c r="E498" s="14">
        <f t="shared" ca="1" si="65"/>
        <v>43674</v>
      </c>
      <c r="F498">
        <f t="shared" ca="1" si="66"/>
        <v>7</v>
      </c>
      <c r="G498" s="13">
        <f ca="1">VLOOKUP(GirisimProjeler[[#This Row],[Başvuruyu Alan Çalışan]],Calisanlar[],6,0)</f>
        <v>6</v>
      </c>
      <c r="H498" s="13">
        <f ca="1">MATCH(GirisimProjeler[[#This Row],[Başvuru il]],ilceler[İl Plaka],0)+RANDBETWEEN(1,5)</f>
        <v>67</v>
      </c>
      <c r="I498" t="str">
        <f t="shared" ca="1" si="67"/>
        <v>Kurum 20</v>
      </c>
      <c r="J498" t="str">
        <f ca="1">IF(GirisimProjeler[[#This Row],[Aşama]]="Sonuçlandı","Kapalı","Açık")</f>
        <v>Kapalı</v>
      </c>
      <c r="K498" t="str">
        <f t="shared" ca="1" si="62"/>
        <v>Sonuçlandı</v>
      </c>
      <c r="L498" t="str">
        <f t="shared" ca="1" si="68"/>
        <v>İnsan Kaynakları</v>
      </c>
      <c r="M498">
        <f ca="1">ROUNDUP(RANDBETWEEN(1,TODAY()-GirisimProjeler[[#This Row],[Tarih]])/2,0)</f>
        <v>11</v>
      </c>
      <c r="N498" s="15" t="str">
        <f ca="1">IF(GirisimProjeler[[#This Row],[Durumu]]="Açık",_xlfn.SWITCH(RANDBETWEEN(1,10),1,"",2,"",RANDBETWEEN(1,10)),"")</f>
        <v/>
      </c>
      <c r="O498" s="15" t="str">
        <f t="shared" ca="1" si="63"/>
        <v>Kosgeb</v>
      </c>
      <c r="P498" s="15"/>
    </row>
    <row r="499" spans="1:16">
      <c r="A499">
        <v>786</v>
      </c>
      <c r="B499">
        <f t="shared" ca="1" si="61"/>
        <v>1765</v>
      </c>
      <c r="C499">
        <f t="shared" ca="1" si="64"/>
        <v>72</v>
      </c>
      <c r="D499" s="12" t="s">
        <v>10618</v>
      </c>
      <c r="E499" s="14">
        <f t="shared" ca="1" si="65"/>
        <v>43719</v>
      </c>
      <c r="F499">
        <f t="shared" ca="1" si="66"/>
        <v>116</v>
      </c>
      <c r="G499" s="13">
        <f ca="1">VLOOKUP(GirisimProjeler[[#This Row],[Başvuruyu Alan Çalışan]],Calisanlar[],6,0)</f>
        <v>6</v>
      </c>
      <c r="H499" s="13">
        <f ca="1">MATCH(GirisimProjeler[[#This Row],[Başvuru il]],ilceler[İl Plaka],0)+RANDBETWEEN(1,5)</f>
        <v>67</v>
      </c>
      <c r="I499" t="str">
        <f t="shared" ca="1" si="67"/>
        <v>Kurum 7</v>
      </c>
      <c r="J499" t="str">
        <f ca="1">IF(GirisimProjeler[[#This Row],[Aşama]]="Sonuçlandı","Kapalı","Açık")</f>
        <v>Kapalı</v>
      </c>
      <c r="K499" t="str">
        <f t="shared" ca="1" si="62"/>
        <v>Sonuçlandı</v>
      </c>
      <c r="L499" t="str">
        <f t="shared" ca="1" si="68"/>
        <v>İnsan Kaynakları</v>
      </c>
      <c r="M499">
        <f ca="1">ROUNDUP(RANDBETWEEN(1,TODAY()-GirisimProjeler[[#This Row],[Tarih]])/2,0)</f>
        <v>7</v>
      </c>
      <c r="N499" s="15" t="str">
        <f ca="1">IF(GirisimProjeler[[#This Row],[Durumu]]="Açık",_xlfn.SWITCH(RANDBETWEEN(1,10),1,"",2,"",RANDBETWEEN(1,10)),"")</f>
        <v/>
      </c>
      <c r="O499" s="15" t="str">
        <f t="shared" ca="1" si="63"/>
        <v>Kosgeb</v>
      </c>
      <c r="P499" s="15"/>
    </row>
    <row r="500" spans="1:16">
      <c r="A500">
        <v>787</v>
      </c>
      <c r="B500">
        <f t="shared" ca="1" si="61"/>
        <v>843</v>
      </c>
      <c r="C500">
        <f t="shared" ca="1" si="64"/>
        <v>50</v>
      </c>
      <c r="D500" t="s">
        <v>10619</v>
      </c>
      <c r="E500" s="14">
        <f t="shared" ca="1" si="65"/>
        <v>43730</v>
      </c>
      <c r="F500">
        <f t="shared" ca="1" si="66"/>
        <v>18</v>
      </c>
      <c r="G500" s="13">
        <f ca="1">VLOOKUP(GirisimProjeler[[#This Row],[Başvuruyu Alan Çalışan]],Calisanlar[],6,0)</f>
        <v>24</v>
      </c>
      <c r="H500" s="13">
        <f ca="1">MATCH(GirisimProjeler[[#This Row],[Başvuru il]],ilceler[İl Plaka],0)+RANDBETWEEN(1,5)</f>
        <v>336</v>
      </c>
      <c r="I500" t="str">
        <f t="shared" ca="1" si="67"/>
        <v>Kurum 10</v>
      </c>
      <c r="J500" t="str">
        <f ca="1">IF(GirisimProjeler[[#This Row],[Aşama]]="Sonuçlandı","Kapalı","Açık")</f>
        <v>Açık</v>
      </c>
      <c r="K500" t="str">
        <f t="shared" ca="1" si="62"/>
        <v>İncelemede</v>
      </c>
      <c r="L500" t="str">
        <f t="shared" ca="1" si="68"/>
        <v>Bilgi İşlem</v>
      </c>
      <c r="M500">
        <f ca="1">ROUNDUP(RANDBETWEEN(1,TODAY()-GirisimProjeler[[#This Row],[Tarih]])/2,0)</f>
        <v>1</v>
      </c>
      <c r="N500" s="15">
        <f ca="1">IF(GirisimProjeler[[#This Row],[Durumu]]="Açık",_xlfn.SWITCH(RANDBETWEEN(1,10),1,"",2,"",RANDBETWEEN(1,10)),"")</f>
        <v>5</v>
      </c>
      <c r="O500" s="15" t="str">
        <f t="shared" ca="1" si="63"/>
        <v>Bulunmuyor</v>
      </c>
      <c r="P500" s="15"/>
    </row>
    <row r="501" spans="1:16">
      <c r="A501">
        <v>788</v>
      </c>
      <c r="B501">
        <f t="shared" ca="1" si="61"/>
        <v>982</v>
      </c>
      <c r="C501">
        <f t="shared" ca="1" si="64"/>
        <v>29</v>
      </c>
      <c r="D501" t="s">
        <v>10620</v>
      </c>
      <c r="E501" s="14">
        <f t="shared" ca="1" si="65"/>
        <v>43694</v>
      </c>
      <c r="F501">
        <f t="shared" ca="1" si="66"/>
        <v>100</v>
      </c>
      <c r="G501" s="13">
        <f ca="1">VLOOKUP(GirisimProjeler[[#This Row],[Başvuruyu Alan Çalışan]],Calisanlar[],6,0)</f>
        <v>34</v>
      </c>
      <c r="H501" s="13">
        <f ca="1">MATCH(GirisimProjeler[[#This Row],[Başvuru il]],ilceler[İl Plaka],0)+RANDBETWEEN(1,5)</f>
        <v>447</v>
      </c>
      <c r="I501" t="str">
        <f t="shared" ca="1" si="67"/>
        <v>Kurum 15</v>
      </c>
      <c r="J501" t="str">
        <f ca="1">IF(GirisimProjeler[[#This Row],[Aşama]]="Sonuçlandı","Kapalı","Açık")</f>
        <v>Kapalı</v>
      </c>
      <c r="K501" t="str">
        <f t="shared" ca="1" si="62"/>
        <v>Sonuçlandı</v>
      </c>
      <c r="L501" t="str">
        <f t="shared" ca="1" si="68"/>
        <v>İnsan Kaynakları</v>
      </c>
      <c r="M501">
        <f ca="1">ROUNDUP(RANDBETWEEN(1,TODAY()-GirisimProjeler[[#This Row],[Tarih]])/2,0)</f>
        <v>16</v>
      </c>
      <c r="N501" s="15" t="str">
        <f ca="1">IF(GirisimProjeler[[#This Row],[Durumu]]="Açık",_xlfn.SWITCH(RANDBETWEEN(1,10),1,"",2,"",RANDBETWEEN(1,10)),"")</f>
        <v/>
      </c>
      <c r="O501" s="15" t="str">
        <f t="shared" ca="1" si="63"/>
        <v>Tubitak</v>
      </c>
      <c r="P501" s="15"/>
    </row>
    <row r="502" spans="1:16">
      <c r="A502">
        <v>789</v>
      </c>
      <c r="B502">
        <f t="shared" ca="1" si="61"/>
        <v>199</v>
      </c>
      <c r="C502">
        <f t="shared" ca="1" si="64"/>
        <v>81</v>
      </c>
      <c r="D502" t="s">
        <v>10621</v>
      </c>
      <c r="E502" s="14">
        <f t="shared" ca="1" si="65"/>
        <v>43732</v>
      </c>
      <c r="F502">
        <f t="shared" ca="1" si="66"/>
        <v>48</v>
      </c>
      <c r="G502" s="13">
        <f ca="1">VLOOKUP(GirisimProjeler[[#This Row],[Başvuruyu Alan Çalışan]],Calisanlar[],6,0)</f>
        <v>73</v>
      </c>
      <c r="H502" s="13">
        <f ca="1">MATCH(GirisimProjeler[[#This Row],[Başvuru il]],ilceler[İl Plaka],0)+RANDBETWEEN(1,5)</f>
        <v>852</v>
      </c>
      <c r="I502" t="str">
        <f t="shared" ca="1" si="67"/>
        <v>Kurum 10</v>
      </c>
      <c r="J502" t="str">
        <f ca="1">IF(GirisimProjeler[[#This Row],[Aşama]]="Sonuçlandı","Kapalı","Açık")</f>
        <v>Açık</v>
      </c>
      <c r="K502" t="str">
        <f t="shared" ca="1" si="62"/>
        <v>İncelemede</v>
      </c>
      <c r="L502" t="str">
        <f t="shared" ca="1" si="68"/>
        <v>İnsan Kaynakları</v>
      </c>
      <c r="M502">
        <f ca="1">ROUNDUP(RANDBETWEEN(1,TODAY()-GirisimProjeler[[#This Row],[Tarih]])/2,0)</f>
        <v>1</v>
      </c>
      <c r="N502" s="15">
        <f ca="1">IF(GirisimProjeler[[#This Row],[Durumu]]="Açık",_xlfn.SWITCH(RANDBETWEEN(1,10),1,"",2,"",RANDBETWEEN(1,10)),"")</f>
        <v>10</v>
      </c>
      <c r="O502" s="15" t="str">
        <f t="shared" ca="1" si="63"/>
        <v>Tubitak</v>
      </c>
      <c r="P502" s="15"/>
    </row>
    <row r="503" spans="1:16">
      <c r="A503">
        <v>790</v>
      </c>
      <c r="B503">
        <f t="shared" ca="1" si="61"/>
        <v>1702</v>
      </c>
      <c r="C503">
        <f t="shared" ca="1" si="64"/>
        <v>23</v>
      </c>
      <c r="D503" t="s">
        <v>10622</v>
      </c>
      <c r="E503" s="14">
        <f t="shared" ca="1" si="65"/>
        <v>43704</v>
      </c>
      <c r="F503">
        <f t="shared" ca="1" si="66"/>
        <v>80</v>
      </c>
      <c r="G503" s="13">
        <f ca="1">VLOOKUP(GirisimProjeler[[#This Row],[Başvuruyu Alan Çalışan]],Calisanlar[],6,0)</f>
        <v>6</v>
      </c>
      <c r="H503" s="13">
        <f ca="1">MATCH(GirisimProjeler[[#This Row],[Başvuru il]],ilceler[İl Plaka],0)+RANDBETWEEN(1,5)</f>
        <v>67</v>
      </c>
      <c r="I503" t="str">
        <f t="shared" ca="1" si="67"/>
        <v>Kurum 7</v>
      </c>
      <c r="J503" t="str">
        <f ca="1">IF(GirisimProjeler[[#This Row],[Aşama]]="Sonuçlandı","Kapalı","Açık")</f>
        <v>Açık</v>
      </c>
      <c r="K503" t="str">
        <f t="shared" ca="1" si="62"/>
        <v>Yeni Proje</v>
      </c>
      <c r="L503" t="str">
        <f t="shared" ca="1" si="68"/>
        <v>İnsan Kaynakları</v>
      </c>
      <c r="M503">
        <f ca="1">ROUNDUP(RANDBETWEEN(1,TODAY()-GirisimProjeler[[#This Row],[Tarih]])/2,0)</f>
        <v>11</v>
      </c>
      <c r="N503" s="15">
        <f ca="1">IF(GirisimProjeler[[#This Row],[Durumu]]="Açık",_xlfn.SWITCH(RANDBETWEEN(1,10),1,"",2,"",RANDBETWEEN(1,10)),"")</f>
        <v>6</v>
      </c>
      <c r="O503" s="15" t="str">
        <f t="shared" ca="1" si="63"/>
        <v>Kosgeb</v>
      </c>
      <c r="P503" s="15"/>
    </row>
    <row r="504" spans="1:16">
      <c r="A504">
        <v>791</v>
      </c>
      <c r="B504">
        <f t="shared" ca="1" si="61"/>
        <v>550</v>
      </c>
      <c r="C504">
        <f t="shared" ca="1" si="64"/>
        <v>63</v>
      </c>
      <c r="D504" t="s">
        <v>10623</v>
      </c>
      <c r="E504" s="14">
        <f t="shared" ca="1" si="65"/>
        <v>43711</v>
      </c>
      <c r="F504">
        <f t="shared" ca="1" si="66"/>
        <v>93</v>
      </c>
      <c r="G504" s="13">
        <f ca="1">VLOOKUP(GirisimProjeler[[#This Row],[Başvuruyu Alan Çalışan]],Calisanlar[],6,0)</f>
        <v>34</v>
      </c>
      <c r="H504" s="13">
        <f ca="1">MATCH(GirisimProjeler[[#This Row],[Başvuru il]],ilceler[İl Plaka],0)+RANDBETWEEN(1,5)</f>
        <v>448</v>
      </c>
      <c r="I504" t="str">
        <f t="shared" ca="1" si="67"/>
        <v>Kurum 18</v>
      </c>
      <c r="J504" t="str">
        <f ca="1">IF(GirisimProjeler[[#This Row],[Aşama]]="Sonuçlandı","Kapalı","Açık")</f>
        <v>Kapalı</v>
      </c>
      <c r="K504" t="str">
        <f t="shared" ca="1" si="62"/>
        <v>Sonuçlandı</v>
      </c>
      <c r="L504" t="str">
        <f t="shared" ca="1" si="68"/>
        <v>Arge</v>
      </c>
      <c r="M504">
        <f ca="1">ROUNDUP(RANDBETWEEN(1,TODAY()-GirisimProjeler[[#This Row],[Tarih]])/2,0)</f>
        <v>10</v>
      </c>
      <c r="N504" s="15" t="str">
        <f ca="1">IF(GirisimProjeler[[#This Row],[Durumu]]="Açık",_xlfn.SWITCH(RANDBETWEEN(1,10),1,"",2,"",RANDBETWEEN(1,10)),"")</f>
        <v/>
      </c>
      <c r="O504" s="15" t="str">
        <f t="shared" ca="1" si="63"/>
        <v>Tubitak</v>
      </c>
      <c r="P504" s="15"/>
    </row>
    <row r="505" spans="1:16">
      <c r="A505">
        <v>792</v>
      </c>
      <c r="B505">
        <f t="shared" ca="1" si="61"/>
        <v>383</v>
      </c>
      <c r="C505">
        <f t="shared" ca="1" si="64"/>
        <v>39</v>
      </c>
      <c r="D505" t="s">
        <v>10624</v>
      </c>
      <c r="E505" s="14">
        <f t="shared" ca="1" si="65"/>
        <v>43692</v>
      </c>
      <c r="F505">
        <f t="shared" ca="1" si="66"/>
        <v>34</v>
      </c>
      <c r="G505" s="13">
        <f ca="1">VLOOKUP(GirisimProjeler[[#This Row],[Başvuruyu Alan Çalışan]],Calisanlar[],6,0)</f>
        <v>34</v>
      </c>
      <c r="H505" s="13">
        <f ca="1">MATCH(GirisimProjeler[[#This Row],[Başvuru il]],ilceler[İl Plaka],0)+RANDBETWEEN(1,5)</f>
        <v>450</v>
      </c>
      <c r="I505" t="str">
        <f t="shared" ca="1" si="67"/>
        <v>Kurum 17</v>
      </c>
      <c r="J505" t="str">
        <f ca="1">IF(GirisimProjeler[[#This Row],[Aşama]]="Sonuçlandı","Kapalı","Açık")</f>
        <v>Kapalı</v>
      </c>
      <c r="K505" t="str">
        <f t="shared" ca="1" si="62"/>
        <v>Sonuçlandı</v>
      </c>
      <c r="L505" t="str">
        <f t="shared" ca="1" si="68"/>
        <v>Arge</v>
      </c>
      <c r="M505">
        <f ca="1">ROUNDUP(RANDBETWEEN(1,TODAY()-GirisimProjeler[[#This Row],[Tarih]])/2,0)</f>
        <v>20</v>
      </c>
      <c r="N505" s="15" t="str">
        <f ca="1">IF(GirisimProjeler[[#This Row],[Durumu]]="Açık",_xlfn.SWITCH(RANDBETWEEN(1,10),1,"",2,"",RANDBETWEEN(1,10)),"")</f>
        <v/>
      </c>
      <c r="O505" s="15" t="str">
        <f t="shared" ca="1" si="63"/>
        <v>Bulunmuyor</v>
      </c>
      <c r="P505" s="15"/>
    </row>
    <row r="506" spans="1:16">
      <c r="A506">
        <v>793</v>
      </c>
      <c r="B506">
        <f t="shared" ca="1" si="61"/>
        <v>854</v>
      </c>
      <c r="C506">
        <f t="shared" ca="1" si="64"/>
        <v>120</v>
      </c>
      <c r="D506" s="12" t="s">
        <v>10617</v>
      </c>
      <c r="E506" s="14">
        <f t="shared" ca="1" si="65"/>
        <v>43715</v>
      </c>
      <c r="F506">
        <f t="shared" ca="1" si="66"/>
        <v>103</v>
      </c>
      <c r="G506" s="13">
        <f ca="1">VLOOKUP(GirisimProjeler[[#This Row],[Başvuruyu Alan Çalışan]],Calisanlar[],6,0)</f>
        <v>34</v>
      </c>
      <c r="H506" s="13">
        <f ca="1">MATCH(GirisimProjeler[[#This Row],[Başvuru il]],ilceler[İl Plaka],0)+RANDBETWEEN(1,5)</f>
        <v>449</v>
      </c>
      <c r="I506" t="str">
        <f t="shared" ca="1" si="67"/>
        <v>Kurum 17</v>
      </c>
      <c r="J506" t="str">
        <f ca="1">IF(GirisimProjeler[[#This Row],[Aşama]]="Sonuçlandı","Kapalı","Açık")</f>
        <v>Kapalı</v>
      </c>
      <c r="K506" t="str">
        <f t="shared" ca="1" si="62"/>
        <v>Sonuçlandı</v>
      </c>
      <c r="L506" t="str">
        <f t="shared" ca="1" si="68"/>
        <v>Arge</v>
      </c>
      <c r="M506">
        <f ca="1">ROUNDUP(RANDBETWEEN(1,TODAY()-GirisimProjeler[[#This Row],[Tarih]])/2,0)</f>
        <v>1</v>
      </c>
      <c r="N506" s="15" t="str">
        <f ca="1">IF(GirisimProjeler[[#This Row],[Durumu]]="Açık",_xlfn.SWITCH(RANDBETWEEN(1,10),1,"",2,"",RANDBETWEEN(1,10)),"")</f>
        <v/>
      </c>
      <c r="O506" s="15" t="str">
        <f t="shared" ca="1" si="63"/>
        <v>AB</v>
      </c>
      <c r="P506" s="15"/>
    </row>
    <row r="507" spans="1:16">
      <c r="A507">
        <v>794</v>
      </c>
      <c r="B507">
        <f t="shared" ca="1" si="61"/>
        <v>1241</v>
      </c>
      <c r="C507">
        <f t="shared" ca="1" si="64"/>
        <v>40</v>
      </c>
      <c r="D507" s="12" t="s">
        <v>10618</v>
      </c>
      <c r="E507" s="14">
        <f t="shared" ca="1" si="65"/>
        <v>43686</v>
      </c>
      <c r="F507">
        <f t="shared" ca="1" si="66"/>
        <v>110</v>
      </c>
      <c r="G507" s="13">
        <f ca="1">VLOOKUP(GirisimProjeler[[#This Row],[Başvuruyu Alan Çalışan]],Calisanlar[],6,0)</f>
        <v>35</v>
      </c>
      <c r="H507" s="13">
        <f ca="1">MATCH(GirisimProjeler[[#This Row],[Başvuru il]],ilceler[İl Plaka],0)+RANDBETWEEN(1,5)</f>
        <v>485</v>
      </c>
      <c r="I507" t="str">
        <f t="shared" ca="1" si="67"/>
        <v>Kurum 20</v>
      </c>
      <c r="J507" t="str">
        <f ca="1">IF(GirisimProjeler[[#This Row],[Aşama]]="Sonuçlandı","Kapalı","Açık")</f>
        <v>Kapalı</v>
      </c>
      <c r="K507" t="str">
        <f t="shared" ca="1" si="62"/>
        <v>Sonuçlandı</v>
      </c>
      <c r="L507" t="str">
        <f t="shared" ca="1" si="68"/>
        <v>Arge</v>
      </c>
      <c r="M507">
        <f ca="1">ROUNDUP(RANDBETWEEN(1,TODAY()-GirisimProjeler[[#This Row],[Tarih]])/2,0)</f>
        <v>22</v>
      </c>
      <c r="N507" s="15" t="str">
        <f ca="1">IF(GirisimProjeler[[#This Row],[Durumu]]="Açık",_xlfn.SWITCH(RANDBETWEEN(1,10),1,"",2,"",RANDBETWEEN(1,10)),"")</f>
        <v/>
      </c>
      <c r="O507" s="15" t="str">
        <f t="shared" ca="1" si="63"/>
        <v>Tubitak</v>
      </c>
      <c r="P507" s="15"/>
    </row>
    <row r="508" spans="1:16">
      <c r="A508">
        <v>795</v>
      </c>
      <c r="B508">
        <f t="shared" ca="1" si="61"/>
        <v>1843</v>
      </c>
      <c r="C508">
        <f t="shared" ca="1" si="64"/>
        <v>34</v>
      </c>
      <c r="D508" t="s">
        <v>10619</v>
      </c>
      <c r="E508" s="14">
        <f t="shared" ca="1" si="65"/>
        <v>43703</v>
      </c>
      <c r="F508">
        <f t="shared" ca="1" si="66"/>
        <v>7</v>
      </c>
      <c r="G508" s="13">
        <f ca="1">VLOOKUP(GirisimProjeler[[#This Row],[Başvuruyu Alan Çalışan]],Calisanlar[],6,0)</f>
        <v>6</v>
      </c>
      <c r="H508" s="13">
        <f ca="1">MATCH(GirisimProjeler[[#This Row],[Başvuru il]],ilceler[İl Plaka],0)+RANDBETWEEN(1,5)</f>
        <v>69</v>
      </c>
      <c r="I508" t="str">
        <f t="shared" ca="1" si="67"/>
        <v>Kurum 14</v>
      </c>
      <c r="J508" t="str">
        <f ca="1">IF(GirisimProjeler[[#This Row],[Aşama]]="Sonuçlandı","Kapalı","Açık")</f>
        <v>Kapalı</v>
      </c>
      <c r="K508" t="str">
        <f t="shared" ca="1" si="62"/>
        <v>Sonuçlandı</v>
      </c>
      <c r="L508" t="str">
        <f t="shared" ca="1" si="68"/>
        <v>Finans</v>
      </c>
      <c r="M508">
        <f ca="1">ROUNDUP(RANDBETWEEN(1,TODAY()-GirisimProjeler[[#This Row],[Tarih]])/2,0)</f>
        <v>3</v>
      </c>
      <c r="N508" s="15" t="str">
        <f ca="1">IF(GirisimProjeler[[#This Row],[Durumu]]="Açık",_xlfn.SWITCH(RANDBETWEEN(1,10),1,"",2,"",RANDBETWEEN(1,10)),"")</f>
        <v/>
      </c>
      <c r="O508" s="15" t="str">
        <f t="shared" ca="1" si="63"/>
        <v>Kosgeb</v>
      </c>
      <c r="P508" s="15"/>
    </row>
    <row r="509" spans="1:16">
      <c r="A509">
        <v>796</v>
      </c>
      <c r="B509">
        <f t="shared" ca="1" si="61"/>
        <v>807</v>
      </c>
      <c r="C509">
        <f t="shared" ca="1" si="64"/>
        <v>36</v>
      </c>
      <c r="D509" t="s">
        <v>10620</v>
      </c>
      <c r="E509" s="14">
        <f t="shared" ca="1" si="65"/>
        <v>43717</v>
      </c>
      <c r="F509">
        <f t="shared" ca="1" si="66"/>
        <v>18</v>
      </c>
      <c r="G509" s="13">
        <f ca="1">VLOOKUP(GirisimProjeler[[#This Row],[Başvuruyu Alan Çalışan]],Calisanlar[],6,0)</f>
        <v>24</v>
      </c>
      <c r="H509" s="13">
        <f ca="1">MATCH(GirisimProjeler[[#This Row],[Başvuru il]],ilceler[İl Plaka],0)+RANDBETWEEN(1,5)</f>
        <v>340</v>
      </c>
      <c r="I509" t="str">
        <f t="shared" ca="1" si="67"/>
        <v>Kurum 10</v>
      </c>
      <c r="J509" t="str">
        <f ca="1">IF(GirisimProjeler[[#This Row],[Aşama]]="Sonuçlandı","Kapalı","Açık")</f>
        <v>Açık</v>
      </c>
      <c r="K509" t="str">
        <f t="shared" ca="1" si="62"/>
        <v>Yeni Proje</v>
      </c>
      <c r="L509" t="str">
        <f t="shared" ca="1" si="68"/>
        <v>Finans</v>
      </c>
      <c r="M509">
        <f ca="1">ROUNDUP(RANDBETWEEN(1,TODAY()-GirisimProjeler[[#This Row],[Tarih]])/2,0)</f>
        <v>8</v>
      </c>
      <c r="N509" s="15">
        <f ca="1">IF(GirisimProjeler[[#This Row],[Durumu]]="Açık",_xlfn.SWITCH(RANDBETWEEN(1,10),1,"",2,"",RANDBETWEEN(1,10)),"")</f>
        <v>7</v>
      </c>
      <c r="O509" s="15" t="str">
        <f t="shared" ca="1" si="63"/>
        <v>Tubitak</v>
      </c>
      <c r="P509" s="15"/>
    </row>
    <row r="510" spans="1:16">
      <c r="A510">
        <v>797</v>
      </c>
      <c r="B510">
        <f t="shared" ca="1" si="61"/>
        <v>534</v>
      </c>
      <c r="C510">
        <f t="shared" ca="1" si="64"/>
        <v>59</v>
      </c>
      <c r="D510" t="s">
        <v>10621</v>
      </c>
      <c r="E510" s="14">
        <f t="shared" ca="1" si="65"/>
        <v>43703</v>
      </c>
      <c r="F510">
        <f t="shared" ca="1" si="66"/>
        <v>75</v>
      </c>
      <c r="G510" s="13">
        <f ca="1">VLOOKUP(GirisimProjeler[[#This Row],[Başvuruyu Alan Çalışan]],Calisanlar[],6,0)</f>
        <v>66</v>
      </c>
      <c r="H510" s="13">
        <f ca="1">MATCH(GirisimProjeler[[#This Row],[Başvuru il]],ilceler[İl Plaka],0)+RANDBETWEEN(1,5)</f>
        <v>952</v>
      </c>
      <c r="I510" t="str">
        <f t="shared" ca="1" si="67"/>
        <v>Kurum 4</v>
      </c>
      <c r="J510" t="str">
        <f ca="1">IF(GirisimProjeler[[#This Row],[Aşama]]="Sonuçlandı","Kapalı","Açık")</f>
        <v>Kapalı</v>
      </c>
      <c r="K510" t="str">
        <f t="shared" ca="1" si="62"/>
        <v>Sonuçlandı</v>
      </c>
      <c r="L510" t="str">
        <f t="shared" ca="1" si="68"/>
        <v>İnsan Kaynakları</v>
      </c>
      <c r="M510">
        <f ca="1">ROUNDUP(RANDBETWEEN(1,TODAY()-GirisimProjeler[[#This Row],[Tarih]])/2,0)</f>
        <v>5</v>
      </c>
      <c r="N510" s="15" t="str">
        <f ca="1">IF(GirisimProjeler[[#This Row],[Durumu]]="Açık",_xlfn.SWITCH(RANDBETWEEN(1,10),1,"",2,"",RANDBETWEEN(1,10)),"")</f>
        <v/>
      </c>
      <c r="O510" s="15" t="str">
        <f t="shared" ca="1" si="63"/>
        <v>Bulunmuyor</v>
      </c>
      <c r="P510" s="15"/>
    </row>
    <row r="511" spans="1:16">
      <c r="A511">
        <v>798</v>
      </c>
      <c r="B511">
        <f t="shared" ca="1" si="61"/>
        <v>1210</v>
      </c>
      <c r="C511">
        <f t="shared" ca="1" si="64"/>
        <v>117</v>
      </c>
      <c r="D511" t="s">
        <v>10622</v>
      </c>
      <c r="E511" s="14">
        <f t="shared" ca="1" si="65"/>
        <v>43682</v>
      </c>
      <c r="F511">
        <f t="shared" ca="1" si="66"/>
        <v>25</v>
      </c>
      <c r="G511" s="13">
        <f ca="1">VLOOKUP(GirisimProjeler[[#This Row],[Başvuruyu Alan Çalışan]],Calisanlar[],6,0)</f>
        <v>6</v>
      </c>
      <c r="H511" s="13">
        <f ca="1">MATCH(GirisimProjeler[[#This Row],[Başvuru il]],ilceler[İl Plaka],0)+RANDBETWEEN(1,5)</f>
        <v>69</v>
      </c>
      <c r="I511" t="str">
        <f t="shared" ca="1" si="67"/>
        <v>Kurum 17</v>
      </c>
      <c r="J511" t="str">
        <f ca="1">IF(GirisimProjeler[[#This Row],[Aşama]]="Sonuçlandı","Kapalı","Açık")</f>
        <v>Açık</v>
      </c>
      <c r="K511" t="str">
        <f t="shared" ca="1" si="62"/>
        <v>İncelemede</v>
      </c>
      <c r="L511" t="str">
        <f t="shared" ca="1" si="68"/>
        <v>Finans</v>
      </c>
      <c r="M511">
        <f ca="1">ROUNDUP(RANDBETWEEN(1,TODAY()-GirisimProjeler[[#This Row],[Tarih]])/2,0)</f>
        <v>24</v>
      </c>
      <c r="N511" s="15">
        <f ca="1">IF(GirisimProjeler[[#This Row],[Durumu]]="Açık",_xlfn.SWITCH(RANDBETWEEN(1,10),1,"",2,"",RANDBETWEEN(1,10)),"")</f>
        <v>4</v>
      </c>
      <c r="O511" s="15" t="str">
        <f t="shared" ca="1" si="63"/>
        <v>Bulunmuyor</v>
      </c>
      <c r="P511" s="15"/>
    </row>
    <row r="512" spans="1:16">
      <c r="A512">
        <v>799</v>
      </c>
      <c r="B512">
        <f t="shared" ca="1" si="61"/>
        <v>1479</v>
      </c>
      <c r="C512">
        <f t="shared" ca="1" si="64"/>
        <v>45</v>
      </c>
      <c r="D512" t="s">
        <v>10623</v>
      </c>
      <c r="E512" s="14">
        <f t="shared" ca="1" si="65"/>
        <v>43717</v>
      </c>
      <c r="F512">
        <f t="shared" ca="1" si="66"/>
        <v>57</v>
      </c>
      <c r="G512" s="13">
        <f ca="1">VLOOKUP(GirisimProjeler[[#This Row],[Başvuruyu Alan Çalışan]],Calisanlar[],6,0)</f>
        <v>34</v>
      </c>
      <c r="H512" s="13">
        <f ca="1">MATCH(GirisimProjeler[[#This Row],[Başvuru il]],ilceler[İl Plaka],0)+RANDBETWEEN(1,5)</f>
        <v>450</v>
      </c>
      <c r="I512" t="str">
        <f t="shared" ca="1" si="67"/>
        <v>Kurum 12</v>
      </c>
      <c r="J512" t="str">
        <f ca="1">IF(GirisimProjeler[[#This Row],[Aşama]]="Sonuçlandı","Kapalı","Açık")</f>
        <v>Açık</v>
      </c>
      <c r="K512" t="str">
        <f t="shared" ca="1" si="62"/>
        <v>Yeni Proje</v>
      </c>
      <c r="L512" t="str">
        <f t="shared" ca="1" si="68"/>
        <v>Finans</v>
      </c>
      <c r="M512">
        <f ca="1">ROUNDUP(RANDBETWEEN(1,TODAY()-GirisimProjeler[[#This Row],[Tarih]])/2,0)</f>
        <v>1</v>
      </c>
      <c r="N512" s="15">
        <f ca="1">IF(GirisimProjeler[[#This Row],[Durumu]]="Açık",_xlfn.SWITCH(RANDBETWEEN(1,10),1,"",2,"",RANDBETWEEN(1,10)),"")</f>
        <v>6</v>
      </c>
      <c r="O512" s="15" t="str">
        <f t="shared" ca="1" si="63"/>
        <v>Kosgeb</v>
      </c>
      <c r="P512" s="15"/>
    </row>
    <row r="513" spans="1:16">
      <c r="A513">
        <v>800</v>
      </c>
      <c r="B513">
        <f t="shared" ca="1" si="61"/>
        <v>1956</v>
      </c>
      <c r="C513">
        <f t="shared" ca="1" si="64"/>
        <v>42</v>
      </c>
      <c r="D513" t="s">
        <v>10624</v>
      </c>
      <c r="E513" s="14">
        <f t="shared" ca="1" si="65"/>
        <v>43679</v>
      </c>
      <c r="F513">
        <f t="shared" ca="1" si="66"/>
        <v>83</v>
      </c>
      <c r="G513" s="13">
        <f ca="1">VLOOKUP(GirisimProjeler[[#This Row],[Başvuruyu Alan Çalışan]],Calisanlar[],6,0)</f>
        <v>6</v>
      </c>
      <c r="H513" s="13">
        <f ca="1">MATCH(GirisimProjeler[[#This Row],[Başvuru il]],ilceler[İl Plaka],0)+RANDBETWEEN(1,5)</f>
        <v>66</v>
      </c>
      <c r="I513" t="str">
        <f t="shared" ca="1" si="67"/>
        <v>Kurum 1</v>
      </c>
      <c r="J513" t="str">
        <f ca="1">IF(GirisimProjeler[[#This Row],[Aşama]]="Sonuçlandı","Kapalı","Açık")</f>
        <v>Kapalı</v>
      </c>
      <c r="K513" t="str">
        <f t="shared" ca="1" si="62"/>
        <v>Sonuçlandı</v>
      </c>
      <c r="L513" t="str">
        <f t="shared" ca="1" si="68"/>
        <v>Arge</v>
      </c>
      <c r="M513">
        <f ca="1">ROUNDUP(RANDBETWEEN(1,TODAY()-GirisimProjeler[[#This Row],[Tarih]])/2,0)</f>
        <v>26</v>
      </c>
      <c r="N513" s="15" t="str">
        <f ca="1">IF(GirisimProjeler[[#This Row],[Durumu]]="Açık",_xlfn.SWITCH(RANDBETWEEN(1,10),1,"",2,"",RANDBETWEEN(1,10)),"")</f>
        <v/>
      </c>
      <c r="O513" s="15" t="str">
        <f t="shared" ca="1" si="63"/>
        <v>AB</v>
      </c>
      <c r="P513" s="15"/>
    </row>
    <row r="514" spans="1:16">
      <c r="A514">
        <v>801</v>
      </c>
      <c r="B514">
        <f t="shared" ref="B514:B577" ca="1" si="69">RANDBETWEEN(1,1964)</f>
        <v>1792</v>
      </c>
      <c r="C514">
        <f t="shared" ca="1" si="64"/>
        <v>57</v>
      </c>
      <c r="D514" s="12" t="s">
        <v>10617</v>
      </c>
      <c r="E514" s="14">
        <f t="shared" ca="1" si="65"/>
        <v>43718</v>
      </c>
      <c r="F514">
        <f t="shared" ca="1" si="66"/>
        <v>40</v>
      </c>
      <c r="G514" s="13">
        <f ca="1">VLOOKUP(GirisimProjeler[[#This Row],[Başvuruyu Alan Çalışan]],Calisanlar[],6,0)</f>
        <v>35</v>
      </c>
      <c r="H514" s="13">
        <f ca="1">MATCH(GirisimProjeler[[#This Row],[Başvuru il]],ilceler[İl Plaka],0)+RANDBETWEEN(1,5)</f>
        <v>485</v>
      </c>
      <c r="I514" t="str">
        <f t="shared" ca="1" si="67"/>
        <v>Kurum 19</v>
      </c>
      <c r="J514" t="str">
        <f ca="1">IF(GirisimProjeler[[#This Row],[Aşama]]="Sonuçlandı","Kapalı","Açık")</f>
        <v>Açık</v>
      </c>
      <c r="K514" t="str">
        <f t="shared" ref="K514:K577" ca="1" si="70">_xlfn.SWITCH(RANDBETWEEN(1,5),1,"Yeni Proje",2,"İncelemede",3,"Sonuçlandı","Sonuçlandı")</f>
        <v>İncelemede</v>
      </c>
      <c r="L514" t="str">
        <f t="shared" ca="1" si="68"/>
        <v>Arge</v>
      </c>
      <c r="M514">
        <f ca="1">ROUNDUP(RANDBETWEEN(1,TODAY()-GirisimProjeler[[#This Row],[Tarih]])/2,0)</f>
        <v>1</v>
      </c>
      <c r="N514" s="15">
        <f ca="1">IF(GirisimProjeler[[#This Row],[Durumu]]="Açık",_xlfn.SWITCH(RANDBETWEEN(1,10),1,"",2,"",RANDBETWEEN(1,10)),"")</f>
        <v>3</v>
      </c>
      <c r="O514" s="15" t="str">
        <f t="shared" ref="O514:O577" ca="1" si="71">_xlfn.SWITCH(RANDBETWEEN(1,4),1,"Tubitak",2,"Kosgeb",3,"AB",4,"Bulunmuyor")</f>
        <v>AB</v>
      </c>
      <c r="P514" s="15"/>
    </row>
    <row r="515" spans="1:16">
      <c r="A515">
        <v>802</v>
      </c>
      <c r="B515">
        <f t="shared" ca="1" si="69"/>
        <v>954</v>
      </c>
      <c r="C515">
        <f t="shared" ca="1" si="64"/>
        <v>53</v>
      </c>
      <c r="D515" s="12" t="s">
        <v>10618</v>
      </c>
      <c r="E515" s="14">
        <f t="shared" ca="1" si="65"/>
        <v>43732</v>
      </c>
      <c r="F515">
        <f t="shared" ca="1" si="66"/>
        <v>67</v>
      </c>
      <c r="G515" s="13">
        <f ca="1">VLOOKUP(GirisimProjeler[[#This Row],[Başvuruyu Alan Çalışan]],Calisanlar[],6,0)</f>
        <v>73</v>
      </c>
      <c r="H515" s="13">
        <f ca="1">MATCH(GirisimProjeler[[#This Row],[Başvuru il]],ilceler[İl Plaka],0)+RANDBETWEEN(1,5)</f>
        <v>856</v>
      </c>
      <c r="I515" t="str">
        <f t="shared" ca="1" si="67"/>
        <v>Kurum 17</v>
      </c>
      <c r="J515" t="str">
        <f ca="1">IF(GirisimProjeler[[#This Row],[Aşama]]="Sonuçlandı","Kapalı","Açık")</f>
        <v>Açık</v>
      </c>
      <c r="K515" t="str">
        <f t="shared" ca="1" si="70"/>
        <v>İncelemede</v>
      </c>
      <c r="L515" t="str">
        <f t="shared" ca="1" si="68"/>
        <v>Finans</v>
      </c>
      <c r="M515">
        <f ca="1">ROUNDUP(RANDBETWEEN(1,TODAY()-GirisimProjeler[[#This Row],[Tarih]])/2,0)</f>
        <v>1</v>
      </c>
      <c r="N515" s="15">
        <f ca="1">IF(GirisimProjeler[[#This Row],[Durumu]]="Açık",_xlfn.SWITCH(RANDBETWEEN(1,10),1,"",2,"",RANDBETWEEN(1,10)),"")</f>
        <v>4</v>
      </c>
      <c r="O515" s="15" t="str">
        <f t="shared" ca="1" si="71"/>
        <v>Bulunmuyor</v>
      </c>
      <c r="P515" s="15"/>
    </row>
    <row r="516" spans="1:16">
      <c r="A516">
        <v>803</v>
      </c>
      <c r="B516">
        <f t="shared" ca="1" si="69"/>
        <v>179</v>
      </c>
      <c r="C516">
        <f t="shared" ca="1" si="64"/>
        <v>119</v>
      </c>
      <c r="D516" t="s">
        <v>10619</v>
      </c>
      <c r="E516" s="14">
        <f t="shared" ca="1" si="65"/>
        <v>43695</v>
      </c>
      <c r="F516">
        <f t="shared" ca="1" si="66"/>
        <v>6</v>
      </c>
      <c r="G516" s="13">
        <f ca="1">VLOOKUP(GirisimProjeler[[#This Row],[Başvuruyu Alan Çalışan]],Calisanlar[],6,0)</f>
        <v>34</v>
      </c>
      <c r="H516" s="13">
        <f ca="1">MATCH(GirisimProjeler[[#This Row],[Başvuru il]],ilceler[İl Plaka],0)+RANDBETWEEN(1,5)</f>
        <v>449</v>
      </c>
      <c r="I516" t="str">
        <f t="shared" ca="1" si="67"/>
        <v>Kurum 7</v>
      </c>
      <c r="J516" t="str">
        <f ca="1">IF(GirisimProjeler[[#This Row],[Aşama]]="Sonuçlandı","Kapalı","Açık")</f>
        <v>Kapalı</v>
      </c>
      <c r="K516" t="str">
        <f t="shared" ca="1" si="70"/>
        <v>Sonuçlandı</v>
      </c>
      <c r="L516" t="str">
        <f t="shared" ca="1" si="68"/>
        <v>Bilgi İşlem</v>
      </c>
      <c r="M516">
        <f ca="1">ROUNDUP(RANDBETWEEN(1,TODAY()-GirisimProjeler[[#This Row],[Tarih]])/2,0)</f>
        <v>12</v>
      </c>
      <c r="N516" s="15" t="str">
        <f ca="1">IF(GirisimProjeler[[#This Row],[Durumu]]="Açık",_xlfn.SWITCH(RANDBETWEEN(1,10),1,"",2,"",RANDBETWEEN(1,10)),"")</f>
        <v/>
      </c>
      <c r="O516" s="15" t="str">
        <f t="shared" ca="1" si="71"/>
        <v>AB</v>
      </c>
      <c r="P516" s="15"/>
    </row>
    <row r="517" spans="1:16">
      <c r="A517">
        <v>804</v>
      </c>
      <c r="B517">
        <f t="shared" ca="1" si="69"/>
        <v>524</v>
      </c>
      <c r="C517">
        <f t="shared" ca="1" si="64"/>
        <v>8</v>
      </c>
      <c r="D517" t="s">
        <v>10620</v>
      </c>
      <c r="E517" s="14">
        <f t="shared" ca="1" si="65"/>
        <v>43706</v>
      </c>
      <c r="F517">
        <f t="shared" ca="1" si="66"/>
        <v>86</v>
      </c>
      <c r="G517" s="13">
        <f ca="1">VLOOKUP(GirisimProjeler[[#This Row],[Başvuruyu Alan Çalışan]],Calisanlar[],6,0)</f>
        <v>34</v>
      </c>
      <c r="H517" s="13">
        <f ca="1">MATCH(GirisimProjeler[[#This Row],[Başvuru il]],ilceler[İl Plaka],0)+RANDBETWEEN(1,5)</f>
        <v>446</v>
      </c>
      <c r="I517" t="str">
        <f t="shared" ca="1" si="67"/>
        <v>Kurum 1</v>
      </c>
      <c r="J517" t="str">
        <f ca="1">IF(GirisimProjeler[[#This Row],[Aşama]]="Sonuçlandı","Kapalı","Açık")</f>
        <v>Kapalı</v>
      </c>
      <c r="K517" t="str">
        <f t="shared" ca="1" si="70"/>
        <v>Sonuçlandı</v>
      </c>
      <c r="L517" t="str">
        <f t="shared" ca="1" si="68"/>
        <v>Bilgi İşlem</v>
      </c>
      <c r="M517">
        <f ca="1">ROUNDUP(RANDBETWEEN(1,TODAY()-GirisimProjeler[[#This Row],[Tarih]])/2,0)</f>
        <v>2</v>
      </c>
      <c r="N517" s="15" t="str">
        <f ca="1">IF(GirisimProjeler[[#This Row],[Durumu]]="Açık",_xlfn.SWITCH(RANDBETWEEN(1,10),1,"",2,"",RANDBETWEEN(1,10)),"")</f>
        <v/>
      </c>
      <c r="O517" s="15" t="str">
        <f t="shared" ca="1" si="71"/>
        <v>Bulunmuyor</v>
      </c>
      <c r="P517" s="15"/>
    </row>
    <row r="518" spans="1:16">
      <c r="A518">
        <v>805</v>
      </c>
      <c r="B518">
        <f t="shared" ca="1" si="69"/>
        <v>1614</v>
      </c>
      <c r="C518">
        <f t="shared" ca="1" si="64"/>
        <v>135</v>
      </c>
      <c r="D518" t="s">
        <v>10621</v>
      </c>
      <c r="E518" s="14">
        <f t="shared" ca="1" si="65"/>
        <v>43695</v>
      </c>
      <c r="F518">
        <f t="shared" ca="1" si="66"/>
        <v>6</v>
      </c>
      <c r="G518" s="13">
        <f ca="1">VLOOKUP(GirisimProjeler[[#This Row],[Başvuruyu Alan Çalışan]],Calisanlar[],6,0)</f>
        <v>34</v>
      </c>
      <c r="H518" s="13">
        <f ca="1">MATCH(GirisimProjeler[[#This Row],[Başvuru il]],ilceler[İl Plaka],0)+RANDBETWEEN(1,5)</f>
        <v>449</v>
      </c>
      <c r="I518" t="str">
        <f t="shared" ca="1" si="67"/>
        <v>Kurum 12</v>
      </c>
      <c r="J518" t="str">
        <f ca="1">IF(GirisimProjeler[[#This Row],[Aşama]]="Sonuçlandı","Kapalı","Açık")</f>
        <v>Kapalı</v>
      </c>
      <c r="K518" t="str">
        <f t="shared" ca="1" si="70"/>
        <v>Sonuçlandı</v>
      </c>
      <c r="L518" t="str">
        <f t="shared" ca="1" si="68"/>
        <v>Arge</v>
      </c>
      <c r="M518">
        <f ca="1">ROUNDUP(RANDBETWEEN(1,TODAY()-GirisimProjeler[[#This Row],[Tarih]])/2,0)</f>
        <v>2</v>
      </c>
      <c r="N518" s="15" t="str">
        <f ca="1">IF(GirisimProjeler[[#This Row],[Durumu]]="Açık",_xlfn.SWITCH(RANDBETWEEN(1,10),1,"",2,"",RANDBETWEEN(1,10)),"")</f>
        <v/>
      </c>
      <c r="O518" s="15" t="str">
        <f t="shared" ca="1" si="71"/>
        <v>Bulunmuyor</v>
      </c>
      <c r="P518" s="15"/>
    </row>
    <row r="519" spans="1:16">
      <c r="A519">
        <v>806</v>
      </c>
      <c r="B519">
        <f t="shared" ca="1" si="69"/>
        <v>1025</v>
      </c>
      <c r="C519">
        <f t="shared" ca="1" si="64"/>
        <v>56</v>
      </c>
      <c r="D519" t="s">
        <v>10622</v>
      </c>
      <c r="E519" s="14">
        <f t="shared" ca="1" si="65"/>
        <v>43683</v>
      </c>
      <c r="F519">
        <f t="shared" ca="1" si="66"/>
        <v>100</v>
      </c>
      <c r="G519" s="13">
        <f ca="1">VLOOKUP(GirisimProjeler[[#This Row],[Başvuruyu Alan Çalışan]],Calisanlar[],6,0)</f>
        <v>34</v>
      </c>
      <c r="H519" s="13">
        <f ca="1">MATCH(GirisimProjeler[[#This Row],[Başvuru il]],ilceler[İl Plaka],0)+RANDBETWEEN(1,5)</f>
        <v>449</v>
      </c>
      <c r="I519" t="str">
        <f t="shared" ca="1" si="67"/>
        <v>Kurum 11</v>
      </c>
      <c r="J519" t="str">
        <f ca="1">IF(GirisimProjeler[[#This Row],[Aşama]]="Sonuçlandı","Kapalı","Açık")</f>
        <v>Açık</v>
      </c>
      <c r="K519" t="str">
        <f t="shared" ca="1" si="70"/>
        <v>İncelemede</v>
      </c>
      <c r="L519" t="str">
        <f t="shared" ca="1" si="68"/>
        <v>Arge</v>
      </c>
      <c r="M519">
        <f ca="1">ROUNDUP(RANDBETWEEN(1,TODAY()-GirisimProjeler[[#This Row],[Tarih]])/2,0)</f>
        <v>24</v>
      </c>
      <c r="N519" s="15">
        <f ca="1">IF(GirisimProjeler[[#This Row],[Durumu]]="Açık",_xlfn.SWITCH(RANDBETWEEN(1,10),1,"",2,"",RANDBETWEEN(1,10)),"")</f>
        <v>5</v>
      </c>
      <c r="O519" s="15" t="str">
        <f t="shared" ca="1" si="71"/>
        <v>Tubitak</v>
      </c>
      <c r="P519" s="15"/>
    </row>
    <row r="520" spans="1:16">
      <c r="A520">
        <v>807</v>
      </c>
      <c r="B520">
        <f t="shared" ca="1" si="69"/>
        <v>1044</v>
      </c>
      <c r="C520">
        <f t="shared" ca="1" si="64"/>
        <v>91</v>
      </c>
      <c r="D520" t="s">
        <v>10623</v>
      </c>
      <c r="E520" s="14">
        <f t="shared" ca="1" si="65"/>
        <v>43715</v>
      </c>
      <c r="F520">
        <f t="shared" ca="1" si="66"/>
        <v>41</v>
      </c>
      <c r="G520" s="13">
        <f ca="1">VLOOKUP(GirisimProjeler[[#This Row],[Başvuruyu Alan Çalışan]],Calisanlar[],6,0)</f>
        <v>34</v>
      </c>
      <c r="H520" s="13">
        <f ca="1">MATCH(GirisimProjeler[[#This Row],[Başvuru il]],ilceler[İl Plaka],0)+RANDBETWEEN(1,5)</f>
        <v>449</v>
      </c>
      <c r="I520" t="str">
        <f t="shared" ca="1" si="67"/>
        <v>Kurum 18</v>
      </c>
      <c r="J520" t="str">
        <f ca="1">IF(GirisimProjeler[[#This Row],[Aşama]]="Sonuçlandı","Kapalı","Açık")</f>
        <v>Açık</v>
      </c>
      <c r="K520" t="str">
        <f t="shared" ca="1" si="70"/>
        <v>Yeni Proje</v>
      </c>
      <c r="L520" t="str">
        <f t="shared" ca="1" si="68"/>
        <v>Finans</v>
      </c>
      <c r="M520">
        <f ca="1">ROUNDUP(RANDBETWEEN(1,TODAY()-GirisimProjeler[[#This Row],[Tarih]])/2,0)</f>
        <v>6</v>
      </c>
      <c r="N520" s="15">
        <f ca="1">IF(GirisimProjeler[[#This Row],[Durumu]]="Açık",_xlfn.SWITCH(RANDBETWEEN(1,10),1,"",2,"",RANDBETWEEN(1,10)),"")</f>
        <v>7</v>
      </c>
      <c r="O520" s="15" t="str">
        <f t="shared" ca="1" si="71"/>
        <v>Bulunmuyor</v>
      </c>
      <c r="P520" s="15"/>
    </row>
    <row r="521" spans="1:16">
      <c r="A521">
        <v>808</v>
      </c>
      <c r="B521">
        <f t="shared" ca="1" si="69"/>
        <v>1191</v>
      </c>
      <c r="C521">
        <f t="shared" ca="1" si="64"/>
        <v>24</v>
      </c>
      <c r="D521" t="s">
        <v>10624</v>
      </c>
      <c r="E521" s="14">
        <f t="shared" ca="1" si="65"/>
        <v>43684</v>
      </c>
      <c r="F521">
        <f t="shared" ca="1" si="66"/>
        <v>44</v>
      </c>
      <c r="G521" s="13">
        <f ca="1">VLOOKUP(GirisimProjeler[[#This Row],[Başvuruyu Alan Çalışan]],Calisanlar[],6,0)</f>
        <v>34</v>
      </c>
      <c r="H521" s="13">
        <f ca="1">MATCH(GirisimProjeler[[#This Row],[Başvuru il]],ilceler[İl Plaka],0)+RANDBETWEEN(1,5)</f>
        <v>449</v>
      </c>
      <c r="I521" t="str">
        <f t="shared" ca="1" si="67"/>
        <v>Kurum 18</v>
      </c>
      <c r="J521" t="str">
        <f ca="1">IF(GirisimProjeler[[#This Row],[Aşama]]="Sonuçlandı","Kapalı","Açık")</f>
        <v>Açık</v>
      </c>
      <c r="K521" t="str">
        <f t="shared" ca="1" si="70"/>
        <v>Yeni Proje</v>
      </c>
      <c r="L521" t="str">
        <f t="shared" ca="1" si="68"/>
        <v>İnsan Kaynakları</v>
      </c>
      <c r="M521">
        <f ca="1">ROUNDUP(RANDBETWEEN(1,TODAY()-GirisimProjeler[[#This Row],[Tarih]])/2,0)</f>
        <v>20</v>
      </c>
      <c r="N521" s="15">
        <f ca="1">IF(GirisimProjeler[[#This Row],[Durumu]]="Açık",_xlfn.SWITCH(RANDBETWEEN(1,10),1,"",2,"",RANDBETWEEN(1,10)),"")</f>
        <v>2</v>
      </c>
      <c r="O521" s="15" t="str">
        <f t="shared" ca="1" si="71"/>
        <v>AB</v>
      </c>
      <c r="P521" s="15"/>
    </row>
    <row r="522" spans="1:16">
      <c r="A522">
        <v>809</v>
      </c>
      <c r="B522">
        <f t="shared" ca="1" si="69"/>
        <v>1763</v>
      </c>
      <c r="C522">
        <f t="shared" ca="1" si="64"/>
        <v>152</v>
      </c>
      <c r="D522" s="12" t="s">
        <v>10617</v>
      </c>
      <c r="E522" s="14">
        <f t="shared" ca="1" si="65"/>
        <v>43726</v>
      </c>
      <c r="F522">
        <f t="shared" ca="1" si="66"/>
        <v>110</v>
      </c>
      <c r="G522" s="13">
        <f ca="1">VLOOKUP(GirisimProjeler[[#This Row],[Başvuruyu Alan Çalışan]],Calisanlar[],6,0)</f>
        <v>35</v>
      </c>
      <c r="H522" s="13">
        <f ca="1">MATCH(GirisimProjeler[[#This Row],[Başvuru il]],ilceler[İl Plaka],0)+RANDBETWEEN(1,5)</f>
        <v>485</v>
      </c>
      <c r="I522" t="str">
        <f t="shared" ca="1" si="67"/>
        <v>Kurum 15</v>
      </c>
      <c r="J522" t="str">
        <f ca="1">IF(GirisimProjeler[[#This Row],[Aşama]]="Sonuçlandı","Kapalı","Açık")</f>
        <v>Açık</v>
      </c>
      <c r="K522" t="str">
        <f t="shared" ca="1" si="70"/>
        <v>İncelemede</v>
      </c>
      <c r="L522" t="str">
        <f t="shared" ca="1" si="68"/>
        <v>Finans</v>
      </c>
      <c r="M522">
        <f ca="1">ROUNDUP(RANDBETWEEN(1,TODAY()-GirisimProjeler[[#This Row],[Tarih]])/2,0)</f>
        <v>3</v>
      </c>
      <c r="N522" s="15">
        <f ca="1">IF(GirisimProjeler[[#This Row],[Durumu]]="Açık",_xlfn.SWITCH(RANDBETWEEN(1,10),1,"",2,"",RANDBETWEEN(1,10)),"")</f>
        <v>10</v>
      </c>
      <c r="O522" s="15" t="str">
        <f t="shared" ca="1" si="71"/>
        <v>Kosgeb</v>
      </c>
      <c r="P522" s="15"/>
    </row>
    <row r="523" spans="1:16">
      <c r="A523">
        <v>810</v>
      </c>
      <c r="B523">
        <f t="shared" ca="1" si="69"/>
        <v>1113</v>
      </c>
      <c r="C523">
        <f t="shared" ca="1" si="64"/>
        <v>147</v>
      </c>
      <c r="D523" s="12" t="s">
        <v>10618</v>
      </c>
      <c r="E523" s="14">
        <f t="shared" ca="1" si="65"/>
        <v>43692</v>
      </c>
      <c r="F523">
        <f t="shared" ca="1" si="66"/>
        <v>10</v>
      </c>
      <c r="G523" s="13">
        <f ca="1">VLOOKUP(GirisimProjeler[[#This Row],[Başvuruyu Alan Çalışan]],Calisanlar[],6,0)</f>
        <v>34</v>
      </c>
      <c r="H523" s="13">
        <f ca="1">MATCH(GirisimProjeler[[#This Row],[Başvuru il]],ilceler[İl Plaka],0)+RANDBETWEEN(1,5)</f>
        <v>448</v>
      </c>
      <c r="I523" t="str">
        <f t="shared" ca="1" si="67"/>
        <v>Kurum 4</v>
      </c>
      <c r="J523" t="str">
        <f ca="1">IF(GirisimProjeler[[#This Row],[Aşama]]="Sonuçlandı","Kapalı","Açık")</f>
        <v>Kapalı</v>
      </c>
      <c r="K523" t="str">
        <f t="shared" ca="1" si="70"/>
        <v>Sonuçlandı</v>
      </c>
      <c r="L523" t="str">
        <f t="shared" ca="1" si="68"/>
        <v>Arge</v>
      </c>
      <c r="M523">
        <f ca="1">ROUNDUP(RANDBETWEEN(1,TODAY()-GirisimProjeler[[#This Row],[Tarih]])/2,0)</f>
        <v>4</v>
      </c>
      <c r="N523" s="15" t="str">
        <f ca="1">IF(GirisimProjeler[[#This Row],[Durumu]]="Açık",_xlfn.SWITCH(RANDBETWEEN(1,10),1,"",2,"",RANDBETWEEN(1,10)),"")</f>
        <v/>
      </c>
      <c r="O523" s="15" t="str">
        <f t="shared" ca="1" si="71"/>
        <v>Kosgeb</v>
      </c>
      <c r="P523" s="15"/>
    </row>
    <row r="524" spans="1:16">
      <c r="A524">
        <v>811</v>
      </c>
      <c r="B524">
        <f t="shared" ca="1" si="69"/>
        <v>1054</v>
      </c>
      <c r="C524">
        <f t="shared" ca="1" si="64"/>
        <v>25</v>
      </c>
      <c r="D524" t="s">
        <v>10619</v>
      </c>
      <c r="E524" s="14">
        <f t="shared" ca="1" si="65"/>
        <v>43679</v>
      </c>
      <c r="F524">
        <f t="shared" ca="1" si="66"/>
        <v>19</v>
      </c>
      <c r="G524" s="13">
        <f ca="1">VLOOKUP(GirisimProjeler[[#This Row],[Başvuruyu Alan Çalışan]],Calisanlar[],6,0)</f>
        <v>32</v>
      </c>
      <c r="H524" s="13">
        <f ca="1">MATCH(GirisimProjeler[[#This Row],[Başvuru il]],ilceler[İl Plaka],0)+RANDBETWEEN(1,5)</f>
        <v>437</v>
      </c>
      <c r="I524" t="str">
        <f t="shared" ca="1" si="67"/>
        <v>Kurum 17</v>
      </c>
      <c r="J524" t="str">
        <f ca="1">IF(GirisimProjeler[[#This Row],[Aşama]]="Sonuçlandı","Kapalı","Açık")</f>
        <v>Kapalı</v>
      </c>
      <c r="K524" t="str">
        <f t="shared" ca="1" si="70"/>
        <v>Sonuçlandı</v>
      </c>
      <c r="L524" t="str">
        <f t="shared" ca="1" si="68"/>
        <v>Finans</v>
      </c>
      <c r="M524">
        <f ca="1">ROUNDUP(RANDBETWEEN(1,TODAY()-GirisimProjeler[[#This Row],[Tarih]])/2,0)</f>
        <v>8</v>
      </c>
      <c r="N524" s="15" t="str">
        <f ca="1">IF(GirisimProjeler[[#This Row],[Durumu]]="Açık",_xlfn.SWITCH(RANDBETWEEN(1,10),1,"",2,"",RANDBETWEEN(1,10)),"")</f>
        <v/>
      </c>
      <c r="O524" s="15" t="str">
        <f t="shared" ca="1" si="71"/>
        <v>Bulunmuyor</v>
      </c>
      <c r="P524" s="15"/>
    </row>
    <row r="525" spans="1:16">
      <c r="A525">
        <v>812</v>
      </c>
      <c r="B525">
        <f t="shared" ca="1" si="69"/>
        <v>1726</v>
      </c>
      <c r="C525">
        <f t="shared" ca="1" si="64"/>
        <v>22</v>
      </c>
      <c r="D525" t="s">
        <v>10620</v>
      </c>
      <c r="E525" s="14">
        <f t="shared" ca="1" si="65"/>
        <v>43703</v>
      </c>
      <c r="F525">
        <f t="shared" ca="1" si="66"/>
        <v>46</v>
      </c>
      <c r="G525" s="13">
        <f ca="1">VLOOKUP(GirisimProjeler[[#This Row],[Başvuruyu Alan Çalışan]],Calisanlar[],6,0)</f>
        <v>34</v>
      </c>
      <c r="H525" s="13">
        <f ca="1">MATCH(GirisimProjeler[[#This Row],[Başvuru il]],ilceler[İl Plaka],0)+RANDBETWEEN(1,5)</f>
        <v>446</v>
      </c>
      <c r="I525" t="str">
        <f t="shared" ca="1" si="67"/>
        <v>Kurum 8</v>
      </c>
      <c r="J525" t="str">
        <f ca="1">IF(GirisimProjeler[[#This Row],[Aşama]]="Sonuçlandı","Kapalı","Açık")</f>
        <v>Kapalı</v>
      </c>
      <c r="K525" t="str">
        <f t="shared" ca="1" si="70"/>
        <v>Sonuçlandı</v>
      </c>
      <c r="L525" t="str">
        <f t="shared" ca="1" si="68"/>
        <v>Bilgi İşlem</v>
      </c>
      <c r="M525">
        <f ca="1">ROUNDUP(RANDBETWEEN(1,TODAY()-GirisimProjeler[[#This Row],[Tarih]])/2,0)</f>
        <v>4</v>
      </c>
      <c r="N525" s="15" t="str">
        <f ca="1">IF(GirisimProjeler[[#This Row],[Durumu]]="Açık",_xlfn.SWITCH(RANDBETWEEN(1,10),1,"",2,"",RANDBETWEEN(1,10)),"")</f>
        <v/>
      </c>
      <c r="O525" s="15" t="str">
        <f t="shared" ca="1" si="71"/>
        <v>Bulunmuyor</v>
      </c>
      <c r="P525" s="15"/>
    </row>
    <row r="526" spans="1:16">
      <c r="A526">
        <v>813</v>
      </c>
      <c r="B526">
        <f t="shared" ca="1" si="69"/>
        <v>779</v>
      </c>
      <c r="C526">
        <f t="shared" ca="1" si="64"/>
        <v>148</v>
      </c>
      <c r="D526" t="s">
        <v>10621</v>
      </c>
      <c r="E526" s="14">
        <f t="shared" ca="1" si="65"/>
        <v>43680</v>
      </c>
      <c r="F526">
        <f t="shared" ca="1" si="66"/>
        <v>31</v>
      </c>
      <c r="G526" s="13">
        <f ca="1">VLOOKUP(GirisimProjeler[[#This Row],[Başvuruyu Alan Çalışan]],Calisanlar[],6,0)</f>
        <v>6</v>
      </c>
      <c r="H526" s="13">
        <f ca="1">MATCH(GirisimProjeler[[#This Row],[Başvuru il]],ilceler[İl Plaka],0)+RANDBETWEEN(1,5)</f>
        <v>67</v>
      </c>
      <c r="I526" t="str">
        <f t="shared" ca="1" si="67"/>
        <v>Kurum 16</v>
      </c>
      <c r="J526" t="str">
        <f ca="1">IF(GirisimProjeler[[#This Row],[Aşama]]="Sonuçlandı","Kapalı","Açık")</f>
        <v>Kapalı</v>
      </c>
      <c r="K526" t="str">
        <f t="shared" ca="1" si="70"/>
        <v>Sonuçlandı</v>
      </c>
      <c r="L526" t="str">
        <f t="shared" ca="1" si="68"/>
        <v>Arge</v>
      </c>
      <c r="M526">
        <f ca="1">ROUNDUP(RANDBETWEEN(1,TODAY()-GirisimProjeler[[#This Row],[Tarih]])/2,0)</f>
        <v>5</v>
      </c>
      <c r="N526" s="15" t="str">
        <f ca="1">IF(GirisimProjeler[[#This Row],[Durumu]]="Açık",_xlfn.SWITCH(RANDBETWEEN(1,10),1,"",2,"",RANDBETWEEN(1,10)),"")</f>
        <v/>
      </c>
      <c r="O526" s="15" t="str">
        <f t="shared" ca="1" si="71"/>
        <v>Tubitak</v>
      </c>
      <c r="P526" s="15"/>
    </row>
    <row r="527" spans="1:16">
      <c r="A527">
        <v>814</v>
      </c>
      <c r="B527">
        <f t="shared" ca="1" si="69"/>
        <v>512</v>
      </c>
      <c r="C527">
        <f t="shared" ca="1" si="64"/>
        <v>10</v>
      </c>
      <c r="D527" t="s">
        <v>10622</v>
      </c>
      <c r="E527" s="14">
        <f t="shared" ca="1" si="65"/>
        <v>43698</v>
      </c>
      <c r="F527">
        <f t="shared" ca="1" si="66"/>
        <v>92</v>
      </c>
      <c r="G527" s="13">
        <f ca="1">VLOOKUP(GirisimProjeler[[#This Row],[Başvuruyu Alan Çalışan]],Calisanlar[],6,0)</f>
        <v>35</v>
      </c>
      <c r="H527" s="13">
        <f ca="1">MATCH(GirisimProjeler[[#This Row],[Başvuru il]],ilceler[İl Plaka],0)+RANDBETWEEN(1,5)</f>
        <v>489</v>
      </c>
      <c r="I527" t="str">
        <f t="shared" ca="1" si="67"/>
        <v>Kurum 2</v>
      </c>
      <c r="J527" t="str">
        <f ca="1">IF(GirisimProjeler[[#This Row],[Aşama]]="Sonuçlandı","Kapalı","Açık")</f>
        <v>Kapalı</v>
      </c>
      <c r="K527" t="str">
        <f t="shared" ca="1" si="70"/>
        <v>Sonuçlandı</v>
      </c>
      <c r="L527" t="str">
        <f t="shared" ca="1" si="68"/>
        <v>Bilgi İşlem</v>
      </c>
      <c r="M527">
        <f ca="1">ROUNDUP(RANDBETWEEN(1,TODAY()-GirisimProjeler[[#This Row],[Tarih]])/2,0)</f>
        <v>1</v>
      </c>
      <c r="N527" s="15" t="str">
        <f ca="1">IF(GirisimProjeler[[#This Row],[Durumu]]="Açık",_xlfn.SWITCH(RANDBETWEEN(1,10),1,"",2,"",RANDBETWEEN(1,10)),"")</f>
        <v/>
      </c>
      <c r="O527" s="15" t="str">
        <f t="shared" ca="1" si="71"/>
        <v>AB</v>
      </c>
      <c r="P527" s="15"/>
    </row>
    <row r="528" spans="1:16">
      <c r="A528">
        <v>815</v>
      </c>
      <c r="B528">
        <f t="shared" ca="1" si="69"/>
        <v>1358</v>
      </c>
      <c r="C528">
        <f t="shared" ca="1" si="64"/>
        <v>81</v>
      </c>
      <c r="D528" t="s">
        <v>10623</v>
      </c>
      <c r="E528" s="14">
        <f t="shared" ca="1" si="65"/>
        <v>43693</v>
      </c>
      <c r="F528">
        <f t="shared" ca="1" si="66"/>
        <v>125</v>
      </c>
      <c r="G528" s="13">
        <f ca="1">VLOOKUP(GirisimProjeler[[#This Row],[Başvuruyu Alan Çalışan]],Calisanlar[],6,0)</f>
        <v>6</v>
      </c>
      <c r="H528" s="13">
        <f ca="1">MATCH(GirisimProjeler[[#This Row],[Başvuru il]],ilceler[İl Plaka],0)+RANDBETWEEN(1,5)</f>
        <v>68</v>
      </c>
      <c r="I528" t="str">
        <f t="shared" ca="1" si="67"/>
        <v>Kurum 14</v>
      </c>
      <c r="J528" t="str">
        <f ca="1">IF(GirisimProjeler[[#This Row],[Aşama]]="Sonuçlandı","Kapalı","Açık")</f>
        <v>Kapalı</v>
      </c>
      <c r="K528" t="str">
        <f t="shared" ca="1" si="70"/>
        <v>Sonuçlandı</v>
      </c>
      <c r="L528" t="str">
        <f t="shared" ca="1" si="68"/>
        <v>İnsan Kaynakları</v>
      </c>
      <c r="M528">
        <f ca="1">ROUNDUP(RANDBETWEEN(1,TODAY()-GirisimProjeler[[#This Row],[Tarih]])/2,0)</f>
        <v>8</v>
      </c>
      <c r="N528" s="15" t="str">
        <f ca="1">IF(GirisimProjeler[[#This Row],[Durumu]]="Açık",_xlfn.SWITCH(RANDBETWEEN(1,10),1,"",2,"",RANDBETWEEN(1,10)),"")</f>
        <v/>
      </c>
      <c r="O528" s="15" t="str">
        <f t="shared" ca="1" si="71"/>
        <v>Kosgeb</v>
      </c>
      <c r="P528" s="15"/>
    </row>
    <row r="529" spans="1:16">
      <c r="A529">
        <v>816</v>
      </c>
      <c r="B529">
        <f t="shared" ca="1" si="69"/>
        <v>711</v>
      </c>
      <c r="C529">
        <f t="shared" ca="1" si="64"/>
        <v>71</v>
      </c>
      <c r="D529" t="s">
        <v>10624</v>
      </c>
      <c r="E529" s="14">
        <f t="shared" ca="1" si="65"/>
        <v>43723</v>
      </c>
      <c r="F529">
        <f t="shared" ca="1" si="66"/>
        <v>12</v>
      </c>
      <c r="G529" s="13">
        <f ca="1">VLOOKUP(GirisimProjeler[[#This Row],[Başvuruyu Alan Çalışan]],Calisanlar[],6,0)</f>
        <v>34</v>
      </c>
      <c r="H529" s="13">
        <f ca="1">MATCH(GirisimProjeler[[#This Row],[Başvuru il]],ilceler[İl Plaka],0)+RANDBETWEEN(1,5)</f>
        <v>446</v>
      </c>
      <c r="I529" t="str">
        <f t="shared" ca="1" si="67"/>
        <v>Kurum 6</v>
      </c>
      <c r="J529" t="str">
        <f ca="1">IF(GirisimProjeler[[#This Row],[Aşama]]="Sonuçlandı","Kapalı","Açık")</f>
        <v>Açık</v>
      </c>
      <c r="K529" t="str">
        <f t="shared" ca="1" si="70"/>
        <v>İncelemede</v>
      </c>
      <c r="L529" t="str">
        <f t="shared" ca="1" si="68"/>
        <v>İnsan Kaynakları</v>
      </c>
      <c r="M529">
        <f ca="1">ROUNDUP(RANDBETWEEN(1,TODAY()-GirisimProjeler[[#This Row],[Tarih]])/2,0)</f>
        <v>1</v>
      </c>
      <c r="N529" s="15">
        <f ca="1">IF(GirisimProjeler[[#This Row],[Durumu]]="Açık",_xlfn.SWITCH(RANDBETWEEN(1,10),1,"",2,"",RANDBETWEEN(1,10)),"")</f>
        <v>10</v>
      </c>
      <c r="O529" s="15" t="str">
        <f t="shared" ca="1" si="71"/>
        <v>AB</v>
      </c>
      <c r="P529" s="15"/>
    </row>
    <row r="530" spans="1:16">
      <c r="A530">
        <v>817</v>
      </c>
      <c r="B530">
        <f t="shared" ca="1" si="69"/>
        <v>794</v>
      </c>
      <c r="C530">
        <f t="shared" ca="1" si="64"/>
        <v>147</v>
      </c>
      <c r="D530" s="12" t="s">
        <v>10617</v>
      </c>
      <c r="E530" s="14">
        <f t="shared" ca="1" si="65"/>
        <v>43682</v>
      </c>
      <c r="F530">
        <f t="shared" ca="1" si="66"/>
        <v>8</v>
      </c>
      <c r="G530" s="13">
        <f ca="1">VLOOKUP(GirisimProjeler[[#This Row],[Başvuruyu Alan Çalışan]],Calisanlar[],6,0)</f>
        <v>60</v>
      </c>
      <c r="H530" s="13">
        <f ca="1">MATCH(GirisimProjeler[[#This Row],[Başvuru il]],ilceler[İl Plaka],0)+RANDBETWEEN(1,5)</f>
        <v>888</v>
      </c>
      <c r="I530" t="str">
        <f t="shared" ca="1" si="67"/>
        <v>Kurum 20</v>
      </c>
      <c r="J530" t="str">
        <f ca="1">IF(GirisimProjeler[[#This Row],[Aşama]]="Sonuçlandı","Kapalı","Açık")</f>
        <v>Açık</v>
      </c>
      <c r="K530" t="str">
        <f t="shared" ca="1" si="70"/>
        <v>Yeni Proje</v>
      </c>
      <c r="L530" t="str">
        <f t="shared" ca="1" si="68"/>
        <v>İnsan Kaynakları</v>
      </c>
      <c r="M530">
        <f ca="1">ROUNDUP(RANDBETWEEN(1,TODAY()-GirisimProjeler[[#This Row],[Tarih]])/2,0)</f>
        <v>23</v>
      </c>
      <c r="N530" s="15">
        <f ca="1">IF(GirisimProjeler[[#This Row],[Durumu]]="Açık",_xlfn.SWITCH(RANDBETWEEN(1,10),1,"",2,"",RANDBETWEEN(1,10)),"")</f>
        <v>10</v>
      </c>
      <c r="O530" s="15" t="str">
        <f t="shared" ca="1" si="71"/>
        <v>Bulunmuyor</v>
      </c>
      <c r="P530" s="15"/>
    </row>
    <row r="531" spans="1:16">
      <c r="A531">
        <v>818</v>
      </c>
      <c r="B531">
        <f t="shared" ca="1" si="69"/>
        <v>1097</v>
      </c>
      <c r="C531">
        <f t="shared" ca="1" si="64"/>
        <v>54</v>
      </c>
      <c r="D531" s="12" t="s">
        <v>10618</v>
      </c>
      <c r="E531" s="14">
        <f t="shared" ca="1" si="65"/>
        <v>43675</v>
      </c>
      <c r="F531">
        <f t="shared" ca="1" si="66"/>
        <v>23</v>
      </c>
      <c r="G531" s="13">
        <f ca="1">VLOOKUP(GirisimProjeler[[#This Row],[Başvuruyu Alan Çalışan]],Calisanlar[],6,0)</f>
        <v>6</v>
      </c>
      <c r="H531" s="13">
        <f ca="1">MATCH(GirisimProjeler[[#This Row],[Başvuru il]],ilceler[İl Plaka],0)+RANDBETWEEN(1,5)</f>
        <v>70</v>
      </c>
      <c r="I531" t="str">
        <f t="shared" ca="1" si="67"/>
        <v>Kurum 7</v>
      </c>
      <c r="J531" t="str">
        <f ca="1">IF(GirisimProjeler[[#This Row],[Aşama]]="Sonuçlandı","Kapalı","Açık")</f>
        <v>Kapalı</v>
      </c>
      <c r="K531" t="str">
        <f t="shared" ca="1" si="70"/>
        <v>Sonuçlandı</v>
      </c>
      <c r="L531" t="str">
        <f t="shared" ca="1" si="68"/>
        <v>Finans</v>
      </c>
      <c r="M531">
        <f ca="1">ROUNDUP(RANDBETWEEN(1,TODAY()-GirisimProjeler[[#This Row],[Tarih]])/2,0)</f>
        <v>21</v>
      </c>
      <c r="N531" s="15" t="str">
        <f ca="1">IF(GirisimProjeler[[#This Row],[Durumu]]="Açık",_xlfn.SWITCH(RANDBETWEEN(1,10),1,"",2,"",RANDBETWEEN(1,10)),"")</f>
        <v/>
      </c>
      <c r="O531" s="15" t="str">
        <f t="shared" ca="1" si="71"/>
        <v>AB</v>
      </c>
      <c r="P531" s="15"/>
    </row>
    <row r="532" spans="1:16">
      <c r="A532">
        <v>819</v>
      </c>
      <c r="B532">
        <f t="shared" ca="1" si="69"/>
        <v>500</v>
      </c>
      <c r="C532">
        <f t="shared" ca="1" si="64"/>
        <v>127</v>
      </c>
      <c r="D532" t="s">
        <v>10619</v>
      </c>
      <c r="E532" s="14">
        <f t="shared" ca="1" si="65"/>
        <v>43706</v>
      </c>
      <c r="F532">
        <f t="shared" ca="1" si="66"/>
        <v>78</v>
      </c>
      <c r="G532" s="13">
        <f ca="1">VLOOKUP(GirisimProjeler[[#This Row],[Başvuruyu Alan Çalışan]],Calisanlar[],6,0)</f>
        <v>6</v>
      </c>
      <c r="H532" s="13">
        <f ca="1">MATCH(GirisimProjeler[[#This Row],[Başvuru il]],ilceler[İl Plaka],0)+RANDBETWEEN(1,5)</f>
        <v>69</v>
      </c>
      <c r="I532" t="str">
        <f t="shared" ca="1" si="67"/>
        <v>Kurum 18</v>
      </c>
      <c r="J532" t="str">
        <f ca="1">IF(GirisimProjeler[[#This Row],[Aşama]]="Sonuçlandı","Kapalı","Açık")</f>
        <v>Kapalı</v>
      </c>
      <c r="K532" t="str">
        <f t="shared" ca="1" si="70"/>
        <v>Sonuçlandı</v>
      </c>
      <c r="L532" t="str">
        <f t="shared" ca="1" si="68"/>
        <v>Arge</v>
      </c>
      <c r="M532">
        <f ca="1">ROUNDUP(RANDBETWEEN(1,TODAY()-GirisimProjeler[[#This Row],[Tarih]])/2,0)</f>
        <v>11</v>
      </c>
      <c r="N532" s="15" t="str">
        <f ca="1">IF(GirisimProjeler[[#This Row],[Durumu]]="Açık",_xlfn.SWITCH(RANDBETWEEN(1,10),1,"",2,"",RANDBETWEEN(1,10)),"")</f>
        <v/>
      </c>
      <c r="O532" s="15" t="str">
        <f t="shared" ca="1" si="71"/>
        <v>Kosgeb</v>
      </c>
      <c r="P532" s="15"/>
    </row>
    <row r="533" spans="1:16">
      <c r="A533">
        <v>820</v>
      </c>
      <c r="B533">
        <f t="shared" ca="1" si="69"/>
        <v>463</v>
      </c>
      <c r="C533">
        <f t="shared" ca="1" si="64"/>
        <v>40</v>
      </c>
      <c r="D533" t="s">
        <v>10620</v>
      </c>
      <c r="E533" s="14">
        <f t="shared" ca="1" si="65"/>
        <v>43710</v>
      </c>
      <c r="F533">
        <f t="shared" ca="1" si="66"/>
        <v>40</v>
      </c>
      <c r="G533" s="13">
        <f ca="1">VLOOKUP(GirisimProjeler[[#This Row],[Başvuruyu Alan Çalışan]],Calisanlar[],6,0)</f>
        <v>35</v>
      </c>
      <c r="H533" s="13">
        <f ca="1">MATCH(GirisimProjeler[[#This Row],[Başvuru il]],ilceler[İl Plaka],0)+RANDBETWEEN(1,5)</f>
        <v>489</v>
      </c>
      <c r="I533" t="str">
        <f t="shared" ca="1" si="67"/>
        <v>Kurum 13</v>
      </c>
      <c r="J533" t="str">
        <f ca="1">IF(GirisimProjeler[[#This Row],[Aşama]]="Sonuçlandı","Kapalı","Açık")</f>
        <v>Açık</v>
      </c>
      <c r="K533" t="str">
        <f t="shared" ca="1" si="70"/>
        <v>Yeni Proje</v>
      </c>
      <c r="L533" t="str">
        <f t="shared" ca="1" si="68"/>
        <v>Finans</v>
      </c>
      <c r="M533">
        <f ca="1">ROUNDUP(RANDBETWEEN(1,TODAY()-GirisimProjeler[[#This Row],[Tarih]])/2,0)</f>
        <v>3</v>
      </c>
      <c r="N533" s="15" t="str">
        <f ca="1">IF(GirisimProjeler[[#This Row],[Durumu]]="Açık",_xlfn.SWITCH(RANDBETWEEN(1,10),1,"",2,"",RANDBETWEEN(1,10)),"")</f>
        <v/>
      </c>
      <c r="O533" s="15" t="str">
        <f t="shared" ca="1" si="71"/>
        <v>Tubitak</v>
      </c>
      <c r="P533" s="15"/>
    </row>
    <row r="534" spans="1:16">
      <c r="A534">
        <v>821</v>
      </c>
      <c r="B534">
        <f t="shared" ca="1" si="69"/>
        <v>1564</v>
      </c>
      <c r="C534">
        <f t="shared" ca="1" si="64"/>
        <v>31</v>
      </c>
      <c r="D534" t="s">
        <v>10621</v>
      </c>
      <c r="E534" s="14">
        <f t="shared" ca="1" si="65"/>
        <v>43682</v>
      </c>
      <c r="F534">
        <f t="shared" ca="1" si="66"/>
        <v>3</v>
      </c>
      <c r="G534" s="13">
        <f ca="1">VLOOKUP(GirisimProjeler[[#This Row],[Başvuruyu Alan Çalışan]],Calisanlar[],6,0)</f>
        <v>6</v>
      </c>
      <c r="H534" s="13">
        <f ca="1">MATCH(GirisimProjeler[[#This Row],[Başvuru il]],ilceler[İl Plaka],0)+RANDBETWEEN(1,5)</f>
        <v>68</v>
      </c>
      <c r="I534" t="str">
        <f t="shared" ca="1" si="67"/>
        <v>Kurum 17</v>
      </c>
      <c r="J534" t="str">
        <f ca="1">IF(GirisimProjeler[[#This Row],[Aşama]]="Sonuçlandı","Kapalı","Açık")</f>
        <v>Kapalı</v>
      </c>
      <c r="K534" t="str">
        <f t="shared" ca="1" si="70"/>
        <v>Sonuçlandı</v>
      </c>
      <c r="L534" t="str">
        <f t="shared" ca="1" si="68"/>
        <v>Arge</v>
      </c>
      <c r="M534">
        <f ca="1">ROUNDUP(RANDBETWEEN(1,TODAY()-GirisimProjeler[[#This Row],[Tarih]])/2,0)</f>
        <v>16</v>
      </c>
      <c r="N534" s="15" t="str">
        <f ca="1">IF(GirisimProjeler[[#This Row],[Durumu]]="Açık",_xlfn.SWITCH(RANDBETWEEN(1,10),1,"",2,"",RANDBETWEEN(1,10)),"")</f>
        <v/>
      </c>
      <c r="O534" s="15" t="str">
        <f t="shared" ca="1" si="71"/>
        <v>Kosgeb</v>
      </c>
      <c r="P534" s="15"/>
    </row>
    <row r="535" spans="1:16">
      <c r="A535">
        <v>822</v>
      </c>
      <c r="B535">
        <f t="shared" ca="1" si="69"/>
        <v>1036</v>
      </c>
      <c r="C535">
        <f t="shared" ca="1" si="64"/>
        <v>36</v>
      </c>
      <c r="D535" t="s">
        <v>10622</v>
      </c>
      <c r="E535" s="14">
        <f t="shared" ca="1" si="65"/>
        <v>43720</v>
      </c>
      <c r="F535">
        <f t="shared" ca="1" si="66"/>
        <v>57</v>
      </c>
      <c r="G535" s="13">
        <f ca="1">VLOOKUP(GirisimProjeler[[#This Row],[Başvuruyu Alan Çalışan]],Calisanlar[],6,0)</f>
        <v>34</v>
      </c>
      <c r="H535" s="13">
        <f ca="1">MATCH(GirisimProjeler[[#This Row],[Başvuru il]],ilceler[İl Plaka],0)+RANDBETWEEN(1,5)</f>
        <v>446</v>
      </c>
      <c r="I535" t="str">
        <f t="shared" ca="1" si="67"/>
        <v>Kurum 18</v>
      </c>
      <c r="J535" t="str">
        <f ca="1">IF(GirisimProjeler[[#This Row],[Aşama]]="Sonuçlandı","Kapalı","Açık")</f>
        <v>Kapalı</v>
      </c>
      <c r="K535" t="str">
        <f t="shared" ca="1" si="70"/>
        <v>Sonuçlandı</v>
      </c>
      <c r="L535" t="str">
        <f t="shared" ca="1" si="68"/>
        <v>Finans</v>
      </c>
      <c r="M535">
        <f ca="1">ROUNDUP(RANDBETWEEN(1,TODAY()-GirisimProjeler[[#This Row],[Tarih]])/2,0)</f>
        <v>1</v>
      </c>
      <c r="N535" s="15" t="str">
        <f ca="1">IF(GirisimProjeler[[#This Row],[Durumu]]="Açık",_xlfn.SWITCH(RANDBETWEEN(1,10),1,"",2,"",RANDBETWEEN(1,10)),"")</f>
        <v/>
      </c>
      <c r="O535" s="15" t="str">
        <f t="shared" ca="1" si="71"/>
        <v>Bulunmuyor</v>
      </c>
      <c r="P535" s="15"/>
    </row>
    <row r="536" spans="1:16">
      <c r="A536">
        <v>823</v>
      </c>
      <c r="B536">
        <f t="shared" ca="1" si="69"/>
        <v>890</v>
      </c>
      <c r="C536">
        <f t="shared" ca="1" si="64"/>
        <v>96</v>
      </c>
      <c r="D536" t="s">
        <v>10623</v>
      </c>
      <c r="E536" s="14">
        <f t="shared" ca="1" si="65"/>
        <v>43732</v>
      </c>
      <c r="F536">
        <f t="shared" ca="1" si="66"/>
        <v>26</v>
      </c>
      <c r="G536" s="13">
        <f ca="1">VLOOKUP(GirisimProjeler[[#This Row],[Başvuruyu Alan Çalışan]],Calisanlar[],6,0)</f>
        <v>34</v>
      </c>
      <c r="H536" s="13">
        <f ca="1">MATCH(GirisimProjeler[[#This Row],[Başvuru il]],ilceler[İl Plaka],0)+RANDBETWEEN(1,5)</f>
        <v>446</v>
      </c>
      <c r="I536" t="str">
        <f t="shared" ca="1" si="67"/>
        <v>Kurum 1</v>
      </c>
      <c r="J536" t="str">
        <f ca="1">IF(GirisimProjeler[[#This Row],[Aşama]]="Sonuçlandı","Kapalı","Açık")</f>
        <v>Açık</v>
      </c>
      <c r="K536" t="str">
        <f t="shared" ca="1" si="70"/>
        <v>İncelemede</v>
      </c>
      <c r="L536" t="str">
        <f t="shared" ca="1" si="68"/>
        <v>İnsan Kaynakları</v>
      </c>
      <c r="M536">
        <f ca="1">ROUNDUP(RANDBETWEEN(1,TODAY()-GirisimProjeler[[#This Row],[Tarih]])/2,0)</f>
        <v>1</v>
      </c>
      <c r="N536" s="15">
        <f ca="1">IF(GirisimProjeler[[#This Row],[Durumu]]="Açık",_xlfn.SWITCH(RANDBETWEEN(1,10),1,"",2,"",RANDBETWEEN(1,10)),"")</f>
        <v>1</v>
      </c>
      <c r="O536" s="15" t="str">
        <f t="shared" ca="1" si="71"/>
        <v>Tubitak</v>
      </c>
      <c r="P536" s="15"/>
    </row>
    <row r="537" spans="1:16">
      <c r="A537">
        <v>824</v>
      </c>
      <c r="B537">
        <f t="shared" ca="1" si="69"/>
        <v>1193</v>
      </c>
      <c r="C537">
        <f t="shared" ca="1" si="64"/>
        <v>100</v>
      </c>
      <c r="D537" t="s">
        <v>10624</v>
      </c>
      <c r="E537" s="14">
        <f t="shared" ca="1" si="65"/>
        <v>43688</v>
      </c>
      <c r="F537">
        <f t="shared" ca="1" si="66"/>
        <v>87</v>
      </c>
      <c r="G537" s="13">
        <f ca="1">VLOOKUP(GirisimProjeler[[#This Row],[Başvuruyu Alan Çalışan]],Calisanlar[],6,0)</f>
        <v>34</v>
      </c>
      <c r="H537" s="13">
        <f ca="1">MATCH(GirisimProjeler[[#This Row],[Başvuru il]],ilceler[İl Plaka],0)+RANDBETWEEN(1,5)</f>
        <v>449</v>
      </c>
      <c r="I537" t="str">
        <f t="shared" ca="1" si="67"/>
        <v>Kurum 7</v>
      </c>
      <c r="J537" t="str">
        <f ca="1">IF(GirisimProjeler[[#This Row],[Aşama]]="Sonuçlandı","Kapalı","Açık")</f>
        <v>Kapalı</v>
      </c>
      <c r="K537" t="str">
        <f t="shared" ca="1" si="70"/>
        <v>Sonuçlandı</v>
      </c>
      <c r="L537" t="str">
        <f t="shared" ca="1" si="68"/>
        <v>Arge</v>
      </c>
      <c r="M537">
        <f ca="1">ROUNDUP(RANDBETWEEN(1,TODAY()-GirisimProjeler[[#This Row],[Tarih]])/2,0)</f>
        <v>17</v>
      </c>
      <c r="N537" s="15" t="str">
        <f ca="1">IF(GirisimProjeler[[#This Row],[Durumu]]="Açık",_xlfn.SWITCH(RANDBETWEEN(1,10),1,"",2,"",RANDBETWEEN(1,10)),"")</f>
        <v/>
      </c>
      <c r="O537" s="15" t="str">
        <f t="shared" ca="1" si="71"/>
        <v>Tubitak</v>
      </c>
      <c r="P537" s="15"/>
    </row>
    <row r="538" spans="1:16">
      <c r="A538">
        <v>825</v>
      </c>
      <c r="B538">
        <f t="shared" ca="1" si="69"/>
        <v>454</v>
      </c>
      <c r="C538">
        <f t="shared" ca="1" si="64"/>
        <v>38</v>
      </c>
      <c r="D538" s="12" t="s">
        <v>10617</v>
      </c>
      <c r="E538" s="14">
        <f t="shared" ca="1" si="65"/>
        <v>43689</v>
      </c>
      <c r="F538">
        <f t="shared" ca="1" si="66"/>
        <v>73</v>
      </c>
      <c r="G538" s="13">
        <f ca="1">VLOOKUP(GirisimProjeler[[#This Row],[Başvuruyu Alan Çalışan]],Calisanlar[],6,0)</f>
        <v>34</v>
      </c>
      <c r="H538" s="13">
        <f ca="1">MATCH(GirisimProjeler[[#This Row],[Başvuru il]],ilceler[İl Plaka],0)+RANDBETWEEN(1,5)</f>
        <v>447</v>
      </c>
      <c r="I538" t="str">
        <f t="shared" ca="1" si="67"/>
        <v>Kurum 9</v>
      </c>
      <c r="J538" t="str">
        <f ca="1">IF(GirisimProjeler[[#This Row],[Aşama]]="Sonuçlandı","Kapalı","Açık")</f>
        <v>Kapalı</v>
      </c>
      <c r="K538" t="str">
        <f t="shared" ca="1" si="70"/>
        <v>Sonuçlandı</v>
      </c>
      <c r="L538" t="str">
        <f t="shared" ca="1" si="68"/>
        <v>İnsan Kaynakları</v>
      </c>
      <c r="M538">
        <f ca="1">ROUNDUP(RANDBETWEEN(1,TODAY()-GirisimProjeler[[#This Row],[Tarih]])/2,0)</f>
        <v>21</v>
      </c>
      <c r="N538" s="15" t="str">
        <f ca="1">IF(GirisimProjeler[[#This Row],[Durumu]]="Açık",_xlfn.SWITCH(RANDBETWEEN(1,10),1,"",2,"",RANDBETWEEN(1,10)),"")</f>
        <v/>
      </c>
      <c r="O538" s="15" t="str">
        <f t="shared" ca="1" si="71"/>
        <v>Kosgeb</v>
      </c>
      <c r="P538" s="15"/>
    </row>
    <row r="539" spans="1:16">
      <c r="A539">
        <v>826</v>
      </c>
      <c r="B539">
        <f t="shared" ca="1" si="69"/>
        <v>399</v>
      </c>
      <c r="C539">
        <f t="shared" ca="1" si="64"/>
        <v>101</v>
      </c>
      <c r="D539" s="12" t="s">
        <v>10618</v>
      </c>
      <c r="E539" s="14">
        <f t="shared" ca="1" si="65"/>
        <v>43722</v>
      </c>
      <c r="F539">
        <f t="shared" ca="1" si="66"/>
        <v>74</v>
      </c>
      <c r="G539" s="13">
        <f ca="1">VLOOKUP(GirisimProjeler[[#This Row],[Başvuruyu Alan Çalışan]],Calisanlar[],6,0)</f>
        <v>42</v>
      </c>
      <c r="H539" s="13">
        <f ca="1">MATCH(GirisimProjeler[[#This Row],[Başvuru il]],ilceler[İl Plaka],0)+RANDBETWEEN(1,5)</f>
        <v>622</v>
      </c>
      <c r="I539" t="str">
        <f t="shared" ca="1" si="67"/>
        <v>Kurum 2</v>
      </c>
      <c r="J539" t="str">
        <f ca="1">IF(GirisimProjeler[[#This Row],[Aşama]]="Sonuçlandı","Kapalı","Açık")</f>
        <v>Kapalı</v>
      </c>
      <c r="K539" t="str">
        <f t="shared" ca="1" si="70"/>
        <v>Sonuçlandı</v>
      </c>
      <c r="L539" t="str">
        <f t="shared" ca="1" si="68"/>
        <v>Bilgi İşlem</v>
      </c>
      <c r="M539">
        <f ca="1">ROUNDUP(RANDBETWEEN(1,TODAY()-GirisimProjeler[[#This Row],[Tarih]])/2,0)</f>
        <v>2</v>
      </c>
      <c r="N539" s="15" t="str">
        <f ca="1">IF(GirisimProjeler[[#This Row],[Durumu]]="Açık",_xlfn.SWITCH(RANDBETWEEN(1,10),1,"",2,"",RANDBETWEEN(1,10)),"")</f>
        <v/>
      </c>
      <c r="O539" s="15" t="str">
        <f t="shared" ca="1" si="71"/>
        <v>AB</v>
      </c>
      <c r="P539" s="15"/>
    </row>
    <row r="540" spans="1:16">
      <c r="A540">
        <v>827</v>
      </c>
      <c r="B540">
        <f t="shared" ca="1" si="69"/>
        <v>1473</v>
      </c>
      <c r="C540">
        <f t="shared" ca="1" si="64"/>
        <v>113</v>
      </c>
      <c r="D540" t="s">
        <v>10619</v>
      </c>
      <c r="E540" s="14">
        <f t="shared" ca="1" si="65"/>
        <v>43718</v>
      </c>
      <c r="F540">
        <f t="shared" ca="1" si="66"/>
        <v>45</v>
      </c>
      <c r="G540" s="13">
        <f ca="1">VLOOKUP(GirisimProjeler[[#This Row],[Başvuruyu Alan Çalışan]],Calisanlar[],6,0)</f>
        <v>35</v>
      </c>
      <c r="H540" s="13">
        <f ca="1">MATCH(GirisimProjeler[[#This Row],[Başvuru il]],ilceler[İl Plaka],0)+RANDBETWEEN(1,5)</f>
        <v>489</v>
      </c>
      <c r="I540" t="str">
        <f t="shared" ca="1" si="67"/>
        <v>Kurum 7</v>
      </c>
      <c r="J540" t="str">
        <f ca="1">IF(GirisimProjeler[[#This Row],[Aşama]]="Sonuçlandı","Kapalı","Açık")</f>
        <v>Açık</v>
      </c>
      <c r="K540" t="str">
        <f t="shared" ca="1" si="70"/>
        <v>Yeni Proje</v>
      </c>
      <c r="L540" t="str">
        <f t="shared" ca="1" si="68"/>
        <v>Arge</v>
      </c>
      <c r="M540">
        <f ca="1">ROUNDUP(RANDBETWEEN(1,TODAY()-GirisimProjeler[[#This Row],[Tarih]])/2,0)</f>
        <v>6</v>
      </c>
      <c r="N540" s="15">
        <f ca="1">IF(GirisimProjeler[[#This Row],[Durumu]]="Açık",_xlfn.SWITCH(RANDBETWEEN(1,10),1,"",2,"",RANDBETWEEN(1,10)),"")</f>
        <v>6</v>
      </c>
      <c r="O540" s="15" t="str">
        <f t="shared" ca="1" si="71"/>
        <v>AB</v>
      </c>
      <c r="P540" s="15"/>
    </row>
    <row r="541" spans="1:16">
      <c r="A541">
        <v>828</v>
      </c>
      <c r="B541">
        <f t="shared" ca="1" si="69"/>
        <v>1257</v>
      </c>
      <c r="C541">
        <f t="shared" ca="1" si="64"/>
        <v>61</v>
      </c>
      <c r="D541" t="s">
        <v>10620</v>
      </c>
      <c r="E541" s="14">
        <f t="shared" ca="1" si="65"/>
        <v>43677</v>
      </c>
      <c r="F541">
        <f t="shared" ca="1" si="66"/>
        <v>90</v>
      </c>
      <c r="G541" s="13">
        <f ca="1">VLOOKUP(GirisimProjeler[[#This Row],[Başvuruyu Alan Çalışan]],Calisanlar[],6,0)</f>
        <v>6</v>
      </c>
      <c r="H541" s="13">
        <f ca="1">MATCH(GirisimProjeler[[#This Row],[Başvuru il]],ilceler[İl Plaka],0)+RANDBETWEEN(1,5)</f>
        <v>70</v>
      </c>
      <c r="I541" t="str">
        <f t="shared" ca="1" si="67"/>
        <v>Kurum 11</v>
      </c>
      <c r="J541" t="str">
        <f ca="1">IF(GirisimProjeler[[#This Row],[Aşama]]="Sonuçlandı","Kapalı","Açık")</f>
        <v>Açık</v>
      </c>
      <c r="K541" t="str">
        <f t="shared" ca="1" si="70"/>
        <v>İncelemede</v>
      </c>
      <c r="L541" t="str">
        <f t="shared" ca="1" si="68"/>
        <v>Bilgi İşlem</v>
      </c>
      <c r="M541">
        <f ca="1">ROUNDUP(RANDBETWEEN(1,TODAY()-GirisimProjeler[[#This Row],[Tarih]])/2,0)</f>
        <v>4</v>
      </c>
      <c r="N541" s="15">
        <f ca="1">IF(GirisimProjeler[[#This Row],[Durumu]]="Açık",_xlfn.SWITCH(RANDBETWEEN(1,10),1,"",2,"",RANDBETWEEN(1,10)),"")</f>
        <v>4</v>
      </c>
      <c r="O541" s="15" t="str">
        <f t="shared" ca="1" si="71"/>
        <v>Kosgeb</v>
      </c>
      <c r="P541" s="15"/>
    </row>
    <row r="542" spans="1:16">
      <c r="A542">
        <v>829</v>
      </c>
      <c r="B542">
        <f t="shared" ca="1" si="69"/>
        <v>1447</v>
      </c>
      <c r="C542">
        <f t="shared" ca="1" si="64"/>
        <v>79</v>
      </c>
      <c r="D542" t="s">
        <v>10621</v>
      </c>
      <c r="E542" s="14">
        <f t="shared" ca="1" si="65"/>
        <v>43721</v>
      </c>
      <c r="F542">
        <f t="shared" ca="1" si="66"/>
        <v>34</v>
      </c>
      <c r="G542" s="13">
        <f ca="1">VLOOKUP(GirisimProjeler[[#This Row],[Başvuruyu Alan Çalışan]],Calisanlar[],6,0)</f>
        <v>34</v>
      </c>
      <c r="H542" s="13">
        <f ca="1">MATCH(GirisimProjeler[[#This Row],[Başvuru il]],ilceler[İl Plaka],0)+RANDBETWEEN(1,5)</f>
        <v>450</v>
      </c>
      <c r="I542" t="str">
        <f t="shared" ca="1" si="67"/>
        <v>Kurum 4</v>
      </c>
      <c r="J542" t="str">
        <f ca="1">IF(GirisimProjeler[[#This Row],[Aşama]]="Sonuçlandı","Kapalı","Açık")</f>
        <v>Açık</v>
      </c>
      <c r="K542" t="str">
        <f t="shared" ca="1" si="70"/>
        <v>Yeni Proje</v>
      </c>
      <c r="L542" t="str">
        <f t="shared" ca="1" si="68"/>
        <v>İnsan Kaynakları</v>
      </c>
      <c r="M542">
        <f ca="1">ROUNDUP(RANDBETWEEN(1,TODAY()-GirisimProjeler[[#This Row],[Tarih]])/2,0)</f>
        <v>6</v>
      </c>
      <c r="N542" s="15" t="str">
        <f ca="1">IF(GirisimProjeler[[#This Row],[Durumu]]="Açık",_xlfn.SWITCH(RANDBETWEEN(1,10),1,"",2,"",RANDBETWEEN(1,10)),"")</f>
        <v/>
      </c>
      <c r="O542" s="15" t="str">
        <f t="shared" ca="1" si="71"/>
        <v>AB</v>
      </c>
      <c r="P542" s="15"/>
    </row>
    <row r="543" spans="1:16">
      <c r="A543">
        <v>830</v>
      </c>
      <c r="B543">
        <f t="shared" ca="1" si="69"/>
        <v>983</v>
      </c>
      <c r="C543">
        <f t="shared" ca="1" si="64"/>
        <v>135</v>
      </c>
      <c r="D543" t="s">
        <v>10622</v>
      </c>
      <c r="E543" s="14">
        <f t="shared" ca="1" si="65"/>
        <v>43674</v>
      </c>
      <c r="F543">
        <f t="shared" ca="1" si="66"/>
        <v>103</v>
      </c>
      <c r="G543" s="13">
        <f ca="1">VLOOKUP(GirisimProjeler[[#This Row],[Başvuruyu Alan Çalışan]],Calisanlar[],6,0)</f>
        <v>34</v>
      </c>
      <c r="H543" s="13">
        <f ca="1">MATCH(GirisimProjeler[[#This Row],[Başvuru il]],ilceler[İl Plaka],0)+RANDBETWEEN(1,5)</f>
        <v>446</v>
      </c>
      <c r="I543" t="str">
        <f t="shared" ca="1" si="67"/>
        <v>Kurum 17</v>
      </c>
      <c r="J543" t="str">
        <f ca="1">IF(GirisimProjeler[[#This Row],[Aşama]]="Sonuçlandı","Kapalı","Açık")</f>
        <v>Kapalı</v>
      </c>
      <c r="K543" t="str">
        <f t="shared" ca="1" si="70"/>
        <v>Sonuçlandı</v>
      </c>
      <c r="L543" t="str">
        <f t="shared" ca="1" si="68"/>
        <v>Finans</v>
      </c>
      <c r="M543">
        <f ca="1">ROUNDUP(RANDBETWEEN(1,TODAY()-GirisimProjeler[[#This Row],[Tarih]])/2,0)</f>
        <v>4</v>
      </c>
      <c r="N543" s="15" t="str">
        <f ca="1">IF(GirisimProjeler[[#This Row],[Durumu]]="Açık",_xlfn.SWITCH(RANDBETWEEN(1,10),1,"",2,"",RANDBETWEEN(1,10)),"")</f>
        <v/>
      </c>
      <c r="O543" s="15" t="str">
        <f t="shared" ca="1" si="71"/>
        <v>Kosgeb</v>
      </c>
      <c r="P543" s="15"/>
    </row>
    <row r="544" spans="1:16">
      <c r="A544">
        <v>831</v>
      </c>
      <c r="B544">
        <f t="shared" ca="1" si="69"/>
        <v>1237</v>
      </c>
      <c r="C544">
        <f t="shared" ca="1" si="64"/>
        <v>51</v>
      </c>
      <c r="D544" t="s">
        <v>10623</v>
      </c>
      <c r="E544" s="14">
        <f t="shared" ca="1" si="65"/>
        <v>43695</v>
      </c>
      <c r="F544">
        <f t="shared" ca="1" si="66"/>
        <v>53</v>
      </c>
      <c r="G544" s="13">
        <f ca="1">VLOOKUP(GirisimProjeler[[#This Row],[Başvuruyu Alan Çalışan]],Calisanlar[],6,0)</f>
        <v>71</v>
      </c>
      <c r="H544" s="13">
        <f ca="1">MATCH(GirisimProjeler[[#This Row],[Başvuru il]],ilceler[İl Plaka],0)+RANDBETWEEN(1,5)</f>
        <v>587</v>
      </c>
      <c r="I544" t="str">
        <f t="shared" ca="1" si="67"/>
        <v>Kurum 7</v>
      </c>
      <c r="J544" t="str">
        <f ca="1">IF(GirisimProjeler[[#This Row],[Aşama]]="Sonuçlandı","Kapalı","Açık")</f>
        <v>Açık</v>
      </c>
      <c r="K544" t="str">
        <f t="shared" ca="1" si="70"/>
        <v>İncelemede</v>
      </c>
      <c r="L544" t="str">
        <f t="shared" ca="1" si="68"/>
        <v>Arge</v>
      </c>
      <c r="M544">
        <f ca="1">ROUNDUP(RANDBETWEEN(1,TODAY()-GirisimProjeler[[#This Row],[Tarih]])/2,0)</f>
        <v>4</v>
      </c>
      <c r="N544" s="15">
        <f ca="1">IF(GirisimProjeler[[#This Row],[Durumu]]="Açık",_xlfn.SWITCH(RANDBETWEEN(1,10),1,"",2,"",RANDBETWEEN(1,10)),"")</f>
        <v>4</v>
      </c>
      <c r="O544" s="15" t="str">
        <f t="shared" ca="1" si="71"/>
        <v>Kosgeb</v>
      </c>
      <c r="P544" s="15"/>
    </row>
    <row r="545" spans="1:16">
      <c r="A545">
        <v>832</v>
      </c>
      <c r="B545">
        <f t="shared" ca="1" si="69"/>
        <v>982</v>
      </c>
      <c r="C545">
        <f t="shared" ca="1" si="64"/>
        <v>2</v>
      </c>
      <c r="D545" t="s">
        <v>10624</v>
      </c>
      <c r="E545" s="14">
        <f t="shared" ca="1" si="65"/>
        <v>43701</v>
      </c>
      <c r="F545">
        <f t="shared" ca="1" si="66"/>
        <v>1</v>
      </c>
      <c r="G545" s="13">
        <f ca="1">VLOOKUP(GirisimProjeler[[#This Row],[Başvuruyu Alan Çalışan]],Calisanlar[],6,0)</f>
        <v>6</v>
      </c>
      <c r="H545" s="13">
        <f ca="1">MATCH(GirisimProjeler[[#This Row],[Başvuru il]],ilceler[İl Plaka],0)+RANDBETWEEN(1,5)</f>
        <v>68</v>
      </c>
      <c r="I545" t="str">
        <f t="shared" ca="1" si="67"/>
        <v>Kurum 18</v>
      </c>
      <c r="J545" t="str">
        <f ca="1">IF(GirisimProjeler[[#This Row],[Aşama]]="Sonuçlandı","Kapalı","Açık")</f>
        <v>Kapalı</v>
      </c>
      <c r="K545" t="str">
        <f t="shared" ca="1" si="70"/>
        <v>Sonuçlandı</v>
      </c>
      <c r="L545" t="str">
        <f t="shared" ca="1" si="68"/>
        <v>Bilgi İşlem</v>
      </c>
      <c r="M545">
        <f ca="1">ROUNDUP(RANDBETWEEN(1,TODAY()-GirisimProjeler[[#This Row],[Tarih]])/2,0)</f>
        <v>8</v>
      </c>
      <c r="N545" s="15" t="str">
        <f ca="1">IF(GirisimProjeler[[#This Row],[Durumu]]="Açık",_xlfn.SWITCH(RANDBETWEEN(1,10),1,"",2,"",RANDBETWEEN(1,10)),"")</f>
        <v/>
      </c>
      <c r="O545" s="15" t="str">
        <f t="shared" ca="1" si="71"/>
        <v>Bulunmuyor</v>
      </c>
      <c r="P545" s="15"/>
    </row>
    <row r="546" spans="1:16">
      <c r="A546">
        <v>833</v>
      </c>
      <c r="B546">
        <f t="shared" ca="1" si="69"/>
        <v>317</v>
      </c>
      <c r="C546">
        <f t="shared" ref="C546:C609" ca="1" si="72">RANDBETWEEN(1,158)</f>
        <v>73</v>
      </c>
      <c r="D546" s="12" t="s">
        <v>10617</v>
      </c>
      <c r="E546" s="14">
        <f t="shared" ref="E546:E609" ca="1" si="73">TODAY()-RANDBETWEEN(1,60)</f>
        <v>43699</v>
      </c>
      <c r="F546">
        <f t="shared" ref="F546:F609" ca="1" si="74">RANDBETWEEN(1,130)</f>
        <v>27</v>
      </c>
      <c r="G546" s="13">
        <f ca="1">VLOOKUP(GirisimProjeler[[#This Row],[Başvuruyu Alan Çalışan]],Calisanlar[],6,0)</f>
        <v>34</v>
      </c>
      <c r="H546" s="13">
        <f ca="1">MATCH(GirisimProjeler[[#This Row],[Başvuru il]],ilceler[İl Plaka],0)+RANDBETWEEN(1,5)</f>
        <v>446</v>
      </c>
      <c r="I546" t="str">
        <f t="shared" ref="I546:I609" ca="1" si="75">"Kurum "&amp;RANDBETWEEN(1,20)</f>
        <v>Kurum 6</v>
      </c>
      <c r="J546" t="str">
        <f ca="1">IF(GirisimProjeler[[#This Row],[Aşama]]="Sonuçlandı","Kapalı","Açık")</f>
        <v>Açık</v>
      </c>
      <c r="K546" t="str">
        <f t="shared" ca="1" si="70"/>
        <v>Yeni Proje</v>
      </c>
      <c r="L546" t="str">
        <f t="shared" ref="L546:L609" ca="1" si="76">_xlfn.SWITCH(RANDBETWEEN(1,5),1,"Bilgi İşlem",2,"Finans",3,"İnsan Kaynakları","Arge")</f>
        <v>Finans</v>
      </c>
      <c r="M546">
        <f ca="1">ROUNDUP(RANDBETWEEN(1,TODAY()-GirisimProjeler[[#This Row],[Tarih]])/2,0)</f>
        <v>6</v>
      </c>
      <c r="N546" s="15">
        <f ca="1">IF(GirisimProjeler[[#This Row],[Durumu]]="Açık",_xlfn.SWITCH(RANDBETWEEN(1,10),1,"",2,"",RANDBETWEEN(1,10)),"")</f>
        <v>7</v>
      </c>
      <c r="O546" s="15" t="str">
        <f t="shared" ca="1" si="71"/>
        <v>Kosgeb</v>
      </c>
      <c r="P546" s="15"/>
    </row>
    <row r="547" spans="1:16">
      <c r="A547">
        <v>834</v>
      </c>
      <c r="B547">
        <f t="shared" ca="1" si="69"/>
        <v>1720</v>
      </c>
      <c r="C547">
        <f t="shared" ca="1" si="72"/>
        <v>2</v>
      </c>
      <c r="D547" s="12" t="s">
        <v>10618</v>
      </c>
      <c r="E547" s="14">
        <f t="shared" ca="1" si="73"/>
        <v>43725</v>
      </c>
      <c r="F547">
        <f t="shared" ca="1" si="74"/>
        <v>63</v>
      </c>
      <c r="G547" s="13">
        <f ca="1">VLOOKUP(GirisimProjeler[[#This Row],[Başvuruyu Alan Çalışan]],Calisanlar[],6,0)</f>
        <v>34</v>
      </c>
      <c r="H547" s="13">
        <f ca="1">MATCH(GirisimProjeler[[#This Row],[Başvuru il]],ilceler[İl Plaka],0)+RANDBETWEEN(1,5)</f>
        <v>447</v>
      </c>
      <c r="I547" t="str">
        <f t="shared" ca="1" si="75"/>
        <v>Kurum 14</v>
      </c>
      <c r="J547" t="str">
        <f ca="1">IF(GirisimProjeler[[#This Row],[Aşama]]="Sonuçlandı","Kapalı","Açık")</f>
        <v>Kapalı</v>
      </c>
      <c r="K547" t="str">
        <f t="shared" ca="1" si="70"/>
        <v>Sonuçlandı</v>
      </c>
      <c r="L547" t="str">
        <f t="shared" ca="1" si="76"/>
        <v>Arge</v>
      </c>
      <c r="M547">
        <f ca="1">ROUNDUP(RANDBETWEEN(1,TODAY()-GirisimProjeler[[#This Row],[Tarih]])/2,0)</f>
        <v>3</v>
      </c>
      <c r="N547" s="15" t="str">
        <f ca="1">IF(GirisimProjeler[[#This Row],[Durumu]]="Açık",_xlfn.SWITCH(RANDBETWEEN(1,10),1,"",2,"",RANDBETWEEN(1,10)),"")</f>
        <v/>
      </c>
      <c r="O547" s="15" t="str">
        <f t="shared" ca="1" si="71"/>
        <v>Tubitak</v>
      </c>
      <c r="P547" s="15"/>
    </row>
    <row r="548" spans="1:16">
      <c r="A548">
        <v>835</v>
      </c>
      <c r="B548">
        <f t="shared" ca="1" si="69"/>
        <v>654</v>
      </c>
      <c r="C548">
        <f t="shared" ca="1" si="72"/>
        <v>10</v>
      </c>
      <c r="D548" t="s">
        <v>10619</v>
      </c>
      <c r="E548" s="14">
        <f t="shared" ca="1" si="73"/>
        <v>43724</v>
      </c>
      <c r="F548">
        <f t="shared" ca="1" si="74"/>
        <v>95</v>
      </c>
      <c r="G548" s="13">
        <f ca="1">VLOOKUP(GirisimProjeler[[#This Row],[Başvuruyu Alan Çalışan]],Calisanlar[],6,0)</f>
        <v>58</v>
      </c>
      <c r="H548" s="13">
        <f ca="1">MATCH(GirisimProjeler[[#This Row],[Başvuru il]],ilceler[İl Plaka],0)+RANDBETWEEN(1,5)</f>
        <v>863</v>
      </c>
      <c r="I548" t="str">
        <f t="shared" ca="1" si="75"/>
        <v>Kurum 14</v>
      </c>
      <c r="J548" t="str">
        <f ca="1">IF(GirisimProjeler[[#This Row],[Aşama]]="Sonuçlandı","Kapalı","Açık")</f>
        <v>Kapalı</v>
      </c>
      <c r="K548" t="str">
        <f t="shared" ca="1" si="70"/>
        <v>Sonuçlandı</v>
      </c>
      <c r="L548" t="str">
        <f t="shared" ca="1" si="76"/>
        <v>Arge</v>
      </c>
      <c r="M548">
        <f ca="1">ROUNDUP(RANDBETWEEN(1,TODAY()-GirisimProjeler[[#This Row],[Tarih]])/2,0)</f>
        <v>1</v>
      </c>
      <c r="N548" s="15" t="str">
        <f ca="1">IF(GirisimProjeler[[#This Row],[Durumu]]="Açık",_xlfn.SWITCH(RANDBETWEEN(1,10),1,"",2,"",RANDBETWEEN(1,10)),"")</f>
        <v/>
      </c>
      <c r="O548" s="15" t="str">
        <f t="shared" ca="1" si="71"/>
        <v>Bulunmuyor</v>
      </c>
      <c r="P548" s="15"/>
    </row>
    <row r="549" spans="1:16">
      <c r="A549">
        <v>836</v>
      </c>
      <c r="B549">
        <f t="shared" ca="1" si="69"/>
        <v>47</v>
      </c>
      <c r="C549">
        <f t="shared" ca="1" si="72"/>
        <v>73</v>
      </c>
      <c r="D549" t="s">
        <v>10620</v>
      </c>
      <c r="E549" s="14">
        <f t="shared" ca="1" si="73"/>
        <v>43675</v>
      </c>
      <c r="F549">
        <f t="shared" ca="1" si="74"/>
        <v>108</v>
      </c>
      <c r="G549" s="13">
        <f ca="1">VLOOKUP(GirisimProjeler[[#This Row],[Başvuruyu Alan Çalışan]],Calisanlar[],6,0)</f>
        <v>34</v>
      </c>
      <c r="H549" s="13">
        <f ca="1">MATCH(GirisimProjeler[[#This Row],[Başvuru il]],ilceler[İl Plaka],0)+RANDBETWEEN(1,5)</f>
        <v>447</v>
      </c>
      <c r="I549" t="str">
        <f t="shared" ca="1" si="75"/>
        <v>Kurum 13</v>
      </c>
      <c r="J549" t="str">
        <f ca="1">IF(GirisimProjeler[[#This Row],[Aşama]]="Sonuçlandı","Kapalı","Açık")</f>
        <v>Kapalı</v>
      </c>
      <c r="K549" t="str">
        <f t="shared" ca="1" si="70"/>
        <v>Sonuçlandı</v>
      </c>
      <c r="L549" t="str">
        <f t="shared" ca="1" si="76"/>
        <v>İnsan Kaynakları</v>
      </c>
      <c r="M549">
        <f ca="1">ROUNDUP(RANDBETWEEN(1,TODAY()-GirisimProjeler[[#This Row],[Tarih]])/2,0)</f>
        <v>7</v>
      </c>
      <c r="N549" s="15" t="str">
        <f ca="1">IF(GirisimProjeler[[#This Row],[Durumu]]="Açık",_xlfn.SWITCH(RANDBETWEEN(1,10),1,"",2,"",RANDBETWEEN(1,10)),"")</f>
        <v/>
      </c>
      <c r="O549" s="15" t="str">
        <f t="shared" ca="1" si="71"/>
        <v>AB</v>
      </c>
      <c r="P549" s="15"/>
    </row>
    <row r="550" spans="1:16">
      <c r="A550">
        <v>837</v>
      </c>
      <c r="B550">
        <f t="shared" ca="1" si="69"/>
        <v>1640</v>
      </c>
      <c r="C550">
        <f t="shared" ca="1" si="72"/>
        <v>2</v>
      </c>
      <c r="D550" t="s">
        <v>10621</v>
      </c>
      <c r="E550" s="14">
        <f t="shared" ca="1" si="73"/>
        <v>43679</v>
      </c>
      <c r="F550">
        <f t="shared" ca="1" si="74"/>
        <v>88</v>
      </c>
      <c r="G550" s="13">
        <f ca="1">VLOOKUP(GirisimProjeler[[#This Row],[Başvuruyu Alan Çalışan]],Calisanlar[],6,0)</f>
        <v>35</v>
      </c>
      <c r="H550" s="13">
        <f ca="1">MATCH(GirisimProjeler[[#This Row],[Başvuru il]],ilceler[İl Plaka],0)+RANDBETWEEN(1,5)</f>
        <v>487</v>
      </c>
      <c r="I550" t="str">
        <f t="shared" ca="1" si="75"/>
        <v>Kurum 3</v>
      </c>
      <c r="J550" t="str">
        <f ca="1">IF(GirisimProjeler[[#This Row],[Aşama]]="Sonuçlandı","Kapalı","Açık")</f>
        <v>Kapalı</v>
      </c>
      <c r="K550" t="str">
        <f t="shared" ca="1" si="70"/>
        <v>Sonuçlandı</v>
      </c>
      <c r="L550" t="str">
        <f t="shared" ca="1" si="76"/>
        <v>Bilgi İşlem</v>
      </c>
      <c r="M550">
        <f ca="1">ROUNDUP(RANDBETWEEN(1,TODAY()-GirisimProjeler[[#This Row],[Tarih]])/2,0)</f>
        <v>22</v>
      </c>
      <c r="N550" s="15" t="str">
        <f ca="1">IF(GirisimProjeler[[#This Row],[Durumu]]="Açık",_xlfn.SWITCH(RANDBETWEEN(1,10),1,"",2,"",RANDBETWEEN(1,10)),"")</f>
        <v/>
      </c>
      <c r="O550" s="15" t="str">
        <f t="shared" ca="1" si="71"/>
        <v>AB</v>
      </c>
      <c r="P550" s="15"/>
    </row>
    <row r="551" spans="1:16">
      <c r="A551">
        <v>838</v>
      </c>
      <c r="B551">
        <f t="shared" ca="1" si="69"/>
        <v>444</v>
      </c>
      <c r="C551">
        <f t="shared" ca="1" si="72"/>
        <v>82</v>
      </c>
      <c r="D551" t="s">
        <v>10622</v>
      </c>
      <c r="E551" s="14">
        <f t="shared" ca="1" si="73"/>
        <v>43673</v>
      </c>
      <c r="F551">
        <f t="shared" ca="1" si="74"/>
        <v>4</v>
      </c>
      <c r="G551" s="13">
        <f ca="1">VLOOKUP(GirisimProjeler[[#This Row],[Başvuruyu Alan Çalışan]],Calisanlar[],6,0)</f>
        <v>6</v>
      </c>
      <c r="H551" s="13">
        <f ca="1">MATCH(GirisimProjeler[[#This Row],[Başvuru il]],ilceler[İl Plaka],0)+RANDBETWEEN(1,5)</f>
        <v>68</v>
      </c>
      <c r="I551" t="str">
        <f t="shared" ca="1" si="75"/>
        <v>Kurum 19</v>
      </c>
      <c r="J551" t="str">
        <f ca="1">IF(GirisimProjeler[[#This Row],[Aşama]]="Sonuçlandı","Kapalı","Açık")</f>
        <v>Kapalı</v>
      </c>
      <c r="K551" t="str">
        <f t="shared" ca="1" si="70"/>
        <v>Sonuçlandı</v>
      </c>
      <c r="L551" t="str">
        <f t="shared" ca="1" si="76"/>
        <v>Finans</v>
      </c>
      <c r="M551">
        <f ca="1">ROUNDUP(RANDBETWEEN(1,TODAY()-GirisimProjeler[[#This Row],[Tarih]])/2,0)</f>
        <v>7</v>
      </c>
      <c r="N551" s="15" t="str">
        <f ca="1">IF(GirisimProjeler[[#This Row],[Durumu]]="Açık",_xlfn.SWITCH(RANDBETWEEN(1,10),1,"",2,"",RANDBETWEEN(1,10)),"")</f>
        <v/>
      </c>
      <c r="O551" s="15" t="str">
        <f t="shared" ca="1" si="71"/>
        <v>Tubitak</v>
      </c>
      <c r="P551" s="15"/>
    </row>
    <row r="552" spans="1:16">
      <c r="A552">
        <v>839</v>
      </c>
      <c r="B552">
        <f t="shared" ca="1" si="69"/>
        <v>856</v>
      </c>
      <c r="C552">
        <f t="shared" ca="1" si="72"/>
        <v>154</v>
      </c>
      <c r="D552" t="s">
        <v>10623</v>
      </c>
      <c r="E552" s="14">
        <f t="shared" ca="1" si="73"/>
        <v>43695</v>
      </c>
      <c r="F552">
        <f t="shared" ca="1" si="74"/>
        <v>49</v>
      </c>
      <c r="G552" s="13">
        <f ca="1">VLOOKUP(GirisimProjeler[[#This Row],[Başvuruyu Alan Çalışan]],Calisanlar[],6,0)</f>
        <v>34</v>
      </c>
      <c r="H552" s="13">
        <f ca="1">MATCH(GirisimProjeler[[#This Row],[Başvuru il]],ilceler[İl Plaka],0)+RANDBETWEEN(1,5)</f>
        <v>449</v>
      </c>
      <c r="I552" t="str">
        <f t="shared" ca="1" si="75"/>
        <v>Kurum 8</v>
      </c>
      <c r="J552" t="str">
        <f ca="1">IF(GirisimProjeler[[#This Row],[Aşama]]="Sonuçlandı","Kapalı","Açık")</f>
        <v>Kapalı</v>
      </c>
      <c r="K552" t="str">
        <f t="shared" ca="1" si="70"/>
        <v>Sonuçlandı</v>
      </c>
      <c r="L552" t="str">
        <f t="shared" ca="1" si="76"/>
        <v>Finans</v>
      </c>
      <c r="M552">
        <f ca="1">ROUNDUP(RANDBETWEEN(1,TODAY()-GirisimProjeler[[#This Row],[Tarih]])/2,0)</f>
        <v>16</v>
      </c>
      <c r="N552" s="15" t="str">
        <f ca="1">IF(GirisimProjeler[[#This Row],[Durumu]]="Açık",_xlfn.SWITCH(RANDBETWEEN(1,10),1,"",2,"",RANDBETWEEN(1,10)),"")</f>
        <v/>
      </c>
      <c r="O552" s="15" t="str">
        <f t="shared" ca="1" si="71"/>
        <v>AB</v>
      </c>
      <c r="P552" s="15"/>
    </row>
    <row r="553" spans="1:16">
      <c r="A553">
        <v>840</v>
      </c>
      <c r="B553">
        <f t="shared" ca="1" si="69"/>
        <v>1192</v>
      </c>
      <c r="C553">
        <f t="shared" ca="1" si="72"/>
        <v>123</v>
      </c>
      <c r="D553" t="s">
        <v>10624</v>
      </c>
      <c r="E553" s="14">
        <f t="shared" ca="1" si="73"/>
        <v>43676</v>
      </c>
      <c r="F553">
        <f t="shared" ca="1" si="74"/>
        <v>109</v>
      </c>
      <c r="G553" s="13">
        <f ca="1">VLOOKUP(GirisimProjeler[[#This Row],[Başvuruyu Alan Çalışan]],Calisanlar[],6,0)</f>
        <v>6</v>
      </c>
      <c r="H553" s="13">
        <f ca="1">MATCH(GirisimProjeler[[#This Row],[Başvuru il]],ilceler[İl Plaka],0)+RANDBETWEEN(1,5)</f>
        <v>70</v>
      </c>
      <c r="I553" t="str">
        <f t="shared" ca="1" si="75"/>
        <v>Kurum 4</v>
      </c>
      <c r="J553" t="str">
        <f ca="1">IF(GirisimProjeler[[#This Row],[Aşama]]="Sonuçlandı","Kapalı","Açık")</f>
        <v>Kapalı</v>
      </c>
      <c r="K553" t="str">
        <f t="shared" ca="1" si="70"/>
        <v>Sonuçlandı</v>
      </c>
      <c r="L553" t="str">
        <f t="shared" ca="1" si="76"/>
        <v>İnsan Kaynakları</v>
      </c>
      <c r="M553">
        <f ca="1">ROUNDUP(RANDBETWEEN(1,TODAY()-GirisimProjeler[[#This Row],[Tarih]])/2,0)</f>
        <v>23</v>
      </c>
      <c r="N553" s="15" t="str">
        <f ca="1">IF(GirisimProjeler[[#This Row],[Durumu]]="Açık",_xlfn.SWITCH(RANDBETWEEN(1,10),1,"",2,"",RANDBETWEEN(1,10)),"")</f>
        <v/>
      </c>
      <c r="O553" s="15" t="str">
        <f t="shared" ca="1" si="71"/>
        <v>Tubitak</v>
      </c>
      <c r="P553" s="15"/>
    </row>
    <row r="554" spans="1:16">
      <c r="A554">
        <v>841</v>
      </c>
      <c r="B554">
        <f t="shared" ca="1" si="69"/>
        <v>1199</v>
      </c>
      <c r="C554">
        <f t="shared" ca="1" si="72"/>
        <v>153</v>
      </c>
      <c r="D554" s="12" t="s">
        <v>10617</v>
      </c>
      <c r="E554" s="14">
        <f t="shared" ca="1" si="73"/>
        <v>43723</v>
      </c>
      <c r="F554">
        <f t="shared" ca="1" si="74"/>
        <v>126</v>
      </c>
      <c r="G554" s="13">
        <f ca="1">VLOOKUP(GirisimProjeler[[#This Row],[Başvuruyu Alan Çalışan]],Calisanlar[],6,0)</f>
        <v>34</v>
      </c>
      <c r="H554" s="13">
        <f ca="1">MATCH(GirisimProjeler[[#This Row],[Başvuru il]],ilceler[İl Plaka],0)+RANDBETWEEN(1,5)</f>
        <v>450</v>
      </c>
      <c r="I554" t="str">
        <f t="shared" ca="1" si="75"/>
        <v>Kurum 12</v>
      </c>
      <c r="J554" t="str">
        <f ca="1">IF(GirisimProjeler[[#This Row],[Aşama]]="Sonuçlandı","Kapalı","Açık")</f>
        <v>Açık</v>
      </c>
      <c r="K554" t="str">
        <f t="shared" ca="1" si="70"/>
        <v>Yeni Proje</v>
      </c>
      <c r="L554" t="str">
        <f t="shared" ca="1" si="76"/>
        <v>Bilgi İşlem</v>
      </c>
      <c r="M554">
        <f ca="1">ROUNDUP(RANDBETWEEN(1,TODAY()-GirisimProjeler[[#This Row],[Tarih]])/2,0)</f>
        <v>5</v>
      </c>
      <c r="N554" s="15">
        <f ca="1">IF(GirisimProjeler[[#This Row],[Durumu]]="Açık",_xlfn.SWITCH(RANDBETWEEN(1,10),1,"",2,"",RANDBETWEEN(1,10)),"")</f>
        <v>1</v>
      </c>
      <c r="O554" s="15" t="str">
        <f t="shared" ca="1" si="71"/>
        <v>Bulunmuyor</v>
      </c>
      <c r="P554" s="15"/>
    </row>
    <row r="555" spans="1:16">
      <c r="A555">
        <v>842</v>
      </c>
      <c r="B555">
        <f t="shared" ca="1" si="69"/>
        <v>979</v>
      </c>
      <c r="C555">
        <f t="shared" ca="1" si="72"/>
        <v>70</v>
      </c>
      <c r="D555" s="12" t="s">
        <v>10618</v>
      </c>
      <c r="E555" s="14">
        <f t="shared" ca="1" si="73"/>
        <v>43679</v>
      </c>
      <c r="F555">
        <f t="shared" ca="1" si="74"/>
        <v>7</v>
      </c>
      <c r="G555" s="13">
        <f ca="1">VLOOKUP(GirisimProjeler[[#This Row],[Başvuruyu Alan Çalışan]],Calisanlar[],6,0)</f>
        <v>6</v>
      </c>
      <c r="H555" s="13">
        <f ca="1">MATCH(GirisimProjeler[[#This Row],[Başvuru il]],ilceler[İl Plaka],0)+RANDBETWEEN(1,5)</f>
        <v>68</v>
      </c>
      <c r="I555" t="str">
        <f t="shared" ca="1" si="75"/>
        <v>Kurum 14</v>
      </c>
      <c r="J555" t="str">
        <f ca="1">IF(GirisimProjeler[[#This Row],[Aşama]]="Sonuçlandı","Kapalı","Açık")</f>
        <v>Kapalı</v>
      </c>
      <c r="K555" t="str">
        <f t="shared" ca="1" si="70"/>
        <v>Sonuçlandı</v>
      </c>
      <c r="L555" t="str">
        <f t="shared" ca="1" si="76"/>
        <v>İnsan Kaynakları</v>
      </c>
      <c r="M555">
        <f ca="1">ROUNDUP(RANDBETWEEN(1,TODAY()-GirisimProjeler[[#This Row],[Tarih]])/2,0)</f>
        <v>13</v>
      </c>
      <c r="N555" s="15" t="str">
        <f ca="1">IF(GirisimProjeler[[#This Row],[Durumu]]="Açık",_xlfn.SWITCH(RANDBETWEEN(1,10),1,"",2,"",RANDBETWEEN(1,10)),"")</f>
        <v/>
      </c>
      <c r="O555" s="15" t="str">
        <f t="shared" ca="1" si="71"/>
        <v>Tubitak</v>
      </c>
      <c r="P555" s="15"/>
    </row>
    <row r="556" spans="1:16">
      <c r="A556">
        <v>843</v>
      </c>
      <c r="B556">
        <f t="shared" ca="1" si="69"/>
        <v>1422</v>
      </c>
      <c r="C556">
        <f t="shared" ca="1" si="72"/>
        <v>89</v>
      </c>
      <c r="D556" t="s">
        <v>10619</v>
      </c>
      <c r="E556" s="14">
        <f t="shared" ca="1" si="73"/>
        <v>43731</v>
      </c>
      <c r="F556">
        <f t="shared" ca="1" si="74"/>
        <v>11</v>
      </c>
      <c r="G556" s="13">
        <f ca="1">VLOOKUP(GirisimProjeler[[#This Row],[Başvuruyu Alan Çalışan]],Calisanlar[],6,0)</f>
        <v>6</v>
      </c>
      <c r="H556" s="13">
        <f ca="1">MATCH(GirisimProjeler[[#This Row],[Başvuru il]],ilceler[İl Plaka],0)+RANDBETWEEN(1,5)</f>
        <v>69</v>
      </c>
      <c r="I556" t="str">
        <f t="shared" ca="1" si="75"/>
        <v>Kurum 13</v>
      </c>
      <c r="J556" t="str">
        <f ca="1">IF(GirisimProjeler[[#This Row],[Aşama]]="Sonuçlandı","Kapalı","Açık")</f>
        <v>Açık</v>
      </c>
      <c r="K556" t="str">
        <f t="shared" ca="1" si="70"/>
        <v>İncelemede</v>
      </c>
      <c r="L556" t="str">
        <f t="shared" ca="1" si="76"/>
        <v>Arge</v>
      </c>
      <c r="M556">
        <f ca="1">ROUNDUP(RANDBETWEEN(1,TODAY()-GirisimProjeler[[#This Row],[Tarih]])/2,0)</f>
        <v>1</v>
      </c>
      <c r="N556" s="15">
        <f ca="1">IF(GirisimProjeler[[#This Row],[Durumu]]="Açık",_xlfn.SWITCH(RANDBETWEEN(1,10),1,"",2,"",RANDBETWEEN(1,10)),"")</f>
        <v>10</v>
      </c>
      <c r="O556" s="15" t="str">
        <f t="shared" ca="1" si="71"/>
        <v>Kosgeb</v>
      </c>
      <c r="P556" s="15"/>
    </row>
    <row r="557" spans="1:16">
      <c r="A557">
        <v>844</v>
      </c>
      <c r="B557">
        <f t="shared" ca="1" si="69"/>
        <v>1624</v>
      </c>
      <c r="C557">
        <f t="shared" ca="1" si="72"/>
        <v>133</v>
      </c>
      <c r="D557" t="s">
        <v>10620</v>
      </c>
      <c r="E557" s="14">
        <f t="shared" ca="1" si="73"/>
        <v>43697</v>
      </c>
      <c r="F557">
        <f t="shared" ca="1" si="74"/>
        <v>10</v>
      </c>
      <c r="G557" s="13">
        <f ca="1">VLOOKUP(GirisimProjeler[[#This Row],[Başvuruyu Alan Çalışan]],Calisanlar[],6,0)</f>
        <v>34</v>
      </c>
      <c r="H557" s="13">
        <f ca="1">MATCH(GirisimProjeler[[#This Row],[Başvuru il]],ilceler[İl Plaka],0)+RANDBETWEEN(1,5)</f>
        <v>449</v>
      </c>
      <c r="I557" t="str">
        <f t="shared" ca="1" si="75"/>
        <v>Kurum 9</v>
      </c>
      <c r="J557" t="str">
        <f ca="1">IF(GirisimProjeler[[#This Row],[Aşama]]="Sonuçlandı","Kapalı","Açık")</f>
        <v>Kapalı</v>
      </c>
      <c r="K557" t="str">
        <f t="shared" ca="1" si="70"/>
        <v>Sonuçlandı</v>
      </c>
      <c r="L557" t="str">
        <f t="shared" ca="1" si="76"/>
        <v>Finans</v>
      </c>
      <c r="M557">
        <f ca="1">ROUNDUP(RANDBETWEEN(1,TODAY()-GirisimProjeler[[#This Row],[Tarih]])/2,0)</f>
        <v>1</v>
      </c>
      <c r="N557" s="15" t="str">
        <f ca="1">IF(GirisimProjeler[[#This Row],[Durumu]]="Açık",_xlfn.SWITCH(RANDBETWEEN(1,10),1,"",2,"",RANDBETWEEN(1,10)),"")</f>
        <v/>
      </c>
      <c r="O557" s="15" t="str">
        <f t="shared" ca="1" si="71"/>
        <v>AB</v>
      </c>
      <c r="P557" s="15"/>
    </row>
    <row r="558" spans="1:16">
      <c r="A558">
        <v>845</v>
      </c>
      <c r="B558">
        <f t="shared" ca="1" si="69"/>
        <v>465</v>
      </c>
      <c r="C558">
        <f t="shared" ca="1" si="72"/>
        <v>145</v>
      </c>
      <c r="D558" t="s">
        <v>10621</v>
      </c>
      <c r="E558" s="14">
        <f t="shared" ca="1" si="73"/>
        <v>43729</v>
      </c>
      <c r="F558">
        <f t="shared" ca="1" si="74"/>
        <v>14</v>
      </c>
      <c r="G558" s="13">
        <f ca="1">VLOOKUP(GirisimProjeler[[#This Row],[Başvuruyu Alan Çalışan]],Calisanlar[],6,0)</f>
        <v>15</v>
      </c>
      <c r="H558" s="13">
        <f ca="1">MATCH(GirisimProjeler[[#This Row],[Başvuru il]],ilceler[İl Plaka],0)+RANDBETWEEN(1,5)</f>
        <v>208</v>
      </c>
      <c r="I558" t="str">
        <f t="shared" ca="1" si="75"/>
        <v>Kurum 14</v>
      </c>
      <c r="J558" t="str">
        <f ca="1">IF(GirisimProjeler[[#This Row],[Aşama]]="Sonuçlandı","Kapalı","Açık")</f>
        <v>Kapalı</v>
      </c>
      <c r="K558" t="str">
        <f t="shared" ca="1" si="70"/>
        <v>Sonuçlandı</v>
      </c>
      <c r="L558" t="str">
        <f t="shared" ca="1" si="76"/>
        <v>Finans</v>
      </c>
      <c r="M558">
        <f ca="1">ROUNDUP(RANDBETWEEN(1,TODAY()-GirisimProjeler[[#This Row],[Tarih]])/2,0)</f>
        <v>1</v>
      </c>
      <c r="N558" s="15" t="str">
        <f ca="1">IF(GirisimProjeler[[#This Row],[Durumu]]="Açık",_xlfn.SWITCH(RANDBETWEEN(1,10),1,"",2,"",RANDBETWEEN(1,10)),"")</f>
        <v/>
      </c>
      <c r="O558" s="15" t="str">
        <f t="shared" ca="1" si="71"/>
        <v>Tubitak</v>
      </c>
      <c r="P558" s="15"/>
    </row>
    <row r="559" spans="1:16">
      <c r="A559">
        <v>846</v>
      </c>
      <c r="B559">
        <f t="shared" ca="1" si="69"/>
        <v>1105</v>
      </c>
      <c r="C559">
        <f t="shared" ca="1" si="72"/>
        <v>154</v>
      </c>
      <c r="D559" t="s">
        <v>10622</v>
      </c>
      <c r="E559" s="14">
        <f t="shared" ca="1" si="73"/>
        <v>43701</v>
      </c>
      <c r="F559">
        <f t="shared" ca="1" si="74"/>
        <v>48</v>
      </c>
      <c r="G559" s="13">
        <f ca="1">VLOOKUP(GirisimProjeler[[#This Row],[Başvuruyu Alan Çalışan]],Calisanlar[],6,0)</f>
        <v>73</v>
      </c>
      <c r="H559" s="13">
        <f ca="1">MATCH(GirisimProjeler[[#This Row],[Başvuru il]],ilceler[İl Plaka],0)+RANDBETWEEN(1,5)</f>
        <v>854</v>
      </c>
      <c r="I559" t="str">
        <f t="shared" ca="1" si="75"/>
        <v>Kurum 19</v>
      </c>
      <c r="J559" t="str">
        <f ca="1">IF(GirisimProjeler[[#This Row],[Aşama]]="Sonuçlandı","Kapalı","Açık")</f>
        <v>Kapalı</v>
      </c>
      <c r="K559" t="str">
        <f t="shared" ca="1" si="70"/>
        <v>Sonuçlandı</v>
      </c>
      <c r="L559" t="str">
        <f t="shared" ca="1" si="76"/>
        <v>Arge</v>
      </c>
      <c r="M559">
        <f ca="1">ROUNDUP(RANDBETWEEN(1,TODAY()-GirisimProjeler[[#This Row],[Tarih]])/2,0)</f>
        <v>4</v>
      </c>
      <c r="N559" s="15" t="str">
        <f ca="1">IF(GirisimProjeler[[#This Row],[Durumu]]="Açık",_xlfn.SWITCH(RANDBETWEEN(1,10),1,"",2,"",RANDBETWEEN(1,10)),"")</f>
        <v/>
      </c>
      <c r="O559" s="15" t="str">
        <f t="shared" ca="1" si="71"/>
        <v>Tubitak</v>
      </c>
      <c r="P559" s="15"/>
    </row>
    <row r="560" spans="1:16">
      <c r="A560">
        <v>847</v>
      </c>
      <c r="B560">
        <f t="shared" ca="1" si="69"/>
        <v>1669</v>
      </c>
      <c r="C560">
        <f t="shared" ca="1" si="72"/>
        <v>136</v>
      </c>
      <c r="D560" t="s">
        <v>10623</v>
      </c>
      <c r="E560" s="14">
        <f t="shared" ca="1" si="73"/>
        <v>43688</v>
      </c>
      <c r="F560">
        <f t="shared" ca="1" si="74"/>
        <v>98</v>
      </c>
      <c r="G560" s="13">
        <f ca="1">VLOOKUP(GirisimProjeler[[#This Row],[Başvuruyu Alan Çalışan]],Calisanlar[],6,0)</f>
        <v>6</v>
      </c>
      <c r="H560" s="13">
        <f ca="1">MATCH(GirisimProjeler[[#This Row],[Başvuru il]],ilceler[İl Plaka],0)+RANDBETWEEN(1,5)</f>
        <v>66</v>
      </c>
      <c r="I560" t="str">
        <f t="shared" ca="1" si="75"/>
        <v>Kurum 7</v>
      </c>
      <c r="J560" t="str">
        <f ca="1">IF(GirisimProjeler[[#This Row],[Aşama]]="Sonuçlandı","Kapalı","Açık")</f>
        <v>Kapalı</v>
      </c>
      <c r="K560" t="str">
        <f t="shared" ca="1" si="70"/>
        <v>Sonuçlandı</v>
      </c>
      <c r="L560" t="str">
        <f t="shared" ca="1" si="76"/>
        <v>Arge</v>
      </c>
      <c r="M560">
        <f ca="1">ROUNDUP(RANDBETWEEN(1,TODAY()-GirisimProjeler[[#This Row],[Tarih]])/2,0)</f>
        <v>6</v>
      </c>
      <c r="N560" s="15" t="str">
        <f ca="1">IF(GirisimProjeler[[#This Row],[Durumu]]="Açık",_xlfn.SWITCH(RANDBETWEEN(1,10),1,"",2,"",RANDBETWEEN(1,10)),"")</f>
        <v/>
      </c>
      <c r="O560" s="15" t="str">
        <f t="shared" ca="1" si="71"/>
        <v>Kosgeb</v>
      </c>
      <c r="P560" s="15"/>
    </row>
    <row r="561" spans="1:16">
      <c r="A561">
        <v>848</v>
      </c>
      <c r="B561">
        <f t="shared" ca="1" si="69"/>
        <v>1163</v>
      </c>
      <c r="C561">
        <f t="shared" ca="1" si="72"/>
        <v>23</v>
      </c>
      <c r="D561" t="s">
        <v>10624</v>
      </c>
      <c r="E561" s="14">
        <f t="shared" ca="1" si="73"/>
        <v>43673</v>
      </c>
      <c r="F561">
        <f t="shared" ca="1" si="74"/>
        <v>28</v>
      </c>
      <c r="G561" s="13">
        <f ca="1">VLOOKUP(GirisimProjeler[[#This Row],[Başvuruyu Alan Çalışan]],Calisanlar[],6,0)</f>
        <v>34</v>
      </c>
      <c r="H561" s="13">
        <f ca="1">MATCH(GirisimProjeler[[#This Row],[Başvuru il]],ilceler[İl Plaka],0)+RANDBETWEEN(1,5)</f>
        <v>449</v>
      </c>
      <c r="I561" t="str">
        <f t="shared" ca="1" si="75"/>
        <v>Kurum 15</v>
      </c>
      <c r="J561" t="str">
        <f ca="1">IF(GirisimProjeler[[#This Row],[Aşama]]="Sonuçlandı","Kapalı","Açık")</f>
        <v>Kapalı</v>
      </c>
      <c r="K561" t="str">
        <f t="shared" ca="1" si="70"/>
        <v>Sonuçlandı</v>
      </c>
      <c r="L561" t="str">
        <f t="shared" ca="1" si="76"/>
        <v>Bilgi İşlem</v>
      </c>
      <c r="M561">
        <f ca="1">ROUNDUP(RANDBETWEEN(1,TODAY()-GirisimProjeler[[#This Row],[Tarih]])/2,0)</f>
        <v>3</v>
      </c>
      <c r="N561" s="15" t="str">
        <f ca="1">IF(GirisimProjeler[[#This Row],[Durumu]]="Açık",_xlfn.SWITCH(RANDBETWEEN(1,10),1,"",2,"",RANDBETWEEN(1,10)),"")</f>
        <v/>
      </c>
      <c r="O561" s="15" t="str">
        <f t="shared" ca="1" si="71"/>
        <v>Tubitak</v>
      </c>
      <c r="P561" s="15"/>
    </row>
    <row r="562" spans="1:16">
      <c r="A562">
        <v>849</v>
      </c>
      <c r="B562">
        <f t="shared" ca="1" si="69"/>
        <v>663</v>
      </c>
      <c r="C562">
        <f t="shared" ca="1" si="72"/>
        <v>157</v>
      </c>
      <c r="D562" s="12" t="s">
        <v>10617</v>
      </c>
      <c r="E562" s="14">
        <f t="shared" ca="1" si="73"/>
        <v>43722</v>
      </c>
      <c r="F562">
        <f t="shared" ca="1" si="74"/>
        <v>119</v>
      </c>
      <c r="G562" s="13">
        <f ca="1">VLOOKUP(GirisimProjeler[[#This Row],[Başvuruyu Alan Çalışan]],Calisanlar[],6,0)</f>
        <v>6</v>
      </c>
      <c r="H562" s="13">
        <f ca="1">MATCH(GirisimProjeler[[#This Row],[Başvuru il]],ilceler[İl Plaka],0)+RANDBETWEEN(1,5)</f>
        <v>66</v>
      </c>
      <c r="I562" t="str">
        <f t="shared" ca="1" si="75"/>
        <v>Kurum 5</v>
      </c>
      <c r="J562" t="str">
        <f ca="1">IF(GirisimProjeler[[#This Row],[Aşama]]="Sonuçlandı","Kapalı","Açık")</f>
        <v>Kapalı</v>
      </c>
      <c r="K562" t="str">
        <f t="shared" ca="1" si="70"/>
        <v>Sonuçlandı</v>
      </c>
      <c r="L562" t="str">
        <f t="shared" ca="1" si="76"/>
        <v>Arge</v>
      </c>
      <c r="M562">
        <f ca="1">ROUNDUP(RANDBETWEEN(1,TODAY()-GirisimProjeler[[#This Row],[Tarih]])/2,0)</f>
        <v>1</v>
      </c>
      <c r="N562" s="15" t="str">
        <f ca="1">IF(GirisimProjeler[[#This Row],[Durumu]]="Açık",_xlfn.SWITCH(RANDBETWEEN(1,10),1,"",2,"",RANDBETWEEN(1,10)),"")</f>
        <v/>
      </c>
      <c r="O562" s="15" t="str">
        <f t="shared" ca="1" si="71"/>
        <v>Tubitak</v>
      </c>
      <c r="P562" s="15"/>
    </row>
    <row r="563" spans="1:16">
      <c r="A563">
        <v>850</v>
      </c>
      <c r="B563">
        <f t="shared" ca="1" si="69"/>
        <v>888</v>
      </c>
      <c r="C563">
        <f t="shared" ca="1" si="72"/>
        <v>107</v>
      </c>
      <c r="D563" s="12" t="s">
        <v>10618</v>
      </c>
      <c r="E563" s="14">
        <f t="shared" ca="1" si="73"/>
        <v>43728</v>
      </c>
      <c r="F563">
        <f t="shared" ca="1" si="74"/>
        <v>15</v>
      </c>
      <c r="G563" s="13">
        <f ca="1">VLOOKUP(GirisimProjeler[[#This Row],[Başvuruyu Alan Çalışan]],Calisanlar[],6,0)</f>
        <v>6</v>
      </c>
      <c r="H563" s="13">
        <f ca="1">MATCH(GirisimProjeler[[#This Row],[Başvuru il]],ilceler[İl Plaka],0)+RANDBETWEEN(1,5)</f>
        <v>68</v>
      </c>
      <c r="I563" t="str">
        <f t="shared" ca="1" si="75"/>
        <v>Kurum 18</v>
      </c>
      <c r="J563" t="str">
        <f ca="1">IF(GirisimProjeler[[#This Row],[Aşama]]="Sonuçlandı","Kapalı","Açık")</f>
        <v>Açık</v>
      </c>
      <c r="K563" t="str">
        <f t="shared" ca="1" si="70"/>
        <v>İncelemede</v>
      </c>
      <c r="L563" t="str">
        <f t="shared" ca="1" si="76"/>
        <v>Arge</v>
      </c>
      <c r="M563">
        <f ca="1">ROUNDUP(RANDBETWEEN(1,TODAY()-GirisimProjeler[[#This Row],[Tarih]])/2,0)</f>
        <v>2</v>
      </c>
      <c r="N563" s="15">
        <f ca="1">IF(GirisimProjeler[[#This Row],[Durumu]]="Açık",_xlfn.SWITCH(RANDBETWEEN(1,10),1,"",2,"",RANDBETWEEN(1,10)),"")</f>
        <v>3</v>
      </c>
      <c r="O563" s="15" t="str">
        <f t="shared" ca="1" si="71"/>
        <v>Kosgeb</v>
      </c>
      <c r="P563" s="15"/>
    </row>
    <row r="564" spans="1:16">
      <c r="A564">
        <v>851</v>
      </c>
      <c r="B564">
        <f t="shared" ca="1" si="69"/>
        <v>63</v>
      </c>
      <c r="C564">
        <f t="shared" ca="1" si="72"/>
        <v>23</v>
      </c>
      <c r="D564" t="s">
        <v>10619</v>
      </c>
      <c r="E564" s="14">
        <f t="shared" ca="1" si="73"/>
        <v>43692</v>
      </c>
      <c r="F564">
        <f t="shared" ca="1" si="74"/>
        <v>59</v>
      </c>
      <c r="G564" s="13">
        <f ca="1">VLOOKUP(GirisimProjeler[[#This Row],[Başvuruyu Alan Çalışan]],Calisanlar[],6,0)</f>
        <v>52</v>
      </c>
      <c r="H564" s="13">
        <f ca="1">MATCH(GirisimProjeler[[#This Row],[Başvuru il]],ilceler[İl Plaka],0)+RANDBETWEEN(1,5)</f>
        <v>752</v>
      </c>
      <c r="I564" t="str">
        <f t="shared" ca="1" si="75"/>
        <v>Kurum 13</v>
      </c>
      <c r="J564" t="str">
        <f ca="1">IF(GirisimProjeler[[#This Row],[Aşama]]="Sonuçlandı","Kapalı","Açık")</f>
        <v>Açık</v>
      </c>
      <c r="K564" t="str">
        <f t="shared" ca="1" si="70"/>
        <v>Yeni Proje</v>
      </c>
      <c r="L564" t="str">
        <f t="shared" ca="1" si="76"/>
        <v>İnsan Kaynakları</v>
      </c>
      <c r="M564">
        <f ca="1">ROUNDUP(RANDBETWEEN(1,TODAY()-GirisimProjeler[[#This Row],[Tarih]])/2,0)</f>
        <v>1</v>
      </c>
      <c r="N564" s="15">
        <f ca="1">IF(GirisimProjeler[[#This Row],[Durumu]]="Açık",_xlfn.SWITCH(RANDBETWEEN(1,10),1,"",2,"",RANDBETWEEN(1,10)),"")</f>
        <v>9</v>
      </c>
      <c r="O564" s="15" t="str">
        <f t="shared" ca="1" si="71"/>
        <v>Tubitak</v>
      </c>
      <c r="P564" s="15"/>
    </row>
    <row r="565" spans="1:16">
      <c r="A565">
        <v>852</v>
      </c>
      <c r="B565">
        <f t="shared" ca="1" si="69"/>
        <v>1032</v>
      </c>
      <c r="C565">
        <f t="shared" ca="1" si="72"/>
        <v>133</v>
      </c>
      <c r="D565" t="s">
        <v>10620</v>
      </c>
      <c r="E565" s="14">
        <f t="shared" ca="1" si="73"/>
        <v>43674</v>
      </c>
      <c r="F565">
        <f t="shared" ca="1" si="74"/>
        <v>64</v>
      </c>
      <c r="G565" s="13">
        <f ca="1">VLOOKUP(GirisimProjeler[[#This Row],[Başvuruyu Alan Çalışan]],Calisanlar[],6,0)</f>
        <v>67</v>
      </c>
      <c r="H565" s="13">
        <f ca="1">MATCH(GirisimProjeler[[#This Row],[Başvuru il]],ilceler[İl Plaka],0)+RANDBETWEEN(1,5)</f>
        <v>964</v>
      </c>
      <c r="I565" t="str">
        <f t="shared" ca="1" si="75"/>
        <v>Kurum 10</v>
      </c>
      <c r="J565" t="str">
        <f ca="1">IF(GirisimProjeler[[#This Row],[Aşama]]="Sonuçlandı","Kapalı","Açık")</f>
        <v>Kapalı</v>
      </c>
      <c r="K565" t="str">
        <f t="shared" ca="1" si="70"/>
        <v>Sonuçlandı</v>
      </c>
      <c r="L565" t="str">
        <f t="shared" ca="1" si="76"/>
        <v>İnsan Kaynakları</v>
      </c>
      <c r="M565">
        <f ca="1">ROUNDUP(RANDBETWEEN(1,TODAY()-GirisimProjeler[[#This Row],[Tarih]])/2,0)</f>
        <v>8</v>
      </c>
      <c r="N565" s="15" t="str">
        <f ca="1">IF(GirisimProjeler[[#This Row],[Durumu]]="Açık",_xlfn.SWITCH(RANDBETWEEN(1,10),1,"",2,"",RANDBETWEEN(1,10)),"")</f>
        <v/>
      </c>
      <c r="O565" s="15" t="str">
        <f t="shared" ca="1" si="71"/>
        <v>AB</v>
      </c>
      <c r="P565" s="15"/>
    </row>
    <row r="566" spans="1:16">
      <c r="A566">
        <v>853</v>
      </c>
      <c r="B566">
        <f t="shared" ca="1" si="69"/>
        <v>1332</v>
      </c>
      <c r="C566">
        <f t="shared" ca="1" si="72"/>
        <v>1</v>
      </c>
      <c r="D566" t="s">
        <v>10621</v>
      </c>
      <c r="E566" s="14">
        <f t="shared" ca="1" si="73"/>
        <v>43719</v>
      </c>
      <c r="F566">
        <f t="shared" ca="1" si="74"/>
        <v>33</v>
      </c>
      <c r="G566" s="13">
        <f ca="1">VLOOKUP(GirisimProjeler[[#This Row],[Başvuruyu Alan Çalışan]],Calisanlar[],6,0)</f>
        <v>35</v>
      </c>
      <c r="H566" s="13">
        <f ca="1">MATCH(GirisimProjeler[[#This Row],[Başvuru il]],ilceler[İl Plaka],0)+RANDBETWEEN(1,5)</f>
        <v>487</v>
      </c>
      <c r="I566" t="str">
        <f t="shared" ca="1" si="75"/>
        <v>Kurum 11</v>
      </c>
      <c r="J566" t="str">
        <f ca="1">IF(GirisimProjeler[[#This Row],[Aşama]]="Sonuçlandı","Kapalı","Açık")</f>
        <v>Kapalı</v>
      </c>
      <c r="K566" t="str">
        <f t="shared" ca="1" si="70"/>
        <v>Sonuçlandı</v>
      </c>
      <c r="L566" t="str">
        <f t="shared" ca="1" si="76"/>
        <v>Arge</v>
      </c>
      <c r="M566">
        <f ca="1">ROUNDUP(RANDBETWEEN(1,TODAY()-GirisimProjeler[[#This Row],[Tarih]])/2,0)</f>
        <v>6</v>
      </c>
      <c r="N566" s="15" t="str">
        <f ca="1">IF(GirisimProjeler[[#This Row],[Durumu]]="Açık",_xlfn.SWITCH(RANDBETWEEN(1,10),1,"",2,"",RANDBETWEEN(1,10)),"")</f>
        <v/>
      </c>
      <c r="O566" s="15" t="str">
        <f t="shared" ca="1" si="71"/>
        <v>Tubitak</v>
      </c>
      <c r="P566" s="15"/>
    </row>
    <row r="567" spans="1:16">
      <c r="A567">
        <v>854</v>
      </c>
      <c r="B567">
        <f t="shared" ca="1" si="69"/>
        <v>1626</v>
      </c>
      <c r="C567">
        <f t="shared" ca="1" si="72"/>
        <v>76</v>
      </c>
      <c r="D567" t="s">
        <v>10622</v>
      </c>
      <c r="E567" s="14">
        <f t="shared" ca="1" si="73"/>
        <v>43681</v>
      </c>
      <c r="F567">
        <f t="shared" ca="1" si="74"/>
        <v>44</v>
      </c>
      <c r="G567" s="13">
        <f ca="1">VLOOKUP(GirisimProjeler[[#This Row],[Başvuruyu Alan Çalışan]],Calisanlar[],6,0)</f>
        <v>34</v>
      </c>
      <c r="H567" s="13">
        <f ca="1">MATCH(GirisimProjeler[[#This Row],[Başvuru il]],ilceler[İl Plaka],0)+RANDBETWEEN(1,5)</f>
        <v>449</v>
      </c>
      <c r="I567" t="str">
        <f t="shared" ca="1" si="75"/>
        <v>Kurum 17</v>
      </c>
      <c r="J567" t="str">
        <f ca="1">IF(GirisimProjeler[[#This Row],[Aşama]]="Sonuçlandı","Kapalı","Açık")</f>
        <v>Açık</v>
      </c>
      <c r="K567" t="str">
        <f t="shared" ca="1" si="70"/>
        <v>İncelemede</v>
      </c>
      <c r="L567" t="str">
        <f t="shared" ca="1" si="76"/>
        <v>Bilgi İşlem</v>
      </c>
      <c r="M567">
        <f ca="1">ROUNDUP(RANDBETWEEN(1,TODAY()-GirisimProjeler[[#This Row],[Tarih]])/2,0)</f>
        <v>1</v>
      </c>
      <c r="N567" s="15">
        <f ca="1">IF(GirisimProjeler[[#This Row],[Durumu]]="Açık",_xlfn.SWITCH(RANDBETWEEN(1,10),1,"",2,"",RANDBETWEEN(1,10)),"")</f>
        <v>2</v>
      </c>
      <c r="O567" s="15" t="str">
        <f t="shared" ca="1" si="71"/>
        <v>Kosgeb</v>
      </c>
      <c r="P567" s="15"/>
    </row>
    <row r="568" spans="1:16">
      <c r="A568">
        <v>855</v>
      </c>
      <c r="B568">
        <f t="shared" ca="1" si="69"/>
        <v>300</v>
      </c>
      <c r="C568">
        <f t="shared" ca="1" si="72"/>
        <v>154</v>
      </c>
      <c r="D568" t="s">
        <v>10623</v>
      </c>
      <c r="E568" s="14">
        <f t="shared" ca="1" si="73"/>
        <v>43697</v>
      </c>
      <c r="F568">
        <f t="shared" ca="1" si="74"/>
        <v>77</v>
      </c>
      <c r="G568" s="13">
        <f ca="1">VLOOKUP(GirisimProjeler[[#This Row],[Başvuruyu Alan Çalışan]],Calisanlar[],6,0)</f>
        <v>67</v>
      </c>
      <c r="H568" s="13">
        <f ca="1">MATCH(GirisimProjeler[[#This Row],[Başvuru il]],ilceler[İl Plaka],0)+RANDBETWEEN(1,5)</f>
        <v>967</v>
      </c>
      <c r="I568" t="str">
        <f t="shared" ca="1" si="75"/>
        <v>Kurum 8</v>
      </c>
      <c r="J568" t="str">
        <f ca="1">IF(GirisimProjeler[[#This Row],[Aşama]]="Sonuçlandı","Kapalı","Açık")</f>
        <v>Açık</v>
      </c>
      <c r="K568" t="str">
        <f t="shared" ca="1" si="70"/>
        <v>Yeni Proje</v>
      </c>
      <c r="L568" t="str">
        <f t="shared" ca="1" si="76"/>
        <v>Bilgi İşlem</v>
      </c>
      <c r="M568">
        <f ca="1">ROUNDUP(RANDBETWEEN(1,TODAY()-GirisimProjeler[[#This Row],[Tarih]])/2,0)</f>
        <v>18</v>
      </c>
      <c r="N568" s="15">
        <f ca="1">IF(GirisimProjeler[[#This Row],[Durumu]]="Açık",_xlfn.SWITCH(RANDBETWEEN(1,10),1,"",2,"",RANDBETWEEN(1,10)),"")</f>
        <v>5</v>
      </c>
      <c r="O568" s="15" t="str">
        <f t="shared" ca="1" si="71"/>
        <v>Tubitak</v>
      </c>
      <c r="P568" s="15"/>
    </row>
    <row r="569" spans="1:16">
      <c r="A569">
        <v>856</v>
      </c>
      <c r="B569">
        <f t="shared" ca="1" si="69"/>
        <v>226</v>
      </c>
      <c r="C569">
        <f t="shared" ca="1" si="72"/>
        <v>6</v>
      </c>
      <c r="D569" t="s">
        <v>10624</v>
      </c>
      <c r="E569" s="14">
        <f t="shared" ca="1" si="73"/>
        <v>43696</v>
      </c>
      <c r="F569">
        <f t="shared" ca="1" si="74"/>
        <v>43</v>
      </c>
      <c r="G569" s="13">
        <f ca="1">VLOOKUP(GirisimProjeler[[#This Row],[Başvuruyu Alan Çalışan]],Calisanlar[],6,0)</f>
        <v>6</v>
      </c>
      <c r="H569" s="13">
        <f ca="1">MATCH(GirisimProjeler[[#This Row],[Başvuru il]],ilceler[İl Plaka],0)+RANDBETWEEN(1,5)</f>
        <v>69</v>
      </c>
      <c r="I569" t="str">
        <f t="shared" ca="1" si="75"/>
        <v>Kurum 19</v>
      </c>
      <c r="J569" t="str">
        <f ca="1">IF(GirisimProjeler[[#This Row],[Aşama]]="Sonuçlandı","Kapalı","Açık")</f>
        <v>Kapalı</v>
      </c>
      <c r="K569" t="str">
        <f t="shared" ca="1" si="70"/>
        <v>Sonuçlandı</v>
      </c>
      <c r="L569" t="str">
        <f t="shared" ca="1" si="76"/>
        <v>Bilgi İşlem</v>
      </c>
      <c r="M569">
        <f ca="1">ROUNDUP(RANDBETWEEN(1,TODAY()-GirisimProjeler[[#This Row],[Tarih]])/2,0)</f>
        <v>1</v>
      </c>
      <c r="N569" s="15" t="str">
        <f ca="1">IF(GirisimProjeler[[#This Row],[Durumu]]="Açık",_xlfn.SWITCH(RANDBETWEEN(1,10),1,"",2,"",RANDBETWEEN(1,10)),"")</f>
        <v/>
      </c>
      <c r="O569" s="15" t="str">
        <f t="shared" ca="1" si="71"/>
        <v>Kosgeb</v>
      </c>
      <c r="P569" s="15"/>
    </row>
    <row r="570" spans="1:16">
      <c r="A570">
        <v>857</v>
      </c>
      <c r="B570">
        <f t="shared" ca="1" si="69"/>
        <v>162</v>
      </c>
      <c r="C570">
        <f t="shared" ca="1" si="72"/>
        <v>60</v>
      </c>
      <c r="D570" s="12" t="s">
        <v>10617</v>
      </c>
      <c r="E570" s="14">
        <f t="shared" ca="1" si="73"/>
        <v>43695</v>
      </c>
      <c r="F570">
        <f t="shared" ca="1" si="74"/>
        <v>2</v>
      </c>
      <c r="G570" s="13">
        <f ca="1">VLOOKUP(GirisimProjeler[[#This Row],[Başvuruyu Alan Çalışan]],Calisanlar[],6,0)</f>
        <v>34</v>
      </c>
      <c r="H570" s="13">
        <f ca="1">MATCH(GirisimProjeler[[#This Row],[Başvuru il]],ilceler[İl Plaka],0)+RANDBETWEEN(1,5)</f>
        <v>447</v>
      </c>
      <c r="I570" t="str">
        <f t="shared" ca="1" si="75"/>
        <v>Kurum 1</v>
      </c>
      <c r="J570" t="str">
        <f ca="1">IF(GirisimProjeler[[#This Row],[Aşama]]="Sonuçlandı","Kapalı","Açık")</f>
        <v>Açık</v>
      </c>
      <c r="K570" t="str">
        <f t="shared" ca="1" si="70"/>
        <v>Yeni Proje</v>
      </c>
      <c r="L570" t="str">
        <f t="shared" ca="1" si="76"/>
        <v>Arge</v>
      </c>
      <c r="M570">
        <f ca="1">ROUNDUP(RANDBETWEEN(1,TODAY()-GirisimProjeler[[#This Row],[Tarih]])/2,0)</f>
        <v>15</v>
      </c>
      <c r="N570" s="15">
        <f ca="1">IF(GirisimProjeler[[#This Row],[Durumu]]="Açık",_xlfn.SWITCH(RANDBETWEEN(1,10),1,"",2,"",RANDBETWEEN(1,10)),"")</f>
        <v>3</v>
      </c>
      <c r="O570" s="15" t="str">
        <f t="shared" ca="1" si="71"/>
        <v>AB</v>
      </c>
      <c r="P570" s="15"/>
    </row>
    <row r="571" spans="1:16">
      <c r="A571">
        <v>858</v>
      </c>
      <c r="B571">
        <f t="shared" ca="1" si="69"/>
        <v>1305</v>
      </c>
      <c r="C571">
        <f t="shared" ca="1" si="72"/>
        <v>73</v>
      </c>
      <c r="D571" s="12" t="s">
        <v>10618</v>
      </c>
      <c r="E571" s="14">
        <f t="shared" ca="1" si="73"/>
        <v>43716</v>
      </c>
      <c r="F571">
        <f t="shared" ca="1" si="74"/>
        <v>19</v>
      </c>
      <c r="G571" s="13">
        <f ca="1">VLOOKUP(GirisimProjeler[[#This Row],[Başvuruyu Alan Çalışan]],Calisanlar[],6,0)</f>
        <v>32</v>
      </c>
      <c r="H571" s="13">
        <f ca="1">MATCH(GirisimProjeler[[#This Row],[Başvuru il]],ilceler[İl Plaka],0)+RANDBETWEEN(1,5)</f>
        <v>434</v>
      </c>
      <c r="I571" t="str">
        <f t="shared" ca="1" si="75"/>
        <v>Kurum 15</v>
      </c>
      <c r="J571" t="str">
        <f ca="1">IF(GirisimProjeler[[#This Row],[Aşama]]="Sonuçlandı","Kapalı","Açık")</f>
        <v>Açık</v>
      </c>
      <c r="K571" t="str">
        <f t="shared" ca="1" si="70"/>
        <v>İncelemede</v>
      </c>
      <c r="L571" t="str">
        <f t="shared" ca="1" si="76"/>
        <v>Finans</v>
      </c>
      <c r="M571">
        <f ca="1">ROUNDUP(RANDBETWEEN(1,TODAY()-GirisimProjeler[[#This Row],[Tarih]])/2,0)</f>
        <v>3</v>
      </c>
      <c r="N571" s="15" t="str">
        <f ca="1">IF(GirisimProjeler[[#This Row],[Durumu]]="Açık",_xlfn.SWITCH(RANDBETWEEN(1,10),1,"",2,"",RANDBETWEEN(1,10)),"")</f>
        <v/>
      </c>
      <c r="O571" s="15" t="str">
        <f t="shared" ca="1" si="71"/>
        <v>Tubitak</v>
      </c>
      <c r="P571" s="15"/>
    </row>
    <row r="572" spans="1:16">
      <c r="A572">
        <v>859</v>
      </c>
      <c r="B572">
        <f t="shared" ca="1" si="69"/>
        <v>45</v>
      </c>
      <c r="C572">
        <f t="shared" ca="1" si="72"/>
        <v>6</v>
      </c>
      <c r="D572" t="s">
        <v>10619</v>
      </c>
      <c r="E572" s="14">
        <f t="shared" ca="1" si="73"/>
        <v>43716</v>
      </c>
      <c r="F572">
        <f t="shared" ca="1" si="74"/>
        <v>109</v>
      </c>
      <c r="G572" s="13">
        <f ca="1">VLOOKUP(GirisimProjeler[[#This Row],[Başvuruyu Alan Çalışan]],Calisanlar[],6,0)</f>
        <v>6</v>
      </c>
      <c r="H572" s="13">
        <f ca="1">MATCH(GirisimProjeler[[#This Row],[Başvuru il]],ilceler[İl Plaka],0)+RANDBETWEEN(1,5)</f>
        <v>69</v>
      </c>
      <c r="I572" t="str">
        <f t="shared" ca="1" si="75"/>
        <v>Kurum 2</v>
      </c>
      <c r="J572" t="str">
        <f ca="1">IF(GirisimProjeler[[#This Row],[Aşama]]="Sonuçlandı","Kapalı","Açık")</f>
        <v>Kapalı</v>
      </c>
      <c r="K572" t="str">
        <f t="shared" ca="1" si="70"/>
        <v>Sonuçlandı</v>
      </c>
      <c r="L572" t="str">
        <f t="shared" ca="1" si="76"/>
        <v>Finans</v>
      </c>
      <c r="M572">
        <f ca="1">ROUNDUP(RANDBETWEEN(1,TODAY()-GirisimProjeler[[#This Row],[Tarih]])/2,0)</f>
        <v>6</v>
      </c>
      <c r="N572" s="15" t="str">
        <f ca="1">IF(GirisimProjeler[[#This Row],[Durumu]]="Açık",_xlfn.SWITCH(RANDBETWEEN(1,10),1,"",2,"",RANDBETWEEN(1,10)),"")</f>
        <v/>
      </c>
      <c r="O572" s="15" t="str">
        <f t="shared" ca="1" si="71"/>
        <v>Kosgeb</v>
      </c>
      <c r="P572" s="15"/>
    </row>
    <row r="573" spans="1:16">
      <c r="A573">
        <v>860</v>
      </c>
      <c r="B573">
        <f t="shared" ca="1" si="69"/>
        <v>110</v>
      </c>
      <c r="C573">
        <f t="shared" ca="1" si="72"/>
        <v>125</v>
      </c>
      <c r="D573" t="s">
        <v>10620</v>
      </c>
      <c r="E573" s="14">
        <f t="shared" ca="1" si="73"/>
        <v>43727</v>
      </c>
      <c r="F573">
        <f t="shared" ca="1" si="74"/>
        <v>67</v>
      </c>
      <c r="G573" s="13">
        <f ca="1">VLOOKUP(GirisimProjeler[[#This Row],[Başvuruyu Alan Çalışan]],Calisanlar[],6,0)</f>
        <v>73</v>
      </c>
      <c r="H573" s="13">
        <f ca="1">MATCH(GirisimProjeler[[#This Row],[Başvuru il]],ilceler[İl Plaka],0)+RANDBETWEEN(1,5)</f>
        <v>855</v>
      </c>
      <c r="I573" t="str">
        <f t="shared" ca="1" si="75"/>
        <v>Kurum 19</v>
      </c>
      <c r="J573" t="str">
        <f ca="1">IF(GirisimProjeler[[#This Row],[Aşama]]="Sonuçlandı","Kapalı","Açık")</f>
        <v>Kapalı</v>
      </c>
      <c r="K573" t="str">
        <f t="shared" ca="1" si="70"/>
        <v>Sonuçlandı</v>
      </c>
      <c r="L573" t="str">
        <f t="shared" ca="1" si="76"/>
        <v>Bilgi İşlem</v>
      </c>
      <c r="M573">
        <f ca="1">ROUNDUP(RANDBETWEEN(1,TODAY()-GirisimProjeler[[#This Row],[Tarih]])/2,0)</f>
        <v>2</v>
      </c>
      <c r="N573" s="15" t="str">
        <f ca="1">IF(GirisimProjeler[[#This Row],[Durumu]]="Açık",_xlfn.SWITCH(RANDBETWEEN(1,10),1,"",2,"",RANDBETWEEN(1,10)),"")</f>
        <v/>
      </c>
      <c r="O573" s="15" t="str">
        <f t="shared" ca="1" si="71"/>
        <v>Bulunmuyor</v>
      </c>
      <c r="P573" s="15"/>
    </row>
    <row r="574" spans="1:16">
      <c r="A574">
        <v>861</v>
      </c>
      <c r="B574">
        <f t="shared" ca="1" si="69"/>
        <v>361</v>
      </c>
      <c r="C574">
        <f t="shared" ca="1" si="72"/>
        <v>125</v>
      </c>
      <c r="D574" t="s">
        <v>10621</v>
      </c>
      <c r="E574" s="14">
        <f t="shared" ca="1" si="73"/>
        <v>43731</v>
      </c>
      <c r="F574">
        <f t="shared" ca="1" si="74"/>
        <v>127</v>
      </c>
      <c r="G574" s="13">
        <f ca="1">VLOOKUP(GirisimProjeler[[#This Row],[Başvuruyu Alan Çalışan]],Calisanlar[],6,0)</f>
        <v>34</v>
      </c>
      <c r="H574" s="13">
        <f ca="1">MATCH(GirisimProjeler[[#This Row],[Başvuru il]],ilceler[İl Plaka],0)+RANDBETWEEN(1,5)</f>
        <v>446</v>
      </c>
      <c r="I574" t="str">
        <f t="shared" ca="1" si="75"/>
        <v>Kurum 16</v>
      </c>
      <c r="J574" t="str">
        <f ca="1">IF(GirisimProjeler[[#This Row],[Aşama]]="Sonuçlandı","Kapalı","Açık")</f>
        <v>Açık</v>
      </c>
      <c r="K574" t="str">
        <f t="shared" ca="1" si="70"/>
        <v>Yeni Proje</v>
      </c>
      <c r="L574" t="str">
        <f t="shared" ca="1" si="76"/>
        <v>Bilgi İşlem</v>
      </c>
      <c r="M574">
        <f ca="1">ROUNDUP(RANDBETWEEN(1,TODAY()-GirisimProjeler[[#This Row],[Tarih]])/2,0)</f>
        <v>1</v>
      </c>
      <c r="N574" s="15">
        <f ca="1">IF(GirisimProjeler[[#This Row],[Durumu]]="Açık",_xlfn.SWITCH(RANDBETWEEN(1,10),1,"",2,"",RANDBETWEEN(1,10)),"")</f>
        <v>4</v>
      </c>
      <c r="O574" s="15" t="str">
        <f t="shared" ca="1" si="71"/>
        <v>AB</v>
      </c>
      <c r="P574" s="15"/>
    </row>
    <row r="575" spans="1:16">
      <c r="A575">
        <v>862</v>
      </c>
      <c r="B575">
        <f t="shared" ca="1" si="69"/>
        <v>1303</v>
      </c>
      <c r="C575">
        <f t="shared" ca="1" si="72"/>
        <v>60</v>
      </c>
      <c r="D575" t="s">
        <v>10622</v>
      </c>
      <c r="E575" s="14">
        <f t="shared" ca="1" si="73"/>
        <v>43708</v>
      </c>
      <c r="F575">
        <f t="shared" ca="1" si="74"/>
        <v>111</v>
      </c>
      <c r="G575" s="13">
        <f ca="1">VLOOKUP(GirisimProjeler[[#This Row],[Başvuruyu Alan Çalışan]],Calisanlar[],6,0)</f>
        <v>6</v>
      </c>
      <c r="H575" s="13">
        <f ca="1">MATCH(GirisimProjeler[[#This Row],[Başvuru il]],ilceler[İl Plaka],0)+RANDBETWEEN(1,5)</f>
        <v>67</v>
      </c>
      <c r="I575" t="str">
        <f t="shared" ca="1" si="75"/>
        <v>Kurum 18</v>
      </c>
      <c r="J575" t="str">
        <f ca="1">IF(GirisimProjeler[[#This Row],[Aşama]]="Sonuçlandı","Kapalı","Açık")</f>
        <v>Kapalı</v>
      </c>
      <c r="K575" t="str">
        <f t="shared" ca="1" si="70"/>
        <v>Sonuçlandı</v>
      </c>
      <c r="L575" t="str">
        <f t="shared" ca="1" si="76"/>
        <v>Arge</v>
      </c>
      <c r="M575">
        <f ca="1">ROUNDUP(RANDBETWEEN(1,TODAY()-GirisimProjeler[[#This Row],[Tarih]])/2,0)</f>
        <v>1</v>
      </c>
      <c r="N575" s="15" t="str">
        <f ca="1">IF(GirisimProjeler[[#This Row],[Durumu]]="Açık",_xlfn.SWITCH(RANDBETWEEN(1,10),1,"",2,"",RANDBETWEEN(1,10)),"")</f>
        <v/>
      </c>
      <c r="O575" s="15" t="str">
        <f t="shared" ca="1" si="71"/>
        <v>Bulunmuyor</v>
      </c>
      <c r="P575" s="15"/>
    </row>
    <row r="576" spans="1:16">
      <c r="A576">
        <v>863</v>
      </c>
      <c r="B576">
        <f t="shared" ca="1" si="69"/>
        <v>1220</v>
      </c>
      <c r="C576">
        <f t="shared" ca="1" si="72"/>
        <v>18</v>
      </c>
      <c r="D576" t="s">
        <v>10623</v>
      </c>
      <c r="E576" s="14">
        <f t="shared" ca="1" si="73"/>
        <v>43704</v>
      </c>
      <c r="F576">
        <f t="shared" ca="1" si="74"/>
        <v>57</v>
      </c>
      <c r="G576" s="13">
        <f ca="1">VLOOKUP(GirisimProjeler[[#This Row],[Başvuruyu Alan Çalışan]],Calisanlar[],6,0)</f>
        <v>34</v>
      </c>
      <c r="H576" s="13">
        <f ca="1">MATCH(GirisimProjeler[[#This Row],[Başvuru il]],ilceler[İl Plaka],0)+RANDBETWEEN(1,5)</f>
        <v>450</v>
      </c>
      <c r="I576" t="str">
        <f t="shared" ca="1" si="75"/>
        <v>Kurum 15</v>
      </c>
      <c r="J576" t="str">
        <f ca="1">IF(GirisimProjeler[[#This Row],[Aşama]]="Sonuçlandı","Kapalı","Açık")</f>
        <v>Kapalı</v>
      </c>
      <c r="K576" t="str">
        <f t="shared" ca="1" si="70"/>
        <v>Sonuçlandı</v>
      </c>
      <c r="L576" t="str">
        <f t="shared" ca="1" si="76"/>
        <v>Bilgi İşlem</v>
      </c>
      <c r="M576">
        <f ca="1">ROUNDUP(RANDBETWEEN(1,TODAY()-GirisimProjeler[[#This Row],[Tarih]])/2,0)</f>
        <v>15</v>
      </c>
      <c r="N576" s="15" t="str">
        <f ca="1">IF(GirisimProjeler[[#This Row],[Durumu]]="Açık",_xlfn.SWITCH(RANDBETWEEN(1,10),1,"",2,"",RANDBETWEEN(1,10)),"")</f>
        <v/>
      </c>
      <c r="O576" s="15" t="str">
        <f t="shared" ca="1" si="71"/>
        <v>AB</v>
      </c>
      <c r="P576" s="15"/>
    </row>
    <row r="577" spans="1:16">
      <c r="A577">
        <v>864</v>
      </c>
      <c r="B577">
        <f t="shared" ca="1" si="69"/>
        <v>856</v>
      </c>
      <c r="C577">
        <f t="shared" ca="1" si="72"/>
        <v>39</v>
      </c>
      <c r="D577" t="s">
        <v>10624</v>
      </c>
      <c r="E577" s="14">
        <f t="shared" ca="1" si="73"/>
        <v>43713</v>
      </c>
      <c r="F577">
        <f t="shared" ca="1" si="74"/>
        <v>48</v>
      </c>
      <c r="G577" s="13">
        <f ca="1">VLOOKUP(GirisimProjeler[[#This Row],[Başvuruyu Alan Çalışan]],Calisanlar[],6,0)</f>
        <v>73</v>
      </c>
      <c r="H577" s="13">
        <f ca="1">MATCH(GirisimProjeler[[#This Row],[Başvuru il]],ilceler[İl Plaka],0)+RANDBETWEEN(1,5)</f>
        <v>856</v>
      </c>
      <c r="I577" t="str">
        <f t="shared" ca="1" si="75"/>
        <v>Kurum 6</v>
      </c>
      <c r="J577" t="str">
        <f ca="1">IF(GirisimProjeler[[#This Row],[Aşama]]="Sonuçlandı","Kapalı","Açık")</f>
        <v>Açık</v>
      </c>
      <c r="K577" t="str">
        <f t="shared" ca="1" si="70"/>
        <v>Yeni Proje</v>
      </c>
      <c r="L577" t="str">
        <f t="shared" ca="1" si="76"/>
        <v>Arge</v>
      </c>
      <c r="M577">
        <f ca="1">ROUNDUP(RANDBETWEEN(1,TODAY()-GirisimProjeler[[#This Row],[Tarih]])/2,0)</f>
        <v>6</v>
      </c>
      <c r="N577" s="15">
        <f ca="1">IF(GirisimProjeler[[#This Row],[Durumu]]="Açık",_xlfn.SWITCH(RANDBETWEEN(1,10),1,"",2,"",RANDBETWEEN(1,10)),"")</f>
        <v>8</v>
      </c>
      <c r="O577" s="15" t="str">
        <f t="shared" ca="1" si="71"/>
        <v>Bulunmuyor</v>
      </c>
      <c r="P577" s="15"/>
    </row>
    <row r="578" spans="1:16">
      <c r="A578">
        <v>865</v>
      </c>
      <c r="B578">
        <f t="shared" ref="B578:B631" ca="1" si="77">RANDBETWEEN(1,1964)</f>
        <v>1794</v>
      </c>
      <c r="C578">
        <f t="shared" ca="1" si="72"/>
        <v>116</v>
      </c>
      <c r="D578" s="12" t="s">
        <v>10617</v>
      </c>
      <c r="E578" s="14">
        <f t="shared" ca="1" si="73"/>
        <v>43729</v>
      </c>
      <c r="F578">
        <f t="shared" ca="1" si="74"/>
        <v>84</v>
      </c>
      <c r="G578" s="13">
        <f ca="1">VLOOKUP(GirisimProjeler[[#This Row],[Başvuruyu Alan Çalışan]],Calisanlar[],6,0)</f>
        <v>34</v>
      </c>
      <c r="H578" s="13">
        <f ca="1">MATCH(GirisimProjeler[[#This Row],[Başvuru il]],ilceler[İl Plaka],0)+RANDBETWEEN(1,5)</f>
        <v>446</v>
      </c>
      <c r="I578" t="str">
        <f t="shared" ca="1" si="75"/>
        <v>Kurum 11</v>
      </c>
      <c r="J578" t="str">
        <f ca="1">IF(GirisimProjeler[[#This Row],[Aşama]]="Sonuçlandı","Kapalı","Açık")</f>
        <v>Kapalı</v>
      </c>
      <c r="K578" t="str">
        <f t="shared" ref="K578:K631" ca="1" si="78">_xlfn.SWITCH(RANDBETWEEN(1,5),1,"Yeni Proje",2,"İncelemede",3,"Sonuçlandı","Sonuçlandı")</f>
        <v>Sonuçlandı</v>
      </c>
      <c r="L578" t="str">
        <f t="shared" ca="1" si="76"/>
        <v>Finans</v>
      </c>
      <c r="M578">
        <f ca="1">ROUNDUP(RANDBETWEEN(1,TODAY()-GirisimProjeler[[#This Row],[Tarih]])/2,0)</f>
        <v>1</v>
      </c>
      <c r="N578" s="15" t="str">
        <f ca="1">IF(GirisimProjeler[[#This Row],[Durumu]]="Açık",_xlfn.SWITCH(RANDBETWEEN(1,10),1,"",2,"",RANDBETWEEN(1,10)),"")</f>
        <v/>
      </c>
      <c r="O578" s="15" t="str">
        <f t="shared" ref="O578:O631" ca="1" si="79">_xlfn.SWITCH(RANDBETWEEN(1,4),1,"Tubitak",2,"Kosgeb",3,"AB",4,"Bulunmuyor")</f>
        <v>Kosgeb</v>
      </c>
      <c r="P578" s="15"/>
    </row>
    <row r="579" spans="1:16">
      <c r="A579">
        <v>866</v>
      </c>
      <c r="B579">
        <f t="shared" ca="1" si="77"/>
        <v>1713</v>
      </c>
      <c r="C579">
        <f t="shared" ca="1" si="72"/>
        <v>61</v>
      </c>
      <c r="D579" s="12" t="s">
        <v>10618</v>
      </c>
      <c r="E579" s="14">
        <f t="shared" ca="1" si="73"/>
        <v>43701</v>
      </c>
      <c r="F579">
        <f t="shared" ca="1" si="74"/>
        <v>78</v>
      </c>
      <c r="G579" s="13">
        <f ca="1">VLOOKUP(GirisimProjeler[[#This Row],[Başvuruyu Alan Çalışan]],Calisanlar[],6,0)</f>
        <v>6</v>
      </c>
      <c r="H579" s="13">
        <f ca="1">MATCH(GirisimProjeler[[#This Row],[Başvuru il]],ilceler[İl Plaka],0)+RANDBETWEEN(1,5)</f>
        <v>69</v>
      </c>
      <c r="I579" t="str">
        <f t="shared" ca="1" si="75"/>
        <v>Kurum 10</v>
      </c>
      <c r="J579" t="str">
        <f ca="1">IF(GirisimProjeler[[#This Row],[Aşama]]="Sonuçlandı","Kapalı","Açık")</f>
        <v>Kapalı</v>
      </c>
      <c r="K579" t="str">
        <f t="shared" ca="1" si="78"/>
        <v>Sonuçlandı</v>
      </c>
      <c r="L579" t="str">
        <f t="shared" ca="1" si="76"/>
        <v>Finans</v>
      </c>
      <c r="M579">
        <f ca="1">ROUNDUP(RANDBETWEEN(1,TODAY()-GirisimProjeler[[#This Row],[Tarih]])/2,0)</f>
        <v>10</v>
      </c>
      <c r="N579" s="15" t="str">
        <f ca="1">IF(GirisimProjeler[[#This Row],[Durumu]]="Açık",_xlfn.SWITCH(RANDBETWEEN(1,10),1,"",2,"",RANDBETWEEN(1,10)),"")</f>
        <v/>
      </c>
      <c r="O579" s="15" t="str">
        <f t="shared" ca="1" si="79"/>
        <v>AB</v>
      </c>
      <c r="P579" s="15"/>
    </row>
    <row r="580" spans="1:16">
      <c r="A580">
        <v>867</v>
      </c>
      <c r="B580">
        <f t="shared" ca="1" si="77"/>
        <v>994</v>
      </c>
      <c r="C580">
        <f t="shared" ca="1" si="72"/>
        <v>72</v>
      </c>
      <c r="D580" t="s">
        <v>10619</v>
      </c>
      <c r="E580" s="14">
        <f t="shared" ca="1" si="73"/>
        <v>43706</v>
      </c>
      <c r="F580">
        <f t="shared" ca="1" si="74"/>
        <v>113</v>
      </c>
      <c r="G580" s="13">
        <f ca="1">VLOOKUP(GirisimProjeler[[#This Row],[Başvuruyu Alan Çalışan]],Calisanlar[],6,0)</f>
        <v>53</v>
      </c>
      <c r="H580" s="13">
        <f ca="1">MATCH(GirisimProjeler[[#This Row],[Başvuru il]],ilceler[İl Plaka],0)+RANDBETWEEN(1,5)</f>
        <v>778</v>
      </c>
      <c r="I580" t="str">
        <f t="shared" ca="1" si="75"/>
        <v>Kurum 4</v>
      </c>
      <c r="J580" t="str">
        <f ca="1">IF(GirisimProjeler[[#This Row],[Aşama]]="Sonuçlandı","Kapalı","Açık")</f>
        <v>Açık</v>
      </c>
      <c r="K580" t="str">
        <f t="shared" ca="1" si="78"/>
        <v>İncelemede</v>
      </c>
      <c r="L580" t="str">
        <f t="shared" ca="1" si="76"/>
        <v>Bilgi İşlem</v>
      </c>
      <c r="M580">
        <f ca="1">ROUNDUP(RANDBETWEEN(1,TODAY()-GirisimProjeler[[#This Row],[Tarih]])/2,0)</f>
        <v>1</v>
      </c>
      <c r="N580" s="15">
        <f ca="1">IF(GirisimProjeler[[#This Row],[Durumu]]="Açık",_xlfn.SWITCH(RANDBETWEEN(1,10),1,"",2,"",RANDBETWEEN(1,10)),"")</f>
        <v>7</v>
      </c>
      <c r="O580" s="15" t="str">
        <f t="shared" ca="1" si="79"/>
        <v>Kosgeb</v>
      </c>
      <c r="P580" s="15"/>
    </row>
    <row r="581" spans="1:16">
      <c r="A581">
        <v>868</v>
      </c>
      <c r="B581">
        <f t="shared" ca="1" si="77"/>
        <v>694</v>
      </c>
      <c r="C581">
        <f t="shared" ca="1" si="72"/>
        <v>6</v>
      </c>
      <c r="D581" t="s">
        <v>10620</v>
      </c>
      <c r="E581" s="14">
        <f t="shared" ca="1" si="73"/>
        <v>43702</v>
      </c>
      <c r="F581">
        <f t="shared" ca="1" si="74"/>
        <v>116</v>
      </c>
      <c r="G581" s="13">
        <f ca="1">VLOOKUP(GirisimProjeler[[#This Row],[Başvuruyu Alan Çalışan]],Calisanlar[],6,0)</f>
        <v>6</v>
      </c>
      <c r="H581" s="13">
        <f ca="1">MATCH(GirisimProjeler[[#This Row],[Başvuru il]],ilceler[İl Plaka],0)+RANDBETWEEN(1,5)</f>
        <v>66</v>
      </c>
      <c r="I581" t="str">
        <f t="shared" ca="1" si="75"/>
        <v>Kurum 7</v>
      </c>
      <c r="J581" t="str">
        <f ca="1">IF(GirisimProjeler[[#This Row],[Aşama]]="Sonuçlandı","Kapalı","Açık")</f>
        <v>Açık</v>
      </c>
      <c r="K581" t="str">
        <f t="shared" ca="1" si="78"/>
        <v>Yeni Proje</v>
      </c>
      <c r="L581" t="str">
        <f t="shared" ca="1" si="76"/>
        <v>İnsan Kaynakları</v>
      </c>
      <c r="M581">
        <f ca="1">ROUNDUP(RANDBETWEEN(1,TODAY()-GirisimProjeler[[#This Row],[Tarih]])/2,0)</f>
        <v>7</v>
      </c>
      <c r="N581" s="15">
        <f ca="1">IF(GirisimProjeler[[#This Row],[Durumu]]="Açık",_xlfn.SWITCH(RANDBETWEEN(1,10),1,"",2,"",RANDBETWEEN(1,10)),"")</f>
        <v>7</v>
      </c>
      <c r="O581" s="15" t="str">
        <f t="shared" ca="1" si="79"/>
        <v>Bulunmuyor</v>
      </c>
      <c r="P581" s="15"/>
    </row>
    <row r="582" spans="1:16">
      <c r="A582">
        <v>869</v>
      </c>
      <c r="B582">
        <f t="shared" ca="1" si="77"/>
        <v>1562</v>
      </c>
      <c r="C582">
        <f t="shared" ca="1" si="72"/>
        <v>65</v>
      </c>
      <c r="D582" t="s">
        <v>10621</v>
      </c>
      <c r="E582" s="14">
        <f t="shared" ca="1" si="73"/>
        <v>43731</v>
      </c>
      <c r="F582">
        <f t="shared" ca="1" si="74"/>
        <v>1</v>
      </c>
      <c r="G582" s="13">
        <f ca="1">VLOOKUP(GirisimProjeler[[#This Row],[Başvuruyu Alan Çalışan]],Calisanlar[],6,0)</f>
        <v>6</v>
      </c>
      <c r="H582" s="13">
        <f ca="1">MATCH(GirisimProjeler[[#This Row],[Başvuru il]],ilceler[İl Plaka],0)+RANDBETWEEN(1,5)</f>
        <v>68</v>
      </c>
      <c r="I582" t="str">
        <f t="shared" ca="1" si="75"/>
        <v>Kurum 17</v>
      </c>
      <c r="J582" t="str">
        <f ca="1">IF(GirisimProjeler[[#This Row],[Aşama]]="Sonuçlandı","Kapalı","Açık")</f>
        <v>Açık</v>
      </c>
      <c r="K582" t="str">
        <f t="shared" ca="1" si="78"/>
        <v>İncelemede</v>
      </c>
      <c r="L582" t="str">
        <f t="shared" ca="1" si="76"/>
        <v>Arge</v>
      </c>
      <c r="M582">
        <f ca="1">ROUNDUP(RANDBETWEEN(1,TODAY()-GirisimProjeler[[#This Row],[Tarih]])/2,0)</f>
        <v>1</v>
      </c>
      <c r="N582" s="15">
        <f ca="1">IF(GirisimProjeler[[#This Row],[Durumu]]="Açık",_xlfn.SWITCH(RANDBETWEEN(1,10),1,"",2,"",RANDBETWEEN(1,10)),"")</f>
        <v>8</v>
      </c>
      <c r="O582" s="15" t="str">
        <f t="shared" ca="1" si="79"/>
        <v>Tubitak</v>
      </c>
      <c r="P582" s="15"/>
    </row>
    <row r="583" spans="1:16">
      <c r="A583">
        <v>870</v>
      </c>
      <c r="B583">
        <f t="shared" ca="1" si="77"/>
        <v>1161</v>
      </c>
      <c r="C583">
        <f t="shared" ca="1" si="72"/>
        <v>40</v>
      </c>
      <c r="D583" t="s">
        <v>10622</v>
      </c>
      <c r="E583" s="14">
        <f t="shared" ca="1" si="73"/>
        <v>43697</v>
      </c>
      <c r="F583">
        <f t="shared" ca="1" si="74"/>
        <v>128</v>
      </c>
      <c r="G583" s="13">
        <f ca="1">VLOOKUP(GirisimProjeler[[#This Row],[Başvuruyu Alan Çalışan]],Calisanlar[],6,0)</f>
        <v>16</v>
      </c>
      <c r="H583" s="13">
        <f ca="1">MATCH(GirisimProjeler[[#This Row],[Başvuru il]],ilceler[İl Plaka],0)+RANDBETWEEN(1,5)</f>
        <v>220</v>
      </c>
      <c r="I583" t="str">
        <f t="shared" ca="1" si="75"/>
        <v>Kurum 19</v>
      </c>
      <c r="J583" t="str">
        <f ca="1">IF(GirisimProjeler[[#This Row],[Aşama]]="Sonuçlandı","Kapalı","Açık")</f>
        <v>Kapalı</v>
      </c>
      <c r="K583" t="str">
        <f t="shared" ca="1" si="78"/>
        <v>Sonuçlandı</v>
      </c>
      <c r="L583" t="str">
        <f t="shared" ca="1" si="76"/>
        <v>İnsan Kaynakları</v>
      </c>
      <c r="M583">
        <f ca="1">ROUNDUP(RANDBETWEEN(1,TODAY()-GirisimProjeler[[#This Row],[Tarih]])/2,0)</f>
        <v>9</v>
      </c>
      <c r="N583" s="15" t="str">
        <f ca="1">IF(GirisimProjeler[[#This Row],[Durumu]]="Açık",_xlfn.SWITCH(RANDBETWEEN(1,10),1,"",2,"",RANDBETWEEN(1,10)),"")</f>
        <v/>
      </c>
      <c r="O583" s="15" t="str">
        <f t="shared" ca="1" si="79"/>
        <v>Kosgeb</v>
      </c>
      <c r="P583" s="15"/>
    </row>
    <row r="584" spans="1:16">
      <c r="A584">
        <v>871</v>
      </c>
      <c r="B584">
        <f t="shared" ca="1" si="77"/>
        <v>113</v>
      </c>
      <c r="C584">
        <f t="shared" ca="1" si="72"/>
        <v>26</v>
      </c>
      <c r="D584" t="s">
        <v>10623</v>
      </c>
      <c r="E584" s="14">
        <f t="shared" ca="1" si="73"/>
        <v>43691</v>
      </c>
      <c r="F584">
        <f t="shared" ca="1" si="74"/>
        <v>32</v>
      </c>
      <c r="G584" s="13">
        <f ca="1">VLOOKUP(GirisimProjeler[[#This Row],[Başvuruyu Alan Çalışan]],Calisanlar[],6,0)</f>
        <v>30</v>
      </c>
      <c r="H584" s="13">
        <f ca="1">MATCH(GirisimProjeler[[#This Row],[Başvuru il]],ilceler[İl Plaka],0)+RANDBETWEEN(1,5)</f>
        <v>411</v>
      </c>
      <c r="I584" t="str">
        <f t="shared" ca="1" si="75"/>
        <v>Kurum 13</v>
      </c>
      <c r="J584" t="str">
        <f ca="1">IF(GirisimProjeler[[#This Row],[Aşama]]="Sonuçlandı","Kapalı","Açık")</f>
        <v>Kapalı</v>
      </c>
      <c r="K584" t="str">
        <f t="shared" ca="1" si="78"/>
        <v>Sonuçlandı</v>
      </c>
      <c r="L584" t="str">
        <f t="shared" ca="1" si="76"/>
        <v>Arge</v>
      </c>
      <c r="M584">
        <f ca="1">ROUNDUP(RANDBETWEEN(1,TODAY()-GirisimProjeler[[#This Row],[Tarih]])/2,0)</f>
        <v>8</v>
      </c>
      <c r="N584" s="15" t="str">
        <f ca="1">IF(GirisimProjeler[[#This Row],[Durumu]]="Açık",_xlfn.SWITCH(RANDBETWEEN(1,10),1,"",2,"",RANDBETWEEN(1,10)),"")</f>
        <v/>
      </c>
      <c r="O584" s="15" t="str">
        <f t="shared" ca="1" si="79"/>
        <v>Kosgeb</v>
      </c>
      <c r="P584" s="15"/>
    </row>
    <row r="585" spans="1:16">
      <c r="A585">
        <v>872</v>
      </c>
      <c r="B585">
        <f t="shared" ca="1" si="77"/>
        <v>995</v>
      </c>
      <c r="C585">
        <f t="shared" ca="1" si="72"/>
        <v>36</v>
      </c>
      <c r="D585" t="s">
        <v>10624</v>
      </c>
      <c r="E585" s="14">
        <f t="shared" ca="1" si="73"/>
        <v>43711</v>
      </c>
      <c r="F585">
        <f t="shared" ca="1" si="74"/>
        <v>88</v>
      </c>
      <c r="G585" s="13">
        <f ca="1">VLOOKUP(GirisimProjeler[[#This Row],[Başvuruyu Alan Çalışan]],Calisanlar[],6,0)</f>
        <v>35</v>
      </c>
      <c r="H585" s="13">
        <f ca="1">MATCH(GirisimProjeler[[#This Row],[Başvuru il]],ilceler[İl Plaka],0)+RANDBETWEEN(1,5)</f>
        <v>485</v>
      </c>
      <c r="I585" t="str">
        <f t="shared" ca="1" si="75"/>
        <v>Kurum 19</v>
      </c>
      <c r="J585" t="str">
        <f ca="1">IF(GirisimProjeler[[#This Row],[Aşama]]="Sonuçlandı","Kapalı","Açık")</f>
        <v>Kapalı</v>
      </c>
      <c r="K585" t="str">
        <f t="shared" ca="1" si="78"/>
        <v>Sonuçlandı</v>
      </c>
      <c r="L585" t="str">
        <f t="shared" ca="1" si="76"/>
        <v>İnsan Kaynakları</v>
      </c>
      <c r="M585">
        <f ca="1">ROUNDUP(RANDBETWEEN(1,TODAY()-GirisimProjeler[[#This Row],[Tarih]])/2,0)</f>
        <v>4</v>
      </c>
      <c r="N585" s="15" t="str">
        <f ca="1">IF(GirisimProjeler[[#This Row],[Durumu]]="Açık",_xlfn.SWITCH(RANDBETWEEN(1,10),1,"",2,"",RANDBETWEEN(1,10)),"")</f>
        <v/>
      </c>
      <c r="O585" s="15" t="str">
        <f t="shared" ca="1" si="79"/>
        <v>Tubitak</v>
      </c>
      <c r="P585" s="15"/>
    </row>
    <row r="586" spans="1:16">
      <c r="A586">
        <v>873</v>
      </c>
      <c r="B586">
        <f t="shared" ca="1" si="77"/>
        <v>154</v>
      </c>
      <c r="C586">
        <f t="shared" ca="1" si="72"/>
        <v>111</v>
      </c>
      <c r="D586" s="12" t="s">
        <v>10617</v>
      </c>
      <c r="E586" s="14">
        <f t="shared" ca="1" si="73"/>
        <v>43686</v>
      </c>
      <c r="F586">
        <f t="shared" ca="1" si="74"/>
        <v>25</v>
      </c>
      <c r="G586" s="13">
        <f ca="1">VLOOKUP(GirisimProjeler[[#This Row],[Başvuruyu Alan Çalışan]],Calisanlar[],6,0)</f>
        <v>6</v>
      </c>
      <c r="H586" s="13">
        <f ca="1">MATCH(GirisimProjeler[[#This Row],[Başvuru il]],ilceler[İl Plaka],0)+RANDBETWEEN(1,5)</f>
        <v>69</v>
      </c>
      <c r="I586" t="str">
        <f t="shared" ca="1" si="75"/>
        <v>Kurum 8</v>
      </c>
      <c r="J586" t="str">
        <f ca="1">IF(GirisimProjeler[[#This Row],[Aşama]]="Sonuçlandı","Kapalı","Açık")</f>
        <v>Kapalı</v>
      </c>
      <c r="K586" t="str">
        <f t="shared" ca="1" si="78"/>
        <v>Sonuçlandı</v>
      </c>
      <c r="L586" t="str">
        <f t="shared" ca="1" si="76"/>
        <v>Bilgi İşlem</v>
      </c>
      <c r="M586">
        <f ca="1">ROUNDUP(RANDBETWEEN(1,TODAY()-GirisimProjeler[[#This Row],[Tarih]])/2,0)</f>
        <v>5</v>
      </c>
      <c r="N586" s="15" t="str">
        <f ca="1">IF(GirisimProjeler[[#This Row],[Durumu]]="Açık",_xlfn.SWITCH(RANDBETWEEN(1,10),1,"",2,"",RANDBETWEEN(1,10)),"")</f>
        <v/>
      </c>
      <c r="O586" s="15" t="str">
        <f t="shared" ca="1" si="79"/>
        <v>Kosgeb</v>
      </c>
      <c r="P586" s="15"/>
    </row>
    <row r="587" spans="1:16">
      <c r="A587">
        <v>874</v>
      </c>
      <c r="B587">
        <f t="shared" ca="1" si="77"/>
        <v>694</v>
      </c>
      <c r="C587">
        <f t="shared" ca="1" si="72"/>
        <v>17</v>
      </c>
      <c r="D587" s="12" t="s">
        <v>10618</v>
      </c>
      <c r="E587" s="14">
        <f t="shared" ca="1" si="73"/>
        <v>43709</v>
      </c>
      <c r="F587">
        <f t="shared" ca="1" si="74"/>
        <v>75</v>
      </c>
      <c r="G587" s="13">
        <f ca="1">VLOOKUP(GirisimProjeler[[#This Row],[Başvuruyu Alan Çalışan]],Calisanlar[],6,0)</f>
        <v>66</v>
      </c>
      <c r="H587" s="13">
        <f ca="1">MATCH(GirisimProjeler[[#This Row],[Başvuru il]],ilceler[İl Plaka],0)+RANDBETWEEN(1,5)</f>
        <v>951</v>
      </c>
      <c r="I587" t="str">
        <f t="shared" ca="1" si="75"/>
        <v>Kurum 1</v>
      </c>
      <c r="J587" t="str">
        <f ca="1">IF(GirisimProjeler[[#This Row],[Aşama]]="Sonuçlandı","Kapalı","Açık")</f>
        <v>Açık</v>
      </c>
      <c r="K587" t="str">
        <f t="shared" ca="1" si="78"/>
        <v>İncelemede</v>
      </c>
      <c r="L587" t="str">
        <f t="shared" ca="1" si="76"/>
        <v>Finans</v>
      </c>
      <c r="M587">
        <f ca="1">ROUNDUP(RANDBETWEEN(1,TODAY()-GirisimProjeler[[#This Row],[Tarih]])/2,0)</f>
        <v>1</v>
      </c>
      <c r="N587" s="15">
        <f ca="1">IF(GirisimProjeler[[#This Row],[Durumu]]="Açık",_xlfn.SWITCH(RANDBETWEEN(1,10),1,"",2,"",RANDBETWEEN(1,10)),"")</f>
        <v>9</v>
      </c>
      <c r="O587" s="15" t="str">
        <f t="shared" ca="1" si="79"/>
        <v>Kosgeb</v>
      </c>
      <c r="P587" s="15"/>
    </row>
    <row r="588" spans="1:16">
      <c r="A588">
        <v>875</v>
      </c>
      <c r="B588">
        <f t="shared" ca="1" si="77"/>
        <v>359</v>
      </c>
      <c r="C588">
        <f t="shared" ca="1" si="72"/>
        <v>26</v>
      </c>
      <c r="D588" t="s">
        <v>10619</v>
      </c>
      <c r="E588" s="14">
        <f t="shared" ca="1" si="73"/>
        <v>43732</v>
      </c>
      <c r="F588">
        <f t="shared" ca="1" si="74"/>
        <v>97</v>
      </c>
      <c r="G588" s="13">
        <f ca="1">VLOOKUP(GirisimProjeler[[#This Row],[Başvuruyu Alan Çalışan]],Calisanlar[],6,0)</f>
        <v>58</v>
      </c>
      <c r="H588" s="13">
        <f ca="1">MATCH(GirisimProjeler[[#This Row],[Başvuru il]],ilceler[İl Plaka],0)+RANDBETWEEN(1,5)</f>
        <v>860</v>
      </c>
      <c r="I588" t="str">
        <f t="shared" ca="1" si="75"/>
        <v>Kurum 6</v>
      </c>
      <c r="J588" t="str">
        <f ca="1">IF(GirisimProjeler[[#This Row],[Aşama]]="Sonuçlandı","Kapalı","Açık")</f>
        <v>Kapalı</v>
      </c>
      <c r="K588" t="str">
        <f t="shared" ca="1" si="78"/>
        <v>Sonuçlandı</v>
      </c>
      <c r="L588" t="str">
        <f t="shared" ca="1" si="76"/>
        <v>Finans</v>
      </c>
      <c r="M588">
        <f ca="1">ROUNDUP(RANDBETWEEN(1,TODAY()-GirisimProjeler[[#This Row],[Tarih]])/2,0)</f>
        <v>1</v>
      </c>
      <c r="N588" s="15" t="str">
        <f ca="1">IF(GirisimProjeler[[#This Row],[Durumu]]="Açık",_xlfn.SWITCH(RANDBETWEEN(1,10),1,"",2,"",RANDBETWEEN(1,10)),"")</f>
        <v/>
      </c>
      <c r="O588" s="15" t="str">
        <f t="shared" ca="1" si="79"/>
        <v>Bulunmuyor</v>
      </c>
      <c r="P588" s="15"/>
    </row>
    <row r="589" spans="1:16">
      <c r="A589">
        <v>876</v>
      </c>
      <c r="B589">
        <f t="shared" ca="1" si="77"/>
        <v>393</v>
      </c>
      <c r="C589">
        <f t="shared" ca="1" si="72"/>
        <v>82</v>
      </c>
      <c r="D589" t="s">
        <v>10620</v>
      </c>
      <c r="E589" s="14">
        <f t="shared" ca="1" si="73"/>
        <v>43704</v>
      </c>
      <c r="F589">
        <f t="shared" ca="1" si="74"/>
        <v>10</v>
      </c>
      <c r="G589" s="13">
        <f ca="1">VLOOKUP(GirisimProjeler[[#This Row],[Başvuruyu Alan Çalışan]],Calisanlar[],6,0)</f>
        <v>34</v>
      </c>
      <c r="H589" s="13">
        <f ca="1">MATCH(GirisimProjeler[[#This Row],[Başvuru il]],ilceler[İl Plaka],0)+RANDBETWEEN(1,5)</f>
        <v>446</v>
      </c>
      <c r="I589" t="str">
        <f t="shared" ca="1" si="75"/>
        <v>Kurum 4</v>
      </c>
      <c r="J589" t="str">
        <f ca="1">IF(GirisimProjeler[[#This Row],[Aşama]]="Sonuçlandı","Kapalı","Açık")</f>
        <v>Kapalı</v>
      </c>
      <c r="K589" t="str">
        <f t="shared" ca="1" si="78"/>
        <v>Sonuçlandı</v>
      </c>
      <c r="L589" t="str">
        <f t="shared" ca="1" si="76"/>
        <v>Arge</v>
      </c>
      <c r="M589">
        <f ca="1">ROUNDUP(RANDBETWEEN(1,TODAY()-GirisimProjeler[[#This Row],[Tarih]])/2,0)</f>
        <v>9</v>
      </c>
      <c r="N589" s="15" t="str">
        <f ca="1">IF(GirisimProjeler[[#This Row],[Durumu]]="Açık",_xlfn.SWITCH(RANDBETWEEN(1,10),1,"",2,"",RANDBETWEEN(1,10)),"")</f>
        <v/>
      </c>
      <c r="O589" s="15" t="str">
        <f t="shared" ca="1" si="79"/>
        <v>Kosgeb</v>
      </c>
      <c r="P589" s="15"/>
    </row>
    <row r="590" spans="1:16">
      <c r="A590">
        <v>877</v>
      </c>
      <c r="B590">
        <f t="shared" ca="1" si="77"/>
        <v>700</v>
      </c>
      <c r="C590">
        <f t="shared" ca="1" si="72"/>
        <v>66</v>
      </c>
      <c r="D590" t="s">
        <v>10621</v>
      </c>
      <c r="E590" s="14">
        <f t="shared" ca="1" si="73"/>
        <v>43701</v>
      </c>
      <c r="F590">
        <f t="shared" ca="1" si="74"/>
        <v>42</v>
      </c>
      <c r="G590" s="13">
        <f ca="1">VLOOKUP(GirisimProjeler[[#This Row],[Başvuruyu Alan Çalışan]],Calisanlar[],6,0)</f>
        <v>35</v>
      </c>
      <c r="H590" s="13">
        <f ca="1">MATCH(GirisimProjeler[[#This Row],[Başvuru il]],ilceler[İl Plaka],0)+RANDBETWEEN(1,5)</f>
        <v>485</v>
      </c>
      <c r="I590" t="str">
        <f t="shared" ca="1" si="75"/>
        <v>Kurum 18</v>
      </c>
      <c r="J590" t="str">
        <f ca="1">IF(GirisimProjeler[[#This Row],[Aşama]]="Sonuçlandı","Kapalı","Açık")</f>
        <v>Açık</v>
      </c>
      <c r="K590" t="str">
        <f t="shared" ca="1" si="78"/>
        <v>İncelemede</v>
      </c>
      <c r="L590" t="str">
        <f t="shared" ca="1" si="76"/>
        <v>Arge</v>
      </c>
      <c r="M590">
        <f ca="1">ROUNDUP(RANDBETWEEN(1,TODAY()-GirisimProjeler[[#This Row],[Tarih]])/2,0)</f>
        <v>1</v>
      </c>
      <c r="N590" s="15">
        <f ca="1">IF(GirisimProjeler[[#This Row],[Durumu]]="Açık",_xlfn.SWITCH(RANDBETWEEN(1,10),1,"",2,"",RANDBETWEEN(1,10)),"")</f>
        <v>10</v>
      </c>
      <c r="O590" s="15" t="str">
        <f t="shared" ca="1" si="79"/>
        <v>Tubitak</v>
      </c>
      <c r="P590" s="15"/>
    </row>
    <row r="591" spans="1:16">
      <c r="A591">
        <v>878</v>
      </c>
      <c r="B591">
        <f t="shared" ca="1" si="77"/>
        <v>1864</v>
      </c>
      <c r="C591">
        <f t="shared" ca="1" si="72"/>
        <v>72</v>
      </c>
      <c r="D591" t="s">
        <v>10622</v>
      </c>
      <c r="E591" s="14">
        <f t="shared" ca="1" si="73"/>
        <v>43715</v>
      </c>
      <c r="F591">
        <f t="shared" ca="1" si="74"/>
        <v>71</v>
      </c>
      <c r="G591" s="13">
        <f ca="1">VLOOKUP(GirisimProjeler[[#This Row],[Başvuruyu Alan Çalışan]],Calisanlar[],6,0)</f>
        <v>35</v>
      </c>
      <c r="H591" s="13">
        <f ca="1">MATCH(GirisimProjeler[[#This Row],[Başvuru il]],ilceler[İl Plaka],0)+RANDBETWEEN(1,5)</f>
        <v>489</v>
      </c>
      <c r="I591" t="str">
        <f t="shared" ca="1" si="75"/>
        <v>Kurum 14</v>
      </c>
      <c r="J591" t="str">
        <f ca="1">IF(GirisimProjeler[[#This Row],[Aşama]]="Sonuçlandı","Kapalı","Açık")</f>
        <v>Kapalı</v>
      </c>
      <c r="K591" t="str">
        <f t="shared" ca="1" si="78"/>
        <v>Sonuçlandı</v>
      </c>
      <c r="L591" t="str">
        <f t="shared" ca="1" si="76"/>
        <v>İnsan Kaynakları</v>
      </c>
      <c r="M591">
        <f ca="1">ROUNDUP(RANDBETWEEN(1,TODAY()-GirisimProjeler[[#This Row],[Tarih]])/2,0)</f>
        <v>2</v>
      </c>
      <c r="N591" s="15" t="str">
        <f ca="1">IF(GirisimProjeler[[#This Row],[Durumu]]="Açık",_xlfn.SWITCH(RANDBETWEEN(1,10),1,"",2,"",RANDBETWEEN(1,10)),"")</f>
        <v/>
      </c>
      <c r="O591" s="15" t="str">
        <f t="shared" ca="1" si="79"/>
        <v>Bulunmuyor</v>
      </c>
      <c r="P591" s="15"/>
    </row>
    <row r="592" spans="1:16">
      <c r="A592">
        <v>879</v>
      </c>
      <c r="B592">
        <f t="shared" ca="1" si="77"/>
        <v>215</v>
      </c>
      <c r="C592">
        <f t="shared" ca="1" si="72"/>
        <v>73</v>
      </c>
      <c r="D592" t="s">
        <v>10623</v>
      </c>
      <c r="E592" s="14">
        <f t="shared" ca="1" si="73"/>
        <v>43704</v>
      </c>
      <c r="F592">
        <f t="shared" ca="1" si="74"/>
        <v>66</v>
      </c>
      <c r="G592" s="13">
        <f ca="1">VLOOKUP(GirisimProjeler[[#This Row],[Başvuruyu Alan Çalışan]],Calisanlar[],6,0)</f>
        <v>6</v>
      </c>
      <c r="H592" s="13">
        <f ca="1">MATCH(GirisimProjeler[[#This Row],[Başvuru il]],ilceler[İl Plaka],0)+RANDBETWEEN(1,5)</f>
        <v>67</v>
      </c>
      <c r="I592" t="str">
        <f t="shared" ca="1" si="75"/>
        <v>Kurum 7</v>
      </c>
      <c r="J592" t="str">
        <f ca="1">IF(GirisimProjeler[[#This Row],[Aşama]]="Sonuçlandı","Kapalı","Açık")</f>
        <v>Kapalı</v>
      </c>
      <c r="K592" t="str">
        <f t="shared" ca="1" si="78"/>
        <v>Sonuçlandı</v>
      </c>
      <c r="L592" t="str">
        <f t="shared" ca="1" si="76"/>
        <v>Finans</v>
      </c>
      <c r="M592">
        <f ca="1">ROUNDUP(RANDBETWEEN(1,TODAY()-GirisimProjeler[[#This Row],[Tarih]])/2,0)</f>
        <v>10</v>
      </c>
      <c r="N592" s="15" t="str">
        <f ca="1">IF(GirisimProjeler[[#This Row],[Durumu]]="Açık",_xlfn.SWITCH(RANDBETWEEN(1,10),1,"",2,"",RANDBETWEEN(1,10)),"")</f>
        <v/>
      </c>
      <c r="O592" s="15" t="str">
        <f t="shared" ca="1" si="79"/>
        <v>AB</v>
      </c>
      <c r="P592" s="15"/>
    </row>
    <row r="593" spans="1:16">
      <c r="A593">
        <v>880</v>
      </c>
      <c r="B593">
        <f t="shared" ca="1" si="77"/>
        <v>1108</v>
      </c>
      <c r="C593">
        <f t="shared" ca="1" si="72"/>
        <v>91</v>
      </c>
      <c r="D593" t="s">
        <v>10624</v>
      </c>
      <c r="E593" s="14">
        <f t="shared" ca="1" si="73"/>
        <v>43685</v>
      </c>
      <c r="F593">
        <f t="shared" ca="1" si="74"/>
        <v>130</v>
      </c>
      <c r="G593" s="13">
        <f ca="1">VLOOKUP(GirisimProjeler[[#This Row],[Başvuruyu Alan Çalışan]],Calisanlar[],6,0)</f>
        <v>34</v>
      </c>
      <c r="H593" s="13">
        <f ca="1">MATCH(GirisimProjeler[[#This Row],[Başvuru il]],ilceler[İl Plaka],0)+RANDBETWEEN(1,5)</f>
        <v>449</v>
      </c>
      <c r="I593" t="str">
        <f t="shared" ca="1" si="75"/>
        <v>Kurum 9</v>
      </c>
      <c r="J593" t="str">
        <f ca="1">IF(GirisimProjeler[[#This Row],[Aşama]]="Sonuçlandı","Kapalı","Açık")</f>
        <v>Açık</v>
      </c>
      <c r="K593" t="str">
        <f t="shared" ca="1" si="78"/>
        <v>Yeni Proje</v>
      </c>
      <c r="L593" t="str">
        <f t="shared" ca="1" si="76"/>
        <v>İnsan Kaynakları</v>
      </c>
      <c r="M593">
        <f ca="1">ROUNDUP(RANDBETWEEN(1,TODAY()-GirisimProjeler[[#This Row],[Tarih]])/2,0)</f>
        <v>9</v>
      </c>
      <c r="N593" s="15">
        <f ca="1">IF(GirisimProjeler[[#This Row],[Durumu]]="Açık",_xlfn.SWITCH(RANDBETWEEN(1,10),1,"",2,"",RANDBETWEEN(1,10)),"")</f>
        <v>2</v>
      </c>
      <c r="O593" s="15" t="str">
        <f t="shared" ca="1" si="79"/>
        <v>Kosgeb</v>
      </c>
      <c r="P593" s="15"/>
    </row>
    <row r="594" spans="1:16">
      <c r="A594">
        <v>881</v>
      </c>
      <c r="B594">
        <f t="shared" ca="1" si="77"/>
        <v>1708</v>
      </c>
      <c r="C594">
        <f t="shared" ca="1" si="72"/>
        <v>150</v>
      </c>
      <c r="D594" s="12" t="s">
        <v>10617</v>
      </c>
      <c r="E594" s="14">
        <f t="shared" ca="1" si="73"/>
        <v>43702</v>
      </c>
      <c r="F594">
        <f t="shared" ca="1" si="74"/>
        <v>116</v>
      </c>
      <c r="G594" s="13">
        <f ca="1">VLOOKUP(GirisimProjeler[[#This Row],[Başvuruyu Alan Çalışan]],Calisanlar[],6,0)</f>
        <v>6</v>
      </c>
      <c r="H594" s="13">
        <f ca="1">MATCH(GirisimProjeler[[#This Row],[Başvuru il]],ilceler[İl Plaka],0)+RANDBETWEEN(1,5)</f>
        <v>66</v>
      </c>
      <c r="I594" t="str">
        <f t="shared" ca="1" si="75"/>
        <v>Kurum 11</v>
      </c>
      <c r="J594" t="str">
        <f ca="1">IF(GirisimProjeler[[#This Row],[Aşama]]="Sonuçlandı","Kapalı","Açık")</f>
        <v>Kapalı</v>
      </c>
      <c r="K594" t="str">
        <f t="shared" ca="1" si="78"/>
        <v>Sonuçlandı</v>
      </c>
      <c r="L594" t="str">
        <f t="shared" ca="1" si="76"/>
        <v>Finans</v>
      </c>
      <c r="M594">
        <f ca="1">ROUNDUP(RANDBETWEEN(1,TODAY()-GirisimProjeler[[#This Row],[Tarih]])/2,0)</f>
        <v>8</v>
      </c>
      <c r="N594" s="15" t="str">
        <f ca="1">IF(GirisimProjeler[[#This Row],[Durumu]]="Açık",_xlfn.SWITCH(RANDBETWEEN(1,10),1,"",2,"",RANDBETWEEN(1,10)),"")</f>
        <v/>
      </c>
      <c r="O594" s="15" t="str">
        <f t="shared" ca="1" si="79"/>
        <v>AB</v>
      </c>
      <c r="P594" s="15"/>
    </row>
    <row r="595" spans="1:16">
      <c r="A595">
        <v>882</v>
      </c>
      <c r="B595">
        <f t="shared" ca="1" si="77"/>
        <v>952</v>
      </c>
      <c r="C595">
        <f t="shared" ca="1" si="72"/>
        <v>38</v>
      </c>
      <c r="D595" s="12" t="s">
        <v>10618</v>
      </c>
      <c r="E595" s="14">
        <f t="shared" ca="1" si="73"/>
        <v>43715</v>
      </c>
      <c r="F595">
        <f t="shared" ca="1" si="74"/>
        <v>99</v>
      </c>
      <c r="G595" s="13">
        <f ca="1">VLOOKUP(GirisimProjeler[[#This Row],[Başvuruyu Alan Çalışan]],Calisanlar[],6,0)</f>
        <v>31</v>
      </c>
      <c r="H595" s="13">
        <f ca="1">MATCH(GirisimProjeler[[#This Row],[Başvuru il]],ilceler[İl Plaka],0)+RANDBETWEEN(1,5)</f>
        <v>414</v>
      </c>
      <c r="I595" t="str">
        <f t="shared" ca="1" si="75"/>
        <v>Kurum 18</v>
      </c>
      <c r="J595" t="str">
        <f ca="1">IF(GirisimProjeler[[#This Row],[Aşama]]="Sonuçlandı","Kapalı","Açık")</f>
        <v>Kapalı</v>
      </c>
      <c r="K595" t="str">
        <f t="shared" ca="1" si="78"/>
        <v>Sonuçlandı</v>
      </c>
      <c r="L595" t="str">
        <f t="shared" ca="1" si="76"/>
        <v>Finans</v>
      </c>
      <c r="M595">
        <f ca="1">ROUNDUP(RANDBETWEEN(1,TODAY()-GirisimProjeler[[#This Row],[Tarih]])/2,0)</f>
        <v>6</v>
      </c>
      <c r="N595" s="15" t="str">
        <f ca="1">IF(GirisimProjeler[[#This Row],[Durumu]]="Açık",_xlfn.SWITCH(RANDBETWEEN(1,10),1,"",2,"",RANDBETWEEN(1,10)),"")</f>
        <v/>
      </c>
      <c r="O595" s="15" t="str">
        <f t="shared" ca="1" si="79"/>
        <v>AB</v>
      </c>
      <c r="P595" s="15"/>
    </row>
    <row r="596" spans="1:16">
      <c r="A596">
        <v>883</v>
      </c>
      <c r="B596">
        <f t="shared" ca="1" si="77"/>
        <v>970</v>
      </c>
      <c r="C596">
        <f t="shared" ca="1" si="72"/>
        <v>117</v>
      </c>
      <c r="D596" t="s">
        <v>10619</v>
      </c>
      <c r="E596" s="14">
        <f t="shared" ca="1" si="73"/>
        <v>43724</v>
      </c>
      <c r="F596">
        <f t="shared" ca="1" si="74"/>
        <v>26</v>
      </c>
      <c r="G596" s="13">
        <f ca="1">VLOOKUP(GirisimProjeler[[#This Row],[Başvuruyu Alan Çalışan]],Calisanlar[],6,0)</f>
        <v>34</v>
      </c>
      <c r="H596" s="13">
        <f ca="1">MATCH(GirisimProjeler[[#This Row],[Başvuru il]],ilceler[İl Plaka],0)+RANDBETWEEN(1,5)</f>
        <v>449</v>
      </c>
      <c r="I596" t="str">
        <f t="shared" ca="1" si="75"/>
        <v>Kurum 15</v>
      </c>
      <c r="J596" t="str">
        <f ca="1">IF(GirisimProjeler[[#This Row],[Aşama]]="Sonuçlandı","Kapalı","Açık")</f>
        <v>Açık</v>
      </c>
      <c r="K596" t="str">
        <f t="shared" ca="1" si="78"/>
        <v>Yeni Proje</v>
      </c>
      <c r="L596" t="str">
        <f t="shared" ca="1" si="76"/>
        <v>Arge</v>
      </c>
      <c r="M596">
        <f ca="1">ROUNDUP(RANDBETWEEN(1,TODAY()-GirisimProjeler[[#This Row],[Tarih]])/2,0)</f>
        <v>1</v>
      </c>
      <c r="N596" s="15">
        <f ca="1">IF(GirisimProjeler[[#This Row],[Durumu]]="Açık",_xlfn.SWITCH(RANDBETWEEN(1,10),1,"",2,"",RANDBETWEEN(1,10)),"")</f>
        <v>6</v>
      </c>
      <c r="O596" s="15" t="str">
        <f t="shared" ca="1" si="79"/>
        <v>Tubitak</v>
      </c>
      <c r="P596" s="15"/>
    </row>
    <row r="597" spans="1:16">
      <c r="A597">
        <v>884</v>
      </c>
      <c r="B597">
        <f t="shared" ca="1" si="77"/>
        <v>1043</v>
      </c>
      <c r="C597">
        <f t="shared" ca="1" si="72"/>
        <v>9</v>
      </c>
      <c r="D597" t="s">
        <v>10620</v>
      </c>
      <c r="E597" s="14">
        <f t="shared" ca="1" si="73"/>
        <v>43729</v>
      </c>
      <c r="F597">
        <f t="shared" ca="1" si="74"/>
        <v>127</v>
      </c>
      <c r="G597" s="13">
        <f ca="1">VLOOKUP(GirisimProjeler[[#This Row],[Başvuruyu Alan Çalışan]],Calisanlar[],6,0)</f>
        <v>34</v>
      </c>
      <c r="H597" s="13">
        <f ca="1">MATCH(GirisimProjeler[[#This Row],[Başvuru il]],ilceler[İl Plaka],0)+RANDBETWEEN(1,5)</f>
        <v>449</v>
      </c>
      <c r="I597" t="str">
        <f t="shared" ca="1" si="75"/>
        <v>Kurum 16</v>
      </c>
      <c r="J597" t="str">
        <f ca="1">IF(GirisimProjeler[[#This Row],[Aşama]]="Sonuçlandı","Kapalı","Açık")</f>
        <v>Açık</v>
      </c>
      <c r="K597" t="str">
        <f t="shared" ca="1" si="78"/>
        <v>İncelemede</v>
      </c>
      <c r="L597" t="str">
        <f t="shared" ca="1" si="76"/>
        <v>Arge</v>
      </c>
      <c r="M597">
        <f ca="1">ROUNDUP(RANDBETWEEN(1,TODAY()-GirisimProjeler[[#This Row],[Tarih]])/2,0)</f>
        <v>2</v>
      </c>
      <c r="N597" s="15">
        <f ca="1">IF(GirisimProjeler[[#This Row],[Durumu]]="Açık",_xlfn.SWITCH(RANDBETWEEN(1,10),1,"",2,"",RANDBETWEEN(1,10)),"")</f>
        <v>3</v>
      </c>
      <c r="O597" s="15" t="str">
        <f t="shared" ca="1" si="79"/>
        <v>Kosgeb</v>
      </c>
      <c r="P597" s="15"/>
    </row>
    <row r="598" spans="1:16">
      <c r="A598">
        <v>885</v>
      </c>
      <c r="B598">
        <f t="shared" ca="1" si="77"/>
        <v>342</v>
      </c>
      <c r="C598">
        <f t="shared" ca="1" si="72"/>
        <v>64</v>
      </c>
      <c r="D598" t="s">
        <v>10621</v>
      </c>
      <c r="E598" s="14">
        <f t="shared" ca="1" si="73"/>
        <v>43704</v>
      </c>
      <c r="F598">
        <f t="shared" ca="1" si="74"/>
        <v>94</v>
      </c>
      <c r="G598" s="13">
        <f ca="1">VLOOKUP(GirisimProjeler[[#This Row],[Başvuruyu Alan Çalışan]],Calisanlar[],6,0)</f>
        <v>27</v>
      </c>
      <c r="H598" s="13">
        <f ca="1">MATCH(GirisimProjeler[[#This Row],[Başvuru il]],ilceler[İl Plaka],0)+RANDBETWEEN(1,5)</f>
        <v>383</v>
      </c>
      <c r="I598" t="str">
        <f t="shared" ca="1" si="75"/>
        <v>Kurum 13</v>
      </c>
      <c r="J598" t="str">
        <f ca="1">IF(GirisimProjeler[[#This Row],[Aşama]]="Sonuçlandı","Kapalı","Açık")</f>
        <v>Kapalı</v>
      </c>
      <c r="K598" t="str">
        <f t="shared" ca="1" si="78"/>
        <v>Sonuçlandı</v>
      </c>
      <c r="L598" t="str">
        <f t="shared" ca="1" si="76"/>
        <v>Finans</v>
      </c>
      <c r="M598">
        <f ca="1">ROUNDUP(RANDBETWEEN(1,TODAY()-GirisimProjeler[[#This Row],[Tarih]])/2,0)</f>
        <v>12</v>
      </c>
      <c r="N598" s="15" t="str">
        <f ca="1">IF(GirisimProjeler[[#This Row],[Durumu]]="Açık",_xlfn.SWITCH(RANDBETWEEN(1,10),1,"",2,"",RANDBETWEEN(1,10)),"")</f>
        <v/>
      </c>
      <c r="O598" s="15" t="str">
        <f t="shared" ca="1" si="79"/>
        <v>AB</v>
      </c>
      <c r="P598" s="15"/>
    </row>
    <row r="599" spans="1:16">
      <c r="A599">
        <v>886</v>
      </c>
      <c r="B599">
        <f t="shared" ca="1" si="77"/>
        <v>429</v>
      </c>
      <c r="C599">
        <f t="shared" ca="1" si="72"/>
        <v>60</v>
      </c>
      <c r="D599" t="s">
        <v>10622</v>
      </c>
      <c r="E599" s="14">
        <f t="shared" ca="1" si="73"/>
        <v>43719</v>
      </c>
      <c r="F599">
        <f t="shared" ca="1" si="74"/>
        <v>99</v>
      </c>
      <c r="G599" s="13">
        <f ca="1">VLOOKUP(GirisimProjeler[[#This Row],[Başvuruyu Alan Çalışan]],Calisanlar[],6,0)</f>
        <v>31</v>
      </c>
      <c r="H599" s="13">
        <f ca="1">MATCH(GirisimProjeler[[#This Row],[Başvuru il]],ilceler[İl Plaka],0)+RANDBETWEEN(1,5)</f>
        <v>416</v>
      </c>
      <c r="I599" t="str">
        <f t="shared" ca="1" si="75"/>
        <v>Kurum 15</v>
      </c>
      <c r="J599" t="str">
        <f ca="1">IF(GirisimProjeler[[#This Row],[Aşama]]="Sonuçlandı","Kapalı","Açık")</f>
        <v>Açık</v>
      </c>
      <c r="K599" t="str">
        <f t="shared" ca="1" si="78"/>
        <v>İncelemede</v>
      </c>
      <c r="L599" t="str">
        <f t="shared" ca="1" si="76"/>
        <v>İnsan Kaynakları</v>
      </c>
      <c r="M599">
        <f ca="1">ROUNDUP(RANDBETWEEN(1,TODAY()-GirisimProjeler[[#This Row],[Tarih]])/2,0)</f>
        <v>7</v>
      </c>
      <c r="N599" s="15">
        <f ca="1">IF(GirisimProjeler[[#This Row],[Durumu]]="Açık",_xlfn.SWITCH(RANDBETWEEN(1,10),1,"",2,"",RANDBETWEEN(1,10)),"")</f>
        <v>2</v>
      </c>
      <c r="O599" s="15" t="str">
        <f t="shared" ca="1" si="79"/>
        <v>AB</v>
      </c>
      <c r="P599" s="15"/>
    </row>
    <row r="600" spans="1:16">
      <c r="A600">
        <v>887</v>
      </c>
      <c r="B600">
        <f t="shared" ca="1" si="77"/>
        <v>792</v>
      </c>
      <c r="C600">
        <f t="shared" ca="1" si="72"/>
        <v>118</v>
      </c>
      <c r="D600" t="s">
        <v>10623</v>
      </c>
      <c r="E600" s="14">
        <f t="shared" ca="1" si="73"/>
        <v>43721</v>
      </c>
      <c r="F600">
        <f t="shared" ca="1" si="74"/>
        <v>9</v>
      </c>
      <c r="G600" s="13">
        <f ca="1">VLOOKUP(GirisimProjeler[[#This Row],[Başvuruyu Alan Çalışan]],Calisanlar[],6,0)</f>
        <v>34</v>
      </c>
      <c r="H600" s="13">
        <f ca="1">MATCH(GirisimProjeler[[#This Row],[Başvuru il]],ilceler[İl Plaka],0)+RANDBETWEEN(1,5)</f>
        <v>447</v>
      </c>
      <c r="I600" t="str">
        <f t="shared" ca="1" si="75"/>
        <v>Kurum 15</v>
      </c>
      <c r="J600" t="str">
        <f ca="1">IF(GirisimProjeler[[#This Row],[Aşama]]="Sonuçlandı","Kapalı","Açık")</f>
        <v>Kapalı</v>
      </c>
      <c r="K600" t="str">
        <f t="shared" ca="1" si="78"/>
        <v>Sonuçlandı</v>
      </c>
      <c r="L600" t="str">
        <f t="shared" ca="1" si="76"/>
        <v>Arge</v>
      </c>
      <c r="M600">
        <f ca="1">ROUNDUP(RANDBETWEEN(1,TODAY()-GirisimProjeler[[#This Row],[Tarih]])/2,0)</f>
        <v>2</v>
      </c>
      <c r="N600" s="15" t="str">
        <f ca="1">IF(GirisimProjeler[[#This Row],[Durumu]]="Açık",_xlfn.SWITCH(RANDBETWEEN(1,10),1,"",2,"",RANDBETWEEN(1,10)),"")</f>
        <v/>
      </c>
      <c r="O600" s="15" t="str">
        <f t="shared" ca="1" si="79"/>
        <v>Kosgeb</v>
      </c>
      <c r="P600" s="15"/>
    </row>
    <row r="601" spans="1:16">
      <c r="A601">
        <v>888</v>
      </c>
      <c r="B601">
        <f t="shared" ca="1" si="77"/>
        <v>1685</v>
      </c>
      <c r="C601">
        <f t="shared" ca="1" si="72"/>
        <v>72</v>
      </c>
      <c r="D601" t="s">
        <v>10624</v>
      </c>
      <c r="E601" s="14">
        <f t="shared" ca="1" si="73"/>
        <v>43677</v>
      </c>
      <c r="F601">
        <f t="shared" ca="1" si="74"/>
        <v>69</v>
      </c>
      <c r="G601" s="13">
        <f ca="1">VLOOKUP(GirisimProjeler[[#This Row],[Başvuruyu Alan Çalışan]],Calisanlar[],6,0)</f>
        <v>34</v>
      </c>
      <c r="H601" s="13">
        <f ca="1">MATCH(GirisimProjeler[[#This Row],[Başvuru il]],ilceler[İl Plaka],0)+RANDBETWEEN(1,5)</f>
        <v>447</v>
      </c>
      <c r="I601" t="str">
        <f t="shared" ca="1" si="75"/>
        <v>Kurum 6</v>
      </c>
      <c r="J601" t="str">
        <f ca="1">IF(GirisimProjeler[[#This Row],[Aşama]]="Sonuçlandı","Kapalı","Açık")</f>
        <v>Açık</v>
      </c>
      <c r="K601" t="str">
        <f t="shared" ca="1" si="78"/>
        <v>Yeni Proje</v>
      </c>
      <c r="L601" t="str">
        <f t="shared" ca="1" si="76"/>
        <v>Arge</v>
      </c>
      <c r="M601">
        <f ca="1">ROUNDUP(RANDBETWEEN(1,TODAY()-GirisimProjeler[[#This Row],[Tarih]])/2,0)</f>
        <v>1</v>
      </c>
      <c r="N601" s="15">
        <f ca="1">IF(GirisimProjeler[[#This Row],[Durumu]]="Açık",_xlfn.SWITCH(RANDBETWEEN(1,10),1,"",2,"",RANDBETWEEN(1,10)),"")</f>
        <v>3</v>
      </c>
      <c r="O601" s="15" t="str">
        <f t="shared" ca="1" si="79"/>
        <v>AB</v>
      </c>
      <c r="P601" s="15"/>
    </row>
    <row r="602" spans="1:16">
      <c r="A602">
        <v>889</v>
      </c>
      <c r="B602">
        <f t="shared" ca="1" si="77"/>
        <v>1426</v>
      </c>
      <c r="C602">
        <f t="shared" ca="1" si="72"/>
        <v>51</v>
      </c>
      <c r="D602" s="12" t="s">
        <v>10617</v>
      </c>
      <c r="E602" s="14">
        <f t="shared" ca="1" si="73"/>
        <v>43704</v>
      </c>
      <c r="F602">
        <f t="shared" ca="1" si="74"/>
        <v>78</v>
      </c>
      <c r="G602" s="13">
        <f ca="1">VLOOKUP(GirisimProjeler[[#This Row],[Başvuruyu Alan Çalışan]],Calisanlar[],6,0)</f>
        <v>6</v>
      </c>
      <c r="H602" s="13">
        <f ca="1">MATCH(GirisimProjeler[[#This Row],[Başvuru il]],ilceler[İl Plaka],0)+RANDBETWEEN(1,5)</f>
        <v>67</v>
      </c>
      <c r="I602" t="str">
        <f t="shared" ca="1" si="75"/>
        <v>Kurum 16</v>
      </c>
      <c r="J602" t="str">
        <f ca="1">IF(GirisimProjeler[[#This Row],[Aşama]]="Sonuçlandı","Kapalı","Açık")</f>
        <v>Kapalı</v>
      </c>
      <c r="K602" t="str">
        <f t="shared" ca="1" si="78"/>
        <v>Sonuçlandı</v>
      </c>
      <c r="L602" t="str">
        <f t="shared" ca="1" si="76"/>
        <v>Bilgi İşlem</v>
      </c>
      <c r="M602">
        <f ca="1">ROUNDUP(RANDBETWEEN(1,TODAY()-GirisimProjeler[[#This Row],[Tarih]])/2,0)</f>
        <v>3</v>
      </c>
      <c r="N602" s="15" t="str">
        <f ca="1">IF(GirisimProjeler[[#This Row],[Durumu]]="Açık",_xlfn.SWITCH(RANDBETWEEN(1,10),1,"",2,"",RANDBETWEEN(1,10)),"")</f>
        <v/>
      </c>
      <c r="O602" s="15" t="str">
        <f t="shared" ca="1" si="79"/>
        <v>Tubitak</v>
      </c>
      <c r="P602" s="15"/>
    </row>
    <row r="603" spans="1:16">
      <c r="A603">
        <v>890</v>
      </c>
      <c r="B603">
        <f t="shared" ca="1" si="77"/>
        <v>437</v>
      </c>
      <c r="C603">
        <f t="shared" ca="1" si="72"/>
        <v>29</v>
      </c>
      <c r="D603" s="12" t="s">
        <v>10618</v>
      </c>
      <c r="E603" s="14">
        <f t="shared" ca="1" si="73"/>
        <v>43683</v>
      </c>
      <c r="F603">
        <f t="shared" ca="1" si="74"/>
        <v>32</v>
      </c>
      <c r="G603" s="13">
        <f ca="1">VLOOKUP(GirisimProjeler[[#This Row],[Başvuruyu Alan Çalışan]],Calisanlar[],6,0)</f>
        <v>30</v>
      </c>
      <c r="H603" s="13">
        <f ca="1">MATCH(GirisimProjeler[[#This Row],[Başvuru il]],ilceler[İl Plaka],0)+RANDBETWEEN(1,5)</f>
        <v>414</v>
      </c>
      <c r="I603" t="str">
        <f t="shared" ca="1" si="75"/>
        <v>Kurum 7</v>
      </c>
      <c r="J603" t="str">
        <f ca="1">IF(GirisimProjeler[[#This Row],[Aşama]]="Sonuçlandı","Kapalı","Açık")</f>
        <v>Kapalı</v>
      </c>
      <c r="K603" t="str">
        <f t="shared" ca="1" si="78"/>
        <v>Sonuçlandı</v>
      </c>
      <c r="L603" t="str">
        <f t="shared" ca="1" si="76"/>
        <v>İnsan Kaynakları</v>
      </c>
      <c r="M603">
        <f ca="1">ROUNDUP(RANDBETWEEN(1,TODAY()-GirisimProjeler[[#This Row],[Tarih]])/2,0)</f>
        <v>9</v>
      </c>
      <c r="N603" s="15" t="str">
        <f ca="1">IF(GirisimProjeler[[#This Row],[Durumu]]="Açık",_xlfn.SWITCH(RANDBETWEEN(1,10),1,"",2,"",RANDBETWEEN(1,10)),"")</f>
        <v/>
      </c>
      <c r="O603" s="15" t="str">
        <f t="shared" ca="1" si="79"/>
        <v>Tubitak</v>
      </c>
      <c r="P603" s="15"/>
    </row>
    <row r="604" spans="1:16">
      <c r="A604">
        <v>891</v>
      </c>
      <c r="B604">
        <f t="shared" ca="1" si="77"/>
        <v>1930</v>
      </c>
      <c r="C604">
        <f t="shared" ca="1" si="72"/>
        <v>109</v>
      </c>
      <c r="D604" t="s">
        <v>10619</v>
      </c>
      <c r="E604" s="14">
        <f t="shared" ca="1" si="73"/>
        <v>43712</v>
      </c>
      <c r="F604">
        <f t="shared" ca="1" si="74"/>
        <v>15</v>
      </c>
      <c r="G604" s="13">
        <f ca="1">VLOOKUP(GirisimProjeler[[#This Row],[Başvuruyu Alan Çalışan]],Calisanlar[],6,0)</f>
        <v>6</v>
      </c>
      <c r="H604" s="13">
        <f ca="1">MATCH(GirisimProjeler[[#This Row],[Başvuru il]],ilceler[İl Plaka],0)+RANDBETWEEN(1,5)</f>
        <v>70</v>
      </c>
      <c r="I604" t="str">
        <f t="shared" ca="1" si="75"/>
        <v>Kurum 16</v>
      </c>
      <c r="J604" t="str">
        <f ca="1">IF(GirisimProjeler[[#This Row],[Aşama]]="Sonuçlandı","Kapalı","Açık")</f>
        <v>Kapalı</v>
      </c>
      <c r="K604" t="str">
        <f t="shared" ca="1" si="78"/>
        <v>Sonuçlandı</v>
      </c>
      <c r="L604" t="str">
        <f t="shared" ca="1" si="76"/>
        <v>Finans</v>
      </c>
      <c r="M604">
        <f ca="1">ROUNDUP(RANDBETWEEN(1,TODAY()-GirisimProjeler[[#This Row],[Tarih]])/2,0)</f>
        <v>3</v>
      </c>
      <c r="N604" s="15" t="str">
        <f ca="1">IF(GirisimProjeler[[#This Row],[Durumu]]="Açık",_xlfn.SWITCH(RANDBETWEEN(1,10),1,"",2,"",RANDBETWEEN(1,10)),"")</f>
        <v/>
      </c>
      <c r="O604" s="15" t="str">
        <f t="shared" ca="1" si="79"/>
        <v>Bulunmuyor</v>
      </c>
      <c r="P604" s="15"/>
    </row>
    <row r="605" spans="1:16">
      <c r="A605">
        <v>892</v>
      </c>
      <c r="B605">
        <f t="shared" ca="1" si="77"/>
        <v>757</v>
      </c>
      <c r="C605">
        <f t="shared" ca="1" si="72"/>
        <v>123</v>
      </c>
      <c r="D605" t="s">
        <v>10620</v>
      </c>
      <c r="E605" s="14">
        <f t="shared" ca="1" si="73"/>
        <v>43684</v>
      </c>
      <c r="F605">
        <f t="shared" ca="1" si="74"/>
        <v>27</v>
      </c>
      <c r="G605" s="13">
        <f ca="1">VLOOKUP(GirisimProjeler[[#This Row],[Başvuruyu Alan Çalışan]],Calisanlar[],6,0)</f>
        <v>34</v>
      </c>
      <c r="H605" s="13">
        <f ca="1">MATCH(GirisimProjeler[[#This Row],[Başvuru il]],ilceler[İl Plaka],0)+RANDBETWEEN(1,5)</f>
        <v>448</v>
      </c>
      <c r="I605" t="str">
        <f t="shared" ca="1" si="75"/>
        <v>Kurum 9</v>
      </c>
      <c r="J605" t="str">
        <f ca="1">IF(GirisimProjeler[[#This Row],[Aşama]]="Sonuçlandı","Kapalı","Açık")</f>
        <v>Kapalı</v>
      </c>
      <c r="K605" t="str">
        <f t="shared" ca="1" si="78"/>
        <v>Sonuçlandı</v>
      </c>
      <c r="L605" t="str">
        <f t="shared" ca="1" si="76"/>
        <v>Finans</v>
      </c>
      <c r="M605">
        <f ca="1">ROUNDUP(RANDBETWEEN(1,TODAY()-GirisimProjeler[[#This Row],[Tarih]])/2,0)</f>
        <v>5</v>
      </c>
      <c r="N605" s="15" t="str">
        <f ca="1">IF(GirisimProjeler[[#This Row],[Durumu]]="Açık",_xlfn.SWITCH(RANDBETWEEN(1,10),1,"",2,"",RANDBETWEEN(1,10)),"")</f>
        <v/>
      </c>
      <c r="O605" s="15" t="str">
        <f t="shared" ca="1" si="79"/>
        <v>Bulunmuyor</v>
      </c>
      <c r="P605" s="15"/>
    </row>
    <row r="606" spans="1:16">
      <c r="A606">
        <v>893</v>
      </c>
      <c r="B606">
        <f t="shared" ca="1" si="77"/>
        <v>1244</v>
      </c>
      <c r="C606">
        <f t="shared" ca="1" si="72"/>
        <v>77</v>
      </c>
      <c r="D606" t="s">
        <v>10621</v>
      </c>
      <c r="E606" s="14">
        <f t="shared" ca="1" si="73"/>
        <v>43723</v>
      </c>
      <c r="F606">
        <f t="shared" ca="1" si="74"/>
        <v>114</v>
      </c>
      <c r="G606" s="13">
        <f ca="1">VLOOKUP(GirisimProjeler[[#This Row],[Başvuruyu Alan Çalışan]],Calisanlar[],6,0)</f>
        <v>34</v>
      </c>
      <c r="H606" s="13">
        <f ca="1">MATCH(GirisimProjeler[[#This Row],[Başvuru il]],ilceler[İl Plaka],0)+RANDBETWEEN(1,5)</f>
        <v>450</v>
      </c>
      <c r="I606" t="str">
        <f t="shared" ca="1" si="75"/>
        <v>Kurum 13</v>
      </c>
      <c r="J606" t="str">
        <f ca="1">IF(GirisimProjeler[[#This Row],[Aşama]]="Sonuçlandı","Kapalı","Açık")</f>
        <v>Kapalı</v>
      </c>
      <c r="K606" t="str">
        <f t="shared" ca="1" si="78"/>
        <v>Sonuçlandı</v>
      </c>
      <c r="L606" t="str">
        <f t="shared" ca="1" si="76"/>
        <v>İnsan Kaynakları</v>
      </c>
      <c r="M606">
        <f ca="1">ROUNDUP(RANDBETWEEN(1,TODAY()-GirisimProjeler[[#This Row],[Tarih]])/2,0)</f>
        <v>4</v>
      </c>
      <c r="N606" s="15" t="str">
        <f ca="1">IF(GirisimProjeler[[#This Row],[Durumu]]="Açık",_xlfn.SWITCH(RANDBETWEEN(1,10),1,"",2,"",RANDBETWEEN(1,10)),"")</f>
        <v/>
      </c>
      <c r="O606" s="15" t="str">
        <f t="shared" ca="1" si="79"/>
        <v>Kosgeb</v>
      </c>
      <c r="P606" s="15"/>
    </row>
    <row r="607" spans="1:16">
      <c r="A607">
        <v>894</v>
      </c>
      <c r="B607">
        <f t="shared" ca="1" si="77"/>
        <v>1935</v>
      </c>
      <c r="C607">
        <f t="shared" ca="1" si="72"/>
        <v>115</v>
      </c>
      <c r="D607" t="s">
        <v>10622</v>
      </c>
      <c r="E607" s="14">
        <f t="shared" ca="1" si="73"/>
        <v>43725</v>
      </c>
      <c r="F607">
        <f t="shared" ca="1" si="74"/>
        <v>13</v>
      </c>
      <c r="G607" s="13">
        <f ca="1">VLOOKUP(GirisimProjeler[[#This Row],[Başvuruyu Alan Çalışan]],Calisanlar[],6,0)</f>
        <v>34</v>
      </c>
      <c r="H607" s="13">
        <f ca="1">MATCH(GirisimProjeler[[#This Row],[Başvuru il]],ilceler[İl Plaka],0)+RANDBETWEEN(1,5)</f>
        <v>450</v>
      </c>
      <c r="I607" t="str">
        <f t="shared" ca="1" si="75"/>
        <v>Kurum 1</v>
      </c>
      <c r="J607" t="str">
        <f ca="1">IF(GirisimProjeler[[#This Row],[Aşama]]="Sonuçlandı","Kapalı","Açık")</f>
        <v>Açık</v>
      </c>
      <c r="K607" t="str">
        <f t="shared" ca="1" si="78"/>
        <v>İncelemede</v>
      </c>
      <c r="L607" t="str">
        <f t="shared" ca="1" si="76"/>
        <v>Arge</v>
      </c>
      <c r="M607">
        <f ca="1">ROUNDUP(RANDBETWEEN(1,TODAY()-GirisimProjeler[[#This Row],[Tarih]])/2,0)</f>
        <v>3</v>
      </c>
      <c r="N607" s="15">
        <f ca="1">IF(GirisimProjeler[[#This Row],[Durumu]]="Açık",_xlfn.SWITCH(RANDBETWEEN(1,10),1,"",2,"",RANDBETWEEN(1,10)),"")</f>
        <v>5</v>
      </c>
      <c r="O607" s="15" t="str">
        <f t="shared" ca="1" si="79"/>
        <v>Kosgeb</v>
      </c>
      <c r="P607" s="15"/>
    </row>
    <row r="608" spans="1:16">
      <c r="A608">
        <v>895</v>
      </c>
      <c r="B608">
        <f t="shared" ca="1" si="77"/>
        <v>1410</v>
      </c>
      <c r="C608">
        <f t="shared" ca="1" si="72"/>
        <v>43</v>
      </c>
      <c r="D608" t="s">
        <v>10623</v>
      </c>
      <c r="E608" s="14">
        <f t="shared" ca="1" si="73"/>
        <v>43684</v>
      </c>
      <c r="F608">
        <f t="shared" ca="1" si="74"/>
        <v>95</v>
      </c>
      <c r="G608" s="13">
        <f ca="1">VLOOKUP(GirisimProjeler[[#This Row],[Başvuruyu Alan Çalışan]],Calisanlar[],6,0)</f>
        <v>58</v>
      </c>
      <c r="H608" s="13">
        <f ca="1">MATCH(GirisimProjeler[[#This Row],[Başvuru il]],ilceler[İl Plaka],0)+RANDBETWEEN(1,5)</f>
        <v>862</v>
      </c>
      <c r="I608" t="str">
        <f t="shared" ca="1" si="75"/>
        <v>Kurum 19</v>
      </c>
      <c r="J608" t="str">
        <f ca="1">IF(GirisimProjeler[[#This Row],[Aşama]]="Sonuçlandı","Kapalı","Açık")</f>
        <v>Kapalı</v>
      </c>
      <c r="K608" t="str">
        <f t="shared" ca="1" si="78"/>
        <v>Sonuçlandı</v>
      </c>
      <c r="L608" t="str">
        <f t="shared" ca="1" si="76"/>
        <v>Bilgi İşlem</v>
      </c>
      <c r="M608">
        <f ca="1">ROUNDUP(RANDBETWEEN(1,TODAY()-GirisimProjeler[[#This Row],[Tarih]])/2,0)</f>
        <v>16</v>
      </c>
      <c r="N608" s="15" t="str">
        <f ca="1">IF(GirisimProjeler[[#This Row],[Durumu]]="Açık",_xlfn.SWITCH(RANDBETWEEN(1,10),1,"",2,"",RANDBETWEEN(1,10)),"")</f>
        <v/>
      </c>
      <c r="O608" s="15" t="str">
        <f t="shared" ca="1" si="79"/>
        <v>AB</v>
      </c>
      <c r="P608" s="15"/>
    </row>
    <row r="609" spans="1:16">
      <c r="A609">
        <v>896</v>
      </c>
      <c r="B609">
        <f t="shared" ca="1" si="77"/>
        <v>856</v>
      </c>
      <c r="C609">
        <f t="shared" ca="1" si="72"/>
        <v>95</v>
      </c>
      <c r="D609" t="s">
        <v>10624</v>
      </c>
      <c r="E609" s="14">
        <f t="shared" ca="1" si="73"/>
        <v>43703</v>
      </c>
      <c r="F609">
        <f t="shared" ca="1" si="74"/>
        <v>114</v>
      </c>
      <c r="G609" s="13">
        <f ca="1">VLOOKUP(GirisimProjeler[[#This Row],[Başvuruyu Alan Çalışan]],Calisanlar[],6,0)</f>
        <v>34</v>
      </c>
      <c r="H609" s="13">
        <f ca="1">MATCH(GirisimProjeler[[#This Row],[Başvuru il]],ilceler[İl Plaka],0)+RANDBETWEEN(1,5)</f>
        <v>447</v>
      </c>
      <c r="I609" t="str">
        <f t="shared" ca="1" si="75"/>
        <v>Kurum 8</v>
      </c>
      <c r="J609" t="str">
        <f ca="1">IF(GirisimProjeler[[#This Row],[Aşama]]="Sonuçlandı","Kapalı","Açık")</f>
        <v>Açık</v>
      </c>
      <c r="K609" t="str">
        <f t="shared" ca="1" si="78"/>
        <v>Yeni Proje</v>
      </c>
      <c r="L609" t="str">
        <f t="shared" ca="1" si="76"/>
        <v>Arge</v>
      </c>
      <c r="M609">
        <f ca="1">ROUNDUP(RANDBETWEEN(1,TODAY()-GirisimProjeler[[#This Row],[Tarih]])/2,0)</f>
        <v>15</v>
      </c>
      <c r="N609" s="15">
        <f ca="1">IF(GirisimProjeler[[#This Row],[Durumu]]="Açık",_xlfn.SWITCH(RANDBETWEEN(1,10),1,"",2,"",RANDBETWEEN(1,10)),"")</f>
        <v>10</v>
      </c>
      <c r="O609" s="15" t="str">
        <f t="shared" ca="1" si="79"/>
        <v>Bulunmuyor</v>
      </c>
      <c r="P609" s="15"/>
    </row>
    <row r="610" spans="1:16">
      <c r="A610">
        <v>897</v>
      </c>
      <c r="B610">
        <f t="shared" ca="1" si="77"/>
        <v>599</v>
      </c>
      <c r="C610">
        <f t="shared" ref="C610:C631" ca="1" si="80">RANDBETWEEN(1,158)</f>
        <v>62</v>
      </c>
      <c r="D610" s="12" t="s">
        <v>10617</v>
      </c>
      <c r="E610" s="14">
        <f t="shared" ref="E610:E631" ca="1" si="81">TODAY()-RANDBETWEEN(1,60)</f>
        <v>43726</v>
      </c>
      <c r="F610">
        <f t="shared" ref="F610:F631" ca="1" si="82">RANDBETWEEN(1,130)</f>
        <v>100</v>
      </c>
      <c r="G610" s="13">
        <f ca="1">VLOOKUP(GirisimProjeler[[#This Row],[Başvuruyu Alan Çalışan]],Calisanlar[],6,0)</f>
        <v>34</v>
      </c>
      <c r="H610" s="13">
        <f ca="1">MATCH(GirisimProjeler[[#This Row],[Başvuru il]],ilceler[İl Plaka],0)+RANDBETWEEN(1,5)</f>
        <v>448</v>
      </c>
      <c r="I610" t="str">
        <f t="shared" ref="I610:I631" ca="1" si="83">"Kurum "&amp;RANDBETWEEN(1,20)</f>
        <v>Kurum 17</v>
      </c>
      <c r="J610" t="str">
        <f ca="1">IF(GirisimProjeler[[#This Row],[Aşama]]="Sonuçlandı","Kapalı","Açık")</f>
        <v>Kapalı</v>
      </c>
      <c r="K610" t="str">
        <f t="shared" ca="1" si="78"/>
        <v>Sonuçlandı</v>
      </c>
      <c r="L610" t="str">
        <f t="shared" ref="L610:L631" ca="1" si="84">_xlfn.SWITCH(RANDBETWEEN(1,5),1,"Bilgi İşlem",2,"Finans",3,"İnsan Kaynakları","Arge")</f>
        <v>Arge</v>
      </c>
      <c r="M610">
        <f ca="1">ROUNDUP(RANDBETWEEN(1,TODAY()-GirisimProjeler[[#This Row],[Tarih]])/2,0)</f>
        <v>1</v>
      </c>
      <c r="N610" s="15" t="str">
        <f ca="1">IF(GirisimProjeler[[#This Row],[Durumu]]="Açık",_xlfn.SWITCH(RANDBETWEEN(1,10),1,"",2,"",RANDBETWEEN(1,10)),"")</f>
        <v/>
      </c>
      <c r="O610" s="15" t="str">
        <f t="shared" ca="1" si="79"/>
        <v>Bulunmuyor</v>
      </c>
      <c r="P610" s="15"/>
    </row>
    <row r="611" spans="1:16">
      <c r="A611">
        <v>898</v>
      </c>
      <c r="B611">
        <f t="shared" ca="1" si="77"/>
        <v>1456</v>
      </c>
      <c r="C611">
        <f t="shared" ca="1" si="80"/>
        <v>54</v>
      </c>
      <c r="D611" s="12" t="s">
        <v>10618</v>
      </c>
      <c r="E611" s="14">
        <f t="shared" ca="1" si="81"/>
        <v>43689</v>
      </c>
      <c r="F611">
        <f t="shared" ca="1" si="82"/>
        <v>36</v>
      </c>
      <c r="G611" s="13">
        <f ca="1">VLOOKUP(GirisimProjeler[[#This Row],[Başvuruyu Alan Çalışan]],Calisanlar[],6,0)</f>
        <v>34</v>
      </c>
      <c r="H611" s="13">
        <f ca="1">MATCH(GirisimProjeler[[#This Row],[Başvuru il]],ilceler[İl Plaka],0)+RANDBETWEEN(1,5)</f>
        <v>449</v>
      </c>
      <c r="I611" t="str">
        <f t="shared" ca="1" si="83"/>
        <v>Kurum 7</v>
      </c>
      <c r="J611" t="str">
        <f ca="1">IF(GirisimProjeler[[#This Row],[Aşama]]="Sonuçlandı","Kapalı","Açık")</f>
        <v>Kapalı</v>
      </c>
      <c r="K611" t="str">
        <f t="shared" ca="1" si="78"/>
        <v>Sonuçlandı</v>
      </c>
      <c r="L611" t="str">
        <f t="shared" ca="1" si="84"/>
        <v>Arge</v>
      </c>
      <c r="M611">
        <f ca="1">ROUNDUP(RANDBETWEEN(1,TODAY()-GirisimProjeler[[#This Row],[Tarih]])/2,0)</f>
        <v>15</v>
      </c>
      <c r="N611" s="15" t="str">
        <f ca="1">IF(GirisimProjeler[[#This Row],[Durumu]]="Açık",_xlfn.SWITCH(RANDBETWEEN(1,10),1,"",2,"",RANDBETWEEN(1,10)),"")</f>
        <v/>
      </c>
      <c r="O611" s="15" t="str">
        <f t="shared" ca="1" si="79"/>
        <v>Tubitak</v>
      </c>
      <c r="P611" s="15"/>
    </row>
    <row r="612" spans="1:16">
      <c r="A612">
        <v>899</v>
      </c>
      <c r="B612">
        <f t="shared" ca="1" si="77"/>
        <v>228</v>
      </c>
      <c r="C612">
        <f t="shared" ca="1" si="80"/>
        <v>138</v>
      </c>
      <c r="D612" t="s">
        <v>10619</v>
      </c>
      <c r="E612" s="14">
        <f t="shared" ca="1" si="81"/>
        <v>43732</v>
      </c>
      <c r="F612">
        <f t="shared" ca="1" si="82"/>
        <v>34</v>
      </c>
      <c r="G612" s="13">
        <f ca="1">VLOOKUP(GirisimProjeler[[#This Row],[Başvuruyu Alan Çalışan]],Calisanlar[],6,0)</f>
        <v>34</v>
      </c>
      <c r="H612" s="13">
        <f ca="1">MATCH(GirisimProjeler[[#This Row],[Başvuru il]],ilceler[İl Plaka],0)+RANDBETWEEN(1,5)</f>
        <v>448</v>
      </c>
      <c r="I612" t="str">
        <f t="shared" ca="1" si="83"/>
        <v>Kurum 6</v>
      </c>
      <c r="J612" t="str">
        <f ca="1">IF(GirisimProjeler[[#This Row],[Aşama]]="Sonuçlandı","Kapalı","Açık")</f>
        <v>Kapalı</v>
      </c>
      <c r="K612" t="str">
        <f t="shared" ca="1" si="78"/>
        <v>Sonuçlandı</v>
      </c>
      <c r="L612" t="str">
        <f t="shared" ca="1" si="84"/>
        <v>Arge</v>
      </c>
      <c r="M612">
        <f ca="1">ROUNDUP(RANDBETWEEN(1,TODAY()-GirisimProjeler[[#This Row],[Tarih]])/2,0)</f>
        <v>1</v>
      </c>
      <c r="N612" s="15" t="str">
        <f ca="1">IF(GirisimProjeler[[#This Row],[Durumu]]="Açık",_xlfn.SWITCH(RANDBETWEEN(1,10),1,"",2,"",RANDBETWEEN(1,10)),"")</f>
        <v/>
      </c>
      <c r="O612" s="15" t="str">
        <f t="shared" ca="1" si="79"/>
        <v>Bulunmuyor</v>
      </c>
      <c r="P612" s="15"/>
    </row>
    <row r="613" spans="1:16">
      <c r="A613">
        <v>900</v>
      </c>
      <c r="B613">
        <f t="shared" ca="1" si="77"/>
        <v>1781</v>
      </c>
      <c r="C613">
        <f t="shared" ca="1" si="80"/>
        <v>148</v>
      </c>
      <c r="D613" t="s">
        <v>10620</v>
      </c>
      <c r="E613" s="14">
        <f t="shared" ca="1" si="81"/>
        <v>43732</v>
      </c>
      <c r="F613">
        <f t="shared" ca="1" si="82"/>
        <v>64</v>
      </c>
      <c r="G613" s="13">
        <f ca="1">VLOOKUP(GirisimProjeler[[#This Row],[Başvuruyu Alan Çalışan]],Calisanlar[],6,0)</f>
        <v>67</v>
      </c>
      <c r="H613" s="13">
        <f ca="1">MATCH(GirisimProjeler[[#This Row],[Başvuru il]],ilceler[İl Plaka],0)+RANDBETWEEN(1,5)</f>
        <v>964</v>
      </c>
      <c r="I613" t="str">
        <f t="shared" ca="1" si="83"/>
        <v>Kurum 8</v>
      </c>
      <c r="J613" t="str">
        <f ca="1">IF(GirisimProjeler[[#This Row],[Aşama]]="Sonuçlandı","Kapalı","Açık")</f>
        <v>Açık</v>
      </c>
      <c r="K613" t="str">
        <f t="shared" ca="1" si="78"/>
        <v>Yeni Proje</v>
      </c>
      <c r="L613" t="str">
        <f t="shared" ca="1" si="84"/>
        <v>Bilgi İşlem</v>
      </c>
      <c r="M613">
        <f ca="1">ROUNDUP(RANDBETWEEN(1,TODAY()-GirisimProjeler[[#This Row],[Tarih]])/2,0)</f>
        <v>1</v>
      </c>
      <c r="N613" s="15">
        <f ca="1">IF(GirisimProjeler[[#This Row],[Durumu]]="Açık",_xlfn.SWITCH(RANDBETWEEN(1,10),1,"",2,"",RANDBETWEEN(1,10)),"")</f>
        <v>3</v>
      </c>
      <c r="O613" s="15" t="str">
        <f t="shared" ca="1" si="79"/>
        <v>AB</v>
      </c>
      <c r="P613" s="15"/>
    </row>
    <row r="614" spans="1:16">
      <c r="A614">
        <v>901</v>
      </c>
      <c r="B614">
        <f t="shared" ca="1" si="77"/>
        <v>1242</v>
      </c>
      <c r="C614">
        <f t="shared" ca="1" si="80"/>
        <v>81</v>
      </c>
      <c r="D614" t="s">
        <v>10621</v>
      </c>
      <c r="E614" s="14">
        <f t="shared" ca="1" si="81"/>
        <v>43723</v>
      </c>
      <c r="F614">
        <f t="shared" ca="1" si="82"/>
        <v>122</v>
      </c>
      <c r="G614" s="13">
        <f ca="1">VLOOKUP(GirisimProjeler[[#This Row],[Başvuruyu Alan Çalışan]],Calisanlar[],6,0)</f>
        <v>6</v>
      </c>
      <c r="H614" s="13">
        <f ca="1">MATCH(GirisimProjeler[[#This Row],[Başvuru il]],ilceler[İl Plaka],0)+RANDBETWEEN(1,5)</f>
        <v>66</v>
      </c>
      <c r="I614" t="str">
        <f t="shared" ca="1" si="83"/>
        <v>Kurum 14</v>
      </c>
      <c r="J614" t="str">
        <f ca="1">IF(GirisimProjeler[[#This Row],[Aşama]]="Sonuçlandı","Kapalı","Açık")</f>
        <v>Kapalı</v>
      </c>
      <c r="K614" t="str">
        <f t="shared" ca="1" si="78"/>
        <v>Sonuçlandı</v>
      </c>
      <c r="L614" t="str">
        <f t="shared" ca="1" si="84"/>
        <v>Bilgi İşlem</v>
      </c>
      <c r="M614">
        <f ca="1">ROUNDUP(RANDBETWEEN(1,TODAY()-GirisimProjeler[[#This Row],[Tarih]])/2,0)</f>
        <v>4</v>
      </c>
      <c r="N614" s="15" t="str">
        <f ca="1">IF(GirisimProjeler[[#This Row],[Durumu]]="Açık",_xlfn.SWITCH(RANDBETWEEN(1,10),1,"",2,"",RANDBETWEEN(1,10)),"")</f>
        <v/>
      </c>
      <c r="O614" s="15" t="str">
        <f t="shared" ca="1" si="79"/>
        <v>Kosgeb</v>
      </c>
      <c r="P614" s="15"/>
    </row>
    <row r="615" spans="1:16">
      <c r="A615">
        <v>902</v>
      </c>
      <c r="B615">
        <f t="shared" ca="1" si="77"/>
        <v>1273</v>
      </c>
      <c r="C615">
        <f t="shared" ca="1" si="80"/>
        <v>133</v>
      </c>
      <c r="D615" t="s">
        <v>10622</v>
      </c>
      <c r="E615" s="14">
        <f t="shared" ca="1" si="81"/>
        <v>43716</v>
      </c>
      <c r="F615">
        <f t="shared" ca="1" si="82"/>
        <v>121</v>
      </c>
      <c r="G615" s="13">
        <f ca="1">VLOOKUP(GirisimProjeler[[#This Row],[Başvuruyu Alan Çalışan]],Calisanlar[],6,0)</f>
        <v>16</v>
      </c>
      <c r="H615" s="13">
        <f ca="1">MATCH(GirisimProjeler[[#This Row],[Başvuru il]],ilceler[İl Plaka],0)+RANDBETWEEN(1,5)</f>
        <v>220</v>
      </c>
      <c r="I615" t="str">
        <f t="shared" ca="1" si="83"/>
        <v>Kurum 12</v>
      </c>
      <c r="J615" t="str">
        <f ca="1">IF(GirisimProjeler[[#This Row],[Aşama]]="Sonuçlandı","Kapalı","Açık")</f>
        <v>Açık</v>
      </c>
      <c r="K615" t="str">
        <f t="shared" ca="1" si="78"/>
        <v>İncelemede</v>
      </c>
      <c r="L615" t="str">
        <f t="shared" ca="1" si="84"/>
        <v>Arge</v>
      </c>
      <c r="M615">
        <f ca="1">ROUNDUP(RANDBETWEEN(1,TODAY()-GirisimProjeler[[#This Row],[Tarih]])/2,0)</f>
        <v>8</v>
      </c>
      <c r="N615" s="15">
        <f ca="1">IF(GirisimProjeler[[#This Row],[Durumu]]="Açık",_xlfn.SWITCH(RANDBETWEEN(1,10),1,"",2,"",RANDBETWEEN(1,10)),"")</f>
        <v>3</v>
      </c>
      <c r="O615" s="15" t="str">
        <f t="shared" ca="1" si="79"/>
        <v>Bulunmuyor</v>
      </c>
      <c r="P615" s="15"/>
    </row>
    <row r="616" spans="1:16">
      <c r="A616">
        <v>903</v>
      </c>
      <c r="B616">
        <f t="shared" ca="1" si="77"/>
        <v>331</v>
      </c>
      <c r="C616">
        <f t="shared" ca="1" si="80"/>
        <v>89</v>
      </c>
      <c r="D616" t="s">
        <v>10623</v>
      </c>
      <c r="E616" s="14">
        <f t="shared" ca="1" si="81"/>
        <v>43732</v>
      </c>
      <c r="F616">
        <f t="shared" ca="1" si="82"/>
        <v>64</v>
      </c>
      <c r="G616" s="13">
        <f ca="1">VLOOKUP(GirisimProjeler[[#This Row],[Başvuruyu Alan Çalışan]],Calisanlar[],6,0)</f>
        <v>67</v>
      </c>
      <c r="H616" s="13">
        <f ca="1">MATCH(GirisimProjeler[[#This Row],[Başvuru il]],ilceler[İl Plaka],0)+RANDBETWEEN(1,5)</f>
        <v>966</v>
      </c>
      <c r="I616" t="str">
        <f t="shared" ca="1" si="83"/>
        <v>Kurum 10</v>
      </c>
      <c r="J616" t="str">
        <f ca="1">IF(GirisimProjeler[[#This Row],[Aşama]]="Sonuçlandı","Kapalı","Açık")</f>
        <v>Açık</v>
      </c>
      <c r="K616" t="str">
        <f t="shared" ca="1" si="78"/>
        <v>Yeni Proje</v>
      </c>
      <c r="L616" t="str">
        <f t="shared" ca="1" si="84"/>
        <v>Arge</v>
      </c>
      <c r="M616">
        <f ca="1">ROUNDUP(RANDBETWEEN(1,TODAY()-GirisimProjeler[[#This Row],[Tarih]])/2,0)</f>
        <v>1</v>
      </c>
      <c r="N616" s="15">
        <f ca="1">IF(GirisimProjeler[[#This Row],[Durumu]]="Açık",_xlfn.SWITCH(RANDBETWEEN(1,10),1,"",2,"",RANDBETWEEN(1,10)),"")</f>
        <v>5</v>
      </c>
      <c r="O616" s="15" t="str">
        <f t="shared" ca="1" si="79"/>
        <v>AB</v>
      </c>
      <c r="P616" s="15"/>
    </row>
    <row r="617" spans="1:16">
      <c r="A617">
        <v>904</v>
      </c>
      <c r="B617">
        <f t="shared" ca="1" si="77"/>
        <v>378</v>
      </c>
      <c r="C617">
        <f t="shared" ca="1" si="80"/>
        <v>152</v>
      </c>
      <c r="D617" t="s">
        <v>10624</v>
      </c>
      <c r="E617" s="14">
        <f t="shared" ca="1" si="81"/>
        <v>43723</v>
      </c>
      <c r="F617">
        <f t="shared" ca="1" si="82"/>
        <v>51</v>
      </c>
      <c r="G617" s="13">
        <f ca="1">VLOOKUP(GirisimProjeler[[#This Row],[Başvuruyu Alan Çalışan]],Calisanlar[],6,0)</f>
        <v>6</v>
      </c>
      <c r="H617" s="13">
        <f ca="1">MATCH(GirisimProjeler[[#This Row],[Başvuru il]],ilceler[İl Plaka],0)+RANDBETWEEN(1,5)</f>
        <v>67</v>
      </c>
      <c r="I617" t="str">
        <f t="shared" ca="1" si="83"/>
        <v>Kurum 18</v>
      </c>
      <c r="J617" t="str">
        <f ca="1">IF(GirisimProjeler[[#This Row],[Aşama]]="Sonuçlandı","Kapalı","Açık")</f>
        <v>Kapalı</v>
      </c>
      <c r="K617" t="str">
        <f t="shared" ca="1" si="78"/>
        <v>Sonuçlandı</v>
      </c>
      <c r="L617" t="str">
        <f t="shared" ca="1" si="84"/>
        <v>Bilgi İşlem</v>
      </c>
      <c r="M617">
        <f ca="1">ROUNDUP(RANDBETWEEN(1,TODAY()-GirisimProjeler[[#This Row],[Tarih]])/2,0)</f>
        <v>4</v>
      </c>
      <c r="N617" s="15" t="str">
        <f ca="1">IF(GirisimProjeler[[#This Row],[Durumu]]="Açık",_xlfn.SWITCH(RANDBETWEEN(1,10),1,"",2,"",RANDBETWEEN(1,10)),"")</f>
        <v/>
      </c>
      <c r="O617" s="15" t="str">
        <f t="shared" ca="1" si="79"/>
        <v>AB</v>
      </c>
      <c r="P617" s="15"/>
    </row>
    <row r="618" spans="1:16">
      <c r="A618">
        <v>905</v>
      </c>
      <c r="B618">
        <f t="shared" ca="1" si="77"/>
        <v>878</v>
      </c>
      <c r="C618">
        <f t="shared" ca="1" si="80"/>
        <v>78</v>
      </c>
      <c r="D618" s="12" t="s">
        <v>10617</v>
      </c>
      <c r="E618" s="14">
        <f t="shared" ca="1" si="81"/>
        <v>43679</v>
      </c>
      <c r="F618">
        <f t="shared" ca="1" si="82"/>
        <v>72</v>
      </c>
      <c r="G618" s="13">
        <f ca="1">VLOOKUP(GirisimProjeler[[#This Row],[Başvuruyu Alan Çalışan]],Calisanlar[],6,0)</f>
        <v>34</v>
      </c>
      <c r="H618" s="13">
        <f ca="1">MATCH(GirisimProjeler[[#This Row],[Başvuru il]],ilceler[İl Plaka],0)+RANDBETWEEN(1,5)</f>
        <v>446</v>
      </c>
      <c r="I618" t="str">
        <f t="shared" ca="1" si="83"/>
        <v>Kurum 13</v>
      </c>
      <c r="J618" t="str">
        <f ca="1">IF(GirisimProjeler[[#This Row],[Aşama]]="Sonuçlandı","Kapalı","Açık")</f>
        <v>Kapalı</v>
      </c>
      <c r="K618" t="str">
        <f t="shared" ca="1" si="78"/>
        <v>Sonuçlandı</v>
      </c>
      <c r="L618" t="str">
        <f t="shared" ca="1" si="84"/>
        <v>Arge</v>
      </c>
      <c r="M618">
        <f ca="1">ROUNDUP(RANDBETWEEN(1,TODAY()-GirisimProjeler[[#This Row],[Tarih]])/2,0)</f>
        <v>18</v>
      </c>
      <c r="N618" s="15" t="str">
        <f ca="1">IF(GirisimProjeler[[#This Row],[Durumu]]="Açık",_xlfn.SWITCH(RANDBETWEEN(1,10),1,"",2,"",RANDBETWEEN(1,10)),"")</f>
        <v/>
      </c>
      <c r="O618" s="15" t="str">
        <f t="shared" ca="1" si="79"/>
        <v>Kosgeb</v>
      </c>
      <c r="P618" s="15"/>
    </row>
    <row r="619" spans="1:16">
      <c r="A619">
        <v>906</v>
      </c>
      <c r="B619">
        <f t="shared" ca="1" si="77"/>
        <v>1254</v>
      </c>
      <c r="C619">
        <f t="shared" ca="1" si="80"/>
        <v>35</v>
      </c>
      <c r="D619" s="12" t="s">
        <v>10618</v>
      </c>
      <c r="E619" s="14">
        <f t="shared" ca="1" si="81"/>
        <v>43685</v>
      </c>
      <c r="F619">
        <f t="shared" ca="1" si="82"/>
        <v>97</v>
      </c>
      <c r="G619" s="13">
        <f ca="1">VLOOKUP(GirisimProjeler[[#This Row],[Başvuruyu Alan Çalışan]],Calisanlar[],6,0)</f>
        <v>58</v>
      </c>
      <c r="H619" s="13">
        <f ca="1">MATCH(GirisimProjeler[[#This Row],[Başvuru il]],ilceler[İl Plaka],0)+RANDBETWEEN(1,5)</f>
        <v>862</v>
      </c>
      <c r="I619" t="str">
        <f t="shared" ca="1" si="83"/>
        <v>Kurum 16</v>
      </c>
      <c r="J619" t="str">
        <f ca="1">IF(GirisimProjeler[[#This Row],[Aşama]]="Sonuçlandı","Kapalı","Açık")</f>
        <v>Açık</v>
      </c>
      <c r="K619" t="str">
        <f t="shared" ca="1" si="78"/>
        <v>Yeni Proje</v>
      </c>
      <c r="L619" t="str">
        <f t="shared" ca="1" si="84"/>
        <v>Arge</v>
      </c>
      <c r="M619">
        <f ca="1">ROUNDUP(RANDBETWEEN(1,TODAY()-GirisimProjeler[[#This Row],[Tarih]])/2,0)</f>
        <v>12</v>
      </c>
      <c r="N619" s="15">
        <f ca="1">IF(GirisimProjeler[[#This Row],[Durumu]]="Açık",_xlfn.SWITCH(RANDBETWEEN(1,10),1,"",2,"",RANDBETWEEN(1,10)),"")</f>
        <v>2</v>
      </c>
      <c r="O619" s="15" t="str">
        <f t="shared" ca="1" si="79"/>
        <v>Kosgeb</v>
      </c>
      <c r="P619" s="15"/>
    </row>
    <row r="620" spans="1:16">
      <c r="A620">
        <v>907</v>
      </c>
      <c r="B620">
        <f t="shared" ca="1" si="77"/>
        <v>1251</v>
      </c>
      <c r="C620">
        <f t="shared" ca="1" si="80"/>
        <v>78</v>
      </c>
      <c r="D620" t="s">
        <v>10619</v>
      </c>
      <c r="E620" s="14">
        <f t="shared" ca="1" si="81"/>
        <v>43684</v>
      </c>
      <c r="F620">
        <f t="shared" ca="1" si="82"/>
        <v>91</v>
      </c>
      <c r="G620" s="13">
        <f ca="1">VLOOKUP(GirisimProjeler[[#This Row],[Başvuruyu Alan Çalışan]],Calisanlar[],6,0)</f>
        <v>6</v>
      </c>
      <c r="H620" s="13">
        <f ca="1">MATCH(GirisimProjeler[[#This Row],[Başvuru il]],ilceler[İl Plaka],0)+RANDBETWEEN(1,5)</f>
        <v>69</v>
      </c>
      <c r="I620" t="str">
        <f t="shared" ca="1" si="83"/>
        <v>Kurum 6</v>
      </c>
      <c r="J620" t="str">
        <f ca="1">IF(GirisimProjeler[[#This Row],[Aşama]]="Sonuçlandı","Kapalı","Açık")</f>
        <v>Açık</v>
      </c>
      <c r="K620" t="str">
        <f t="shared" ca="1" si="78"/>
        <v>Yeni Proje</v>
      </c>
      <c r="L620" t="str">
        <f t="shared" ca="1" si="84"/>
        <v>Bilgi İşlem</v>
      </c>
      <c r="M620">
        <f ca="1">ROUNDUP(RANDBETWEEN(1,TODAY()-GirisimProjeler[[#This Row],[Tarih]])/2,0)</f>
        <v>20</v>
      </c>
      <c r="N620" s="15">
        <f ca="1">IF(GirisimProjeler[[#This Row],[Durumu]]="Açık",_xlfn.SWITCH(RANDBETWEEN(1,10),1,"",2,"",RANDBETWEEN(1,10)),"")</f>
        <v>10</v>
      </c>
      <c r="O620" s="15" t="str">
        <f t="shared" ca="1" si="79"/>
        <v>Tubitak</v>
      </c>
      <c r="P620" s="15"/>
    </row>
    <row r="621" spans="1:16">
      <c r="A621">
        <v>908</v>
      </c>
      <c r="B621">
        <f t="shared" ca="1" si="77"/>
        <v>1602</v>
      </c>
      <c r="C621">
        <f t="shared" ca="1" si="80"/>
        <v>2</v>
      </c>
      <c r="D621" t="s">
        <v>10620</v>
      </c>
      <c r="E621" s="14">
        <f t="shared" ca="1" si="81"/>
        <v>43677</v>
      </c>
      <c r="F621">
        <f t="shared" ca="1" si="82"/>
        <v>113</v>
      </c>
      <c r="G621" s="13">
        <f ca="1">VLOOKUP(GirisimProjeler[[#This Row],[Başvuruyu Alan Çalışan]],Calisanlar[],6,0)</f>
        <v>53</v>
      </c>
      <c r="H621" s="13">
        <f ca="1">MATCH(GirisimProjeler[[#This Row],[Başvuru il]],ilceler[İl Plaka],0)+RANDBETWEEN(1,5)</f>
        <v>779</v>
      </c>
      <c r="I621" t="str">
        <f t="shared" ca="1" si="83"/>
        <v>Kurum 7</v>
      </c>
      <c r="J621" t="str">
        <f ca="1">IF(GirisimProjeler[[#This Row],[Aşama]]="Sonuçlandı","Kapalı","Açık")</f>
        <v>Açık</v>
      </c>
      <c r="K621" t="str">
        <f t="shared" ca="1" si="78"/>
        <v>İncelemede</v>
      </c>
      <c r="L621" t="str">
        <f t="shared" ca="1" si="84"/>
        <v>Bilgi İşlem</v>
      </c>
      <c r="M621">
        <f ca="1">ROUNDUP(RANDBETWEEN(1,TODAY()-GirisimProjeler[[#This Row],[Tarih]])/2,0)</f>
        <v>4</v>
      </c>
      <c r="N621" s="15">
        <f ca="1">IF(GirisimProjeler[[#This Row],[Durumu]]="Açık",_xlfn.SWITCH(RANDBETWEEN(1,10),1,"",2,"",RANDBETWEEN(1,10)),"")</f>
        <v>8</v>
      </c>
      <c r="O621" s="15" t="str">
        <f t="shared" ca="1" si="79"/>
        <v>AB</v>
      </c>
      <c r="P621" s="15"/>
    </row>
    <row r="622" spans="1:16">
      <c r="A622">
        <v>909</v>
      </c>
      <c r="B622">
        <f t="shared" ca="1" si="77"/>
        <v>276</v>
      </c>
      <c r="C622">
        <f t="shared" ca="1" si="80"/>
        <v>14</v>
      </c>
      <c r="D622" t="s">
        <v>10621</v>
      </c>
      <c r="E622" s="14">
        <f t="shared" ca="1" si="81"/>
        <v>43689</v>
      </c>
      <c r="F622">
        <f t="shared" ca="1" si="82"/>
        <v>80</v>
      </c>
      <c r="G622" s="13">
        <f ca="1">VLOOKUP(GirisimProjeler[[#This Row],[Başvuruyu Alan Çalışan]],Calisanlar[],6,0)</f>
        <v>6</v>
      </c>
      <c r="H622" s="13">
        <f ca="1">MATCH(GirisimProjeler[[#This Row],[Başvuru il]],ilceler[İl Plaka],0)+RANDBETWEEN(1,5)</f>
        <v>67</v>
      </c>
      <c r="I622" t="str">
        <f t="shared" ca="1" si="83"/>
        <v>Kurum 9</v>
      </c>
      <c r="J622" t="str">
        <f ca="1">IF(GirisimProjeler[[#This Row],[Aşama]]="Sonuçlandı","Kapalı","Açık")</f>
        <v>Açık</v>
      </c>
      <c r="K622" t="str">
        <f t="shared" ca="1" si="78"/>
        <v>Yeni Proje</v>
      </c>
      <c r="L622" t="str">
        <f t="shared" ca="1" si="84"/>
        <v>Arge</v>
      </c>
      <c r="M622">
        <f ca="1">ROUNDUP(RANDBETWEEN(1,TODAY()-GirisimProjeler[[#This Row],[Tarih]])/2,0)</f>
        <v>17</v>
      </c>
      <c r="N622" s="15">
        <f ca="1">IF(GirisimProjeler[[#This Row],[Durumu]]="Açık",_xlfn.SWITCH(RANDBETWEEN(1,10),1,"",2,"",RANDBETWEEN(1,10)),"")</f>
        <v>9</v>
      </c>
      <c r="O622" s="15" t="str">
        <f t="shared" ca="1" si="79"/>
        <v>Kosgeb</v>
      </c>
      <c r="P622" s="15"/>
    </row>
    <row r="623" spans="1:16">
      <c r="A623">
        <v>910</v>
      </c>
      <c r="B623">
        <f t="shared" ca="1" si="77"/>
        <v>1819</v>
      </c>
      <c r="C623">
        <f t="shared" ca="1" si="80"/>
        <v>41</v>
      </c>
      <c r="D623" t="s">
        <v>10622</v>
      </c>
      <c r="E623" s="14">
        <f t="shared" ca="1" si="81"/>
        <v>43688</v>
      </c>
      <c r="F623">
        <f t="shared" ca="1" si="82"/>
        <v>53</v>
      </c>
      <c r="G623" s="13">
        <f ca="1">VLOOKUP(GirisimProjeler[[#This Row],[Başvuruyu Alan Çalışan]],Calisanlar[],6,0)</f>
        <v>71</v>
      </c>
      <c r="H623" s="13">
        <f ca="1">MATCH(GirisimProjeler[[#This Row],[Başvuru il]],ilceler[İl Plaka],0)+RANDBETWEEN(1,5)</f>
        <v>588</v>
      </c>
      <c r="I623" t="str">
        <f t="shared" ca="1" si="83"/>
        <v>Kurum 2</v>
      </c>
      <c r="J623" t="str">
        <f ca="1">IF(GirisimProjeler[[#This Row],[Aşama]]="Sonuçlandı","Kapalı","Açık")</f>
        <v>Kapalı</v>
      </c>
      <c r="K623" t="str">
        <f t="shared" ca="1" si="78"/>
        <v>Sonuçlandı</v>
      </c>
      <c r="L623" t="str">
        <f t="shared" ca="1" si="84"/>
        <v>Arge</v>
      </c>
      <c r="M623">
        <f ca="1">ROUNDUP(RANDBETWEEN(1,TODAY()-GirisimProjeler[[#This Row],[Tarih]])/2,0)</f>
        <v>10</v>
      </c>
      <c r="N623" s="15" t="str">
        <f ca="1">IF(GirisimProjeler[[#This Row],[Durumu]]="Açık",_xlfn.SWITCH(RANDBETWEEN(1,10),1,"",2,"",RANDBETWEEN(1,10)),"")</f>
        <v/>
      </c>
      <c r="O623" s="15" t="str">
        <f t="shared" ca="1" si="79"/>
        <v>Bulunmuyor</v>
      </c>
      <c r="P623" s="15"/>
    </row>
    <row r="624" spans="1:16">
      <c r="A624">
        <v>911</v>
      </c>
      <c r="B624">
        <f t="shared" ca="1" si="77"/>
        <v>1116</v>
      </c>
      <c r="C624">
        <f t="shared" ca="1" si="80"/>
        <v>58</v>
      </c>
      <c r="D624" t="s">
        <v>10623</v>
      </c>
      <c r="E624" s="14">
        <f t="shared" ca="1" si="81"/>
        <v>43708</v>
      </c>
      <c r="F624">
        <f t="shared" ca="1" si="82"/>
        <v>78</v>
      </c>
      <c r="G624" s="13">
        <f ca="1">VLOOKUP(GirisimProjeler[[#This Row],[Başvuruyu Alan Çalışan]],Calisanlar[],6,0)</f>
        <v>6</v>
      </c>
      <c r="H624" s="13">
        <f ca="1">MATCH(GirisimProjeler[[#This Row],[Başvuru il]],ilceler[İl Plaka],0)+RANDBETWEEN(1,5)</f>
        <v>66</v>
      </c>
      <c r="I624" t="str">
        <f t="shared" ca="1" si="83"/>
        <v>Kurum 6</v>
      </c>
      <c r="J624" t="str">
        <f ca="1">IF(GirisimProjeler[[#This Row],[Aşama]]="Sonuçlandı","Kapalı","Açık")</f>
        <v>Açık</v>
      </c>
      <c r="K624" t="str">
        <f t="shared" ca="1" si="78"/>
        <v>İncelemede</v>
      </c>
      <c r="L624" t="str">
        <f t="shared" ca="1" si="84"/>
        <v>Arge</v>
      </c>
      <c r="M624">
        <f ca="1">ROUNDUP(RANDBETWEEN(1,TODAY()-GirisimProjeler[[#This Row],[Tarih]])/2,0)</f>
        <v>2</v>
      </c>
      <c r="N624" s="15">
        <f ca="1">IF(GirisimProjeler[[#This Row],[Durumu]]="Açık",_xlfn.SWITCH(RANDBETWEEN(1,10),1,"",2,"",RANDBETWEEN(1,10)),"")</f>
        <v>5</v>
      </c>
      <c r="O624" s="15" t="str">
        <f t="shared" ca="1" si="79"/>
        <v>Kosgeb</v>
      </c>
      <c r="P624" s="15"/>
    </row>
    <row r="625" spans="1:16">
      <c r="A625">
        <v>912</v>
      </c>
      <c r="B625">
        <f t="shared" ca="1" si="77"/>
        <v>469</v>
      </c>
      <c r="C625">
        <f t="shared" ca="1" si="80"/>
        <v>85</v>
      </c>
      <c r="D625" t="s">
        <v>10624</v>
      </c>
      <c r="E625" s="14">
        <f t="shared" ca="1" si="81"/>
        <v>43683</v>
      </c>
      <c r="F625">
        <f t="shared" ca="1" si="82"/>
        <v>82</v>
      </c>
      <c r="G625" s="13">
        <f ca="1">VLOOKUP(GirisimProjeler[[#This Row],[Başvuruyu Alan Çalışan]],Calisanlar[],6,0)</f>
        <v>35</v>
      </c>
      <c r="H625" s="13">
        <f ca="1">MATCH(GirisimProjeler[[#This Row],[Başvuru il]],ilceler[İl Plaka],0)+RANDBETWEEN(1,5)</f>
        <v>486</v>
      </c>
      <c r="I625" t="str">
        <f t="shared" ca="1" si="83"/>
        <v>Kurum 11</v>
      </c>
      <c r="J625" t="str">
        <f ca="1">IF(GirisimProjeler[[#This Row],[Aşama]]="Sonuçlandı","Kapalı","Açık")</f>
        <v>Açık</v>
      </c>
      <c r="K625" t="str">
        <f t="shared" ca="1" si="78"/>
        <v>İncelemede</v>
      </c>
      <c r="L625" t="str">
        <f t="shared" ca="1" si="84"/>
        <v>Arge</v>
      </c>
      <c r="M625">
        <f ca="1">ROUNDUP(RANDBETWEEN(1,TODAY()-GirisimProjeler[[#This Row],[Tarih]])/2,0)</f>
        <v>12</v>
      </c>
      <c r="N625" s="15">
        <f ca="1">IF(GirisimProjeler[[#This Row],[Durumu]]="Açık",_xlfn.SWITCH(RANDBETWEEN(1,10),1,"",2,"",RANDBETWEEN(1,10)),"")</f>
        <v>2</v>
      </c>
      <c r="O625" s="15" t="str">
        <f t="shared" ca="1" si="79"/>
        <v>AB</v>
      </c>
      <c r="P625" s="15"/>
    </row>
    <row r="626" spans="1:16">
      <c r="A626">
        <v>913</v>
      </c>
      <c r="B626">
        <f t="shared" ca="1" si="77"/>
        <v>715</v>
      </c>
      <c r="C626">
        <f t="shared" ca="1" si="80"/>
        <v>32</v>
      </c>
      <c r="D626" s="12" t="s">
        <v>10617</v>
      </c>
      <c r="E626" s="14">
        <f t="shared" ca="1" si="81"/>
        <v>43725</v>
      </c>
      <c r="F626">
        <f t="shared" ca="1" si="82"/>
        <v>123</v>
      </c>
      <c r="G626" s="13">
        <f ca="1">VLOOKUP(GirisimProjeler[[#This Row],[Başvuruyu Alan Çalışan]],Calisanlar[],6,0)</f>
        <v>34</v>
      </c>
      <c r="H626" s="13">
        <f ca="1">MATCH(GirisimProjeler[[#This Row],[Başvuru il]],ilceler[İl Plaka],0)+RANDBETWEEN(1,5)</f>
        <v>446</v>
      </c>
      <c r="I626" t="str">
        <f t="shared" ca="1" si="83"/>
        <v>Kurum 3</v>
      </c>
      <c r="J626" t="str">
        <f ca="1">IF(GirisimProjeler[[#This Row],[Aşama]]="Sonuçlandı","Kapalı","Açık")</f>
        <v>Kapalı</v>
      </c>
      <c r="K626" t="str">
        <f t="shared" ca="1" si="78"/>
        <v>Sonuçlandı</v>
      </c>
      <c r="L626" t="str">
        <f t="shared" ca="1" si="84"/>
        <v>Arge</v>
      </c>
      <c r="M626">
        <f ca="1">ROUNDUP(RANDBETWEEN(1,TODAY()-GirisimProjeler[[#This Row],[Tarih]])/2,0)</f>
        <v>1</v>
      </c>
      <c r="N626" s="15" t="str">
        <f ca="1">IF(GirisimProjeler[[#This Row],[Durumu]]="Açık",_xlfn.SWITCH(RANDBETWEEN(1,10),1,"",2,"",RANDBETWEEN(1,10)),"")</f>
        <v/>
      </c>
      <c r="O626" s="15" t="str">
        <f t="shared" ca="1" si="79"/>
        <v>Kosgeb</v>
      </c>
      <c r="P626" s="15"/>
    </row>
    <row r="627" spans="1:16">
      <c r="A627">
        <v>914</v>
      </c>
      <c r="B627">
        <f t="shared" ca="1" si="77"/>
        <v>1578</v>
      </c>
      <c r="C627">
        <f t="shared" ca="1" si="80"/>
        <v>141</v>
      </c>
      <c r="D627" s="12" t="s">
        <v>10618</v>
      </c>
      <c r="E627" s="14">
        <f t="shared" ca="1" si="81"/>
        <v>43674</v>
      </c>
      <c r="F627">
        <f t="shared" ca="1" si="82"/>
        <v>26</v>
      </c>
      <c r="G627" s="13">
        <f ca="1">VLOOKUP(GirisimProjeler[[#This Row],[Başvuruyu Alan Çalışan]],Calisanlar[],6,0)</f>
        <v>34</v>
      </c>
      <c r="H627" s="13">
        <f ca="1">MATCH(GirisimProjeler[[#This Row],[Başvuru il]],ilceler[İl Plaka],0)+RANDBETWEEN(1,5)</f>
        <v>447</v>
      </c>
      <c r="I627" t="str">
        <f t="shared" ca="1" si="83"/>
        <v>Kurum 9</v>
      </c>
      <c r="J627" t="str">
        <f ca="1">IF(GirisimProjeler[[#This Row],[Aşama]]="Sonuçlandı","Kapalı","Açık")</f>
        <v>Kapalı</v>
      </c>
      <c r="K627" t="str">
        <f t="shared" ca="1" si="78"/>
        <v>Sonuçlandı</v>
      </c>
      <c r="L627" t="str">
        <f t="shared" ca="1" si="84"/>
        <v>Bilgi İşlem</v>
      </c>
      <c r="M627">
        <f ca="1">ROUNDUP(RANDBETWEEN(1,TODAY()-GirisimProjeler[[#This Row],[Tarih]])/2,0)</f>
        <v>22</v>
      </c>
      <c r="N627" s="15" t="str">
        <f ca="1">IF(GirisimProjeler[[#This Row],[Durumu]]="Açık",_xlfn.SWITCH(RANDBETWEEN(1,10),1,"",2,"",RANDBETWEEN(1,10)),"")</f>
        <v/>
      </c>
      <c r="O627" s="15" t="str">
        <f t="shared" ca="1" si="79"/>
        <v>AB</v>
      </c>
      <c r="P627" s="15"/>
    </row>
    <row r="628" spans="1:16">
      <c r="A628">
        <v>915</v>
      </c>
      <c r="B628">
        <f t="shared" ca="1" si="77"/>
        <v>1916</v>
      </c>
      <c r="C628">
        <f t="shared" ca="1" si="80"/>
        <v>144</v>
      </c>
      <c r="D628" t="s">
        <v>10619</v>
      </c>
      <c r="E628" s="14">
        <f t="shared" ca="1" si="81"/>
        <v>43685</v>
      </c>
      <c r="F628">
        <f t="shared" ca="1" si="82"/>
        <v>130</v>
      </c>
      <c r="G628" s="13">
        <f ca="1">VLOOKUP(GirisimProjeler[[#This Row],[Başvuruyu Alan Çalışan]],Calisanlar[],6,0)</f>
        <v>34</v>
      </c>
      <c r="H628" s="13">
        <f ca="1">MATCH(GirisimProjeler[[#This Row],[Başvuru il]],ilceler[İl Plaka],0)+RANDBETWEEN(1,5)</f>
        <v>448</v>
      </c>
      <c r="I628" t="str">
        <f t="shared" ca="1" si="83"/>
        <v>Kurum 16</v>
      </c>
      <c r="J628" t="str">
        <f ca="1">IF(GirisimProjeler[[#This Row],[Aşama]]="Sonuçlandı","Kapalı","Açık")</f>
        <v>Kapalı</v>
      </c>
      <c r="K628" t="str">
        <f t="shared" ca="1" si="78"/>
        <v>Sonuçlandı</v>
      </c>
      <c r="L628" t="str">
        <f t="shared" ca="1" si="84"/>
        <v>Finans</v>
      </c>
      <c r="M628">
        <f ca="1">ROUNDUP(RANDBETWEEN(1,TODAY()-GirisimProjeler[[#This Row],[Tarih]])/2,0)</f>
        <v>8</v>
      </c>
      <c r="N628" s="15" t="str">
        <f ca="1">IF(GirisimProjeler[[#This Row],[Durumu]]="Açık",_xlfn.SWITCH(RANDBETWEEN(1,10),1,"",2,"",RANDBETWEEN(1,10)),"")</f>
        <v/>
      </c>
      <c r="O628" s="15" t="str">
        <f t="shared" ca="1" si="79"/>
        <v>AB</v>
      </c>
      <c r="P628" s="15"/>
    </row>
    <row r="629" spans="1:16">
      <c r="A629">
        <v>916</v>
      </c>
      <c r="B629">
        <f t="shared" ca="1" si="77"/>
        <v>240</v>
      </c>
      <c r="C629">
        <f t="shared" ca="1" si="80"/>
        <v>106</v>
      </c>
      <c r="D629" t="s">
        <v>10620</v>
      </c>
      <c r="E629" s="14">
        <f t="shared" ca="1" si="81"/>
        <v>43706</v>
      </c>
      <c r="F629">
        <f t="shared" ca="1" si="82"/>
        <v>78</v>
      </c>
      <c r="G629" s="13">
        <f ca="1">VLOOKUP(GirisimProjeler[[#This Row],[Başvuruyu Alan Çalışan]],Calisanlar[],6,0)</f>
        <v>6</v>
      </c>
      <c r="H629" s="13">
        <f ca="1">MATCH(GirisimProjeler[[#This Row],[Başvuru il]],ilceler[İl Plaka],0)+RANDBETWEEN(1,5)</f>
        <v>66</v>
      </c>
      <c r="I629" t="str">
        <f t="shared" ca="1" si="83"/>
        <v>Kurum 14</v>
      </c>
      <c r="J629" t="str">
        <f ca="1">IF(GirisimProjeler[[#This Row],[Aşama]]="Sonuçlandı","Kapalı","Açık")</f>
        <v>Açık</v>
      </c>
      <c r="K629" t="str">
        <f t="shared" ca="1" si="78"/>
        <v>Yeni Proje</v>
      </c>
      <c r="L629" t="str">
        <f t="shared" ca="1" si="84"/>
        <v>İnsan Kaynakları</v>
      </c>
      <c r="M629">
        <f ca="1">ROUNDUP(RANDBETWEEN(1,TODAY()-GirisimProjeler[[#This Row],[Tarih]])/2,0)</f>
        <v>11</v>
      </c>
      <c r="N629" s="15">
        <f ca="1">IF(GirisimProjeler[[#This Row],[Durumu]]="Açık",_xlfn.SWITCH(RANDBETWEEN(1,10),1,"",2,"",RANDBETWEEN(1,10)),"")</f>
        <v>6</v>
      </c>
      <c r="O629" s="15" t="str">
        <f t="shared" ca="1" si="79"/>
        <v>Kosgeb</v>
      </c>
      <c r="P629" s="15"/>
    </row>
    <row r="630" spans="1:16">
      <c r="A630">
        <v>917</v>
      </c>
      <c r="B630">
        <f t="shared" ca="1" si="77"/>
        <v>126</v>
      </c>
      <c r="C630">
        <f t="shared" ca="1" si="80"/>
        <v>11</v>
      </c>
      <c r="D630" t="s">
        <v>10621</v>
      </c>
      <c r="E630" s="14">
        <f t="shared" ca="1" si="81"/>
        <v>43678</v>
      </c>
      <c r="F630">
        <f t="shared" ca="1" si="82"/>
        <v>19</v>
      </c>
      <c r="G630" s="13">
        <f ca="1">VLOOKUP(GirisimProjeler[[#This Row],[Başvuruyu Alan Çalışan]],Calisanlar[],6,0)</f>
        <v>32</v>
      </c>
      <c r="H630" s="13">
        <f ca="1">MATCH(GirisimProjeler[[#This Row],[Başvuru il]],ilceler[İl Plaka],0)+RANDBETWEEN(1,5)</f>
        <v>434</v>
      </c>
      <c r="I630" t="str">
        <f t="shared" ca="1" si="83"/>
        <v>Kurum 11</v>
      </c>
      <c r="J630" t="str">
        <f ca="1">IF(GirisimProjeler[[#This Row],[Aşama]]="Sonuçlandı","Kapalı","Açık")</f>
        <v>Kapalı</v>
      </c>
      <c r="K630" t="str">
        <f t="shared" ca="1" si="78"/>
        <v>Sonuçlandı</v>
      </c>
      <c r="L630" t="str">
        <f t="shared" ca="1" si="84"/>
        <v>Bilgi İşlem</v>
      </c>
      <c r="M630">
        <f ca="1">ROUNDUP(RANDBETWEEN(1,TODAY()-GirisimProjeler[[#This Row],[Tarih]])/2,0)</f>
        <v>27</v>
      </c>
      <c r="N630" s="15" t="str">
        <f ca="1">IF(GirisimProjeler[[#This Row],[Durumu]]="Açık",_xlfn.SWITCH(RANDBETWEEN(1,10),1,"",2,"",RANDBETWEEN(1,10)),"")</f>
        <v/>
      </c>
      <c r="O630" s="15" t="str">
        <f t="shared" ca="1" si="79"/>
        <v>Tubitak</v>
      </c>
      <c r="P630" s="15"/>
    </row>
    <row r="631" spans="1:16">
      <c r="A631">
        <v>918</v>
      </c>
      <c r="B631">
        <f t="shared" ca="1" si="77"/>
        <v>788</v>
      </c>
      <c r="C631">
        <f t="shared" ca="1" si="80"/>
        <v>153</v>
      </c>
      <c r="D631" t="s">
        <v>10622</v>
      </c>
      <c r="E631" s="14">
        <f t="shared" ca="1" si="81"/>
        <v>43726</v>
      </c>
      <c r="F631">
        <f t="shared" ca="1" si="82"/>
        <v>105</v>
      </c>
      <c r="G631" s="13">
        <f ca="1">VLOOKUP(GirisimProjeler[[#This Row],[Başvuruyu Alan Çalışan]],Calisanlar[],6,0)</f>
        <v>6</v>
      </c>
      <c r="H631" s="13">
        <f ca="1">MATCH(GirisimProjeler[[#This Row],[Başvuru il]],ilceler[İl Plaka],0)+RANDBETWEEN(1,5)</f>
        <v>70</v>
      </c>
      <c r="I631" t="str">
        <f t="shared" ca="1" si="83"/>
        <v>Kurum 15</v>
      </c>
      <c r="J631" t="str">
        <f ca="1">IF(GirisimProjeler[[#This Row],[Aşama]]="Sonuçlandı","Kapalı","Açık")</f>
        <v>Kapalı</v>
      </c>
      <c r="K631" t="str">
        <f t="shared" ca="1" si="78"/>
        <v>Sonuçlandı</v>
      </c>
      <c r="L631" t="str">
        <f t="shared" ca="1" si="84"/>
        <v>Bilgi İşlem</v>
      </c>
      <c r="M631">
        <f ca="1">ROUNDUP(RANDBETWEEN(1,TODAY()-GirisimProjeler[[#This Row],[Tarih]])/2,0)</f>
        <v>4</v>
      </c>
      <c r="N631" s="15" t="str">
        <f ca="1">IF(GirisimProjeler[[#This Row],[Durumu]]="Açık",_xlfn.SWITCH(RANDBETWEEN(1,10),1,"",2,"",RANDBETWEEN(1,10)),"")</f>
        <v/>
      </c>
      <c r="O631" s="15" t="str">
        <f t="shared" ca="1" si="79"/>
        <v>Kosgeb</v>
      </c>
      <c r="P631" s="1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4EA3F-EB12-496C-9291-C9316C867912}">
  <dimension ref="A1:C159"/>
  <sheetViews>
    <sheetView workbookViewId="0">
      <selection activeCell="C18" sqref="C18"/>
    </sheetView>
  </sheetViews>
  <sheetFormatPr defaultRowHeight="14.25"/>
  <cols>
    <col min="1" max="1" width="14.265625" customWidth="1"/>
    <col min="2" max="2" width="26.53125" bestFit="1" customWidth="1"/>
    <col min="3" max="3" width="27.53125" customWidth="1"/>
  </cols>
  <sheetData>
    <row r="1" spans="1:3">
      <c r="A1" s="18" t="s">
        <v>2122</v>
      </c>
      <c r="B1" s="19" t="s">
        <v>2120</v>
      </c>
      <c r="C1" s="20" t="s">
        <v>2121</v>
      </c>
    </row>
    <row r="2" spans="1:3">
      <c r="A2" s="17">
        <v>1</v>
      </c>
      <c r="B2" s="16" t="s">
        <v>3039</v>
      </c>
      <c r="C2" s="16" t="s">
        <v>3039</v>
      </c>
    </row>
    <row r="3" spans="1:3">
      <c r="A3" s="17">
        <v>2</v>
      </c>
      <c r="B3" s="16" t="s">
        <v>3039</v>
      </c>
      <c r="C3" s="16" t="s">
        <v>3039</v>
      </c>
    </row>
    <row r="4" spans="1:3">
      <c r="A4" s="17">
        <v>3</v>
      </c>
      <c r="B4" s="16" t="s">
        <v>3039</v>
      </c>
      <c r="C4" s="16" t="s">
        <v>3039</v>
      </c>
    </row>
    <row r="5" spans="1:3">
      <c r="A5" s="17">
        <v>4</v>
      </c>
      <c r="B5" s="16" t="s">
        <v>3039</v>
      </c>
      <c r="C5" s="16" t="s">
        <v>3039</v>
      </c>
    </row>
    <row r="6" spans="1:3">
      <c r="A6" s="17">
        <v>5</v>
      </c>
      <c r="B6" s="16" t="s">
        <v>3039</v>
      </c>
      <c r="C6" s="16" t="s">
        <v>3039</v>
      </c>
    </row>
    <row r="7" spans="1:3">
      <c r="A7" s="17">
        <v>6</v>
      </c>
      <c r="B7" s="16" t="s">
        <v>3039</v>
      </c>
      <c r="C7" s="16" t="s">
        <v>3039</v>
      </c>
    </row>
    <row r="8" spans="1:3">
      <c r="A8" s="17">
        <v>7</v>
      </c>
      <c r="B8" s="16" t="s">
        <v>3039</v>
      </c>
      <c r="C8" s="16" t="s">
        <v>3039</v>
      </c>
    </row>
    <row r="9" spans="1:3">
      <c r="A9" s="17">
        <v>8</v>
      </c>
      <c r="B9" s="16" t="s">
        <v>3039</v>
      </c>
      <c r="C9" s="16" t="s">
        <v>3039</v>
      </c>
    </row>
    <row r="10" spans="1:3">
      <c r="A10" s="17">
        <v>9</v>
      </c>
      <c r="B10" s="16" t="s">
        <v>3039</v>
      </c>
      <c r="C10" s="16" t="s">
        <v>3039</v>
      </c>
    </row>
    <row r="11" spans="1:3">
      <c r="A11" s="17">
        <v>10</v>
      </c>
      <c r="B11" s="16" t="s">
        <v>3039</v>
      </c>
      <c r="C11" s="16" t="s">
        <v>3039</v>
      </c>
    </row>
    <row r="12" spans="1:3">
      <c r="A12" s="17">
        <v>11</v>
      </c>
      <c r="B12" s="16" t="s">
        <v>3039</v>
      </c>
      <c r="C12" s="16" t="s">
        <v>3039</v>
      </c>
    </row>
    <row r="13" spans="1:3">
      <c r="A13" s="17">
        <v>12</v>
      </c>
      <c r="B13" s="16" t="s">
        <v>3039</v>
      </c>
      <c r="C13" s="16" t="s">
        <v>3039</v>
      </c>
    </row>
    <row r="14" spans="1:3">
      <c r="A14" s="17">
        <v>13</v>
      </c>
      <c r="B14" s="16" t="s">
        <v>3039</v>
      </c>
      <c r="C14" s="16" t="s">
        <v>3039</v>
      </c>
    </row>
    <row r="15" spans="1:3">
      <c r="A15" s="17">
        <v>14</v>
      </c>
      <c r="B15" s="16" t="s">
        <v>3039</v>
      </c>
      <c r="C15" s="16" t="s">
        <v>3039</v>
      </c>
    </row>
    <row r="16" spans="1:3">
      <c r="A16" s="17">
        <v>15</v>
      </c>
      <c r="B16" s="16" t="s">
        <v>3042</v>
      </c>
      <c r="C16" s="16" t="s">
        <v>3042</v>
      </c>
    </row>
    <row r="17" spans="1:3">
      <c r="A17" s="17">
        <v>16</v>
      </c>
      <c r="B17" s="16" t="s">
        <v>3042</v>
      </c>
      <c r="C17" s="16" t="s">
        <v>3042</v>
      </c>
    </row>
    <row r="18" spans="1:3">
      <c r="A18" s="17">
        <v>17</v>
      </c>
      <c r="B18" s="16" t="s">
        <v>3042</v>
      </c>
      <c r="C18" s="16" t="s">
        <v>3042</v>
      </c>
    </row>
    <row r="19" spans="1:3">
      <c r="A19" s="17">
        <v>18</v>
      </c>
      <c r="B19" s="16" t="s">
        <v>3042</v>
      </c>
      <c r="C19" s="16" t="s">
        <v>3042</v>
      </c>
    </row>
    <row r="20" spans="1:3">
      <c r="A20" s="17">
        <v>19</v>
      </c>
      <c r="B20" s="16" t="s">
        <v>3042</v>
      </c>
      <c r="C20" s="16" t="s">
        <v>3042</v>
      </c>
    </row>
    <row r="21" spans="1:3">
      <c r="A21" s="17">
        <v>20</v>
      </c>
      <c r="B21" s="16" t="s">
        <v>3042</v>
      </c>
      <c r="C21" s="16" t="s">
        <v>3042</v>
      </c>
    </row>
    <row r="22" spans="1:3">
      <c r="A22" s="17">
        <v>21</v>
      </c>
      <c r="B22" s="16" t="s">
        <v>3042</v>
      </c>
      <c r="C22" s="16" t="s">
        <v>3042</v>
      </c>
    </row>
    <row r="23" spans="1:3">
      <c r="A23" s="17">
        <v>22</v>
      </c>
      <c r="B23" s="16" t="s">
        <v>3042</v>
      </c>
      <c r="C23" s="16" t="s">
        <v>3042</v>
      </c>
    </row>
    <row r="24" spans="1:3">
      <c r="A24" s="17">
        <v>23</v>
      </c>
      <c r="B24" s="16" t="s">
        <v>3042</v>
      </c>
      <c r="C24" s="16" t="s">
        <v>3042</v>
      </c>
    </row>
    <row r="25" spans="1:3">
      <c r="A25" s="17">
        <v>24</v>
      </c>
      <c r="B25" s="16" t="s">
        <v>3042</v>
      </c>
      <c r="C25" s="16" t="s">
        <v>3042</v>
      </c>
    </row>
    <row r="26" spans="1:3">
      <c r="A26" s="17">
        <v>25</v>
      </c>
      <c r="B26" s="16" t="s">
        <v>3042</v>
      </c>
      <c r="C26" s="16" t="s">
        <v>3042</v>
      </c>
    </row>
    <row r="27" spans="1:3">
      <c r="A27" s="17">
        <v>26</v>
      </c>
      <c r="B27" s="16" t="s">
        <v>3042</v>
      </c>
      <c r="C27" s="16" t="s">
        <v>3042</v>
      </c>
    </row>
    <row r="28" spans="1:3">
      <c r="A28" s="17">
        <v>27</v>
      </c>
      <c r="B28" s="16" t="s">
        <v>3042</v>
      </c>
      <c r="C28" s="16" t="s">
        <v>3042</v>
      </c>
    </row>
    <row r="29" spans="1:3">
      <c r="A29" s="17">
        <v>28</v>
      </c>
      <c r="B29" s="16" t="s">
        <v>3042</v>
      </c>
      <c r="C29" s="16" t="s">
        <v>3042</v>
      </c>
    </row>
    <row r="30" spans="1:3">
      <c r="A30" s="17">
        <v>29</v>
      </c>
      <c r="B30" s="16" t="s">
        <v>3040</v>
      </c>
      <c r="C30" s="16" t="s">
        <v>3040</v>
      </c>
    </row>
    <row r="31" spans="1:3">
      <c r="A31" s="17">
        <v>30</v>
      </c>
      <c r="B31" s="16" t="s">
        <v>3040</v>
      </c>
      <c r="C31" s="16" t="s">
        <v>3040</v>
      </c>
    </row>
    <row r="32" spans="1:3">
      <c r="A32" s="17">
        <v>31</v>
      </c>
      <c r="B32" s="16" t="s">
        <v>3040</v>
      </c>
      <c r="C32" s="16" t="s">
        <v>3040</v>
      </c>
    </row>
    <row r="33" spans="1:3">
      <c r="A33" s="17">
        <v>32</v>
      </c>
      <c r="B33" s="16" t="s">
        <v>3040</v>
      </c>
      <c r="C33" s="16" t="s">
        <v>3040</v>
      </c>
    </row>
    <row r="34" spans="1:3">
      <c r="A34" s="17">
        <v>33</v>
      </c>
      <c r="B34" s="16" t="s">
        <v>3040</v>
      </c>
      <c r="C34" s="16" t="s">
        <v>3040</v>
      </c>
    </row>
    <row r="35" spans="1:3">
      <c r="A35" s="17">
        <v>34</v>
      </c>
      <c r="B35" s="16" t="s">
        <v>3040</v>
      </c>
      <c r="C35" s="16" t="s">
        <v>3040</v>
      </c>
    </row>
    <row r="36" spans="1:3">
      <c r="A36" s="17">
        <v>35</v>
      </c>
      <c r="B36" s="16" t="s">
        <v>3040</v>
      </c>
      <c r="C36" s="16" t="s">
        <v>3040</v>
      </c>
    </row>
    <row r="37" spans="1:3">
      <c r="A37" s="17">
        <v>36</v>
      </c>
      <c r="B37" s="16" t="s">
        <v>3040</v>
      </c>
      <c r="C37" s="16" t="s">
        <v>3040</v>
      </c>
    </row>
    <row r="38" spans="1:3">
      <c r="A38" s="17">
        <v>37</v>
      </c>
      <c r="B38" s="16" t="s">
        <v>3040</v>
      </c>
      <c r="C38" s="16" t="s">
        <v>3040</v>
      </c>
    </row>
    <row r="39" spans="1:3">
      <c r="A39" s="17">
        <v>38</v>
      </c>
      <c r="B39" s="16" t="s">
        <v>3041</v>
      </c>
      <c r="C39" s="16" t="s">
        <v>3041</v>
      </c>
    </row>
    <row r="40" spans="1:3">
      <c r="A40" s="17">
        <v>39</v>
      </c>
      <c r="B40" s="16" t="s">
        <v>3041</v>
      </c>
      <c r="C40" s="16" t="s">
        <v>3041</v>
      </c>
    </row>
    <row r="41" spans="1:3">
      <c r="A41" s="17">
        <v>40</v>
      </c>
      <c r="B41" s="16" t="s">
        <v>3041</v>
      </c>
      <c r="C41" s="16" t="s">
        <v>3041</v>
      </c>
    </row>
    <row r="42" spans="1:3">
      <c r="A42" s="17">
        <v>41</v>
      </c>
      <c r="B42" s="16" t="s">
        <v>3041</v>
      </c>
      <c r="C42" s="16" t="s">
        <v>3041</v>
      </c>
    </row>
    <row r="43" spans="1:3">
      <c r="A43" s="17">
        <v>42</v>
      </c>
      <c r="B43" s="16" t="s">
        <v>3041</v>
      </c>
      <c r="C43" s="16" t="s">
        <v>3041</v>
      </c>
    </row>
    <row r="44" spans="1:3">
      <c r="A44" s="17">
        <v>43</v>
      </c>
      <c r="B44" s="16" t="s">
        <v>3041</v>
      </c>
      <c r="C44" s="16" t="s">
        <v>3041</v>
      </c>
    </row>
    <row r="45" spans="1:3">
      <c r="A45" s="17">
        <v>44</v>
      </c>
      <c r="B45" s="16" t="s">
        <v>3041</v>
      </c>
      <c r="C45" s="16" t="s">
        <v>3041</v>
      </c>
    </row>
    <row r="46" spans="1:3">
      <c r="A46" s="17">
        <v>45</v>
      </c>
      <c r="B46" s="16" t="s">
        <v>3041</v>
      </c>
      <c r="C46" s="16" t="s">
        <v>3041</v>
      </c>
    </row>
    <row r="47" spans="1:3">
      <c r="A47" s="17">
        <v>46</v>
      </c>
      <c r="B47" s="16" t="s">
        <v>3043</v>
      </c>
      <c r="C47" s="16" t="s">
        <v>3043</v>
      </c>
    </row>
    <row r="48" spans="1:3">
      <c r="A48" s="17">
        <v>47</v>
      </c>
      <c r="B48" s="16" t="s">
        <v>3043</v>
      </c>
      <c r="C48" s="16" t="s">
        <v>3043</v>
      </c>
    </row>
    <row r="49" spans="1:3">
      <c r="A49" s="17">
        <v>48</v>
      </c>
      <c r="B49" s="16" t="s">
        <v>3043</v>
      </c>
      <c r="C49" s="16" t="s">
        <v>3043</v>
      </c>
    </row>
    <row r="50" spans="1:3">
      <c r="A50" s="17">
        <v>49</v>
      </c>
      <c r="B50" s="16" t="s">
        <v>3043</v>
      </c>
      <c r="C50" s="16" t="s">
        <v>3043</v>
      </c>
    </row>
    <row r="51" spans="1:3">
      <c r="A51" s="17">
        <v>50</v>
      </c>
      <c r="B51" s="16" t="s">
        <v>3043</v>
      </c>
      <c r="C51" s="16" t="s">
        <v>3043</v>
      </c>
    </row>
    <row r="52" spans="1:3">
      <c r="A52" s="17">
        <v>51</v>
      </c>
      <c r="B52" s="16" t="s">
        <v>3043</v>
      </c>
      <c r="C52" s="16" t="s">
        <v>3043</v>
      </c>
    </row>
    <row r="53" spans="1:3">
      <c r="A53" s="17">
        <v>52</v>
      </c>
      <c r="B53" s="16" t="s">
        <v>3043</v>
      </c>
      <c r="C53" s="16" t="s">
        <v>3043</v>
      </c>
    </row>
    <row r="54" spans="1:3">
      <c r="A54" s="17">
        <v>53</v>
      </c>
      <c r="B54" s="16" t="s">
        <v>3043</v>
      </c>
      <c r="C54" s="16" t="s">
        <v>3043</v>
      </c>
    </row>
    <row r="55" spans="1:3">
      <c r="A55" s="17">
        <v>54</v>
      </c>
      <c r="B55" s="16" t="s">
        <v>3043</v>
      </c>
      <c r="C55" s="16" t="s">
        <v>3043</v>
      </c>
    </row>
    <row r="56" spans="1:3">
      <c r="A56" s="17">
        <v>55</v>
      </c>
      <c r="B56" s="16" t="s">
        <v>3044</v>
      </c>
      <c r="C56" s="16" t="s">
        <v>3044</v>
      </c>
    </row>
    <row r="57" spans="1:3">
      <c r="A57" s="17">
        <v>56</v>
      </c>
      <c r="B57" s="16" t="s">
        <v>3044</v>
      </c>
      <c r="C57" s="16" t="s">
        <v>3044</v>
      </c>
    </row>
    <row r="58" spans="1:3">
      <c r="A58" s="17">
        <v>57</v>
      </c>
      <c r="B58" s="16" t="s">
        <v>3044</v>
      </c>
      <c r="C58" s="16" t="s">
        <v>3044</v>
      </c>
    </row>
    <row r="59" spans="1:3">
      <c r="A59" s="17">
        <v>58</v>
      </c>
      <c r="B59" s="16" t="s">
        <v>3044</v>
      </c>
      <c r="C59" s="16" t="s">
        <v>3044</v>
      </c>
    </row>
    <row r="60" spans="1:3">
      <c r="A60" s="17">
        <v>59</v>
      </c>
      <c r="B60" s="16" t="s">
        <v>3044</v>
      </c>
      <c r="C60" s="16" t="s">
        <v>3044</v>
      </c>
    </row>
    <row r="61" spans="1:3">
      <c r="A61" s="17">
        <v>60</v>
      </c>
      <c r="B61" s="16" t="s">
        <v>3044</v>
      </c>
      <c r="C61" s="16" t="s">
        <v>3044</v>
      </c>
    </row>
    <row r="62" spans="1:3">
      <c r="A62" s="17">
        <v>61</v>
      </c>
      <c r="B62" s="16" t="s">
        <v>3044</v>
      </c>
      <c r="C62" s="16" t="s">
        <v>3044</v>
      </c>
    </row>
    <row r="63" spans="1:3">
      <c r="A63" s="17">
        <v>62</v>
      </c>
      <c r="B63" s="16" t="s">
        <v>3044</v>
      </c>
      <c r="C63" s="16" t="s">
        <v>3044</v>
      </c>
    </row>
    <row r="64" spans="1:3">
      <c r="A64" s="17">
        <v>63</v>
      </c>
      <c r="B64" s="16" t="s">
        <v>3044</v>
      </c>
      <c r="C64" s="16" t="s">
        <v>3044</v>
      </c>
    </row>
    <row r="65" spans="1:3">
      <c r="A65" s="17">
        <v>64</v>
      </c>
      <c r="B65" s="16" t="s">
        <v>3044</v>
      </c>
      <c r="C65" s="16" t="s">
        <v>3044</v>
      </c>
    </row>
    <row r="66" spans="1:3">
      <c r="A66" s="17">
        <v>65</v>
      </c>
      <c r="B66" s="16" t="s">
        <v>3044</v>
      </c>
      <c r="C66" s="16" t="s">
        <v>3044</v>
      </c>
    </row>
    <row r="67" spans="1:3">
      <c r="A67" s="17">
        <v>66</v>
      </c>
      <c r="B67" s="16" t="s">
        <v>3044</v>
      </c>
      <c r="C67" s="16" t="s">
        <v>3044</v>
      </c>
    </row>
    <row r="68" spans="1:3">
      <c r="A68" s="17">
        <v>67</v>
      </c>
      <c r="B68" s="16" t="s">
        <v>3044</v>
      </c>
      <c r="C68" s="16" t="s">
        <v>3044</v>
      </c>
    </row>
    <row r="69" spans="1:3">
      <c r="A69" s="17">
        <v>68</v>
      </c>
      <c r="B69" s="16" t="s">
        <v>3044</v>
      </c>
      <c r="C69" s="16" t="s">
        <v>3044</v>
      </c>
    </row>
    <row r="70" spans="1:3">
      <c r="A70" s="17">
        <v>69</v>
      </c>
      <c r="B70" s="16" t="s">
        <v>3044</v>
      </c>
      <c r="C70" s="16" t="s">
        <v>3044</v>
      </c>
    </row>
    <row r="71" spans="1:3">
      <c r="A71" s="17">
        <v>70</v>
      </c>
      <c r="B71" s="16" t="s">
        <v>3044</v>
      </c>
      <c r="C71" s="16" t="s">
        <v>3044</v>
      </c>
    </row>
    <row r="72" spans="1:3">
      <c r="A72" s="17">
        <v>71</v>
      </c>
      <c r="B72" s="16" t="s">
        <v>3044</v>
      </c>
      <c r="C72" s="16" t="s">
        <v>3044</v>
      </c>
    </row>
    <row r="73" spans="1:3">
      <c r="A73" s="17">
        <v>72</v>
      </c>
      <c r="B73" s="16" t="s">
        <v>3044</v>
      </c>
      <c r="C73" s="16" t="s">
        <v>3044</v>
      </c>
    </row>
    <row r="74" spans="1:3">
      <c r="A74" s="17">
        <v>73</v>
      </c>
      <c r="B74" s="16" t="s">
        <v>3045</v>
      </c>
      <c r="C74" s="16" t="s">
        <v>3045</v>
      </c>
    </row>
    <row r="75" spans="1:3">
      <c r="A75" s="17">
        <v>74</v>
      </c>
      <c r="B75" s="16" t="s">
        <v>3045</v>
      </c>
      <c r="C75" s="16" t="s">
        <v>3045</v>
      </c>
    </row>
    <row r="76" spans="1:3">
      <c r="A76" s="17">
        <v>75</v>
      </c>
      <c r="B76" s="16" t="s">
        <v>3045</v>
      </c>
      <c r="C76" s="16" t="s">
        <v>3045</v>
      </c>
    </row>
    <row r="77" spans="1:3">
      <c r="A77" s="17">
        <v>76</v>
      </c>
      <c r="B77" s="16" t="s">
        <v>3045</v>
      </c>
      <c r="C77" s="16" t="s">
        <v>3045</v>
      </c>
    </row>
    <row r="78" spans="1:3">
      <c r="A78" s="17">
        <v>77</v>
      </c>
      <c r="B78" s="16" t="s">
        <v>3045</v>
      </c>
      <c r="C78" s="16" t="s">
        <v>3045</v>
      </c>
    </row>
    <row r="79" spans="1:3">
      <c r="A79" s="17">
        <v>78</v>
      </c>
      <c r="B79" s="16" t="s">
        <v>3045</v>
      </c>
      <c r="C79" s="16" t="s">
        <v>3045</v>
      </c>
    </row>
    <row r="80" spans="1:3">
      <c r="A80" s="17">
        <v>79</v>
      </c>
      <c r="B80" s="16" t="s">
        <v>3045</v>
      </c>
      <c r="C80" s="16" t="s">
        <v>3045</v>
      </c>
    </row>
    <row r="81" spans="1:3">
      <c r="A81" s="17">
        <v>80</v>
      </c>
      <c r="B81" s="16" t="s">
        <v>3045</v>
      </c>
      <c r="C81" s="16" t="s">
        <v>3045</v>
      </c>
    </row>
    <row r="82" spans="1:3">
      <c r="A82" s="17">
        <v>81</v>
      </c>
      <c r="B82" s="16" t="s">
        <v>3045</v>
      </c>
      <c r="C82" s="16" t="s">
        <v>3045</v>
      </c>
    </row>
    <row r="83" spans="1:3">
      <c r="A83" s="17">
        <v>82</v>
      </c>
      <c r="B83" s="16" t="s">
        <v>3045</v>
      </c>
      <c r="C83" s="16" t="s">
        <v>3045</v>
      </c>
    </row>
    <row r="84" spans="1:3">
      <c r="A84" s="17">
        <v>83</v>
      </c>
      <c r="B84" s="16" t="s">
        <v>3045</v>
      </c>
      <c r="C84" s="16" t="s">
        <v>3045</v>
      </c>
    </row>
    <row r="85" spans="1:3">
      <c r="A85" s="17">
        <v>84</v>
      </c>
      <c r="B85" s="16" t="s">
        <v>3045</v>
      </c>
      <c r="C85" s="16" t="s">
        <v>3045</v>
      </c>
    </row>
    <row r="86" spans="1:3">
      <c r="A86" s="17">
        <v>85</v>
      </c>
      <c r="B86" s="16" t="s">
        <v>3045</v>
      </c>
      <c r="C86" s="16" t="s">
        <v>3045</v>
      </c>
    </row>
    <row r="87" spans="1:3">
      <c r="A87" s="17">
        <v>86</v>
      </c>
      <c r="B87" s="16" t="s">
        <v>3045</v>
      </c>
      <c r="C87" s="16" t="s">
        <v>3045</v>
      </c>
    </row>
    <row r="88" spans="1:3">
      <c r="A88" s="17">
        <v>87</v>
      </c>
      <c r="B88" s="16" t="s">
        <v>2119</v>
      </c>
      <c r="C88" s="16" t="s">
        <v>2119</v>
      </c>
    </row>
    <row r="89" spans="1:3">
      <c r="A89" s="17">
        <v>88</v>
      </c>
      <c r="B89" s="16" t="s">
        <v>2119</v>
      </c>
      <c r="C89" s="16" t="s">
        <v>2119</v>
      </c>
    </row>
    <row r="90" spans="1:3">
      <c r="A90" s="17">
        <v>89</v>
      </c>
      <c r="B90" s="16" t="s">
        <v>2119</v>
      </c>
      <c r="C90" s="16" t="s">
        <v>2119</v>
      </c>
    </row>
    <row r="91" spans="1:3">
      <c r="A91" s="17">
        <v>90</v>
      </c>
      <c r="B91" s="16" t="s">
        <v>2119</v>
      </c>
      <c r="C91" s="16" t="s">
        <v>2119</v>
      </c>
    </row>
    <row r="92" spans="1:3">
      <c r="A92" s="17">
        <v>91</v>
      </c>
      <c r="B92" s="16" t="s">
        <v>2119</v>
      </c>
      <c r="C92" s="16" t="s">
        <v>2119</v>
      </c>
    </row>
    <row r="93" spans="1:3">
      <c r="A93" s="17">
        <v>92</v>
      </c>
      <c r="B93" s="16" t="s">
        <v>2119</v>
      </c>
      <c r="C93" s="16" t="s">
        <v>2119</v>
      </c>
    </row>
    <row r="94" spans="1:3">
      <c r="A94" s="17">
        <v>93</v>
      </c>
      <c r="B94" s="16" t="s">
        <v>2119</v>
      </c>
      <c r="C94" s="16" t="s">
        <v>2119</v>
      </c>
    </row>
    <row r="95" spans="1:3">
      <c r="A95" s="17">
        <v>94</v>
      </c>
      <c r="B95" s="16" t="s">
        <v>2119</v>
      </c>
      <c r="C95" s="16" t="s">
        <v>2119</v>
      </c>
    </row>
    <row r="96" spans="1:3">
      <c r="A96" s="17">
        <v>95</v>
      </c>
      <c r="B96" s="16" t="s">
        <v>2119</v>
      </c>
      <c r="C96" s="16" t="s">
        <v>2119</v>
      </c>
    </row>
    <row r="97" spans="1:3">
      <c r="A97" s="17">
        <v>96</v>
      </c>
      <c r="B97" s="16" t="s">
        <v>3046</v>
      </c>
      <c r="C97" s="16" t="s">
        <v>3046</v>
      </c>
    </row>
    <row r="98" spans="1:3">
      <c r="A98" s="17">
        <v>97</v>
      </c>
      <c r="B98" s="16" t="s">
        <v>3046</v>
      </c>
      <c r="C98" s="16" t="s">
        <v>3046</v>
      </c>
    </row>
    <row r="99" spans="1:3">
      <c r="A99" s="17">
        <v>98</v>
      </c>
      <c r="B99" s="16" t="s">
        <v>3046</v>
      </c>
      <c r="C99" s="16" t="s">
        <v>3046</v>
      </c>
    </row>
    <row r="100" spans="1:3">
      <c r="A100" s="17">
        <v>99</v>
      </c>
      <c r="B100" s="16" t="s">
        <v>3046</v>
      </c>
      <c r="C100" s="16" t="s">
        <v>3046</v>
      </c>
    </row>
    <row r="101" spans="1:3">
      <c r="A101" s="17">
        <v>100</v>
      </c>
      <c r="B101" s="16" t="s">
        <v>3046</v>
      </c>
      <c r="C101" s="16" t="s">
        <v>3046</v>
      </c>
    </row>
    <row r="102" spans="1:3">
      <c r="A102" s="17">
        <v>101</v>
      </c>
      <c r="B102" s="16" t="s">
        <v>3046</v>
      </c>
      <c r="C102" s="16" t="s">
        <v>3046</v>
      </c>
    </row>
    <row r="103" spans="1:3">
      <c r="A103" s="17">
        <v>102</v>
      </c>
      <c r="B103" s="16" t="s">
        <v>3046</v>
      </c>
      <c r="C103" s="16" t="s">
        <v>3046</v>
      </c>
    </row>
    <row r="104" spans="1:3">
      <c r="A104" s="17">
        <v>103</v>
      </c>
      <c r="B104" s="16" t="s">
        <v>3046</v>
      </c>
      <c r="C104" s="16" t="s">
        <v>3046</v>
      </c>
    </row>
    <row r="105" spans="1:3">
      <c r="A105" s="17">
        <v>104</v>
      </c>
      <c r="B105" s="16" t="s">
        <v>3046</v>
      </c>
      <c r="C105" s="16" t="s">
        <v>3046</v>
      </c>
    </row>
    <row r="106" spans="1:3">
      <c r="A106" s="17">
        <v>105</v>
      </c>
      <c r="B106" s="16" t="s">
        <v>3046</v>
      </c>
      <c r="C106" s="16" t="s">
        <v>3046</v>
      </c>
    </row>
    <row r="107" spans="1:3">
      <c r="A107" s="17">
        <v>106</v>
      </c>
      <c r="B107" s="16" t="s">
        <v>3046</v>
      </c>
      <c r="C107" s="16" t="s">
        <v>3046</v>
      </c>
    </row>
    <row r="108" spans="1:3">
      <c r="A108" s="17">
        <v>107</v>
      </c>
      <c r="B108" s="16" t="s">
        <v>3046</v>
      </c>
      <c r="C108" s="16" t="s">
        <v>3046</v>
      </c>
    </row>
    <row r="109" spans="1:3">
      <c r="A109" s="17">
        <v>108</v>
      </c>
      <c r="B109" s="16" t="s">
        <v>3046</v>
      </c>
      <c r="C109" s="16" t="s">
        <v>3046</v>
      </c>
    </row>
    <row r="110" spans="1:3">
      <c r="A110" s="17">
        <v>109</v>
      </c>
      <c r="B110" s="16" t="s">
        <v>3046</v>
      </c>
      <c r="C110" s="16" t="s">
        <v>3046</v>
      </c>
    </row>
    <row r="111" spans="1:3">
      <c r="A111" s="17">
        <v>110</v>
      </c>
      <c r="B111" s="16" t="s">
        <v>3046</v>
      </c>
      <c r="C111" s="16" t="s">
        <v>3046</v>
      </c>
    </row>
    <row r="112" spans="1:3">
      <c r="A112" s="17">
        <v>111</v>
      </c>
      <c r="B112" s="16" t="s">
        <v>3046</v>
      </c>
      <c r="C112" s="16" t="s">
        <v>3046</v>
      </c>
    </row>
    <row r="113" spans="1:3">
      <c r="A113" s="17">
        <v>112</v>
      </c>
      <c r="B113" s="16" t="s">
        <v>3046</v>
      </c>
      <c r="C113" s="16" t="s">
        <v>3046</v>
      </c>
    </row>
    <row r="114" spans="1:3">
      <c r="A114" s="17">
        <v>113</v>
      </c>
      <c r="B114" s="16" t="s">
        <v>3046</v>
      </c>
      <c r="C114" s="16" t="s">
        <v>3046</v>
      </c>
    </row>
    <row r="115" spans="1:3">
      <c r="A115" s="17">
        <v>114</v>
      </c>
      <c r="B115" s="16" t="s">
        <v>3046</v>
      </c>
      <c r="C115" s="16" t="s">
        <v>3046</v>
      </c>
    </row>
    <row r="116" spans="1:3">
      <c r="A116" s="17">
        <v>115</v>
      </c>
      <c r="B116" s="16" t="s">
        <v>3047</v>
      </c>
      <c r="C116" s="16" t="s">
        <v>3047</v>
      </c>
    </row>
    <row r="117" spans="1:3">
      <c r="A117" s="17">
        <v>116</v>
      </c>
      <c r="B117" s="16" t="s">
        <v>3047</v>
      </c>
      <c r="C117" s="16" t="s">
        <v>3047</v>
      </c>
    </row>
    <row r="118" spans="1:3">
      <c r="A118" s="17">
        <v>117</v>
      </c>
      <c r="B118" s="16" t="s">
        <v>3047</v>
      </c>
      <c r="C118" s="16" t="s">
        <v>3047</v>
      </c>
    </row>
    <row r="119" spans="1:3">
      <c r="A119" s="17">
        <v>118</v>
      </c>
      <c r="B119" s="16" t="s">
        <v>3047</v>
      </c>
      <c r="C119" s="16" t="s">
        <v>3047</v>
      </c>
    </row>
    <row r="120" spans="1:3">
      <c r="A120" s="17">
        <v>119</v>
      </c>
      <c r="B120" s="16" t="s">
        <v>3047</v>
      </c>
      <c r="C120" s="16" t="s">
        <v>3047</v>
      </c>
    </row>
    <row r="121" spans="1:3">
      <c r="A121" s="17">
        <v>120</v>
      </c>
      <c r="B121" s="16" t="s">
        <v>3047</v>
      </c>
      <c r="C121" s="16" t="s">
        <v>3047</v>
      </c>
    </row>
    <row r="122" spans="1:3">
      <c r="A122" s="17">
        <v>121</v>
      </c>
      <c r="B122" s="16" t="s">
        <v>3047</v>
      </c>
      <c r="C122" s="16" t="s">
        <v>3047</v>
      </c>
    </row>
    <row r="123" spans="1:3">
      <c r="A123" s="17">
        <v>122</v>
      </c>
      <c r="B123" s="16" t="s">
        <v>3047</v>
      </c>
      <c r="C123" s="16" t="s">
        <v>3047</v>
      </c>
    </row>
    <row r="124" spans="1:3">
      <c r="A124" s="17">
        <v>123</v>
      </c>
      <c r="B124" s="16" t="s">
        <v>3047</v>
      </c>
      <c r="C124" s="16" t="s">
        <v>3047</v>
      </c>
    </row>
    <row r="125" spans="1:3">
      <c r="A125" s="17">
        <v>124</v>
      </c>
      <c r="B125" s="16" t="s">
        <v>3047</v>
      </c>
      <c r="C125" s="16" t="s">
        <v>3047</v>
      </c>
    </row>
    <row r="126" spans="1:3">
      <c r="A126" s="17">
        <v>125</v>
      </c>
      <c r="B126" s="16" t="s">
        <v>3047</v>
      </c>
      <c r="C126" s="16" t="s">
        <v>3047</v>
      </c>
    </row>
    <row r="127" spans="1:3">
      <c r="A127" s="17">
        <v>126</v>
      </c>
      <c r="B127" s="16" t="s">
        <v>3047</v>
      </c>
      <c r="C127" s="16" t="s">
        <v>3047</v>
      </c>
    </row>
    <row r="128" spans="1:3">
      <c r="A128" s="17">
        <v>127</v>
      </c>
      <c r="B128" s="16" t="s">
        <v>3047</v>
      </c>
      <c r="C128" s="16" t="s">
        <v>3047</v>
      </c>
    </row>
    <row r="129" spans="1:3">
      <c r="A129" s="17">
        <v>128</v>
      </c>
      <c r="B129" s="16" t="s">
        <v>2119</v>
      </c>
      <c r="C129" s="16" t="s">
        <v>2119</v>
      </c>
    </row>
    <row r="130" spans="1:3">
      <c r="A130" s="17">
        <v>129</v>
      </c>
      <c r="B130" s="16" t="s">
        <v>2119</v>
      </c>
      <c r="C130" s="16" t="s">
        <v>2119</v>
      </c>
    </row>
    <row r="131" spans="1:3">
      <c r="A131" s="17">
        <v>130</v>
      </c>
      <c r="B131" s="16" t="s">
        <v>2119</v>
      </c>
      <c r="C131" s="16" t="s">
        <v>2119</v>
      </c>
    </row>
    <row r="132" spans="1:3">
      <c r="A132" s="17">
        <v>131</v>
      </c>
      <c r="B132" s="16" t="s">
        <v>2119</v>
      </c>
      <c r="C132" s="16" t="s">
        <v>2119</v>
      </c>
    </row>
    <row r="133" spans="1:3">
      <c r="A133" s="17">
        <v>132</v>
      </c>
      <c r="B133" s="16" t="s">
        <v>2119</v>
      </c>
      <c r="C133" s="16" t="s">
        <v>2119</v>
      </c>
    </row>
    <row r="134" spans="1:3">
      <c r="A134" s="17">
        <v>133</v>
      </c>
      <c r="B134" s="16" t="s">
        <v>2119</v>
      </c>
      <c r="C134" s="16" t="s">
        <v>2119</v>
      </c>
    </row>
    <row r="135" spans="1:3">
      <c r="A135" s="17">
        <v>134</v>
      </c>
      <c r="B135" s="16" t="s">
        <v>2119</v>
      </c>
      <c r="C135" s="16" t="s">
        <v>2119</v>
      </c>
    </row>
    <row r="136" spans="1:3">
      <c r="A136" s="17">
        <v>135</v>
      </c>
      <c r="B136" s="16" t="s">
        <v>2119</v>
      </c>
      <c r="C136" s="16" t="s">
        <v>2119</v>
      </c>
    </row>
    <row r="137" spans="1:3">
      <c r="A137" s="17">
        <v>136</v>
      </c>
      <c r="B137" s="16" t="s">
        <v>2119</v>
      </c>
      <c r="C137" s="16" t="s">
        <v>2119</v>
      </c>
    </row>
    <row r="138" spans="1:3">
      <c r="A138" s="17">
        <v>137</v>
      </c>
      <c r="B138" s="16" t="s">
        <v>2119</v>
      </c>
      <c r="C138" s="16" t="s">
        <v>2119</v>
      </c>
    </row>
    <row r="139" spans="1:3">
      <c r="A139" s="17">
        <v>138</v>
      </c>
      <c r="B139" s="16" t="s">
        <v>2119</v>
      </c>
      <c r="C139" s="16" t="s">
        <v>2119</v>
      </c>
    </row>
    <row r="140" spans="1:3">
      <c r="A140" s="17">
        <v>139</v>
      </c>
      <c r="B140" s="16" t="s">
        <v>2119</v>
      </c>
      <c r="C140" s="16" t="s">
        <v>2119</v>
      </c>
    </row>
    <row r="141" spans="1:3">
      <c r="A141" s="17">
        <v>140</v>
      </c>
      <c r="B141" s="16" t="s">
        <v>2119</v>
      </c>
      <c r="C141" s="16" t="s">
        <v>2119</v>
      </c>
    </row>
    <row r="142" spans="1:3">
      <c r="A142" s="17">
        <v>141</v>
      </c>
      <c r="B142" s="16" t="s">
        <v>2119</v>
      </c>
      <c r="C142" s="16" t="s">
        <v>2119</v>
      </c>
    </row>
    <row r="143" spans="1:3">
      <c r="A143" s="17">
        <v>142</v>
      </c>
      <c r="B143" s="16" t="s">
        <v>2119</v>
      </c>
      <c r="C143" s="16" t="s">
        <v>2119</v>
      </c>
    </row>
    <row r="144" spans="1:3">
      <c r="A144" s="17">
        <v>143</v>
      </c>
      <c r="B144" s="16" t="s">
        <v>2119</v>
      </c>
      <c r="C144" s="16" t="s">
        <v>2119</v>
      </c>
    </row>
    <row r="145" spans="1:3">
      <c r="A145" s="17">
        <v>144</v>
      </c>
      <c r="B145" s="16" t="s">
        <v>2119</v>
      </c>
      <c r="C145" s="16" t="s">
        <v>2119</v>
      </c>
    </row>
    <row r="146" spans="1:3">
      <c r="A146" s="17">
        <v>145</v>
      </c>
      <c r="B146" s="16" t="s">
        <v>2119</v>
      </c>
      <c r="C146" s="16" t="s">
        <v>2119</v>
      </c>
    </row>
    <row r="147" spans="1:3">
      <c r="A147" s="17">
        <v>146</v>
      </c>
      <c r="B147" s="16" t="s">
        <v>2119</v>
      </c>
      <c r="C147" s="16" t="s">
        <v>2119</v>
      </c>
    </row>
    <row r="148" spans="1:3">
      <c r="A148" s="17">
        <v>147</v>
      </c>
      <c r="B148" s="16" t="s">
        <v>2119</v>
      </c>
      <c r="C148" s="16" t="s">
        <v>2119</v>
      </c>
    </row>
    <row r="149" spans="1:3">
      <c r="A149" s="17">
        <v>148</v>
      </c>
      <c r="B149" s="16" t="s">
        <v>2119</v>
      </c>
      <c r="C149" s="16" t="s">
        <v>2119</v>
      </c>
    </row>
    <row r="150" spans="1:3">
      <c r="A150" s="17">
        <v>149</v>
      </c>
      <c r="B150" s="16" t="s">
        <v>2119</v>
      </c>
      <c r="C150" s="16" t="s">
        <v>2119</v>
      </c>
    </row>
    <row r="151" spans="1:3">
      <c r="A151" s="17">
        <v>150</v>
      </c>
      <c r="B151" s="16" t="s">
        <v>2119</v>
      </c>
      <c r="C151" s="16" t="s">
        <v>2119</v>
      </c>
    </row>
    <row r="152" spans="1:3">
      <c r="A152" s="17">
        <v>151</v>
      </c>
      <c r="B152" s="16" t="s">
        <v>2119</v>
      </c>
      <c r="C152" s="16" t="s">
        <v>2119</v>
      </c>
    </row>
    <row r="153" spans="1:3">
      <c r="A153" s="17">
        <v>152</v>
      </c>
      <c r="B153" s="16" t="s">
        <v>2119</v>
      </c>
      <c r="C153" s="16" t="s">
        <v>2119</v>
      </c>
    </row>
    <row r="154" spans="1:3">
      <c r="A154" s="17">
        <v>153</v>
      </c>
      <c r="B154" s="16" t="s">
        <v>2119</v>
      </c>
      <c r="C154" s="16" t="s">
        <v>2119</v>
      </c>
    </row>
    <row r="155" spans="1:3">
      <c r="A155" s="17">
        <v>154</v>
      </c>
      <c r="B155" s="16" t="s">
        <v>2119</v>
      </c>
      <c r="C155" s="16" t="s">
        <v>2119</v>
      </c>
    </row>
    <row r="156" spans="1:3">
      <c r="A156" s="17">
        <v>155</v>
      </c>
      <c r="B156" s="16" t="s">
        <v>2119</v>
      </c>
      <c r="C156" s="16" t="s">
        <v>2119</v>
      </c>
    </row>
    <row r="157" spans="1:3">
      <c r="A157" s="17">
        <v>156</v>
      </c>
      <c r="B157" s="16" t="s">
        <v>2119</v>
      </c>
      <c r="C157" s="16" t="s">
        <v>2119</v>
      </c>
    </row>
    <row r="158" spans="1:3">
      <c r="A158" s="17">
        <v>157</v>
      </c>
      <c r="B158" s="16" t="s">
        <v>2119</v>
      </c>
      <c r="C158" s="16" t="s">
        <v>2119</v>
      </c>
    </row>
    <row r="159" spans="1:3">
      <c r="A159" s="21">
        <v>158</v>
      </c>
      <c r="B159" s="22" t="s">
        <v>2119</v>
      </c>
      <c r="C159" s="22" t="s">
        <v>2119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49C95-E815-487A-A030-BF2F931F61EF}">
  <dimension ref="A1:G132"/>
  <sheetViews>
    <sheetView workbookViewId="0">
      <selection activeCell="B22" sqref="B22"/>
    </sheetView>
  </sheetViews>
  <sheetFormatPr defaultRowHeight="14.25"/>
  <cols>
    <col min="1" max="1" width="13.53125" bestFit="1" customWidth="1"/>
    <col min="2" max="2" width="27.46484375" bestFit="1" customWidth="1"/>
    <col min="3" max="3" width="22.06640625" bestFit="1" customWidth="1"/>
    <col min="4" max="4" width="14.73046875" customWidth="1"/>
    <col min="5" max="5" width="22.46484375" bestFit="1" customWidth="1"/>
    <col min="6" max="6" width="13.265625" bestFit="1" customWidth="1"/>
    <col min="7" max="7" width="24.33203125" bestFit="1" customWidth="1"/>
  </cols>
  <sheetData>
    <row r="1" spans="1:7">
      <c r="A1" s="7" t="s">
        <v>121</v>
      </c>
      <c r="B1" s="7" t="s">
        <v>122</v>
      </c>
      <c r="C1" s="7" t="s">
        <v>123</v>
      </c>
      <c r="D1" s="7" t="s">
        <v>124</v>
      </c>
      <c r="E1" s="7" t="s">
        <v>125</v>
      </c>
      <c r="F1" s="7" t="s">
        <v>126</v>
      </c>
      <c r="G1" s="7" t="s">
        <v>119</v>
      </c>
    </row>
    <row r="2" spans="1:7">
      <c r="A2" s="7">
        <v>1</v>
      </c>
      <c r="B2" s="7" t="str">
        <f>IFERROR(LOWER(LEFT(Calisanlar[[#This Row],[Name]],FIND(" ",C2,1)-1))&amp;"@kurum.com.tr","")</f>
        <v>ahmet@kurum.com.tr</v>
      </c>
      <c r="C2" s="8" t="s">
        <v>3038</v>
      </c>
      <c r="D2" t="str">
        <f t="shared" ref="D2:D65" ca="1" si="0">_xlfn.SWITCH(RANDBETWEEN(1,5),1,"Bilgi İşlem",2,"Finans",3,"İnsan Kaynakları","Arge")</f>
        <v>İnsan Kaynakları</v>
      </c>
      <c r="E2" s="7" t="str">
        <f t="shared" ref="E2:E65" ca="1" si="1">_xlfn.SWITCH(RANDBETWEEN(1,5),1,"Yazılımcı",2,"Teknik Danışman",3,"Yönetici","Çağrı Merkezi Görevlisi")</f>
        <v>Çağrı Merkezi Görevlisi</v>
      </c>
      <c r="F2" s="8">
        <f t="shared" ref="F2:F33" ca="1" si="2">_xlfn.SWITCH(RANDBETWEEN(1,7),1,34,2,34,3,6,4,6,5,35,RANDBETWEEN(10,81))</f>
        <v>6</v>
      </c>
      <c r="G2" s="7">
        <f ca="1">VLOOKUP(Calisanlar[[#This Row],[Defined City]],Sehirler[],8,0)</f>
        <v>4771716</v>
      </c>
    </row>
    <row r="3" spans="1:7">
      <c r="A3" s="7">
        <v>2</v>
      </c>
      <c r="B3" s="7" t="str">
        <f>IFERROR(LOWER(LEFT(Calisanlar[[#This Row],[Name]],FIND(" ",C3,1)-1))&amp;"@kurum.com.tr","")</f>
        <v>mesut@kurum.com.tr</v>
      </c>
      <c r="C3" s="7" t="s">
        <v>127</v>
      </c>
      <c r="D3" t="str">
        <f t="shared" ca="1" si="0"/>
        <v>Bilgi İşlem</v>
      </c>
      <c r="E3" s="7" t="str">
        <f t="shared" ca="1" si="1"/>
        <v>Yazılımcı</v>
      </c>
      <c r="F3" s="8">
        <f t="shared" ca="1" si="2"/>
        <v>34</v>
      </c>
      <c r="G3" s="7">
        <f ca="1">VLOOKUP(Calisanlar[[#This Row],[Defined City]],Sehirler[],8,0)</f>
        <v>13255685</v>
      </c>
    </row>
    <row r="4" spans="1:7">
      <c r="A4" s="7">
        <v>3</v>
      </c>
      <c r="B4" s="7" t="str">
        <f>IFERROR(LOWER(LEFT(Calisanlar[[#This Row],[Name]],FIND(" ",C4,1)-1))&amp;"@kurum.com.tr","")</f>
        <v>mert@kurum.com.tr</v>
      </c>
      <c r="C4" s="7" t="s">
        <v>128</v>
      </c>
      <c r="D4" t="str">
        <f t="shared" ca="1" si="0"/>
        <v>Arge</v>
      </c>
      <c r="E4" s="7" t="str">
        <f t="shared" ca="1" si="1"/>
        <v>Teknik Danışman</v>
      </c>
      <c r="F4" s="8">
        <f t="shared" ca="1" si="2"/>
        <v>6</v>
      </c>
      <c r="G4" s="7">
        <f ca="1">VLOOKUP(Calisanlar[[#This Row],[Defined City]],Sehirler[],8,0)</f>
        <v>4771716</v>
      </c>
    </row>
    <row r="5" spans="1:7">
      <c r="A5" s="7">
        <v>4</v>
      </c>
      <c r="B5" s="7" t="str">
        <f>IFERROR(LOWER(LEFT(Calisanlar[[#This Row],[Name]],FIND(" ",C5,1)-1))&amp;"@kurum.com.tr","")</f>
        <v>selin@kurum.com.tr</v>
      </c>
      <c r="C5" s="7" t="s">
        <v>129</v>
      </c>
      <c r="D5" t="str">
        <f t="shared" ca="1" si="0"/>
        <v>Arge</v>
      </c>
      <c r="E5" s="7" t="str">
        <f t="shared" ca="1" si="1"/>
        <v>Yönetici</v>
      </c>
      <c r="F5" s="8">
        <f t="shared" ca="1" si="2"/>
        <v>6</v>
      </c>
      <c r="G5" s="7">
        <f ca="1">VLOOKUP(Calisanlar[[#This Row],[Defined City]],Sehirler[],8,0)</f>
        <v>4771716</v>
      </c>
    </row>
    <row r="6" spans="1:7">
      <c r="A6" s="7">
        <v>5</v>
      </c>
      <c r="B6" s="7" t="str">
        <f>IFERROR(LOWER(LEFT(Calisanlar[[#This Row],[Name]],FIND(" ",C6,1)-1))&amp;"@kurum.com.tr","")</f>
        <v>yasemin@kurum.com.tr</v>
      </c>
      <c r="C6" s="7" t="s">
        <v>130</v>
      </c>
      <c r="D6" t="str">
        <f t="shared" ca="1" si="0"/>
        <v>Finans</v>
      </c>
      <c r="E6" s="7" t="str">
        <f t="shared" ca="1" si="1"/>
        <v>Çağrı Merkezi Görevlisi</v>
      </c>
      <c r="F6" s="8">
        <f t="shared" ca="1" si="2"/>
        <v>6</v>
      </c>
      <c r="G6" s="7">
        <f ca="1">VLOOKUP(Calisanlar[[#This Row],[Defined City]],Sehirler[],8,0)</f>
        <v>4771716</v>
      </c>
    </row>
    <row r="7" spans="1:7">
      <c r="A7" s="7">
        <v>6</v>
      </c>
      <c r="B7" s="7" t="str">
        <f>IFERROR(LOWER(LEFT(Calisanlar[[#This Row],[Name]],FIND(" ",C7,1)-1))&amp;"@kurum.com.tr","")</f>
        <v>gokhan@kurum.com.tr</v>
      </c>
      <c r="C7" s="7" t="s">
        <v>2123</v>
      </c>
      <c r="D7" t="str">
        <f t="shared" ca="1" si="0"/>
        <v>Bilgi İşlem</v>
      </c>
      <c r="E7" s="7" t="str">
        <f t="shared" ca="1" si="1"/>
        <v>Çağrı Merkezi Görevlisi</v>
      </c>
      <c r="F7" s="8">
        <f t="shared" ca="1" si="2"/>
        <v>34</v>
      </c>
      <c r="G7" s="7">
        <f ca="1">VLOOKUP(Calisanlar[[#This Row],[Defined City]],Sehirler[],8,0)</f>
        <v>13255685</v>
      </c>
    </row>
    <row r="8" spans="1:7">
      <c r="A8" s="7">
        <v>7</v>
      </c>
      <c r="B8" s="7" t="str">
        <f>IFERROR(LOWER(LEFT(Calisanlar[[#This Row],[Name]],FIND(" ",C8,1)-1))&amp;"@kurum.com.tr","")</f>
        <v>çiğdem@kurum.com.tr</v>
      </c>
      <c r="C8" s="7" t="s">
        <v>131</v>
      </c>
      <c r="D8" t="str">
        <f t="shared" ca="1" si="0"/>
        <v>Arge</v>
      </c>
      <c r="E8" s="7" t="str">
        <f t="shared" ca="1" si="1"/>
        <v>Çağrı Merkezi Görevlisi</v>
      </c>
      <c r="F8" s="8">
        <f t="shared" ca="1" si="2"/>
        <v>6</v>
      </c>
      <c r="G8" s="7">
        <f ca="1">VLOOKUP(Calisanlar[[#This Row],[Defined City]],Sehirler[],8,0)</f>
        <v>4771716</v>
      </c>
    </row>
    <row r="9" spans="1:7">
      <c r="A9" s="7">
        <v>8</v>
      </c>
      <c r="B9" s="7" t="str">
        <f>IFERROR(LOWER(LEFT(Calisanlar[[#This Row],[Name]],FIND(" ",C9,1)-1))&amp;"@kurum.com.tr","")</f>
        <v>mustafa@kurum.com.tr</v>
      </c>
      <c r="C9" s="7" t="s">
        <v>132</v>
      </c>
      <c r="D9" t="str">
        <f t="shared" ca="1" si="0"/>
        <v>Finans</v>
      </c>
      <c r="E9" s="7" t="str">
        <f t="shared" ca="1" si="1"/>
        <v>Çağrı Merkezi Görevlisi</v>
      </c>
      <c r="F9" s="8">
        <f t="shared" ca="1" si="2"/>
        <v>60</v>
      </c>
      <c r="G9" s="7">
        <f ca="1">VLOOKUP(Calisanlar[[#This Row],[Defined City]],Sehirler[],8,0)</f>
        <v>617802</v>
      </c>
    </row>
    <row r="10" spans="1:7">
      <c r="A10" s="7">
        <v>9</v>
      </c>
      <c r="B10" s="7" t="str">
        <f>IFERROR(LOWER(LEFT(Calisanlar[[#This Row],[Name]],FIND(" ",C10,1)-1))&amp;"@kurum.com.tr","")</f>
        <v>kemal@kurum.com.tr</v>
      </c>
      <c r="C10" s="7" t="s">
        <v>133</v>
      </c>
      <c r="D10" t="str">
        <f t="shared" ca="1" si="0"/>
        <v>Finans</v>
      </c>
      <c r="E10" s="7" t="str">
        <f t="shared" ca="1" si="1"/>
        <v>Yönetici</v>
      </c>
      <c r="F10" s="8">
        <f t="shared" ca="1" si="2"/>
        <v>34</v>
      </c>
      <c r="G10" s="7">
        <f ca="1">VLOOKUP(Calisanlar[[#This Row],[Defined City]],Sehirler[],8,0)</f>
        <v>13255685</v>
      </c>
    </row>
    <row r="11" spans="1:7">
      <c r="A11" s="7">
        <v>10</v>
      </c>
      <c r="B11" s="7" t="str">
        <f>IFERROR(LOWER(LEFT(Calisanlar[[#This Row],[Name]],FIND(" ",C11,1)-1))&amp;"@kurum.com.tr","")</f>
        <v>hasret@kurum.com.tr</v>
      </c>
      <c r="C11" s="7" t="s">
        <v>134</v>
      </c>
      <c r="D11" t="str">
        <f t="shared" ca="1" si="0"/>
        <v>Arge</v>
      </c>
      <c r="E11" s="7" t="str">
        <f t="shared" ca="1" si="1"/>
        <v>Yönetici</v>
      </c>
      <c r="F11" s="8">
        <f t="shared" ca="1" si="2"/>
        <v>34</v>
      </c>
      <c r="G11" s="7">
        <f ca="1">VLOOKUP(Calisanlar[[#This Row],[Defined City]],Sehirler[],8,0)</f>
        <v>13255685</v>
      </c>
    </row>
    <row r="12" spans="1:7">
      <c r="A12" s="7">
        <v>11</v>
      </c>
      <c r="B12" s="7" t="str">
        <f ca="1">IFERROR(LOWER(LEFT(Calisanlar[[#This Row],[Name]],FIND(" ",C12,1)-1))&amp;"@kurum.com.tr","")</f>
        <v>kubilay@kurum.com.tr</v>
      </c>
      <c r="C12" s="7" t="str">
        <f ca="1">VLOOKUP(RANDBETWEEN(1,1000),Basvuranlar[],2,0)&amp;" "&amp;VLOOKUP(RANDBETWEEN(1,1000),Basvuranlar[],3,0)</f>
        <v>Kubilay Kavukçu</v>
      </c>
      <c r="D12" t="str">
        <f t="shared" ca="1" si="0"/>
        <v>İnsan Kaynakları</v>
      </c>
      <c r="E12" s="7" t="str">
        <f t="shared" ca="1" si="1"/>
        <v>Çağrı Merkezi Görevlisi</v>
      </c>
      <c r="F12" s="8">
        <f t="shared" ca="1" si="2"/>
        <v>6</v>
      </c>
      <c r="G12" s="7">
        <f ca="1">VLOOKUP(Calisanlar[[#This Row],[Defined City]],Sehirler[],8,0)</f>
        <v>4771716</v>
      </c>
    </row>
    <row r="13" spans="1:7">
      <c r="A13" s="7">
        <v>12</v>
      </c>
      <c r="B13" s="7" t="str">
        <f ca="1">IFERROR(LOWER(LEFT(Calisanlar[[#This Row],[Name]],FIND(" ",C13,1)-1))&amp;"@kurum.com.tr","")</f>
        <v>talip@kurum.com.tr</v>
      </c>
      <c r="C13" s="7" t="str">
        <f ca="1">VLOOKUP(RANDBETWEEN(1,1000),Basvuranlar[],2,0)&amp;" "&amp;VLOOKUP(RANDBETWEEN(1,1000),Basvuranlar[],3,0)</f>
        <v>Talip Kıvılcım</v>
      </c>
      <c r="D13" t="str">
        <f t="shared" ca="1" si="0"/>
        <v>Finans</v>
      </c>
      <c r="E13" s="7" t="str">
        <f t="shared" ca="1" si="1"/>
        <v>Çağrı Merkezi Görevlisi</v>
      </c>
      <c r="F13" s="8">
        <f t="shared" ca="1" si="2"/>
        <v>34</v>
      </c>
      <c r="G13" s="7">
        <f ca="1">VLOOKUP(Calisanlar[[#This Row],[Defined City]],Sehirler[],8,0)</f>
        <v>13255685</v>
      </c>
    </row>
    <row r="14" spans="1:7">
      <c r="A14" s="7">
        <v>13</v>
      </c>
      <c r="B14" s="7" t="str">
        <f ca="1">IFERROR(LOWER(LEFT(Calisanlar[[#This Row],[Name]],FIND(" ",C14,1)-1))&amp;"@kurum.com.tr","")</f>
        <v>ada@kurum.com.tr</v>
      </c>
      <c r="C14" s="7" t="str">
        <f ca="1">VLOOKUP(RANDBETWEEN(1,1000),Basvuranlar[],2,0)&amp;" "&amp;VLOOKUP(RANDBETWEEN(1,1000),Basvuranlar[],3,0)</f>
        <v>Ada Güntek</v>
      </c>
      <c r="D14" t="str">
        <f t="shared" ca="1" si="0"/>
        <v>Finans</v>
      </c>
      <c r="E14" s="7" t="str">
        <f t="shared" ca="1" si="1"/>
        <v>Yazılımcı</v>
      </c>
      <c r="F14" s="8">
        <f t="shared" ca="1" si="2"/>
        <v>34</v>
      </c>
      <c r="G14" s="7">
        <f ca="1">VLOOKUP(Calisanlar[[#This Row],[Defined City]],Sehirler[],8,0)</f>
        <v>13255685</v>
      </c>
    </row>
    <row r="15" spans="1:7">
      <c r="A15" s="7">
        <v>14</v>
      </c>
      <c r="B15" s="7" t="str">
        <f ca="1">IFERROR(LOWER(LEFT(Calisanlar[[#This Row],[Name]],FIND(" ",C15,1)-1))&amp;"@kurum.com.tr","")</f>
        <v>ertuğ@kurum.com.tr</v>
      </c>
      <c r="C15" s="7" t="str">
        <f ca="1">VLOOKUP(RANDBETWEEN(1,1000),Basvuranlar[],2,0)&amp;" "&amp;VLOOKUP(RANDBETWEEN(1,1000),Basvuranlar[],3,0)</f>
        <v>Ertuğ Süleymanzade</v>
      </c>
      <c r="D15" t="str">
        <f t="shared" ca="1" si="0"/>
        <v>Finans</v>
      </c>
      <c r="E15" s="7" t="str">
        <f t="shared" ca="1" si="1"/>
        <v>Teknik Danışman</v>
      </c>
      <c r="F15" s="8">
        <f t="shared" ca="1" si="2"/>
        <v>15</v>
      </c>
      <c r="G15" s="7">
        <f ca="1">VLOOKUP(Calisanlar[[#This Row],[Defined City]],Sehirler[],8,0)</f>
        <v>258868</v>
      </c>
    </row>
    <row r="16" spans="1:7">
      <c r="A16" s="7">
        <v>15</v>
      </c>
      <c r="B16" s="7" t="str">
        <f ca="1">IFERROR(LOWER(LEFT(Calisanlar[[#This Row],[Name]],FIND(" ",C16,1)-1))&amp;"@kurum.com.tr","")</f>
        <v>hayriye@kurum.com.tr</v>
      </c>
      <c r="C16" s="7" t="str">
        <f ca="1">VLOOKUP(RANDBETWEEN(1,1000),Basvuranlar[],2,0)&amp;" "&amp;VLOOKUP(RANDBETWEEN(1,1000),Basvuranlar[],3,0)</f>
        <v>Hayriye Ahmadı</v>
      </c>
      <c r="D16" t="str">
        <f t="shared" ca="1" si="0"/>
        <v>Arge</v>
      </c>
      <c r="E16" s="7" t="str">
        <f t="shared" ca="1" si="1"/>
        <v>Yönetici</v>
      </c>
      <c r="F16" s="8">
        <f t="shared" ca="1" si="2"/>
        <v>6</v>
      </c>
      <c r="G16" s="7">
        <f ca="1">VLOOKUP(Calisanlar[[#This Row],[Defined City]],Sehirler[],8,0)</f>
        <v>4771716</v>
      </c>
    </row>
    <row r="17" spans="1:7">
      <c r="A17" s="7">
        <v>16</v>
      </c>
      <c r="B17" s="7" t="str">
        <f ca="1">IFERROR(LOWER(LEFT(Calisanlar[[#This Row],[Name]],FIND(" ",C17,1)-1))&amp;"@kurum.com.tr","")</f>
        <v>abdulhalim@kurum.com.tr</v>
      </c>
      <c r="C17" s="7" t="str">
        <f ca="1">VLOOKUP(RANDBETWEEN(1,1000),Basvuranlar[],2,0)&amp;" "&amp;VLOOKUP(RANDBETWEEN(1,1000),Basvuranlar[],3,0)</f>
        <v>Abdulhalim Yumurtacı</v>
      </c>
      <c r="D17" t="str">
        <f t="shared" ca="1" si="0"/>
        <v>Arge</v>
      </c>
      <c r="E17" s="7" t="str">
        <f t="shared" ca="1" si="1"/>
        <v>Çağrı Merkezi Görevlisi</v>
      </c>
      <c r="F17" s="8">
        <f t="shared" ca="1" si="2"/>
        <v>34</v>
      </c>
      <c r="G17" s="7">
        <f ca="1">VLOOKUP(Calisanlar[[#This Row],[Defined City]],Sehirler[],8,0)</f>
        <v>13255685</v>
      </c>
    </row>
    <row r="18" spans="1:7">
      <c r="A18" s="7">
        <v>17</v>
      </c>
      <c r="B18" s="7" t="str">
        <f ca="1">IFERROR(LOWER(LEFT(Calisanlar[[#This Row],[Name]],FIND(" ",C18,1)-1))&amp;"@kurum.com.tr","")</f>
        <v>özer@kurum.com.tr</v>
      </c>
      <c r="C18" s="7" t="str">
        <f ca="1">VLOOKUP(RANDBETWEEN(1,1000),Basvuranlar[],2,0)&amp;" "&amp;VLOOKUP(RANDBETWEEN(1,1000),Basvuranlar[],3,0)</f>
        <v>Özer Seçkin Sayıl</v>
      </c>
      <c r="D18" t="str">
        <f t="shared" ca="1" si="0"/>
        <v>Bilgi İşlem</v>
      </c>
      <c r="E18" s="7" t="str">
        <f t="shared" ca="1" si="1"/>
        <v>Çağrı Merkezi Görevlisi</v>
      </c>
      <c r="F18" s="8">
        <f t="shared" ca="1" si="2"/>
        <v>6</v>
      </c>
      <c r="G18" s="7">
        <f ca="1">VLOOKUP(Calisanlar[[#This Row],[Defined City]],Sehirler[],8,0)</f>
        <v>4771716</v>
      </c>
    </row>
    <row r="19" spans="1:7">
      <c r="A19" s="7">
        <v>18</v>
      </c>
      <c r="B19" s="7" t="str">
        <f ca="1">IFERROR(LOWER(LEFT(Calisanlar[[#This Row],[Name]],FIND(" ",C19,1)-1))&amp;"@kurum.com.tr","")</f>
        <v>selis@kurum.com.tr</v>
      </c>
      <c r="C19" s="7" t="str">
        <f ca="1">VLOOKUP(RANDBETWEEN(1,1000),Basvuranlar[],2,0)&amp;" "&amp;VLOOKUP(RANDBETWEEN(1,1000),Basvuranlar[],3,0)</f>
        <v>Selis Köybaşı</v>
      </c>
      <c r="D19" t="str">
        <f t="shared" ca="1" si="0"/>
        <v>Bilgi İşlem</v>
      </c>
      <c r="E19" s="7" t="str">
        <f t="shared" ca="1" si="1"/>
        <v>Çağrı Merkezi Görevlisi</v>
      </c>
      <c r="F19" s="8">
        <f t="shared" ca="1" si="2"/>
        <v>24</v>
      </c>
      <c r="G19" s="7">
        <f ca="1">VLOOKUP(Calisanlar[[#This Row],[Defined City]],Sehirler[],8,0)</f>
        <v>224949</v>
      </c>
    </row>
    <row r="20" spans="1:7">
      <c r="A20" s="7">
        <v>19</v>
      </c>
      <c r="B20" s="7" t="str">
        <f ca="1">IFERROR(LOWER(LEFT(Calisanlar[[#This Row],[Name]],FIND(" ",C20,1)-1))&amp;"@kurum.com.tr","")</f>
        <v>mebruke@kurum.com.tr</v>
      </c>
      <c r="C20" s="7" t="str">
        <f ca="1">VLOOKUP(RANDBETWEEN(1,1000),Basvuranlar[],2,0)&amp;" "&amp;VLOOKUP(RANDBETWEEN(1,1000),Basvuranlar[],3,0)</f>
        <v>Mebruke Yıldızdöken</v>
      </c>
      <c r="D20" t="str">
        <f t="shared" ca="1" si="0"/>
        <v>Arge</v>
      </c>
      <c r="E20" s="7" t="str">
        <f t="shared" ca="1" si="1"/>
        <v>Yönetici</v>
      </c>
      <c r="F20" s="8">
        <f t="shared" ca="1" si="2"/>
        <v>32</v>
      </c>
      <c r="G20" s="7">
        <f ca="1">VLOOKUP(Calisanlar[[#This Row],[Defined City]],Sehirler[],8,0)</f>
        <v>448298</v>
      </c>
    </row>
    <row r="21" spans="1:7">
      <c r="A21" s="7">
        <v>20</v>
      </c>
      <c r="B21" s="7" t="str">
        <f ca="1">IFERROR(LOWER(LEFT(Calisanlar[[#This Row],[Name]],FIND(" ",C21,1)-1))&amp;"@kurum.com.tr","")</f>
        <v>murathan@kurum.com.tr</v>
      </c>
      <c r="C21" s="7" t="str">
        <f ca="1">VLOOKUP(RANDBETWEEN(1,1000),Basvuranlar[],2,0)&amp;" "&amp;VLOOKUP(RANDBETWEEN(1,1000),Basvuranlar[],3,0)</f>
        <v>Murathan Gümüşsoy</v>
      </c>
      <c r="D21" t="str">
        <f t="shared" ca="1" si="0"/>
        <v>İnsan Kaynakları</v>
      </c>
      <c r="E21" s="7" t="str">
        <f t="shared" ca="1" si="1"/>
        <v>Teknik Danışman</v>
      </c>
      <c r="F21" s="8">
        <f t="shared" ca="1" si="2"/>
        <v>6</v>
      </c>
      <c r="G21" s="7">
        <f ca="1">VLOOKUP(Calisanlar[[#This Row],[Defined City]],Sehirler[],8,0)</f>
        <v>4771716</v>
      </c>
    </row>
    <row r="22" spans="1:7">
      <c r="A22" s="7">
        <v>21</v>
      </c>
      <c r="B22" s="7" t="str">
        <f ca="1">IFERROR(LOWER(LEFT(Calisanlar[[#This Row],[Name]],FIND(" ",C22,1)-1))&amp;"@kurum.com.tr","")</f>
        <v>lal@kurum.com.tr</v>
      </c>
      <c r="C22" s="7" t="str">
        <f ca="1">VLOOKUP(RANDBETWEEN(1,1000),Basvuranlar[],2,0)&amp;" "&amp;VLOOKUP(RANDBETWEEN(1,1000),Basvuranlar[],3,0)</f>
        <v>Lal Pomay</v>
      </c>
      <c r="D22" t="str">
        <f t="shared" ca="1" si="0"/>
        <v>İnsan Kaynakları</v>
      </c>
      <c r="E22" s="7" t="str">
        <f t="shared" ca="1" si="1"/>
        <v>Yazılımcı</v>
      </c>
      <c r="F22" s="8">
        <f t="shared" ca="1" si="2"/>
        <v>35</v>
      </c>
      <c r="G22" s="7">
        <f ca="1">VLOOKUP(Calisanlar[[#This Row],[Defined City]],Sehirler[],8,0)</f>
        <v>3948848</v>
      </c>
    </row>
    <row r="23" spans="1:7">
      <c r="A23" s="7">
        <v>22</v>
      </c>
      <c r="B23" s="7" t="str">
        <f ca="1">IFERROR(LOWER(LEFT(Calisanlar[[#This Row],[Name]],FIND(" ",C23,1)-1))&amp;"@kurum.com.tr","")</f>
        <v>büşra@kurum.com.tr</v>
      </c>
      <c r="C23" s="7" t="str">
        <f ca="1">VLOOKUP(RANDBETWEEN(1,1000),Basvuranlar[],2,0)&amp;" "&amp;VLOOKUP(RANDBETWEEN(1,1000),Basvuranlar[],3,0)</f>
        <v>Büşra Arıcan</v>
      </c>
      <c r="D23" t="str">
        <f t="shared" ca="1" si="0"/>
        <v>İnsan Kaynakları</v>
      </c>
      <c r="E23" s="7" t="str">
        <f t="shared" ca="1" si="1"/>
        <v>Çağrı Merkezi Görevlisi</v>
      </c>
      <c r="F23" s="8">
        <f t="shared" ca="1" si="2"/>
        <v>6</v>
      </c>
      <c r="G23" s="7">
        <f ca="1">VLOOKUP(Calisanlar[[#This Row],[Defined City]],Sehirler[],8,0)</f>
        <v>4771716</v>
      </c>
    </row>
    <row r="24" spans="1:7">
      <c r="A24" s="7">
        <v>23</v>
      </c>
      <c r="B24" s="7" t="str">
        <f ca="1">IFERROR(LOWER(LEFT(Calisanlar[[#This Row],[Name]],FIND(" ",C24,1)-1))&amp;"@kurum.com.tr","")</f>
        <v>havagül@kurum.com.tr</v>
      </c>
      <c r="C24" s="7" t="str">
        <f ca="1">VLOOKUP(RANDBETWEEN(1,1000),Basvuranlar[],2,0)&amp;" "&amp;VLOOKUP(RANDBETWEEN(1,1000),Basvuranlar[],3,0)</f>
        <v>Havagül Tuğmen</v>
      </c>
      <c r="D24" t="str">
        <f t="shared" ca="1" si="0"/>
        <v>Arge</v>
      </c>
      <c r="E24" s="7" t="str">
        <f t="shared" ca="1" si="1"/>
        <v>Yazılımcı</v>
      </c>
      <c r="F24" s="8">
        <f t="shared" ca="1" si="2"/>
        <v>6</v>
      </c>
      <c r="G24" s="7">
        <f ca="1">VLOOKUP(Calisanlar[[#This Row],[Defined City]],Sehirler[],8,0)</f>
        <v>4771716</v>
      </c>
    </row>
    <row r="25" spans="1:7">
      <c r="A25" s="7">
        <v>24</v>
      </c>
      <c r="B25" s="7" t="str">
        <f ca="1">IFERROR(LOWER(LEFT(Calisanlar[[#This Row],[Name]],FIND(" ",C25,1)-1))&amp;"@kurum.com.tr","")</f>
        <v>gönen@kurum.com.tr</v>
      </c>
      <c r="C25" s="7" t="str">
        <f ca="1">VLOOKUP(RANDBETWEEN(1,1000),Basvuranlar[],2,0)&amp;" "&amp;VLOOKUP(RANDBETWEEN(1,1000),Basvuranlar[],3,0)</f>
        <v>Gönen Avcı</v>
      </c>
      <c r="D25" t="str">
        <f t="shared" ca="1" si="0"/>
        <v>Bilgi İşlem</v>
      </c>
      <c r="E25" s="7" t="str">
        <f t="shared" ca="1" si="1"/>
        <v>Yazılımcı</v>
      </c>
      <c r="F25" s="8">
        <f t="shared" ca="1" si="2"/>
        <v>6</v>
      </c>
      <c r="G25" s="7">
        <f ca="1">VLOOKUP(Calisanlar[[#This Row],[Defined City]],Sehirler[],8,0)</f>
        <v>4771716</v>
      </c>
    </row>
    <row r="26" spans="1:7">
      <c r="A26" s="7">
        <v>25</v>
      </c>
      <c r="B26" s="7" t="str">
        <f ca="1">IFERROR(LOWER(LEFT(Calisanlar[[#This Row],[Name]],FIND(" ",C26,1)-1))&amp;"@kurum.com.tr","")</f>
        <v>doga@kurum.com.tr</v>
      </c>
      <c r="C26" s="7" t="str">
        <f ca="1">VLOOKUP(RANDBETWEEN(1,1000),Basvuranlar[],2,0)&amp;" "&amp;VLOOKUP(RANDBETWEEN(1,1000),Basvuranlar[],3,0)</f>
        <v>Doga Elif Saraçlar</v>
      </c>
      <c r="D26" t="str">
        <f t="shared" ca="1" si="0"/>
        <v>Arge</v>
      </c>
      <c r="E26" s="7" t="str">
        <f t="shared" ca="1" si="1"/>
        <v>Yazılımcı</v>
      </c>
      <c r="F26" s="8">
        <f t="shared" ca="1" si="2"/>
        <v>6</v>
      </c>
      <c r="G26" s="7">
        <f ca="1">VLOOKUP(Calisanlar[[#This Row],[Defined City]],Sehirler[],8,0)</f>
        <v>4771716</v>
      </c>
    </row>
    <row r="27" spans="1:7">
      <c r="A27" s="7">
        <v>26</v>
      </c>
      <c r="B27" s="7" t="str">
        <f ca="1">IFERROR(LOWER(LEFT(Calisanlar[[#This Row],[Name]],FIND(" ",C27,1)-1))&amp;"@kurum.com.tr","")</f>
        <v>mustafa@kurum.com.tr</v>
      </c>
      <c r="C27" s="7" t="str">
        <f ca="1">VLOOKUP(RANDBETWEEN(1,1000),Basvuranlar[],2,0)&amp;" "&amp;VLOOKUP(RANDBETWEEN(1,1000),Basvuranlar[],3,0)</f>
        <v>Mustafa Eren Söker</v>
      </c>
      <c r="D27" t="str">
        <f t="shared" ca="1" si="0"/>
        <v>Arge</v>
      </c>
      <c r="E27" s="7" t="str">
        <f t="shared" ca="1" si="1"/>
        <v>Yazılımcı</v>
      </c>
      <c r="F27" s="8">
        <f t="shared" ca="1" si="2"/>
        <v>34</v>
      </c>
      <c r="G27" s="7">
        <f ca="1">VLOOKUP(Calisanlar[[#This Row],[Defined City]],Sehirler[],8,0)</f>
        <v>13255685</v>
      </c>
    </row>
    <row r="28" spans="1:7">
      <c r="A28" s="7">
        <v>27</v>
      </c>
      <c r="B28" s="7" t="str">
        <f ca="1">IFERROR(LOWER(LEFT(Calisanlar[[#This Row],[Name]],FIND(" ",C28,1)-1))&amp;"@kurum.com.tr","")</f>
        <v>kübra@kurum.com.tr</v>
      </c>
      <c r="C28" s="7" t="str">
        <f ca="1">VLOOKUP(RANDBETWEEN(1,1000),Basvuranlar[],2,0)&amp;" "&amp;VLOOKUP(RANDBETWEEN(1,1000),Basvuranlar[],3,0)</f>
        <v>Kübra Tansu Mercimekçi</v>
      </c>
      <c r="D28" t="str">
        <f t="shared" ca="1" si="0"/>
        <v>İnsan Kaynakları</v>
      </c>
      <c r="E28" s="7" t="str">
        <f t="shared" ca="1" si="1"/>
        <v>Teknik Danışman</v>
      </c>
      <c r="F28" s="8">
        <f t="shared" ca="1" si="2"/>
        <v>34</v>
      </c>
      <c r="G28" s="7">
        <f ca="1">VLOOKUP(Calisanlar[[#This Row],[Defined City]],Sehirler[],8,0)</f>
        <v>13255685</v>
      </c>
    </row>
    <row r="29" spans="1:7">
      <c r="A29" s="7">
        <v>28</v>
      </c>
      <c r="B29" s="7" t="str">
        <f ca="1">IFERROR(LOWER(LEFT(Calisanlar[[#This Row],[Name]],FIND(" ",C29,1)-1))&amp;"@kurum.com.tr","")</f>
        <v>sevde@kurum.com.tr</v>
      </c>
      <c r="C29" s="7" t="str">
        <f ca="1">VLOOKUP(RANDBETWEEN(1,1000),Basvuranlar[],2,0)&amp;" "&amp;VLOOKUP(RANDBETWEEN(1,1000),Basvuranlar[],3,0)</f>
        <v>Sevde Nur Tarakçı</v>
      </c>
      <c r="D29" t="str">
        <f t="shared" ca="1" si="0"/>
        <v>İnsan Kaynakları</v>
      </c>
      <c r="E29" s="7" t="str">
        <f t="shared" ca="1" si="1"/>
        <v>Teknik Danışman</v>
      </c>
      <c r="F29" s="8">
        <f t="shared" ca="1" si="2"/>
        <v>34</v>
      </c>
      <c r="G29" s="7">
        <f ca="1">VLOOKUP(Calisanlar[[#This Row],[Defined City]],Sehirler[],8,0)</f>
        <v>13255685</v>
      </c>
    </row>
    <row r="30" spans="1:7">
      <c r="A30" s="7">
        <v>29</v>
      </c>
      <c r="B30" s="7" t="str">
        <f ca="1">IFERROR(LOWER(LEFT(Calisanlar[[#This Row],[Name]],FIND(" ",C30,1)-1))&amp;"@kurum.com.tr","")</f>
        <v>numan@kurum.com.tr</v>
      </c>
      <c r="C30" s="7" t="str">
        <f ca="1">VLOOKUP(RANDBETWEEN(1,1000),Basvuranlar[],2,0)&amp;" "&amp;VLOOKUP(RANDBETWEEN(1,1000),Basvuranlar[],3,0)</f>
        <v>Numan Özgenç</v>
      </c>
      <c r="D30" t="str">
        <f t="shared" ca="1" si="0"/>
        <v>Finans</v>
      </c>
      <c r="E30" s="7" t="str">
        <f t="shared" ca="1" si="1"/>
        <v>Çağrı Merkezi Görevlisi</v>
      </c>
      <c r="F30" s="8">
        <f t="shared" ca="1" si="2"/>
        <v>63</v>
      </c>
      <c r="G30" s="7">
        <f ca="1">VLOOKUP(Calisanlar[[#This Row],[Defined City]],Sehirler[],8,0)</f>
        <v>1663371</v>
      </c>
    </row>
    <row r="31" spans="1:7">
      <c r="A31" s="7">
        <v>30</v>
      </c>
      <c r="B31" s="7" t="str">
        <f ca="1">IFERROR(LOWER(LEFT(Calisanlar[[#This Row],[Name]],FIND(" ",C31,1)-1))&amp;"@kurum.com.tr","")</f>
        <v>hikmet@kurum.com.tr</v>
      </c>
      <c r="C31" s="7" t="str">
        <f ca="1">VLOOKUP(RANDBETWEEN(1,1000),Basvuranlar[],2,0)&amp;" "&amp;VLOOKUP(RANDBETWEEN(1,1000),Basvuranlar[],3,0)</f>
        <v>Hikmet Nazlı Karakoca</v>
      </c>
      <c r="D31" t="str">
        <f t="shared" ca="1" si="0"/>
        <v>İnsan Kaynakları</v>
      </c>
      <c r="E31" s="7" t="str">
        <f t="shared" ca="1" si="1"/>
        <v>Çağrı Merkezi Görevlisi</v>
      </c>
      <c r="F31" s="8">
        <f t="shared" ca="1" si="2"/>
        <v>35</v>
      </c>
      <c r="G31" s="7">
        <f ca="1">VLOOKUP(Calisanlar[[#This Row],[Defined City]],Sehirler[],8,0)</f>
        <v>3948848</v>
      </c>
    </row>
    <row r="32" spans="1:7">
      <c r="A32" s="7">
        <v>31</v>
      </c>
      <c r="B32" s="7" t="str">
        <f ca="1">IFERROR(LOWER(LEFT(Calisanlar[[#This Row],[Name]],FIND(" ",C32,1)-1))&amp;"@kurum.com.tr","")</f>
        <v>bernanur@kurum.com.tr</v>
      </c>
      <c r="C32" s="7" t="str">
        <f ca="1">VLOOKUP(RANDBETWEEN(1,1000),Basvuranlar[],2,0)&amp;" "&amp;VLOOKUP(RANDBETWEEN(1,1000),Basvuranlar[],3,0)</f>
        <v>Bernanur Kudu</v>
      </c>
      <c r="D32" t="str">
        <f t="shared" ca="1" si="0"/>
        <v>Arge</v>
      </c>
      <c r="E32" s="7" t="str">
        <f t="shared" ca="1" si="1"/>
        <v>Yönetici</v>
      </c>
      <c r="F32" s="8">
        <f t="shared" ca="1" si="2"/>
        <v>6</v>
      </c>
      <c r="G32" s="7">
        <f ca="1">VLOOKUP(Calisanlar[[#This Row],[Defined City]],Sehirler[],8,0)</f>
        <v>4771716</v>
      </c>
    </row>
    <row r="33" spans="1:7">
      <c r="A33" s="7">
        <v>32</v>
      </c>
      <c r="B33" s="7" t="str">
        <f ca="1">IFERROR(LOWER(LEFT(Calisanlar[[#This Row],[Name]],FIND(" ",C33,1)-1))&amp;"@kurum.com.tr","")</f>
        <v>karaca@kurum.com.tr</v>
      </c>
      <c r="C33" s="7" t="str">
        <f ca="1">VLOOKUP(RANDBETWEEN(1,1000),Basvuranlar[],2,0)&amp;" "&amp;VLOOKUP(RANDBETWEEN(1,1000),Basvuranlar[],3,0)</f>
        <v>Karaca Yurtsever</v>
      </c>
      <c r="D33" t="str">
        <f t="shared" ca="1" si="0"/>
        <v>Arge</v>
      </c>
      <c r="E33" s="7" t="str">
        <f t="shared" ca="1" si="1"/>
        <v>Yazılımcı</v>
      </c>
      <c r="F33" s="8">
        <f t="shared" ca="1" si="2"/>
        <v>30</v>
      </c>
      <c r="G33" s="7">
        <f ca="1">VLOOKUP(Calisanlar[[#This Row],[Defined City]],Sehirler[],8,0)</f>
        <v>251302</v>
      </c>
    </row>
    <row r="34" spans="1:7">
      <c r="A34" s="7">
        <v>33</v>
      </c>
      <c r="B34" s="7" t="str">
        <f ca="1">IFERROR(LOWER(LEFT(Calisanlar[[#This Row],[Name]],FIND(" ",C34,1)-1))&amp;"@kurum.com.tr","")</f>
        <v>büşra@kurum.com.tr</v>
      </c>
      <c r="C34" s="7" t="str">
        <f ca="1">VLOOKUP(RANDBETWEEN(1,1000),Basvuranlar[],2,0)&amp;" "&amp;VLOOKUP(RANDBETWEEN(1,1000),Basvuranlar[],3,0)</f>
        <v>Büşra Gül Saydam</v>
      </c>
      <c r="D34" t="str">
        <f t="shared" ca="1" si="0"/>
        <v>İnsan Kaynakları</v>
      </c>
      <c r="E34" s="7" t="str">
        <f t="shared" ca="1" si="1"/>
        <v>Teknik Danışman</v>
      </c>
      <c r="F34" s="8">
        <f t="shared" ref="F34:F65" ca="1" si="3">_xlfn.SWITCH(RANDBETWEEN(1,7),1,34,2,34,3,6,4,6,5,35,RANDBETWEEN(10,81))</f>
        <v>35</v>
      </c>
      <c r="G34" s="7">
        <f ca="1">VLOOKUP(Calisanlar[[#This Row],[Defined City]],Sehirler[],8,0)</f>
        <v>3948848</v>
      </c>
    </row>
    <row r="35" spans="1:7">
      <c r="A35" s="7">
        <v>34</v>
      </c>
      <c r="B35" s="7" t="str">
        <f ca="1">IFERROR(LOWER(LEFT(Calisanlar[[#This Row],[Name]],FIND(" ",C35,1)-1))&amp;"@kurum.com.tr","")</f>
        <v>ikbal@kurum.com.tr</v>
      </c>
      <c r="C35" s="7" t="str">
        <f ca="1">VLOOKUP(RANDBETWEEN(1,1000),Basvuranlar[],2,0)&amp;" "&amp;VLOOKUP(RANDBETWEEN(1,1000),Basvuranlar[],3,0)</f>
        <v>İkbal Ustabaşı</v>
      </c>
      <c r="D35" t="str">
        <f t="shared" ca="1" si="0"/>
        <v>Arge</v>
      </c>
      <c r="E35" s="7" t="str">
        <f t="shared" ca="1" si="1"/>
        <v>Teknik Danışman</v>
      </c>
      <c r="F35" s="8">
        <f t="shared" ca="1" si="3"/>
        <v>34</v>
      </c>
      <c r="G35" s="7">
        <f ca="1">VLOOKUP(Calisanlar[[#This Row],[Defined City]],Sehirler[],8,0)</f>
        <v>13255685</v>
      </c>
    </row>
    <row r="36" spans="1:7">
      <c r="A36" s="7">
        <v>35</v>
      </c>
      <c r="B36" s="7" t="str">
        <f ca="1">IFERROR(LOWER(LEFT(Calisanlar[[#This Row],[Name]],FIND(" ",C36,1)-1))&amp;"@kurum.com.tr","")</f>
        <v>iris@kurum.com.tr</v>
      </c>
      <c r="C36" s="7" t="str">
        <f ca="1">VLOOKUP(RANDBETWEEN(1,1000),Basvuranlar[],2,0)&amp;" "&amp;VLOOKUP(RANDBETWEEN(1,1000),Basvuranlar[],3,0)</f>
        <v>İris Özkök</v>
      </c>
      <c r="D36" t="str">
        <f t="shared" ca="1" si="0"/>
        <v>Arge</v>
      </c>
      <c r="E36" s="7" t="str">
        <f t="shared" ca="1" si="1"/>
        <v>Çağrı Merkezi Görevlisi</v>
      </c>
      <c r="F36" s="8">
        <f t="shared" ca="1" si="3"/>
        <v>6</v>
      </c>
      <c r="G36" s="7">
        <f ca="1">VLOOKUP(Calisanlar[[#This Row],[Defined City]],Sehirler[],8,0)</f>
        <v>4771716</v>
      </c>
    </row>
    <row r="37" spans="1:7">
      <c r="A37" s="7">
        <v>36</v>
      </c>
      <c r="B37" s="7" t="str">
        <f ca="1">IFERROR(LOWER(LEFT(Calisanlar[[#This Row],[Name]],FIND(" ",C37,1)-1))&amp;"@kurum.com.tr","")</f>
        <v>arsun@kurum.com.tr</v>
      </c>
      <c r="C37" s="7" t="str">
        <f ca="1">VLOOKUP(RANDBETWEEN(1,1000),Basvuranlar[],2,0)&amp;" "&amp;VLOOKUP(RANDBETWEEN(1,1000),Basvuranlar[],3,0)</f>
        <v>Arsun Keskin</v>
      </c>
      <c r="D37" t="str">
        <f t="shared" ca="1" si="0"/>
        <v>Bilgi İşlem</v>
      </c>
      <c r="E37" s="7" t="str">
        <f t="shared" ca="1" si="1"/>
        <v>Yönetici</v>
      </c>
      <c r="F37" s="8">
        <f t="shared" ca="1" si="3"/>
        <v>34</v>
      </c>
      <c r="G37" s="7">
        <f ca="1">VLOOKUP(Calisanlar[[#This Row],[Defined City]],Sehirler[],8,0)</f>
        <v>13255685</v>
      </c>
    </row>
    <row r="38" spans="1:7">
      <c r="A38" s="7">
        <v>37</v>
      </c>
      <c r="B38" s="7" t="str">
        <f ca="1">IFERROR(LOWER(LEFT(Calisanlar[[#This Row],[Name]],FIND(" ",C38,1)-1))&amp;"@kurum.com.tr","")</f>
        <v>buse@kurum.com.tr</v>
      </c>
      <c r="C38" s="7" t="str">
        <f ca="1">VLOOKUP(RANDBETWEEN(1,1000),Basvuranlar[],2,0)&amp;" "&amp;VLOOKUP(RANDBETWEEN(1,1000),Basvuranlar[],3,0)</f>
        <v>Buse Yeniev</v>
      </c>
      <c r="D38" t="str">
        <f t="shared" ca="1" si="0"/>
        <v>Arge</v>
      </c>
      <c r="E38" s="7" t="str">
        <f t="shared" ca="1" si="1"/>
        <v>Teknik Danışman</v>
      </c>
      <c r="F38" s="8">
        <f t="shared" ca="1" si="3"/>
        <v>37</v>
      </c>
      <c r="G38" s="7">
        <f ca="1">VLOOKUP(Calisanlar[[#This Row],[Defined City]],Sehirler[],8,0)</f>
        <v>361222</v>
      </c>
    </row>
    <row r="39" spans="1:7">
      <c r="A39" s="7">
        <v>38</v>
      </c>
      <c r="B39" s="7" t="str">
        <f ca="1">IFERROR(LOWER(LEFT(Calisanlar[[#This Row],[Name]],FIND(" ",C39,1)-1))&amp;"@kurum.com.tr","")</f>
        <v>ayşe@kurum.com.tr</v>
      </c>
      <c r="C39" s="7" t="str">
        <f ca="1">VLOOKUP(RANDBETWEEN(1,1000),Basvuranlar[],2,0)&amp;" "&amp;VLOOKUP(RANDBETWEEN(1,1000),Basvuranlar[],3,0)</f>
        <v>Ayşe Elif Ülgey</v>
      </c>
      <c r="D39" t="str">
        <f t="shared" ca="1" si="0"/>
        <v>Finans</v>
      </c>
      <c r="E39" s="7" t="str">
        <f t="shared" ca="1" si="1"/>
        <v>Çağrı Merkezi Görevlisi</v>
      </c>
      <c r="F39" s="8">
        <f t="shared" ca="1" si="3"/>
        <v>34</v>
      </c>
      <c r="G39" s="7">
        <f ca="1">VLOOKUP(Calisanlar[[#This Row],[Defined City]],Sehirler[],8,0)</f>
        <v>13255685</v>
      </c>
    </row>
    <row r="40" spans="1:7">
      <c r="A40" s="7">
        <v>39</v>
      </c>
      <c r="B40" s="7" t="str">
        <f ca="1">IFERROR(LOWER(LEFT(Calisanlar[[#This Row],[Name]],FIND(" ",C40,1)-1))&amp;"@kurum.com.tr","")</f>
        <v>bengisu@kurum.com.tr</v>
      </c>
      <c r="C40" s="7" t="str">
        <f ca="1">VLOOKUP(RANDBETWEEN(1,1000),Basvuranlar[],2,0)&amp;" "&amp;VLOOKUP(RANDBETWEEN(1,1000),Basvuranlar[],3,0)</f>
        <v>Bengisu Burabak</v>
      </c>
      <c r="D40" t="str">
        <f t="shared" ca="1" si="0"/>
        <v>Arge</v>
      </c>
      <c r="E40" s="7" t="str">
        <f t="shared" ca="1" si="1"/>
        <v>Çağrı Merkezi Görevlisi</v>
      </c>
      <c r="F40" s="8">
        <f t="shared" ca="1" si="3"/>
        <v>37</v>
      </c>
      <c r="G40" s="7">
        <f ca="1">VLOOKUP(Calisanlar[[#This Row],[Defined City]],Sehirler[],8,0)</f>
        <v>361222</v>
      </c>
    </row>
    <row r="41" spans="1:7">
      <c r="A41" s="7">
        <v>40</v>
      </c>
      <c r="B41" s="7" t="str">
        <f ca="1">IFERROR(LOWER(LEFT(Calisanlar[[#This Row],[Name]],FIND(" ",C41,1)-1))&amp;"@kurum.com.tr","")</f>
        <v>goncagül@kurum.com.tr</v>
      </c>
      <c r="C41" s="7" t="str">
        <f ca="1">VLOOKUP(RANDBETWEEN(1,1000),Basvuranlar[],2,0)&amp;" "&amp;VLOOKUP(RANDBETWEEN(1,1000),Basvuranlar[],3,0)</f>
        <v>Goncagül Usumi</v>
      </c>
      <c r="D41" t="str">
        <f t="shared" ca="1" si="0"/>
        <v>Arge</v>
      </c>
      <c r="E41" s="7" t="str">
        <f t="shared" ca="1" si="1"/>
        <v>Yönetici</v>
      </c>
      <c r="F41" s="8">
        <f t="shared" ca="1" si="3"/>
        <v>35</v>
      </c>
      <c r="G41" s="7">
        <f ca="1">VLOOKUP(Calisanlar[[#This Row],[Defined City]],Sehirler[],8,0)</f>
        <v>3948848</v>
      </c>
    </row>
    <row r="42" spans="1:7">
      <c r="A42" s="7">
        <v>41</v>
      </c>
      <c r="B42" s="7" t="str">
        <f ca="1">IFERROR(LOWER(LEFT(Calisanlar[[#This Row],[Name]],FIND(" ",C42,1)-1))&amp;"@kurum.com.tr","")</f>
        <v>rubabe@kurum.com.tr</v>
      </c>
      <c r="C42" s="7" t="str">
        <f ca="1">VLOOKUP(RANDBETWEEN(1,1000),Basvuranlar[],2,0)&amp;" "&amp;VLOOKUP(RANDBETWEEN(1,1000),Basvuranlar[],3,0)</f>
        <v>Rubabe Gökçen Batar</v>
      </c>
      <c r="D42" t="str">
        <f t="shared" ca="1" si="0"/>
        <v>Finans</v>
      </c>
      <c r="E42" s="7" t="str">
        <f t="shared" ca="1" si="1"/>
        <v>Teknik Danışman</v>
      </c>
      <c r="F42" s="8">
        <f t="shared" ca="1" si="3"/>
        <v>34</v>
      </c>
      <c r="G42" s="7">
        <f ca="1">VLOOKUP(Calisanlar[[#This Row],[Defined City]],Sehirler[],8,0)</f>
        <v>13255685</v>
      </c>
    </row>
    <row r="43" spans="1:7">
      <c r="A43" s="7">
        <v>42</v>
      </c>
      <c r="B43" s="7" t="str">
        <f ca="1">IFERROR(LOWER(LEFT(Calisanlar[[#This Row],[Name]],FIND(" ",C43,1)-1))&amp;"@kurum.com.tr","")</f>
        <v>emine@kurum.com.tr</v>
      </c>
      <c r="C43" s="7" t="str">
        <f ca="1">VLOOKUP(RANDBETWEEN(1,1000),Basvuranlar[],2,0)&amp;" "&amp;VLOOKUP(RANDBETWEEN(1,1000),Basvuranlar[],3,0)</f>
        <v>Emine Münevver Simavlı</v>
      </c>
      <c r="D43" t="str">
        <f t="shared" ca="1" si="0"/>
        <v>Arge</v>
      </c>
      <c r="E43" s="7" t="str">
        <f t="shared" ca="1" si="1"/>
        <v>Çağrı Merkezi Görevlisi</v>
      </c>
      <c r="F43" s="8">
        <f t="shared" ca="1" si="3"/>
        <v>35</v>
      </c>
      <c r="G43" s="7">
        <f ca="1">VLOOKUP(Calisanlar[[#This Row],[Defined City]],Sehirler[],8,0)</f>
        <v>3948848</v>
      </c>
    </row>
    <row r="44" spans="1:7">
      <c r="A44" s="7">
        <v>43</v>
      </c>
      <c r="B44" s="7" t="str">
        <f ca="1">IFERROR(LOWER(LEFT(Calisanlar[[#This Row],[Name]],FIND(" ",C44,1)-1))&amp;"@kurum.com.tr","")</f>
        <v>simavi@kurum.com.tr</v>
      </c>
      <c r="C44" s="7" t="str">
        <f ca="1">VLOOKUP(RANDBETWEEN(1,1000),Basvuranlar[],2,0)&amp;" "&amp;VLOOKUP(RANDBETWEEN(1,1000),Basvuranlar[],3,0)</f>
        <v>Simavi Ege</v>
      </c>
      <c r="D44" t="str">
        <f t="shared" ca="1" si="0"/>
        <v>Arge</v>
      </c>
      <c r="E44" s="7" t="str">
        <f t="shared" ca="1" si="1"/>
        <v>Çağrı Merkezi Görevlisi</v>
      </c>
      <c r="F44" s="8">
        <f t="shared" ca="1" si="3"/>
        <v>6</v>
      </c>
      <c r="G44" s="7">
        <f ca="1">VLOOKUP(Calisanlar[[#This Row],[Defined City]],Sehirler[],8,0)</f>
        <v>4771716</v>
      </c>
    </row>
    <row r="45" spans="1:7">
      <c r="A45" s="7">
        <v>44</v>
      </c>
      <c r="B45" s="7" t="str">
        <f ca="1">IFERROR(LOWER(LEFT(Calisanlar[[#This Row],[Name]],FIND(" ",C45,1)-1))&amp;"@kurum.com.tr","")</f>
        <v>şueda@kurum.com.tr</v>
      </c>
      <c r="C45" s="7" t="str">
        <f ca="1">VLOOKUP(RANDBETWEEN(1,1000),Basvuranlar[],2,0)&amp;" "&amp;VLOOKUP(RANDBETWEEN(1,1000),Basvuranlar[],3,0)</f>
        <v>Şueda Altinkaya</v>
      </c>
      <c r="D45" t="str">
        <f t="shared" ca="1" si="0"/>
        <v>Finans</v>
      </c>
      <c r="E45" s="7" t="str">
        <f t="shared" ca="1" si="1"/>
        <v>Çağrı Merkezi Görevlisi</v>
      </c>
      <c r="F45" s="8">
        <f t="shared" ca="1" si="3"/>
        <v>34</v>
      </c>
      <c r="G45" s="7">
        <f ca="1">VLOOKUP(Calisanlar[[#This Row],[Defined City]],Sehirler[],8,0)</f>
        <v>13255685</v>
      </c>
    </row>
    <row r="46" spans="1:7">
      <c r="A46" s="7">
        <v>45</v>
      </c>
      <c r="B46" s="7" t="str">
        <f ca="1">IFERROR(LOWER(LEFT(Calisanlar[[#This Row],[Name]],FIND(" ",C46,1)-1))&amp;"@kurum.com.tr","")</f>
        <v>tomurcuk@kurum.com.tr</v>
      </c>
      <c r="C46" s="7" t="str">
        <f ca="1">VLOOKUP(RANDBETWEEN(1,1000),Basvuranlar[],2,0)&amp;" "&amp;VLOOKUP(RANDBETWEEN(1,1000),Basvuranlar[],3,0)</f>
        <v>Tomurcuk Kasacı</v>
      </c>
      <c r="D46" t="str">
        <f t="shared" ca="1" si="0"/>
        <v>Finans</v>
      </c>
      <c r="E46" s="7" t="str">
        <f t="shared" ca="1" si="1"/>
        <v>Teknik Danışman</v>
      </c>
      <c r="F46" s="8">
        <f t="shared" ca="1" si="3"/>
        <v>35</v>
      </c>
      <c r="G46" s="7">
        <f ca="1">VLOOKUP(Calisanlar[[#This Row],[Defined City]],Sehirler[],8,0)</f>
        <v>3948848</v>
      </c>
    </row>
    <row r="47" spans="1:7">
      <c r="A47" s="7">
        <v>46</v>
      </c>
      <c r="B47" s="7" t="str">
        <f ca="1">IFERROR(LOWER(LEFT(Calisanlar[[#This Row],[Name]],FIND(" ",C47,1)-1))&amp;"@kurum.com.tr","")</f>
        <v>ümran@kurum.com.tr</v>
      </c>
      <c r="C47" s="7" t="str">
        <f ca="1">VLOOKUP(RANDBETWEEN(1,1000),Basvuranlar[],2,0)&amp;" "&amp;VLOOKUP(RANDBETWEEN(1,1000),Basvuranlar[],3,0)</f>
        <v>Ümran Üskent</v>
      </c>
      <c r="D47" t="str">
        <f t="shared" ca="1" si="0"/>
        <v>Finans</v>
      </c>
      <c r="E47" s="7" t="str">
        <f t="shared" ca="1" si="1"/>
        <v>Yönetici</v>
      </c>
      <c r="F47" s="8">
        <f t="shared" ca="1" si="3"/>
        <v>34</v>
      </c>
      <c r="G47" s="7">
        <f ca="1">VLOOKUP(Calisanlar[[#This Row],[Defined City]],Sehirler[],8,0)</f>
        <v>13255685</v>
      </c>
    </row>
    <row r="48" spans="1:7">
      <c r="A48" s="7">
        <v>47</v>
      </c>
      <c r="B48" s="7" t="str">
        <f ca="1">IFERROR(LOWER(LEFT(Calisanlar[[#This Row],[Name]],FIND(" ",C48,1)-1))&amp;"@kurum.com.tr","")</f>
        <v>okbay@kurum.com.tr</v>
      </c>
      <c r="C48" s="7" t="str">
        <f ca="1">VLOOKUP(RANDBETWEEN(1,1000),Basvuranlar[],2,0)&amp;" "&amp;VLOOKUP(RANDBETWEEN(1,1000),Basvuranlar[],3,0)</f>
        <v>Okbay Balıoğlu</v>
      </c>
      <c r="D48" t="str">
        <f t="shared" ca="1" si="0"/>
        <v>Bilgi İşlem</v>
      </c>
      <c r="E48" s="7" t="str">
        <f t="shared" ca="1" si="1"/>
        <v>Çağrı Merkezi Görevlisi</v>
      </c>
      <c r="F48" s="8">
        <f t="shared" ca="1" si="3"/>
        <v>34</v>
      </c>
      <c r="G48" s="7">
        <f ca="1">VLOOKUP(Calisanlar[[#This Row],[Defined City]],Sehirler[],8,0)</f>
        <v>13255685</v>
      </c>
    </row>
    <row r="49" spans="1:7">
      <c r="A49" s="7">
        <v>48</v>
      </c>
      <c r="B49" s="7" t="str">
        <f ca="1">IFERROR(LOWER(LEFT(Calisanlar[[#This Row],[Name]],FIND(" ",C49,1)-1))&amp;"@kurum.com.tr","")</f>
        <v>pırıltı@kurum.com.tr</v>
      </c>
      <c r="C49" s="7" t="str">
        <f ca="1">VLOOKUP(RANDBETWEEN(1,1000),Basvuranlar[],2,0)&amp;" "&amp;VLOOKUP(RANDBETWEEN(1,1000),Basvuranlar[],3,0)</f>
        <v>Pırıltı Tenim</v>
      </c>
      <c r="D49" t="str">
        <f t="shared" ca="1" si="0"/>
        <v>Finans</v>
      </c>
      <c r="E49" s="7" t="str">
        <f t="shared" ca="1" si="1"/>
        <v>Teknik Danışman</v>
      </c>
      <c r="F49" s="8">
        <f t="shared" ca="1" si="3"/>
        <v>73</v>
      </c>
      <c r="G49" s="7">
        <f ca="1">VLOOKUP(Calisanlar[[#This Row],[Defined City]],Sehirler[],8,0)</f>
        <v>430109</v>
      </c>
    </row>
    <row r="50" spans="1:7">
      <c r="A50" s="7">
        <v>49</v>
      </c>
      <c r="B50" s="7" t="str">
        <f ca="1">IFERROR(LOWER(LEFT(Calisanlar[[#This Row],[Name]],FIND(" ",C50,1)-1))&amp;"@kurum.com.tr","")</f>
        <v>ilgar@kurum.com.tr</v>
      </c>
      <c r="C50" s="7" t="str">
        <f ca="1">VLOOKUP(RANDBETWEEN(1,1000),Basvuranlar[],2,0)&amp;" "&amp;VLOOKUP(RANDBETWEEN(1,1000),Basvuranlar[],3,0)</f>
        <v>Ilgar Pamir Gündüz</v>
      </c>
      <c r="D50" t="str">
        <f t="shared" ca="1" si="0"/>
        <v>Bilgi İşlem</v>
      </c>
      <c r="E50" s="7" t="str">
        <f t="shared" ca="1" si="1"/>
        <v>Çağrı Merkezi Görevlisi</v>
      </c>
      <c r="F50" s="8">
        <f t="shared" ca="1" si="3"/>
        <v>34</v>
      </c>
      <c r="G50" s="7">
        <f ca="1">VLOOKUP(Calisanlar[[#This Row],[Defined City]],Sehirler[],8,0)</f>
        <v>13255685</v>
      </c>
    </row>
    <row r="51" spans="1:7">
      <c r="A51" s="7">
        <v>50</v>
      </c>
      <c r="B51" s="7" t="str">
        <f ca="1">IFERROR(LOWER(LEFT(Calisanlar[[#This Row],[Name]],FIND(" ",C51,1)-1))&amp;"@kurum.com.tr","")</f>
        <v>kerime@kurum.com.tr</v>
      </c>
      <c r="C51" s="7" t="str">
        <f ca="1">VLOOKUP(RANDBETWEEN(1,1000),Basvuranlar[],2,0)&amp;" "&amp;VLOOKUP(RANDBETWEEN(1,1000),Basvuranlar[],3,0)</f>
        <v>Kerime Hacer Turul</v>
      </c>
      <c r="D51" t="str">
        <f t="shared" ca="1" si="0"/>
        <v>Finans</v>
      </c>
      <c r="E51" s="7" t="str">
        <f t="shared" ca="1" si="1"/>
        <v>Yönetici</v>
      </c>
      <c r="F51" s="8">
        <f t="shared" ca="1" si="3"/>
        <v>74</v>
      </c>
      <c r="G51" s="7">
        <f ca="1">VLOOKUP(Calisanlar[[#This Row],[Defined City]],Sehirler[],8,0)</f>
        <v>187758</v>
      </c>
    </row>
    <row r="52" spans="1:7">
      <c r="A52" s="7">
        <v>51</v>
      </c>
      <c r="B52" s="7" t="str">
        <f ca="1">IFERROR(LOWER(LEFT(Calisanlar[[#This Row],[Name]],FIND(" ",C52,1)-1))&amp;"@kurum.com.tr","")</f>
        <v>rafi@kurum.com.tr</v>
      </c>
      <c r="C52" s="7" t="str">
        <f ca="1">VLOOKUP(RANDBETWEEN(1,1000),Basvuranlar[],2,0)&amp;" "&amp;VLOOKUP(RANDBETWEEN(1,1000),Basvuranlar[],3,0)</f>
        <v>Rafi Dönmez</v>
      </c>
      <c r="D52" t="str">
        <f t="shared" ca="1" si="0"/>
        <v>Arge</v>
      </c>
      <c r="E52" s="7" t="str">
        <f t="shared" ca="1" si="1"/>
        <v>Yazılımcı</v>
      </c>
      <c r="F52" s="8">
        <f t="shared" ca="1" si="3"/>
        <v>6</v>
      </c>
      <c r="G52" s="7">
        <f ca="1">VLOOKUP(Calisanlar[[#This Row],[Defined City]],Sehirler[],8,0)</f>
        <v>4771716</v>
      </c>
    </row>
    <row r="53" spans="1:7">
      <c r="A53" s="7">
        <v>52</v>
      </c>
      <c r="B53" s="7" t="str">
        <f ca="1">IFERROR(LOWER(LEFT(Calisanlar[[#This Row],[Name]],FIND(" ",C53,1)-1))&amp;"@kurum.com.tr","")</f>
        <v>haldun@kurum.com.tr</v>
      </c>
      <c r="C53" s="7" t="str">
        <f ca="1">VLOOKUP(RANDBETWEEN(1,1000),Basvuranlar[],2,0)&amp;" "&amp;VLOOKUP(RANDBETWEEN(1,1000),Basvuranlar[],3,0)</f>
        <v>Haldun Çarıcı</v>
      </c>
      <c r="D53" t="str">
        <f t="shared" ca="1" si="0"/>
        <v>Bilgi İşlem</v>
      </c>
      <c r="E53" s="7" t="str">
        <f t="shared" ca="1" si="1"/>
        <v>Teknik Danışman</v>
      </c>
      <c r="F53" s="8">
        <f t="shared" ca="1" si="3"/>
        <v>34</v>
      </c>
      <c r="G53" s="7">
        <f ca="1">VLOOKUP(Calisanlar[[#This Row],[Defined City]],Sehirler[],8,0)</f>
        <v>13255685</v>
      </c>
    </row>
    <row r="54" spans="1:7">
      <c r="A54" s="7">
        <v>53</v>
      </c>
      <c r="B54" s="7" t="str">
        <f ca="1">IFERROR(LOWER(LEFT(Calisanlar[[#This Row],[Name]],FIND(" ",C54,1)-1))&amp;"@kurum.com.tr","")</f>
        <v>türkan@kurum.com.tr</v>
      </c>
      <c r="C54" s="7" t="str">
        <f ca="1">VLOOKUP(RANDBETWEEN(1,1000),Basvuranlar[],2,0)&amp;" "&amp;VLOOKUP(RANDBETWEEN(1,1000),Basvuranlar[],3,0)</f>
        <v>Türkan Baştepe</v>
      </c>
      <c r="D54" t="str">
        <f t="shared" ca="1" si="0"/>
        <v>Bilgi İşlem</v>
      </c>
      <c r="E54" s="7" t="str">
        <f t="shared" ca="1" si="1"/>
        <v>Çağrı Merkezi Görevlisi</v>
      </c>
      <c r="F54" s="8">
        <f t="shared" ca="1" si="3"/>
        <v>71</v>
      </c>
      <c r="G54" s="7">
        <f ca="1">VLOOKUP(Calisanlar[[#This Row],[Defined City]],Sehirler[],8,0)</f>
        <v>276647</v>
      </c>
    </row>
    <row r="55" spans="1:7">
      <c r="A55" s="7">
        <v>54</v>
      </c>
      <c r="B55" s="7" t="str">
        <f ca="1">IFERROR(LOWER(LEFT(Calisanlar[[#This Row],[Name]],FIND(" ",C55,1)-1))&amp;"@kurum.com.tr","")</f>
        <v>perihan@kurum.com.tr</v>
      </c>
      <c r="C55" s="7" t="str">
        <f ca="1">VLOOKUP(RANDBETWEEN(1,1000),Basvuranlar[],2,0)&amp;" "&amp;VLOOKUP(RANDBETWEEN(1,1000),Basvuranlar[],3,0)</f>
        <v>Perihan Oguz</v>
      </c>
      <c r="D55" t="str">
        <f t="shared" ca="1" si="0"/>
        <v>Arge</v>
      </c>
      <c r="E55" s="7" t="str">
        <f t="shared" ca="1" si="1"/>
        <v>Yazılımcı</v>
      </c>
      <c r="F55" s="8">
        <f t="shared" ca="1" si="3"/>
        <v>13</v>
      </c>
      <c r="G55" s="7">
        <f ca="1">VLOOKUP(Calisanlar[[#This Row],[Defined City]],Sehirler[],8,0)</f>
        <v>328767</v>
      </c>
    </row>
    <row r="56" spans="1:7">
      <c r="A56" s="7">
        <v>55</v>
      </c>
      <c r="B56" s="7" t="str">
        <f ca="1">IFERROR(LOWER(LEFT(Calisanlar[[#This Row],[Name]],FIND(" ",C56,1)-1))&amp;"@kurum.com.tr","")</f>
        <v>şeniz@kurum.com.tr</v>
      </c>
      <c r="C56" s="7" t="str">
        <f ca="1">VLOOKUP(RANDBETWEEN(1,1000),Basvuranlar[],2,0)&amp;" "&amp;VLOOKUP(RANDBETWEEN(1,1000),Basvuranlar[],3,0)</f>
        <v>Şeniz Karakan</v>
      </c>
      <c r="D56" t="str">
        <f t="shared" ca="1" si="0"/>
        <v>Arge</v>
      </c>
      <c r="E56" s="7" t="str">
        <f t="shared" ca="1" si="1"/>
        <v>Teknik Danışman</v>
      </c>
      <c r="F56" s="8">
        <f t="shared" ca="1" si="3"/>
        <v>34</v>
      </c>
      <c r="G56" s="7">
        <f ca="1">VLOOKUP(Calisanlar[[#This Row],[Defined City]],Sehirler[],8,0)</f>
        <v>13255685</v>
      </c>
    </row>
    <row r="57" spans="1:7">
      <c r="A57" s="7">
        <v>56</v>
      </c>
      <c r="B57" s="7" t="str">
        <f ca="1">IFERROR(LOWER(LEFT(Calisanlar[[#This Row],[Name]],FIND(" ",C57,1)-1))&amp;"@kurum.com.tr","")</f>
        <v>argün@kurum.com.tr</v>
      </c>
      <c r="C57" s="7" t="str">
        <f ca="1">VLOOKUP(RANDBETWEEN(1,1000),Basvuranlar[],2,0)&amp;" "&amp;VLOOKUP(RANDBETWEEN(1,1000),Basvuranlar[],3,0)</f>
        <v>Argün Batuk</v>
      </c>
      <c r="D57" t="str">
        <f t="shared" ca="1" si="0"/>
        <v>Bilgi İşlem</v>
      </c>
      <c r="E57" s="7" t="str">
        <f t="shared" ca="1" si="1"/>
        <v>Teknik Danışman</v>
      </c>
      <c r="F57" s="8">
        <f t="shared" ca="1" si="3"/>
        <v>53</v>
      </c>
      <c r="G57" s="7">
        <f ca="1">VLOOKUP(Calisanlar[[#This Row],[Defined City]],Sehirler[],8,0)</f>
        <v>319637</v>
      </c>
    </row>
    <row r="58" spans="1:7">
      <c r="A58" s="7">
        <v>57</v>
      </c>
      <c r="B58" s="7" t="str">
        <f ca="1">IFERROR(LOWER(LEFT(Calisanlar[[#This Row],[Name]],FIND(" ",C58,1)-1))&amp;"@kurum.com.tr","")</f>
        <v>hesna@kurum.com.tr</v>
      </c>
      <c r="C58" s="7" t="str">
        <f ca="1">VLOOKUP(RANDBETWEEN(1,1000),Basvuranlar[],2,0)&amp;" "&amp;VLOOKUP(RANDBETWEEN(1,1000),Basvuranlar[],3,0)</f>
        <v>Hesna Ezgi Himoğlu</v>
      </c>
      <c r="D58" t="str">
        <f t="shared" ca="1" si="0"/>
        <v>Arge</v>
      </c>
      <c r="E58" s="7" t="str">
        <f t="shared" ca="1" si="1"/>
        <v>Yönetici</v>
      </c>
      <c r="F58" s="8">
        <f t="shared" ca="1" si="3"/>
        <v>34</v>
      </c>
      <c r="G58" s="7">
        <f ca="1">VLOOKUP(Calisanlar[[#This Row],[Defined City]],Sehirler[],8,0)</f>
        <v>13255685</v>
      </c>
    </row>
    <row r="59" spans="1:7">
      <c r="A59" s="7">
        <v>58</v>
      </c>
      <c r="B59" s="7" t="str">
        <f ca="1">IFERROR(LOWER(LEFT(Calisanlar[[#This Row],[Name]],FIND(" ",C59,1)-1))&amp;"@kurum.com.tr","")</f>
        <v>güneş@kurum.com.tr</v>
      </c>
      <c r="C59" s="7" t="str">
        <f ca="1">VLOOKUP(RANDBETWEEN(1,1000),Basvuranlar[],2,0)&amp;" "&amp;VLOOKUP(RANDBETWEEN(1,1000),Basvuranlar[],3,0)</f>
        <v>Güneş Morbenli</v>
      </c>
      <c r="D59" t="str">
        <f t="shared" ca="1" si="0"/>
        <v>İnsan Kaynakları</v>
      </c>
      <c r="E59" s="7" t="str">
        <f t="shared" ca="1" si="1"/>
        <v>Çağrı Merkezi Görevlisi</v>
      </c>
      <c r="F59" s="8">
        <f t="shared" ca="1" si="3"/>
        <v>19</v>
      </c>
      <c r="G59" s="7">
        <f ca="1">VLOOKUP(Calisanlar[[#This Row],[Defined City]],Sehirler[],8,0)</f>
        <v>535405</v>
      </c>
    </row>
    <row r="60" spans="1:7">
      <c r="A60" s="7">
        <v>59</v>
      </c>
      <c r="B60" s="7" t="str">
        <f ca="1">IFERROR(LOWER(LEFT(Calisanlar[[#This Row],[Name]],FIND(" ",C60,1)-1))&amp;"@kurum.com.tr","")</f>
        <v>oğan@kurum.com.tr</v>
      </c>
      <c r="C60" s="7" t="str">
        <f ca="1">VLOOKUP(RANDBETWEEN(1,1000),Basvuranlar[],2,0)&amp;" "&amp;VLOOKUP(RANDBETWEEN(1,1000),Basvuranlar[],3,0)</f>
        <v>Oğan Kişin</v>
      </c>
      <c r="D60" t="str">
        <f t="shared" ca="1" si="0"/>
        <v>Arge</v>
      </c>
      <c r="E60" s="7" t="str">
        <f t="shared" ca="1" si="1"/>
        <v>Yönetici</v>
      </c>
      <c r="F60" s="8">
        <f t="shared" ca="1" si="3"/>
        <v>52</v>
      </c>
      <c r="G60" s="7">
        <f ca="1">VLOOKUP(Calisanlar[[#This Row],[Defined City]],Sehirler[],8,0)</f>
        <v>719183</v>
      </c>
    </row>
    <row r="61" spans="1:7">
      <c r="A61" s="7">
        <v>60</v>
      </c>
      <c r="B61" s="7" t="str">
        <f ca="1">IFERROR(LOWER(LEFT(Calisanlar[[#This Row],[Name]],FIND(" ",C61,1)-1))&amp;"@kurum.com.tr","")</f>
        <v>melek@kurum.com.tr</v>
      </c>
      <c r="C61" s="7" t="str">
        <f ca="1">VLOOKUP(RANDBETWEEN(1,1000),Basvuranlar[],2,0)&amp;" "&amp;VLOOKUP(RANDBETWEEN(1,1000),Basvuranlar[],3,0)</f>
        <v>Melek Diler Özpak</v>
      </c>
      <c r="D61" t="str">
        <f t="shared" ca="1" si="0"/>
        <v>Bilgi İşlem</v>
      </c>
      <c r="E61" s="7" t="str">
        <f t="shared" ca="1" si="1"/>
        <v>Teknik Danışman</v>
      </c>
      <c r="F61" s="8">
        <f t="shared" ca="1" si="3"/>
        <v>6</v>
      </c>
      <c r="G61" s="7">
        <f ca="1">VLOOKUP(Calisanlar[[#This Row],[Defined City]],Sehirler[],8,0)</f>
        <v>4771716</v>
      </c>
    </row>
    <row r="62" spans="1:7">
      <c r="A62" s="7">
        <v>61</v>
      </c>
      <c r="B62" s="7" t="str">
        <f ca="1">IFERROR(LOWER(LEFT(Calisanlar[[#This Row],[Name]],FIND(" ",C62,1)-1))&amp;"@kurum.com.tr","")</f>
        <v>nihal@kurum.com.tr</v>
      </c>
      <c r="C62" s="7" t="str">
        <f ca="1">VLOOKUP(RANDBETWEEN(1,1000),Basvuranlar[],2,0)&amp;" "&amp;VLOOKUP(RANDBETWEEN(1,1000),Basvuranlar[],3,0)</f>
        <v>Nihal Geboloğlu</v>
      </c>
      <c r="D62" t="str">
        <f t="shared" ca="1" si="0"/>
        <v>Bilgi İşlem</v>
      </c>
      <c r="E62" s="7" t="str">
        <f t="shared" ca="1" si="1"/>
        <v>Çağrı Merkezi Görevlisi</v>
      </c>
      <c r="F62" s="8">
        <f t="shared" ca="1" si="3"/>
        <v>6</v>
      </c>
      <c r="G62" s="7">
        <f ca="1">VLOOKUP(Calisanlar[[#This Row],[Defined City]],Sehirler[],8,0)</f>
        <v>4771716</v>
      </c>
    </row>
    <row r="63" spans="1:7">
      <c r="A63" s="7">
        <v>62</v>
      </c>
      <c r="B63" s="7" t="str">
        <f ca="1">IFERROR(LOWER(LEFT(Calisanlar[[#This Row],[Name]],FIND(" ",C63,1)-1))&amp;"@kurum.com.tr","")</f>
        <v>ibrahim@kurum.com.tr</v>
      </c>
      <c r="C63" s="7" t="str">
        <f ca="1">VLOOKUP(RANDBETWEEN(1,1000),Basvuranlar[],2,0)&amp;" "&amp;VLOOKUP(RANDBETWEEN(1,1000),Basvuranlar[],3,0)</f>
        <v>İbrahim Hakkı Denizgünü</v>
      </c>
      <c r="D63" t="str">
        <f t="shared" ca="1" si="0"/>
        <v>Bilgi İşlem</v>
      </c>
      <c r="E63" s="7" t="str">
        <f t="shared" ca="1" si="1"/>
        <v>Çağrı Merkezi Görevlisi</v>
      </c>
      <c r="F63" s="8">
        <f t="shared" ca="1" si="3"/>
        <v>35</v>
      </c>
      <c r="G63" s="7">
        <f ca="1">VLOOKUP(Calisanlar[[#This Row],[Defined City]],Sehirler[],8,0)</f>
        <v>3948848</v>
      </c>
    </row>
    <row r="64" spans="1:7">
      <c r="A64" s="7">
        <v>63</v>
      </c>
      <c r="B64" s="7" t="str">
        <f ca="1">IFERROR(LOWER(LEFT(Calisanlar[[#This Row],[Name]],FIND(" ",C64,1)-1))&amp;"@kurum.com.tr","")</f>
        <v>bala@kurum.com.tr</v>
      </c>
      <c r="C64" s="7" t="str">
        <f ca="1">VLOOKUP(RANDBETWEEN(1,1000),Basvuranlar[],2,0)&amp;" "&amp;VLOOKUP(RANDBETWEEN(1,1000),Basvuranlar[],3,0)</f>
        <v>Bala Erkoç</v>
      </c>
      <c r="D64" t="str">
        <f t="shared" ca="1" si="0"/>
        <v>Bilgi İşlem</v>
      </c>
      <c r="E64" s="7" t="str">
        <f t="shared" ca="1" si="1"/>
        <v>Çağrı Merkezi Görevlisi</v>
      </c>
      <c r="F64" s="8">
        <f t="shared" ca="1" si="3"/>
        <v>34</v>
      </c>
      <c r="G64" s="7">
        <f ca="1">VLOOKUP(Calisanlar[[#This Row],[Defined City]],Sehirler[],8,0)</f>
        <v>13255685</v>
      </c>
    </row>
    <row r="65" spans="1:7">
      <c r="A65" s="7">
        <v>64</v>
      </c>
      <c r="B65" s="7" t="str">
        <f ca="1">IFERROR(LOWER(LEFT(Calisanlar[[#This Row],[Name]],FIND(" ",C65,1)-1))&amp;"@kurum.com.tr","")</f>
        <v>rubabe@kurum.com.tr</v>
      </c>
      <c r="C65" s="7" t="str">
        <f ca="1">VLOOKUP(RANDBETWEEN(1,1000),Basvuranlar[],2,0)&amp;" "&amp;VLOOKUP(RANDBETWEEN(1,1000),Basvuranlar[],3,0)</f>
        <v>Rubabe Gökçen Okkaya</v>
      </c>
      <c r="D65" t="str">
        <f t="shared" ca="1" si="0"/>
        <v>Arge</v>
      </c>
      <c r="E65" s="7" t="str">
        <f t="shared" ca="1" si="1"/>
        <v>Yönetici</v>
      </c>
      <c r="F65" s="8">
        <f t="shared" ca="1" si="3"/>
        <v>67</v>
      </c>
      <c r="G65" s="7">
        <f ca="1">VLOOKUP(Calisanlar[[#This Row],[Defined City]],Sehirler[],8,0)</f>
        <v>619703</v>
      </c>
    </row>
    <row r="66" spans="1:7">
      <c r="A66" s="7">
        <v>65</v>
      </c>
      <c r="B66" s="7" t="str">
        <f ca="1">IFERROR(LOWER(LEFT(Calisanlar[[#This Row],[Name]],FIND(" ",C66,1)-1))&amp;"@kurum.com.tr","")</f>
        <v>çisel@kurum.com.tr</v>
      </c>
      <c r="C66" s="7" t="str">
        <f ca="1">VLOOKUP(RANDBETWEEN(1,1000),Basvuranlar[],2,0)&amp;" "&amp;VLOOKUP(RANDBETWEEN(1,1000),Basvuranlar[],3,0)</f>
        <v>Çisel Uyu</v>
      </c>
      <c r="D66" t="str">
        <f t="shared" ref="D66:D129" ca="1" si="4">_xlfn.SWITCH(RANDBETWEEN(1,5),1,"Bilgi İşlem",2,"Finans",3,"İnsan Kaynakları","Arge")</f>
        <v>Arge</v>
      </c>
      <c r="E66" s="7" t="str">
        <f t="shared" ref="E66:E129" ca="1" si="5">_xlfn.SWITCH(RANDBETWEEN(1,5),1,"Yazılımcı",2,"Teknik Danışman",3,"Yönetici","Çağrı Merkezi Görevlisi")</f>
        <v>Yönetici</v>
      </c>
      <c r="F66" s="8">
        <f t="shared" ref="F66:F130" ca="1" si="6">_xlfn.SWITCH(RANDBETWEEN(1,7),1,34,2,34,3,6,4,6,5,35,RANDBETWEEN(10,81))</f>
        <v>6</v>
      </c>
      <c r="G66" s="7">
        <f ca="1">VLOOKUP(Calisanlar[[#This Row],[Defined City]],Sehirler[],8,0)</f>
        <v>4771716</v>
      </c>
    </row>
    <row r="67" spans="1:7">
      <c r="A67" s="7">
        <v>66</v>
      </c>
      <c r="B67" s="7" t="str">
        <f ca="1">IFERROR(LOWER(LEFT(Calisanlar[[#This Row],[Name]],FIND(" ",C67,1)-1))&amp;"@kurum.com.tr","")</f>
        <v>yasin@kurum.com.tr</v>
      </c>
      <c r="C67" s="7" t="str">
        <f ca="1">VLOOKUP(RANDBETWEEN(1,1000),Basvuranlar[],2,0)&amp;" "&amp;VLOOKUP(RANDBETWEEN(1,1000),Basvuranlar[],3,0)</f>
        <v>Yasin Burak Alparslan</v>
      </c>
      <c r="D67" t="str">
        <f t="shared" ca="1" si="4"/>
        <v>Arge</v>
      </c>
      <c r="E67" s="7" t="str">
        <f t="shared" ca="1" si="5"/>
        <v>Yazılımcı</v>
      </c>
      <c r="F67" s="8">
        <f t="shared" ca="1" si="6"/>
        <v>6</v>
      </c>
      <c r="G67" s="7">
        <f ca="1">VLOOKUP(Calisanlar[[#This Row],[Defined City]],Sehirler[],8,0)</f>
        <v>4771716</v>
      </c>
    </row>
    <row r="68" spans="1:7">
      <c r="A68" s="7">
        <v>67</v>
      </c>
      <c r="B68" s="7" t="str">
        <f ca="1">IFERROR(LOWER(LEFT(Calisanlar[[#This Row],[Name]],FIND(" ",C68,1)-1))&amp;"@kurum.com.tr","")</f>
        <v>yasemin@kurum.com.tr</v>
      </c>
      <c r="C68" s="7" t="str">
        <f ca="1">VLOOKUP(RANDBETWEEN(1,1000),Basvuranlar[],2,0)&amp;" "&amp;VLOOKUP(RANDBETWEEN(1,1000),Basvuranlar[],3,0)</f>
        <v>Yasemin Özkul</v>
      </c>
      <c r="D68" t="str">
        <f t="shared" ca="1" si="4"/>
        <v>İnsan Kaynakları</v>
      </c>
      <c r="E68" s="7" t="str">
        <f t="shared" ca="1" si="5"/>
        <v>Çağrı Merkezi Görevlisi</v>
      </c>
      <c r="F68" s="8">
        <f t="shared" ca="1" si="6"/>
        <v>73</v>
      </c>
      <c r="G68" s="7">
        <f ca="1">VLOOKUP(Calisanlar[[#This Row],[Defined City]],Sehirler[],8,0)</f>
        <v>430109</v>
      </c>
    </row>
    <row r="69" spans="1:7">
      <c r="A69" s="7">
        <v>68</v>
      </c>
      <c r="B69" s="7" t="str">
        <f ca="1">IFERROR(LOWER(LEFT(Calisanlar[[#This Row],[Name]],FIND(" ",C69,1)-1))&amp;"@kurum.com.tr","")</f>
        <v>mehmet@kurum.com.tr</v>
      </c>
      <c r="C69" s="7" t="str">
        <f ca="1">VLOOKUP(RANDBETWEEN(1,1000),Basvuranlar[],2,0)&amp;" "&amp;VLOOKUP(RANDBETWEEN(1,1000),Basvuranlar[],3,0)</f>
        <v>Mehmet Eren Öztaş</v>
      </c>
      <c r="D69" t="str">
        <f t="shared" ca="1" si="4"/>
        <v>Finans</v>
      </c>
      <c r="E69" s="7" t="str">
        <f t="shared" ca="1" si="5"/>
        <v>Yazılımcı</v>
      </c>
      <c r="F69" s="8">
        <f t="shared" ca="1" si="6"/>
        <v>35</v>
      </c>
      <c r="G69" s="7">
        <f ca="1">VLOOKUP(Calisanlar[[#This Row],[Defined City]],Sehirler[],8,0)</f>
        <v>3948848</v>
      </c>
    </row>
    <row r="70" spans="1:7">
      <c r="A70" s="7">
        <v>69</v>
      </c>
      <c r="B70" s="7" t="str">
        <f ca="1">IFERROR(LOWER(LEFT(Calisanlar[[#This Row],[Name]],FIND(" ",C70,1)-1))&amp;"@kurum.com.tr","")</f>
        <v>batıray@kurum.com.tr</v>
      </c>
      <c r="C70" s="7" t="str">
        <f ca="1">VLOOKUP(RANDBETWEEN(1,1000),Basvuranlar[],2,0)&amp;" "&amp;VLOOKUP(RANDBETWEEN(1,1000),Basvuranlar[],3,0)</f>
        <v>Batıray Aklar</v>
      </c>
      <c r="D70" t="str">
        <f t="shared" ca="1" si="4"/>
        <v>Finans</v>
      </c>
      <c r="E70" s="7" t="str">
        <f t="shared" ca="1" si="5"/>
        <v>Teknik Danışman</v>
      </c>
      <c r="F70" s="8">
        <f t="shared" ca="1" si="6"/>
        <v>34</v>
      </c>
      <c r="G70" s="7">
        <f ca="1">VLOOKUP(Calisanlar[[#This Row],[Defined City]],Sehirler[],8,0)</f>
        <v>13255685</v>
      </c>
    </row>
    <row r="71" spans="1:7">
      <c r="A71" s="7">
        <v>70</v>
      </c>
      <c r="B71" s="7" t="str">
        <f ca="1">IFERROR(LOWER(LEFT(Calisanlar[[#This Row],[Name]],FIND(" ",C71,1)-1))&amp;"@kurum.com.tr","")</f>
        <v>tuğce@kurum.com.tr</v>
      </c>
      <c r="C71" s="7" t="str">
        <f ca="1">VLOOKUP(RANDBETWEEN(1,1000),Basvuranlar[],2,0)&amp;" "&amp;VLOOKUP(RANDBETWEEN(1,1000),Basvuranlar[],3,0)</f>
        <v>Tuğce Görgülü</v>
      </c>
      <c r="D71" t="str">
        <f t="shared" ca="1" si="4"/>
        <v>Arge</v>
      </c>
      <c r="E71" s="7" t="str">
        <f t="shared" ca="1" si="5"/>
        <v>Çağrı Merkezi Görevlisi</v>
      </c>
      <c r="F71" s="8">
        <f t="shared" ca="1" si="6"/>
        <v>34</v>
      </c>
      <c r="G71" s="7">
        <f ca="1">VLOOKUP(Calisanlar[[#This Row],[Defined City]],Sehirler[],8,0)</f>
        <v>13255685</v>
      </c>
    </row>
    <row r="72" spans="1:7">
      <c r="A72" s="7">
        <v>71</v>
      </c>
      <c r="B72" s="7" t="str">
        <f ca="1">IFERROR(LOWER(LEFT(Calisanlar[[#This Row],[Name]],FIND(" ",C72,1)-1))&amp;"@kurum.com.tr","")</f>
        <v>elif@kurum.com.tr</v>
      </c>
      <c r="C72" s="7" t="str">
        <f ca="1">VLOOKUP(RANDBETWEEN(1,1000),Basvuranlar[],2,0)&amp;" "&amp;VLOOKUP(RANDBETWEEN(1,1000),Basvuranlar[],3,0)</f>
        <v>Elif Dilay Güreş</v>
      </c>
      <c r="D72" t="str">
        <f t="shared" ca="1" si="4"/>
        <v>Arge</v>
      </c>
      <c r="E72" s="7" t="str">
        <f t="shared" ca="1" si="5"/>
        <v>Çağrı Merkezi Görevlisi</v>
      </c>
      <c r="F72" s="8">
        <f t="shared" ca="1" si="6"/>
        <v>35</v>
      </c>
      <c r="G72" s="7">
        <f ca="1">VLOOKUP(Calisanlar[[#This Row],[Defined City]],Sehirler[],8,0)</f>
        <v>3948848</v>
      </c>
    </row>
    <row r="73" spans="1:7">
      <c r="A73" s="7">
        <v>72</v>
      </c>
      <c r="B73" s="7" t="str">
        <f ca="1">IFERROR(LOWER(LEFT(Calisanlar[[#This Row],[Name]],FIND(" ",C73,1)-1))&amp;"@kurum.com.tr","")</f>
        <v>gökçin@kurum.com.tr</v>
      </c>
      <c r="C73" s="7" t="str">
        <f ca="1">VLOOKUP(RANDBETWEEN(1,1000),Basvuranlar[],2,0)&amp;" "&amp;VLOOKUP(RANDBETWEEN(1,1000),Basvuranlar[],3,0)</f>
        <v>Gökçin Güzeller</v>
      </c>
      <c r="D73" t="str">
        <f t="shared" ca="1" si="4"/>
        <v>Bilgi İşlem</v>
      </c>
      <c r="E73" s="7" t="str">
        <f t="shared" ca="1" si="5"/>
        <v>Teknik Danışman</v>
      </c>
      <c r="F73" s="8">
        <f t="shared" ca="1" si="6"/>
        <v>34</v>
      </c>
      <c r="G73" s="7">
        <f ca="1">VLOOKUP(Calisanlar[[#This Row],[Defined City]],Sehirler[],8,0)</f>
        <v>13255685</v>
      </c>
    </row>
    <row r="74" spans="1:7">
      <c r="A74" s="7">
        <v>73</v>
      </c>
      <c r="B74" s="7" t="str">
        <f ca="1">IFERROR(LOWER(LEFT(Calisanlar[[#This Row],[Name]],FIND(" ",C74,1)-1))&amp;"@kurum.com.tr","")</f>
        <v>orkide@kurum.com.tr</v>
      </c>
      <c r="C74" s="7" t="str">
        <f ca="1">VLOOKUP(RANDBETWEEN(1,1000),Basvuranlar[],2,0)&amp;" "&amp;VLOOKUP(RANDBETWEEN(1,1000),Basvuranlar[],3,0)</f>
        <v>Orkide Kırtaş</v>
      </c>
      <c r="D74" t="str">
        <f t="shared" ca="1" si="4"/>
        <v>Arge</v>
      </c>
      <c r="E74" s="7" t="str">
        <f t="shared" ca="1" si="5"/>
        <v>Çağrı Merkezi Görevlisi</v>
      </c>
      <c r="F74" s="8">
        <f t="shared" ca="1" si="6"/>
        <v>34</v>
      </c>
      <c r="G74" s="7">
        <f ca="1">VLOOKUP(Calisanlar[[#This Row],[Defined City]],Sehirler[],8,0)</f>
        <v>13255685</v>
      </c>
    </row>
    <row r="75" spans="1:7">
      <c r="A75" s="7">
        <v>74</v>
      </c>
      <c r="B75" s="7" t="str">
        <f ca="1">IFERROR(LOWER(LEFT(Calisanlar[[#This Row],[Name]],FIND(" ",C75,1)-1))&amp;"@kurum.com.tr","")</f>
        <v>ezel@kurum.com.tr</v>
      </c>
      <c r="C75" s="7" t="str">
        <f ca="1">VLOOKUP(RANDBETWEEN(1,1000),Basvuranlar[],2,0)&amp;" "&amp;VLOOKUP(RANDBETWEEN(1,1000),Basvuranlar[],3,0)</f>
        <v>Ezel Örge</v>
      </c>
      <c r="D75" t="str">
        <f t="shared" ca="1" si="4"/>
        <v>Arge</v>
      </c>
      <c r="E75" s="7" t="str">
        <f t="shared" ca="1" si="5"/>
        <v>Yönetici</v>
      </c>
      <c r="F75" s="8">
        <f t="shared" ca="1" si="6"/>
        <v>42</v>
      </c>
      <c r="G75" s="7">
        <f ca="1">VLOOKUP(Calisanlar[[#This Row],[Defined City]],Sehirler[],8,0)</f>
        <v>2013845</v>
      </c>
    </row>
    <row r="76" spans="1:7">
      <c r="A76" s="7">
        <v>75</v>
      </c>
      <c r="B76" s="7" t="str">
        <f ca="1">IFERROR(LOWER(LEFT(Calisanlar[[#This Row],[Name]],FIND(" ",C76,1)-1))&amp;"@kurum.com.tr","")</f>
        <v>tilbe@kurum.com.tr</v>
      </c>
      <c r="C76" s="7" t="str">
        <f ca="1">VLOOKUP(RANDBETWEEN(1,1000),Basvuranlar[],2,0)&amp;" "&amp;VLOOKUP(RANDBETWEEN(1,1000),Basvuranlar[],3,0)</f>
        <v>Tilbe İrsoy</v>
      </c>
      <c r="D76" t="str">
        <f t="shared" ca="1" si="4"/>
        <v>İnsan Kaynakları</v>
      </c>
      <c r="E76" s="7" t="str">
        <f t="shared" ca="1" si="5"/>
        <v>Yazılımcı</v>
      </c>
      <c r="F76" s="8">
        <f t="shared" ca="1" si="6"/>
        <v>66</v>
      </c>
      <c r="G76" s="7">
        <f ca="1">VLOOKUP(Calisanlar[[#This Row],[Defined City]],Sehirler[],8,0)</f>
        <v>476096</v>
      </c>
    </row>
    <row r="77" spans="1:7">
      <c r="A77" s="7">
        <v>76</v>
      </c>
      <c r="B77" s="7" t="str">
        <f ca="1">IFERROR(LOWER(LEFT(Calisanlar[[#This Row],[Name]],FIND(" ",C77,1)-1))&amp;"@kurum.com.tr","")</f>
        <v>thomas@kurum.com.tr</v>
      </c>
      <c r="C77" s="7" t="str">
        <f ca="1">VLOOKUP(RANDBETWEEN(1,1000),Basvuranlar[],2,0)&amp;" "&amp;VLOOKUP(RANDBETWEEN(1,1000),Basvuranlar[],3,0)</f>
        <v>Thomas Asil</v>
      </c>
      <c r="D77" t="str">
        <f t="shared" ca="1" si="4"/>
        <v>Finans</v>
      </c>
      <c r="E77" s="7" t="str">
        <f t="shared" ca="1" si="5"/>
        <v>Çağrı Merkezi Görevlisi</v>
      </c>
      <c r="F77" s="8">
        <f t="shared" ca="1" si="6"/>
        <v>6</v>
      </c>
      <c r="G77" s="7">
        <f ca="1">VLOOKUP(Calisanlar[[#This Row],[Defined City]],Sehirler[],8,0)</f>
        <v>4771716</v>
      </c>
    </row>
    <row r="78" spans="1:7">
      <c r="A78" s="7">
        <v>77</v>
      </c>
      <c r="B78" s="7" t="str">
        <f ca="1">IFERROR(LOWER(LEFT(Calisanlar[[#This Row],[Name]],FIND(" ",C78,1)-1))&amp;"@kurum.com.tr","")</f>
        <v>mustafa@kurum.com.tr</v>
      </c>
      <c r="C78" s="7" t="str">
        <f ca="1">VLOOKUP(RANDBETWEEN(1,1000),Basvuranlar[],2,0)&amp;" "&amp;VLOOKUP(RANDBETWEEN(1,1000),Basvuranlar[],3,0)</f>
        <v>Mustafa Taha Karadağ</v>
      </c>
      <c r="D78" t="str">
        <f t="shared" ca="1" si="4"/>
        <v>Arge</v>
      </c>
      <c r="E78" s="7" t="str">
        <f t="shared" ca="1" si="5"/>
        <v>Çağrı Merkezi Görevlisi</v>
      </c>
      <c r="F78" s="8">
        <f t="shared" ca="1" si="6"/>
        <v>67</v>
      </c>
      <c r="G78" s="7">
        <f ca="1">VLOOKUP(Calisanlar[[#This Row],[Defined City]],Sehirler[],8,0)</f>
        <v>619703</v>
      </c>
    </row>
    <row r="79" spans="1:7">
      <c r="A79" s="7">
        <v>78</v>
      </c>
      <c r="B79" s="7" t="str">
        <f ca="1">IFERROR(LOWER(LEFT(Calisanlar[[#This Row],[Name]],FIND(" ",C79,1)-1))&amp;"@kurum.com.tr","")</f>
        <v>yaşar@kurum.com.tr</v>
      </c>
      <c r="C79" s="7" t="str">
        <f ca="1">VLOOKUP(RANDBETWEEN(1,1000),Basvuranlar[],2,0)&amp;" "&amp;VLOOKUP(RANDBETWEEN(1,1000),Basvuranlar[],3,0)</f>
        <v>Yaşar Emre Masaracı</v>
      </c>
      <c r="D79" t="str">
        <f t="shared" ca="1" si="4"/>
        <v>İnsan Kaynakları</v>
      </c>
      <c r="E79" s="7" t="str">
        <f t="shared" ca="1" si="5"/>
        <v>Çağrı Merkezi Görevlisi</v>
      </c>
      <c r="F79" s="8">
        <f t="shared" ca="1" si="6"/>
        <v>6</v>
      </c>
      <c r="G79" s="7">
        <f ca="1">VLOOKUP(Calisanlar[[#This Row],[Defined City]],Sehirler[],8,0)</f>
        <v>4771716</v>
      </c>
    </row>
    <row r="80" spans="1:7">
      <c r="A80" s="7">
        <v>79</v>
      </c>
      <c r="B80" s="7" t="str">
        <f ca="1">IFERROR(LOWER(LEFT(Calisanlar[[#This Row],[Name]],FIND(" ",C80,1)-1))&amp;"@kurum.com.tr","")</f>
        <v>simge@kurum.com.tr</v>
      </c>
      <c r="C80" s="7" t="str">
        <f ca="1">VLOOKUP(RANDBETWEEN(1,1000),Basvuranlar[],2,0)&amp;" "&amp;VLOOKUP(RANDBETWEEN(1,1000),Basvuranlar[],3,0)</f>
        <v>Simge Nur Coşandal</v>
      </c>
      <c r="D80" t="str">
        <f t="shared" ca="1" si="4"/>
        <v>İnsan Kaynakları</v>
      </c>
      <c r="E80" s="7" t="str">
        <f t="shared" ca="1" si="5"/>
        <v>Teknik Danışman</v>
      </c>
      <c r="F80" s="8">
        <f t="shared" ca="1" si="6"/>
        <v>34</v>
      </c>
      <c r="G80" s="7">
        <f ca="1">VLOOKUP(Calisanlar[[#This Row],[Defined City]],Sehirler[],8,0)</f>
        <v>13255685</v>
      </c>
    </row>
    <row r="81" spans="1:7">
      <c r="A81" s="7">
        <v>80</v>
      </c>
      <c r="B81" s="7" t="str">
        <f ca="1">IFERROR(LOWER(LEFT(Calisanlar[[#This Row],[Name]],FIND(" ",C81,1)-1))&amp;"@kurum.com.tr","")</f>
        <v>alya@kurum.com.tr</v>
      </c>
      <c r="C81" s="7" t="str">
        <f ca="1">VLOOKUP(RANDBETWEEN(1,1000),Basvuranlar[],2,0)&amp;" "&amp;VLOOKUP(RANDBETWEEN(1,1000),Basvuranlar[],3,0)</f>
        <v>Alya Özev</v>
      </c>
      <c r="D81" t="str">
        <f t="shared" ca="1" si="4"/>
        <v>Arge</v>
      </c>
      <c r="E81" s="7" t="str">
        <f t="shared" ca="1" si="5"/>
        <v>Yazılımcı</v>
      </c>
      <c r="F81" s="8">
        <f t="shared" ca="1" si="6"/>
        <v>6</v>
      </c>
      <c r="G81" s="7">
        <f ca="1">VLOOKUP(Calisanlar[[#This Row],[Defined City]],Sehirler[],8,0)</f>
        <v>4771716</v>
      </c>
    </row>
    <row r="82" spans="1:7">
      <c r="A82" s="7">
        <v>81</v>
      </c>
      <c r="B82" s="7" t="str">
        <f ca="1">IFERROR(LOWER(LEFT(Calisanlar[[#This Row],[Name]],FIND(" ",C82,1)-1))&amp;"@kurum.com.tr","")</f>
        <v>memet@kurum.com.tr</v>
      </c>
      <c r="C82" s="7" t="str">
        <f ca="1">VLOOKUP(RANDBETWEEN(1,1000),Basvuranlar[],2,0)&amp;" "&amp;VLOOKUP(RANDBETWEEN(1,1000),Basvuranlar[],3,0)</f>
        <v>Memet Mutman</v>
      </c>
      <c r="D82" t="str">
        <f t="shared" ca="1" si="4"/>
        <v>İnsan Kaynakları</v>
      </c>
      <c r="E82" s="7" t="str">
        <f t="shared" ca="1" si="5"/>
        <v>Teknik Danışman</v>
      </c>
      <c r="F82" s="8">
        <f t="shared" ca="1" si="6"/>
        <v>6</v>
      </c>
      <c r="G82" s="7">
        <f ca="1">VLOOKUP(Calisanlar[[#This Row],[Defined City]],Sehirler[],8,0)</f>
        <v>4771716</v>
      </c>
    </row>
    <row r="83" spans="1:7">
      <c r="A83" s="7">
        <v>82</v>
      </c>
      <c r="B83" s="7" t="str">
        <f ca="1">IFERROR(LOWER(LEFT(Calisanlar[[#This Row],[Name]],FIND(" ",C83,1)-1))&amp;"@kurum.com.tr","")</f>
        <v>muhammed@kurum.com.tr</v>
      </c>
      <c r="C83" s="7" t="str">
        <f ca="1">VLOOKUP(RANDBETWEEN(1,1000),Basvuranlar[],2,0)&amp;" "&amp;VLOOKUP(RANDBETWEEN(1,1000),Basvuranlar[],3,0)</f>
        <v>Muhammed Emin Çelenlioğlu</v>
      </c>
      <c r="D83" t="str">
        <f t="shared" ca="1" si="4"/>
        <v>Arge</v>
      </c>
      <c r="E83" s="7" t="str">
        <f t="shared" ca="1" si="5"/>
        <v>Yönetici</v>
      </c>
      <c r="F83" s="8">
        <f t="shared" ca="1" si="6"/>
        <v>35</v>
      </c>
      <c r="G83" s="7">
        <f ca="1">VLOOKUP(Calisanlar[[#This Row],[Defined City]],Sehirler[],8,0)</f>
        <v>3948848</v>
      </c>
    </row>
    <row r="84" spans="1:7">
      <c r="A84" s="7">
        <v>83</v>
      </c>
      <c r="B84" s="7" t="str">
        <f ca="1">IFERROR(LOWER(LEFT(Calisanlar[[#This Row],[Name]],FIND(" ",C84,1)-1))&amp;"@kurum.com.tr","")</f>
        <v>latife@kurum.com.tr</v>
      </c>
      <c r="C84" s="7" t="str">
        <f ca="1">VLOOKUP(RANDBETWEEN(1,1000),Basvuranlar[],2,0)&amp;" "&amp;VLOOKUP(RANDBETWEEN(1,1000),Basvuranlar[],3,0)</f>
        <v>Latife Süreyya</v>
      </c>
      <c r="D84" t="str">
        <f t="shared" ca="1" si="4"/>
        <v>Finans</v>
      </c>
      <c r="E84" s="7" t="str">
        <f t="shared" ca="1" si="5"/>
        <v>Yazılımcı</v>
      </c>
      <c r="F84" s="8">
        <f t="shared" ca="1" si="6"/>
        <v>6</v>
      </c>
      <c r="G84" s="7">
        <f ca="1">VLOOKUP(Calisanlar[[#This Row],[Defined City]],Sehirler[],8,0)</f>
        <v>4771716</v>
      </c>
    </row>
    <row r="85" spans="1:7">
      <c r="A85" s="7">
        <v>84</v>
      </c>
      <c r="B85" s="7" t="str">
        <f ca="1">IFERROR(LOWER(LEFT(Calisanlar[[#This Row],[Name]],FIND(" ",C85,1)-1))&amp;"@kurum.com.tr","")</f>
        <v>gökböri@kurum.com.tr</v>
      </c>
      <c r="C85" s="7" t="str">
        <f ca="1">VLOOKUP(RANDBETWEEN(1,1000),Basvuranlar[],2,0)&amp;" "&amp;VLOOKUP(RANDBETWEEN(1,1000),Basvuranlar[],3,0)</f>
        <v>Gökböri Mert Çuhadar</v>
      </c>
      <c r="D85" t="str">
        <f t="shared" ca="1" si="4"/>
        <v>Arge</v>
      </c>
      <c r="E85" s="7" t="str">
        <f t="shared" ca="1" si="5"/>
        <v>Çağrı Merkezi Görevlisi</v>
      </c>
      <c r="F85" s="8">
        <f t="shared" ca="1" si="6"/>
        <v>34</v>
      </c>
      <c r="G85" s="7">
        <f ca="1">VLOOKUP(Calisanlar[[#This Row],[Defined City]],Sehirler[],8,0)</f>
        <v>13255685</v>
      </c>
    </row>
    <row r="86" spans="1:7">
      <c r="A86" s="7">
        <v>85</v>
      </c>
      <c r="B86" s="7" t="str">
        <f ca="1">IFERROR(LOWER(LEFT(Calisanlar[[#This Row],[Name]],FIND(" ",C86,1)-1))&amp;"@kurum.com.tr","")</f>
        <v>muhammed@kurum.com.tr</v>
      </c>
      <c r="C86" s="7" t="str">
        <f ca="1">VLOOKUP(RANDBETWEEN(1,1000),Basvuranlar[],2,0)&amp;" "&amp;VLOOKUP(RANDBETWEEN(1,1000),Basvuranlar[],3,0)</f>
        <v>Muhammed Üzeyir Karakan</v>
      </c>
      <c r="D86" t="str">
        <f t="shared" ca="1" si="4"/>
        <v>İnsan Kaynakları</v>
      </c>
      <c r="E86" s="7" t="str">
        <f t="shared" ca="1" si="5"/>
        <v>Çağrı Merkezi Görevlisi</v>
      </c>
      <c r="F86" s="8">
        <f t="shared" ca="1" si="6"/>
        <v>6</v>
      </c>
      <c r="G86" s="7">
        <f ca="1">VLOOKUP(Calisanlar[[#This Row],[Defined City]],Sehirler[],8,0)</f>
        <v>4771716</v>
      </c>
    </row>
    <row r="87" spans="1:7">
      <c r="A87" s="7">
        <v>86</v>
      </c>
      <c r="B87" s="7" t="str">
        <f ca="1">IFERROR(LOWER(LEFT(Calisanlar[[#This Row],[Name]],FIND(" ",C87,1)-1))&amp;"@kurum.com.tr","")</f>
        <v>ongar@kurum.com.tr</v>
      </c>
      <c r="C87" s="7" t="str">
        <f ca="1">VLOOKUP(RANDBETWEEN(1,1000),Basvuranlar[],2,0)&amp;" "&amp;VLOOKUP(RANDBETWEEN(1,1000),Basvuranlar[],3,0)</f>
        <v>Ongar Soyadı</v>
      </c>
      <c r="D87" t="str">
        <f t="shared" ca="1" si="4"/>
        <v>İnsan Kaynakları</v>
      </c>
      <c r="E87" s="7" t="str">
        <f t="shared" ca="1" si="5"/>
        <v>Çağrı Merkezi Görevlisi</v>
      </c>
      <c r="F87" s="8">
        <f t="shared" ca="1" si="6"/>
        <v>34</v>
      </c>
      <c r="G87" s="7">
        <f ca="1">VLOOKUP(Calisanlar[[#This Row],[Defined City]],Sehirler[],8,0)</f>
        <v>13255685</v>
      </c>
    </row>
    <row r="88" spans="1:7">
      <c r="A88" s="7">
        <v>87</v>
      </c>
      <c r="B88" s="7" t="str">
        <f ca="1">IFERROR(LOWER(LEFT(Calisanlar[[#This Row],[Name]],FIND(" ",C88,1)-1))&amp;"@kurum.com.tr","")</f>
        <v>hüner@kurum.com.tr</v>
      </c>
      <c r="C88" s="7" t="str">
        <f ca="1">VLOOKUP(RANDBETWEEN(1,1000),Basvuranlar[],2,0)&amp;" "&amp;VLOOKUP(RANDBETWEEN(1,1000),Basvuranlar[],3,0)</f>
        <v>Hüner Saray</v>
      </c>
      <c r="D88" t="str">
        <f t="shared" ca="1" si="4"/>
        <v>Bilgi İşlem</v>
      </c>
      <c r="E88" s="7" t="str">
        <f t="shared" ca="1" si="5"/>
        <v>Çağrı Merkezi Görevlisi</v>
      </c>
      <c r="F88" s="8">
        <f t="shared" ca="1" si="6"/>
        <v>34</v>
      </c>
      <c r="G88" s="7">
        <f ca="1">VLOOKUP(Calisanlar[[#This Row],[Defined City]],Sehirler[],8,0)</f>
        <v>13255685</v>
      </c>
    </row>
    <row r="89" spans="1:7">
      <c r="A89" s="7">
        <v>88</v>
      </c>
      <c r="B89" s="7" t="str">
        <f ca="1">IFERROR(LOWER(LEFT(Calisanlar[[#This Row],[Name]],FIND(" ",C89,1)-1))&amp;"@kurum.com.tr","")</f>
        <v>hanife@kurum.com.tr</v>
      </c>
      <c r="C89" s="7" t="str">
        <f ca="1">VLOOKUP(RANDBETWEEN(1,1000),Basvuranlar[],2,0)&amp;" "&amp;VLOOKUP(RANDBETWEEN(1,1000),Basvuranlar[],3,0)</f>
        <v>Hanife Nur Kıvılcım</v>
      </c>
      <c r="D89" t="str">
        <f t="shared" ca="1" si="4"/>
        <v>İnsan Kaynakları</v>
      </c>
      <c r="E89" s="7" t="str">
        <f t="shared" ca="1" si="5"/>
        <v>Çağrı Merkezi Görevlisi</v>
      </c>
      <c r="F89" s="8">
        <f t="shared" ca="1" si="6"/>
        <v>35</v>
      </c>
      <c r="G89" s="7">
        <f ca="1">VLOOKUP(Calisanlar[[#This Row],[Defined City]],Sehirler[],8,0)</f>
        <v>3948848</v>
      </c>
    </row>
    <row r="90" spans="1:7">
      <c r="A90" s="7">
        <v>89</v>
      </c>
      <c r="B90" s="7" t="str">
        <f ca="1">IFERROR(LOWER(LEFT(Calisanlar[[#This Row],[Name]],FIND(" ",C90,1)-1))&amp;"@kurum.com.tr","")</f>
        <v>mehmetali@kurum.com.tr</v>
      </c>
      <c r="C90" s="7" t="str">
        <f ca="1">VLOOKUP(RANDBETWEEN(1,1000),Basvuranlar[],2,0)&amp;" "&amp;VLOOKUP(RANDBETWEEN(1,1000),Basvuranlar[],3,0)</f>
        <v>Mehmetali Görgülü</v>
      </c>
      <c r="D90" t="str">
        <f t="shared" ca="1" si="4"/>
        <v>Arge</v>
      </c>
      <c r="E90" s="7" t="str">
        <f t="shared" ca="1" si="5"/>
        <v>Teknik Danışman</v>
      </c>
      <c r="F90" s="8">
        <f t="shared" ca="1" si="6"/>
        <v>35</v>
      </c>
      <c r="G90" s="7">
        <f ca="1">VLOOKUP(Calisanlar[[#This Row],[Defined City]],Sehirler[],8,0)</f>
        <v>3948848</v>
      </c>
    </row>
    <row r="91" spans="1:7">
      <c r="A91" s="7">
        <v>90</v>
      </c>
      <c r="B91" s="7" t="str">
        <f ca="1">IFERROR(LOWER(LEFT(Calisanlar[[#This Row],[Name]],FIND(" ",C91,1)-1))&amp;"@kurum.com.tr","")</f>
        <v>selcen@kurum.com.tr</v>
      </c>
      <c r="C91" s="7" t="str">
        <f ca="1">VLOOKUP(RANDBETWEEN(1,1000),Basvuranlar[],2,0)&amp;" "&amp;VLOOKUP(RANDBETWEEN(1,1000),Basvuranlar[],3,0)</f>
        <v>Selcen Posbıyık</v>
      </c>
      <c r="D91" t="str">
        <f t="shared" ca="1" si="4"/>
        <v>İnsan Kaynakları</v>
      </c>
      <c r="E91" s="7" t="str">
        <f t="shared" ca="1" si="5"/>
        <v>Yazılımcı</v>
      </c>
      <c r="F91" s="8">
        <f t="shared" ca="1" si="6"/>
        <v>6</v>
      </c>
      <c r="G91" s="7">
        <f ca="1">VLOOKUP(Calisanlar[[#This Row],[Defined City]],Sehirler[],8,0)</f>
        <v>4771716</v>
      </c>
    </row>
    <row r="92" spans="1:7">
      <c r="A92" s="7">
        <v>91</v>
      </c>
      <c r="B92" s="7" t="str">
        <f ca="1">IFERROR(LOWER(LEFT(Calisanlar[[#This Row],[Name]],FIND(" ",C92,1)-1))&amp;"@kurum.com.tr","")</f>
        <v>faik@kurum.com.tr</v>
      </c>
      <c r="C92" s="7" t="str">
        <f ca="1">VLOOKUP(RANDBETWEEN(1,1000),Basvuranlar[],2,0)&amp;" "&amp;VLOOKUP(RANDBETWEEN(1,1000),Basvuranlar[],3,0)</f>
        <v>Faik Altuğ Tayfun</v>
      </c>
      <c r="D92" t="str">
        <f t="shared" ca="1" si="4"/>
        <v>Arge</v>
      </c>
      <c r="E92" s="7" t="str">
        <f t="shared" ca="1" si="5"/>
        <v>Çağrı Merkezi Görevlisi</v>
      </c>
      <c r="F92" s="8">
        <f t="shared" ca="1" si="6"/>
        <v>6</v>
      </c>
      <c r="G92" s="7">
        <f ca="1">VLOOKUP(Calisanlar[[#This Row],[Defined City]],Sehirler[],8,0)</f>
        <v>4771716</v>
      </c>
    </row>
    <row r="93" spans="1:7">
      <c r="A93" s="7">
        <v>92</v>
      </c>
      <c r="B93" s="7" t="str">
        <f ca="1">IFERROR(LOWER(LEFT(Calisanlar[[#This Row],[Name]],FIND(" ",C93,1)-1))&amp;"@kurum.com.tr","")</f>
        <v>vedia@kurum.com.tr</v>
      </c>
      <c r="C93" s="7" t="str">
        <f ca="1">VLOOKUP(RANDBETWEEN(1,1000),Basvuranlar[],2,0)&amp;" "&amp;VLOOKUP(RANDBETWEEN(1,1000),Basvuranlar[],3,0)</f>
        <v>Vedia Özgürün</v>
      </c>
      <c r="D93" t="str">
        <f t="shared" ca="1" si="4"/>
        <v>Finans</v>
      </c>
      <c r="E93" s="7" t="str">
        <f t="shared" ca="1" si="5"/>
        <v>Teknik Danışman</v>
      </c>
      <c r="F93" s="8">
        <f t="shared" ca="1" si="6"/>
        <v>35</v>
      </c>
      <c r="G93" s="7">
        <f ca="1">VLOOKUP(Calisanlar[[#This Row],[Defined City]],Sehirler[],8,0)</f>
        <v>3948848</v>
      </c>
    </row>
    <row r="94" spans="1:7">
      <c r="A94" s="7">
        <v>93</v>
      </c>
      <c r="B94" s="7" t="str">
        <f ca="1">IFERROR(LOWER(LEFT(Calisanlar[[#This Row],[Name]],FIND(" ",C94,1)-1))&amp;"@kurum.com.tr","")</f>
        <v>tarık@kurum.com.tr</v>
      </c>
      <c r="C94" s="7" t="str">
        <f ca="1">VLOOKUP(RANDBETWEEN(1,1000),Basvuranlar[],2,0)&amp;" "&amp;VLOOKUP(RANDBETWEEN(1,1000),Basvuranlar[],3,0)</f>
        <v>Tarık Altınöz</v>
      </c>
      <c r="D94" t="str">
        <f t="shared" ca="1" si="4"/>
        <v>Finans</v>
      </c>
      <c r="E94" s="7" t="str">
        <f t="shared" ca="1" si="5"/>
        <v>Çağrı Merkezi Görevlisi</v>
      </c>
      <c r="F94" s="8">
        <f t="shared" ca="1" si="6"/>
        <v>34</v>
      </c>
      <c r="G94" s="7">
        <f ca="1">VLOOKUP(Calisanlar[[#This Row],[Defined City]],Sehirler[],8,0)</f>
        <v>13255685</v>
      </c>
    </row>
    <row r="95" spans="1:7">
      <c r="A95" s="7">
        <v>94</v>
      </c>
      <c r="B95" s="7" t="str">
        <f ca="1">IFERROR(LOWER(LEFT(Calisanlar[[#This Row],[Name]],FIND(" ",C95,1)-1))&amp;"@kurum.com.tr","")</f>
        <v>perker@kurum.com.tr</v>
      </c>
      <c r="C95" s="7" t="str">
        <f ca="1">VLOOKUP(RANDBETWEEN(1,1000),Basvuranlar[],2,0)&amp;" "&amp;VLOOKUP(RANDBETWEEN(1,1000),Basvuranlar[],3,0)</f>
        <v>Perker Kızılboğa</v>
      </c>
      <c r="D95" t="str">
        <f t="shared" ca="1" si="4"/>
        <v>Arge</v>
      </c>
      <c r="E95" s="7" t="str">
        <f t="shared" ca="1" si="5"/>
        <v>Yazılımcı</v>
      </c>
      <c r="F95" s="8">
        <f t="shared" ca="1" si="6"/>
        <v>27</v>
      </c>
      <c r="G95" s="7">
        <f ca="1">VLOOKUP(Calisanlar[[#This Row],[Defined City]],Sehirler[],8,0)</f>
        <v>1700763</v>
      </c>
    </row>
    <row r="96" spans="1:7">
      <c r="A96" s="7">
        <v>95</v>
      </c>
      <c r="B96" s="7" t="str">
        <f ca="1">IFERROR(LOWER(LEFT(Calisanlar[[#This Row],[Name]],FIND(" ",C96,1)-1))&amp;"@kurum.com.tr","")</f>
        <v>gürbüz@kurum.com.tr</v>
      </c>
      <c r="C96" s="7" t="str">
        <f ca="1">VLOOKUP(RANDBETWEEN(1,1000),Basvuranlar[],2,0)&amp;" "&amp;VLOOKUP(RANDBETWEEN(1,1000),Basvuranlar[],3,0)</f>
        <v>Gürbüz Üskent</v>
      </c>
      <c r="D96" t="str">
        <f t="shared" ca="1" si="4"/>
        <v>İnsan Kaynakları</v>
      </c>
      <c r="E96" s="7" t="str">
        <f t="shared" ca="1" si="5"/>
        <v>Çağrı Merkezi Görevlisi</v>
      </c>
      <c r="F96" s="8">
        <f t="shared" ca="1" si="6"/>
        <v>58</v>
      </c>
      <c r="G96" s="7">
        <f ca="1">VLOOKUP(Calisanlar[[#This Row],[Defined City]],Sehirler[],8,0)</f>
        <v>642224</v>
      </c>
    </row>
    <row r="97" spans="1:7">
      <c r="A97" s="7">
        <v>96</v>
      </c>
      <c r="B97" s="7" t="str">
        <f ca="1">IFERROR(LOWER(LEFT(Calisanlar[[#This Row],[Name]],FIND(" ",C97,1)-1))&amp;"@kurum.com.tr","")</f>
        <v>zuleyha@kurum.com.tr</v>
      </c>
      <c r="C97" s="7" t="str">
        <f ca="1">VLOOKUP(RANDBETWEEN(1,1000),Basvuranlar[],2,0)&amp;" "&amp;VLOOKUP(RANDBETWEEN(1,1000),Basvuranlar[],3,0)</f>
        <v>Zuleyha Sürmeli</v>
      </c>
      <c r="D97" t="str">
        <f t="shared" ca="1" si="4"/>
        <v>Arge</v>
      </c>
      <c r="E97" s="7" t="str">
        <f t="shared" ca="1" si="5"/>
        <v>Çağrı Merkezi Görevlisi</v>
      </c>
      <c r="F97" s="8">
        <f t="shared" ca="1" si="6"/>
        <v>6</v>
      </c>
      <c r="G97" s="7">
        <f ca="1">VLOOKUP(Calisanlar[[#This Row],[Defined City]],Sehirler[],8,0)</f>
        <v>4771716</v>
      </c>
    </row>
    <row r="98" spans="1:7">
      <c r="A98" s="7">
        <v>97</v>
      </c>
      <c r="B98" s="7" t="str">
        <f ca="1">IFERROR(LOWER(LEFT(Calisanlar[[#This Row],[Name]],FIND(" ",C98,1)-1))&amp;"@kurum.com.tr","")</f>
        <v>enginsu@kurum.com.tr</v>
      </c>
      <c r="C98" s="7" t="str">
        <f ca="1">VLOOKUP(RANDBETWEEN(1,1000),Basvuranlar[],2,0)&amp;" "&amp;VLOOKUP(RANDBETWEEN(1,1000),Basvuranlar[],3,0)</f>
        <v>Enginsu Çıngır</v>
      </c>
      <c r="D98" t="str">
        <f t="shared" ca="1" si="4"/>
        <v>Arge</v>
      </c>
      <c r="E98" s="7" t="str">
        <f t="shared" ca="1" si="5"/>
        <v>Yazılımcı</v>
      </c>
      <c r="F98" s="8">
        <f t="shared" ca="1" si="6"/>
        <v>58</v>
      </c>
      <c r="G98" s="7">
        <f ca="1">VLOOKUP(Calisanlar[[#This Row],[Defined City]],Sehirler[],8,0)</f>
        <v>642224</v>
      </c>
    </row>
    <row r="99" spans="1:7">
      <c r="A99" s="7">
        <v>98</v>
      </c>
      <c r="B99" s="7" t="str">
        <f ca="1">IFERROR(LOWER(LEFT(Calisanlar[[#This Row],[Name]],FIND(" ",C99,1)-1))&amp;"@kurum.com.tr","")</f>
        <v>mükerrem@kurum.com.tr</v>
      </c>
      <c r="C99" s="7" t="str">
        <f ca="1">VLOOKUP(RANDBETWEEN(1,1000),Basvuranlar[],2,0)&amp;" "&amp;VLOOKUP(RANDBETWEEN(1,1000),Basvuranlar[],3,0)</f>
        <v>Mükerrem Zeynep Aksoy</v>
      </c>
      <c r="D99" t="str">
        <f t="shared" ca="1" si="4"/>
        <v>Arge</v>
      </c>
      <c r="E99" s="7" t="str">
        <f t="shared" ca="1" si="5"/>
        <v>Teknik Danışman</v>
      </c>
      <c r="F99" s="8">
        <f t="shared" ca="1" si="6"/>
        <v>6</v>
      </c>
      <c r="G99" s="7">
        <f ca="1">VLOOKUP(Calisanlar[[#This Row],[Defined City]],Sehirler[],8,0)</f>
        <v>4771716</v>
      </c>
    </row>
    <row r="100" spans="1:7">
      <c r="A100" s="7">
        <v>99</v>
      </c>
      <c r="B100" s="7" t="str">
        <f ca="1">IFERROR(LOWER(LEFT(Calisanlar[[#This Row],[Name]],FIND(" ",C100,1)-1))&amp;"@kurum.com.tr","")</f>
        <v>örsel@kurum.com.tr</v>
      </c>
      <c r="C100" s="7" t="str">
        <f ca="1">VLOOKUP(RANDBETWEEN(1,1000),Basvuranlar[],2,0)&amp;" "&amp;VLOOKUP(RANDBETWEEN(1,1000),Basvuranlar[],3,0)</f>
        <v>Örsel Palanko</v>
      </c>
      <c r="D100" t="str">
        <f t="shared" ca="1" si="4"/>
        <v>Bilgi İşlem</v>
      </c>
      <c r="E100" s="7" t="str">
        <f t="shared" ca="1" si="5"/>
        <v>Yönetici</v>
      </c>
      <c r="F100" s="8">
        <f t="shared" ca="1" si="6"/>
        <v>31</v>
      </c>
      <c r="G100" s="7">
        <f ca="1">VLOOKUP(Calisanlar[[#This Row],[Defined City]],Sehirler[],8,0)</f>
        <v>1480571</v>
      </c>
    </row>
    <row r="101" spans="1:7">
      <c r="A101" s="7">
        <v>100</v>
      </c>
      <c r="B101" s="7" t="str">
        <f ca="1">IFERROR(LOWER(LEFT(Calisanlar[[#This Row],[Name]],FIND(" ",C101,1)-1))&amp;"@kurum.com.tr","")</f>
        <v>özge@kurum.com.tr</v>
      </c>
      <c r="C101" s="7" t="str">
        <f ca="1">VLOOKUP(RANDBETWEEN(1,1000),Basvuranlar[],2,0)&amp;" "&amp;VLOOKUP(RANDBETWEEN(1,1000),Basvuranlar[],3,0)</f>
        <v>Özge Elif Namdar</v>
      </c>
      <c r="D101" t="str">
        <f t="shared" ca="1" si="4"/>
        <v>Arge</v>
      </c>
      <c r="E101" s="7" t="str">
        <f t="shared" ca="1" si="5"/>
        <v>Çağrı Merkezi Görevlisi</v>
      </c>
      <c r="F101" s="8">
        <f t="shared" ca="1" si="6"/>
        <v>34</v>
      </c>
      <c r="G101" s="7">
        <f ca="1">VLOOKUP(Calisanlar[[#This Row],[Defined City]],Sehirler[],8,0)</f>
        <v>13255685</v>
      </c>
    </row>
    <row r="102" spans="1:7">
      <c r="A102" s="7">
        <v>101</v>
      </c>
      <c r="B102" s="7" t="str">
        <f ca="1">IFERROR(LOWER(LEFT(Calisanlar[[#This Row],[Name]],FIND(" ",C102,1)-1))&amp;"@kurum.com.tr","")</f>
        <v>elvan@kurum.com.tr</v>
      </c>
      <c r="C102" s="7" t="str">
        <f ca="1">VLOOKUP(RANDBETWEEN(1,1000),Basvuranlar[],2,0)&amp;" "&amp;VLOOKUP(RANDBETWEEN(1,1000),Basvuranlar[],3,0)</f>
        <v>Elvan Erzurumlu</v>
      </c>
      <c r="D102" t="str">
        <f t="shared" ca="1" si="4"/>
        <v>İnsan Kaynakları</v>
      </c>
      <c r="E102" s="7" t="str">
        <f t="shared" ca="1" si="5"/>
        <v>Çağrı Merkezi Görevlisi</v>
      </c>
      <c r="F102" s="8">
        <f t="shared" ca="1" si="6"/>
        <v>34</v>
      </c>
      <c r="G102" s="7">
        <f ca="1">VLOOKUP(Calisanlar[[#This Row],[Defined City]],Sehirler[],8,0)</f>
        <v>13255685</v>
      </c>
    </row>
    <row r="103" spans="1:7">
      <c r="A103" s="7">
        <v>102</v>
      </c>
      <c r="B103" s="7" t="str">
        <f ca="1">IFERROR(LOWER(LEFT(Calisanlar[[#This Row],[Name]],FIND(" ",C103,1)-1))&amp;"@kurum.com.tr","")</f>
        <v>uzel@kurum.com.tr</v>
      </c>
      <c r="C103" s="7" t="str">
        <f ca="1">VLOOKUP(RANDBETWEEN(1,1000),Basvuranlar[],2,0)&amp;" "&amp;VLOOKUP(RANDBETWEEN(1,1000),Basvuranlar[],3,0)</f>
        <v>Uzel Özsoydan</v>
      </c>
      <c r="D103" t="str">
        <f t="shared" ca="1" si="4"/>
        <v>Bilgi İşlem</v>
      </c>
      <c r="E103" s="7" t="str">
        <f t="shared" ca="1" si="5"/>
        <v>Çağrı Merkezi Görevlisi</v>
      </c>
      <c r="F103" s="8">
        <f t="shared" ca="1" si="6"/>
        <v>34</v>
      </c>
      <c r="G103" s="7">
        <f ca="1">VLOOKUP(Calisanlar[[#This Row],[Defined City]],Sehirler[],8,0)</f>
        <v>13255685</v>
      </c>
    </row>
    <row r="104" spans="1:7">
      <c r="A104" s="7">
        <v>103</v>
      </c>
      <c r="B104" s="7" t="str">
        <f ca="1">IFERROR(LOWER(LEFT(Calisanlar[[#This Row],[Name]],FIND(" ",C104,1)-1))&amp;"@kurum.com.tr","")</f>
        <v>kemal@kurum.com.tr</v>
      </c>
      <c r="C104" s="7" t="str">
        <f ca="1">VLOOKUP(RANDBETWEEN(1,1000),Basvuranlar[],2,0)&amp;" "&amp;VLOOKUP(RANDBETWEEN(1,1000),Basvuranlar[],3,0)</f>
        <v>Kemal Tolga Aycı</v>
      </c>
      <c r="D104" t="str">
        <f t="shared" ca="1" si="4"/>
        <v>Finans</v>
      </c>
      <c r="E104" s="7" t="str">
        <f t="shared" ca="1" si="5"/>
        <v>Yönetici</v>
      </c>
      <c r="F104" s="8">
        <f t="shared" ca="1" si="6"/>
        <v>34</v>
      </c>
      <c r="G104" s="7">
        <f ca="1">VLOOKUP(Calisanlar[[#This Row],[Defined City]],Sehirler[],8,0)</f>
        <v>13255685</v>
      </c>
    </row>
    <row r="105" spans="1:7">
      <c r="A105" s="7">
        <v>104</v>
      </c>
      <c r="B105" s="7" t="str">
        <f ca="1">IFERROR(LOWER(LEFT(Calisanlar[[#This Row],[Name]],FIND(" ",C105,1)-1))&amp;"@kurum.com.tr","")</f>
        <v>mustafa@kurum.com.tr</v>
      </c>
      <c r="C105" s="7" t="str">
        <f ca="1">VLOOKUP(RANDBETWEEN(1,1000),Basvuranlar[],2,0)&amp;" "&amp;VLOOKUP(RANDBETWEEN(1,1000),Basvuranlar[],3,0)</f>
        <v>Mustafa Sefa Kurtuluş</v>
      </c>
      <c r="D105" t="str">
        <f t="shared" ca="1" si="4"/>
        <v>Finans</v>
      </c>
      <c r="E105" s="7" t="str">
        <f t="shared" ca="1" si="5"/>
        <v>Yazılımcı</v>
      </c>
      <c r="F105" s="8">
        <f t="shared" ca="1" si="6"/>
        <v>6</v>
      </c>
      <c r="G105" s="7">
        <f ca="1">VLOOKUP(Calisanlar[[#This Row],[Defined City]],Sehirler[],8,0)</f>
        <v>4771716</v>
      </c>
    </row>
    <row r="106" spans="1:7">
      <c r="A106" s="7">
        <v>105</v>
      </c>
      <c r="B106" s="7" t="str">
        <f ca="1">IFERROR(LOWER(LEFT(Calisanlar[[#This Row],[Name]],FIND(" ",C106,1)-1))&amp;"@kurum.com.tr","")</f>
        <v>ahmet@kurum.com.tr</v>
      </c>
      <c r="C106" s="7" t="str">
        <f ca="1">VLOOKUP(RANDBETWEEN(1,1000),Basvuranlar[],2,0)&amp;" "&amp;VLOOKUP(RANDBETWEEN(1,1000),Basvuranlar[],3,0)</f>
        <v>Ahmet Furkan Uluhan</v>
      </c>
      <c r="D106" t="str">
        <f t="shared" ca="1" si="4"/>
        <v>İnsan Kaynakları</v>
      </c>
      <c r="E106" s="7" t="str">
        <f t="shared" ca="1" si="5"/>
        <v>Çağrı Merkezi Görevlisi</v>
      </c>
      <c r="F106" s="8">
        <f t="shared" ca="1" si="6"/>
        <v>6</v>
      </c>
      <c r="G106" s="7">
        <f ca="1">VLOOKUP(Calisanlar[[#This Row],[Defined City]],Sehirler[],8,0)</f>
        <v>4771716</v>
      </c>
    </row>
    <row r="107" spans="1:7">
      <c r="A107" s="7">
        <v>106</v>
      </c>
      <c r="B107" s="7" t="str">
        <f ca="1">IFERROR(LOWER(LEFT(Calisanlar[[#This Row],[Name]],FIND(" ",C107,1)-1))&amp;"@kurum.com.tr","")</f>
        <v>ali@kurum.com.tr</v>
      </c>
      <c r="C107" s="7" t="str">
        <f ca="1">VLOOKUP(RANDBETWEEN(1,1000),Basvuranlar[],2,0)&amp;" "&amp;VLOOKUP(RANDBETWEEN(1,1000),Basvuranlar[],3,0)</f>
        <v>Ali İzzeddin Geben</v>
      </c>
      <c r="D107" t="str">
        <f t="shared" ca="1" si="4"/>
        <v>Finans</v>
      </c>
      <c r="E107" s="7" t="str">
        <f t="shared" ca="1" si="5"/>
        <v>Yazılımcı</v>
      </c>
      <c r="F107" s="8">
        <f t="shared" ca="1" si="6"/>
        <v>6</v>
      </c>
      <c r="G107" s="7">
        <f ca="1">VLOOKUP(Calisanlar[[#This Row],[Defined City]],Sehirler[],8,0)</f>
        <v>4771716</v>
      </c>
    </row>
    <row r="108" spans="1:7">
      <c r="A108" s="7">
        <v>107</v>
      </c>
      <c r="B108" s="7" t="str">
        <f ca="1">IFERROR(LOWER(LEFT(Calisanlar[[#This Row],[Name]],FIND(" ",C108,1)-1))&amp;"@kurum.com.tr","")</f>
        <v>dinçol@kurum.com.tr</v>
      </c>
      <c r="C108" s="7" t="str">
        <f ca="1">VLOOKUP(RANDBETWEEN(1,1000),Basvuranlar[],2,0)&amp;" "&amp;VLOOKUP(RANDBETWEEN(1,1000),Basvuranlar[],3,0)</f>
        <v>Dinçol Çark</v>
      </c>
      <c r="D108" t="str">
        <f t="shared" ca="1" si="4"/>
        <v>İnsan Kaynakları</v>
      </c>
      <c r="E108" s="7" t="str">
        <f t="shared" ca="1" si="5"/>
        <v>Yazılımcı</v>
      </c>
      <c r="F108" s="8">
        <f t="shared" ca="1" si="6"/>
        <v>6</v>
      </c>
      <c r="G108" s="7">
        <f ca="1">VLOOKUP(Calisanlar[[#This Row],[Defined City]],Sehirler[],8,0)</f>
        <v>4771716</v>
      </c>
    </row>
    <row r="109" spans="1:7">
      <c r="A109" s="7">
        <v>108</v>
      </c>
      <c r="B109" s="7" t="str">
        <f ca="1">IFERROR(LOWER(LEFT(Calisanlar[[#This Row],[Name]],FIND(" ",C109,1)-1))&amp;"@kurum.com.tr","")</f>
        <v>hicret@kurum.com.tr</v>
      </c>
      <c r="C109" s="7" t="str">
        <f ca="1">VLOOKUP(RANDBETWEEN(1,1000),Basvuranlar[],2,0)&amp;" "&amp;VLOOKUP(RANDBETWEEN(1,1000),Basvuranlar[],3,0)</f>
        <v>Hicret Çapa</v>
      </c>
      <c r="D109" t="str">
        <f t="shared" ca="1" si="4"/>
        <v>İnsan Kaynakları</v>
      </c>
      <c r="E109" s="7" t="str">
        <f t="shared" ca="1" si="5"/>
        <v>Çağrı Merkezi Görevlisi</v>
      </c>
      <c r="F109" s="8">
        <f t="shared" ca="1" si="6"/>
        <v>34</v>
      </c>
      <c r="G109" s="7">
        <f ca="1">VLOOKUP(Calisanlar[[#This Row],[Defined City]],Sehirler[],8,0)</f>
        <v>13255685</v>
      </c>
    </row>
    <row r="110" spans="1:7">
      <c r="A110" s="7">
        <v>109</v>
      </c>
      <c r="B110" s="7" t="str">
        <f ca="1">IFERROR(LOWER(LEFT(Calisanlar[[#This Row],[Name]],FIND(" ",C110,1)-1))&amp;"@kurum.com.tr","")</f>
        <v>fatma@kurum.com.tr</v>
      </c>
      <c r="C110" s="7" t="str">
        <f ca="1">VLOOKUP(RANDBETWEEN(1,1000),Basvuranlar[],2,0)&amp;" "&amp;VLOOKUP(RANDBETWEEN(1,1000),Basvuranlar[],3,0)</f>
        <v>Fatma Büşra Güntek</v>
      </c>
      <c r="D110" t="str">
        <f t="shared" ca="1" si="4"/>
        <v>Bilgi İşlem</v>
      </c>
      <c r="E110" s="7" t="str">
        <f t="shared" ca="1" si="5"/>
        <v>Çağrı Merkezi Görevlisi</v>
      </c>
      <c r="F110" s="8">
        <f t="shared" ca="1" si="6"/>
        <v>6</v>
      </c>
      <c r="G110" s="7">
        <f ca="1">VLOOKUP(Calisanlar[[#This Row],[Defined City]],Sehirler[],8,0)</f>
        <v>4771716</v>
      </c>
    </row>
    <row r="111" spans="1:7">
      <c r="A111" s="7">
        <v>110</v>
      </c>
      <c r="B111" s="7" t="str">
        <f ca="1">IFERROR(LOWER(LEFT(Calisanlar[[#This Row],[Name]],FIND(" ",C111,1)-1))&amp;"@kurum.com.tr","")</f>
        <v>yücel@kurum.com.tr</v>
      </c>
      <c r="C111" s="7" t="str">
        <f ca="1">VLOOKUP(RANDBETWEEN(1,1000),Basvuranlar[],2,0)&amp;" "&amp;VLOOKUP(RANDBETWEEN(1,1000),Basvuranlar[],3,0)</f>
        <v>Yücel Tanrıkulu</v>
      </c>
      <c r="D111" t="str">
        <f t="shared" ca="1" si="4"/>
        <v>İnsan Kaynakları</v>
      </c>
      <c r="E111" s="7" t="str">
        <f t="shared" ca="1" si="5"/>
        <v>Çağrı Merkezi Görevlisi</v>
      </c>
      <c r="F111" s="8">
        <f t="shared" ca="1" si="6"/>
        <v>35</v>
      </c>
      <c r="G111" s="7">
        <f ca="1">VLOOKUP(Calisanlar[[#This Row],[Defined City]],Sehirler[],8,0)</f>
        <v>3948848</v>
      </c>
    </row>
    <row r="112" spans="1:7">
      <c r="A112" s="7">
        <v>111</v>
      </c>
      <c r="B112" s="7" t="str">
        <f ca="1">IFERROR(LOWER(LEFT(Calisanlar[[#This Row],[Name]],FIND(" ",C112,1)-1))&amp;"@kurum.com.tr","")</f>
        <v>abdüssamet@kurum.com.tr</v>
      </c>
      <c r="C112" s="7" t="str">
        <f ca="1">VLOOKUP(RANDBETWEEN(1,1000),Basvuranlar[],2,0)&amp;" "&amp;VLOOKUP(RANDBETWEEN(1,1000),Basvuranlar[],3,0)</f>
        <v>Abdüssamet Uyu</v>
      </c>
      <c r="D112" t="str">
        <f t="shared" ca="1" si="4"/>
        <v>İnsan Kaynakları</v>
      </c>
      <c r="E112" s="7" t="str">
        <f t="shared" ca="1" si="5"/>
        <v>Teknik Danışman</v>
      </c>
      <c r="F112" s="8">
        <f t="shared" ca="1" si="6"/>
        <v>6</v>
      </c>
      <c r="G112" s="7">
        <f ca="1">VLOOKUP(Calisanlar[[#This Row],[Defined City]],Sehirler[],8,0)</f>
        <v>4771716</v>
      </c>
    </row>
    <row r="113" spans="1:7">
      <c r="A113" s="7">
        <v>112</v>
      </c>
      <c r="B113" s="7" t="str">
        <f ca="1">IFERROR(LOWER(LEFT(Calisanlar[[#This Row],[Name]],FIND(" ",C113,1)-1))&amp;"@kurum.com.tr","")</f>
        <v>ayçiçek@kurum.com.tr</v>
      </c>
      <c r="C113" s="7" t="str">
        <f ca="1">VLOOKUP(RANDBETWEEN(1,1000),Basvuranlar[],2,0)&amp;" "&amp;VLOOKUP(RANDBETWEEN(1,1000),Basvuranlar[],3,0)</f>
        <v>Ayçiçek Tezmen</v>
      </c>
      <c r="D113" t="str">
        <f t="shared" ca="1" si="4"/>
        <v>Bilgi İşlem</v>
      </c>
      <c r="E113" s="7" t="str">
        <f t="shared" ca="1" si="5"/>
        <v>Yönetici</v>
      </c>
      <c r="F113" s="8">
        <f t="shared" ca="1" si="6"/>
        <v>34</v>
      </c>
      <c r="G113" s="7">
        <f ca="1">VLOOKUP(Calisanlar[[#This Row],[Defined City]],Sehirler[],8,0)</f>
        <v>13255685</v>
      </c>
    </row>
    <row r="114" spans="1:7">
      <c r="A114" s="7">
        <v>113</v>
      </c>
      <c r="B114" s="7" t="str">
        <f ca="1">IFERROR(LOWER(LEFT(Calisanlar[[#This Row],[Name]],FIND(" ",C114,1)-1))&amp;"@kurum.com.tr","")</f>
        <v>okyanus@kurum.com.tr</v>
      </c>
      <c r="C114" s="7" t="str">
        <f ca="1">VLOOKUP(RANDBETWEEN(1,1000),Basvuranlar[],2,0)&amp;" "&amp;VLOOKUP(RANDBETWEEN(1,1000),Basvuranlar[],3,0)</f>
        <v>Okyanus Hızarcıoğlu</v>
      </c>
      <c r="D114" t="str">
        <f t="shared" ca="1" si="4"/>
        <v>İnsan Kaynakları</v>
      </c>
      <c r="E114" s="7" t="str">
        <f t="shared" ca="1" si="5"/>
        <v>Çağrı Merkezi Görevlisi</v>
      </c>
      <c r="F114" s="8">
        <f t="shared" ca="1" si="6"/>
        <v>53</v>
      </c>
      <c r="G114" s="7">
        <f ca="1">VLOOKUP(Calisanlar[[#This Row],[Defined City]],Sehirler[],8,0)</f>
        <v>319637</v>
      </c>
    </row>
    <row r="115" spans="1:7">
      <c r="A115" s="7">
        <v>114</v>
      </c>
      <c r="B115" s="7" t="str">
        <f ca="1">IFERROR(LOWER(LEFT(Calisanlar[[#This Row],[Name]],FIND(" ",C115,1)-1))&amp;"@kurum.com.tr","")</f>
        <v>elife@kurum.com.tr</v>
      </c>
      <c r="C115" s="7" t="str">
        <f ca="1">VLOOKUP(RANDBETWEEN(1,1000),Basvuranlar[],2,0)&amp;" "&amp;VLOOKUP(RANDBETWEEN(1,1000),Basvuranlar[],3,0)</f>
        <v>Elife Ünl</v>
      </c>
      <c r="D115" t="str">
        <f t="shared" ca="1" si="4"/>
        <v>Bilgi İşlem</v>
      </c>
      <c r="E115" s="7" t="str">
        <f t="shared" ca="1" si="5"/>
        <v>Teknik Danışman</v>
      </c>
      <c r="F115" s="8">
        <f t="shared" ca="1" si="6"/>
        <v>34</v>
      </c>
      <c r="G115" s="7">
        <f ca="1">VLOOKUP(Calisanlar[[#This Row],[Defined City]],Sehirler[],8,0)</f>
        <v>13255685</v>
      </c>
    </row>
    <row r="116" spans="1:7">
      <c r="A116" s="7">
        <v>115</v>
      </c>
      <c r="B116" s="7" t="str">
        <f ca="1">IFERROR(LOWER(LEFT(Calisanlar[[#This Row],[Name]],FIND(" ",C116,1)-1))&amp;"@kurum.com.tr","")</f>
        <v>sehmus@kurum.com.tr</v>
      </c>
      <c r="C116" s="7" t="str">
        <f ca="1">VLOOKUP(RANDBETWEEN(1,1000),Basvuranlar[],2,0)&amp;" "&amp;VLOOKUP(RANDBETWEEN(1,1000),Basvuranlar[],3,0)</f>
        <v>Sehmus Gezmiş</v>
      </c>
      <c r="D116" t="str">
        <f t="shared" ca="1" si="4"/>
        <v>Arge</v>
      </c>
      <c r="E116" s="7" t="str">
        <f t="shared" ca="1" si="5"/>
        <v>Yazılımcı</v>
      </c>
      <c r="F116" s="8">
        <f t="shared" ca="1" si="6"/>
        <v>35</v>
      </c>
      <c r="G116" s="7">
        <f ca="1">VLOOKUP(Calisanlar[[#This Row],[Defined City]],Sehirler[],8,0)</f>
        <v>3948848</v>
      </c>
    </row>
    <row r="117" spans="1:7">
      <c r="A117" s="7">
        <v>116</v>
      </c>
      <c r="B117" s="7" t="str">
        <f ca="1">IFERROR(LOWER(LEFT(Calisanlar[[#This Row],[Name]],FIND(" ",C117,1)-1))&amp;"@kurum.com.tr","")</f>
        <v>hasan@kurum.com.tr</v>
      </c>
      <c r="C117" s="7" t="str">
        <f ca="1">VLOOKUP(RANDBETWEEN(1,1000),Basvuranlar[],2,0)&amp;" "&amp;VLOOKUP(RANDBETWEEN(1,1000),Basvuranlar[],3,0)</f>
        <v>Hasan Fahri Çelenlioğlu</v>
      </c>
      <c r="D117" t="str">
        <f t="shared" ca="1" si="4"/>
        <v>Bilgi İşlem</v>
      </c>
      <c r="E117" s="7" t="str">
        <f t="shared" ca="1" si="5"/>
        <v>Çağrı Merkezi Görevlisi</v>
      </c>
      <c r="F117" s="8">
        <f t="shared" ca="1" si="6"/>
        <v>6</v>
      </c>
      <c r="G117" s="7">
        <f ca="1">VLOOKUP(Calisanlar[[#This Row],[Defined City]],Sehirler[],8,0)</f>
        <v>4771716</v>
      </c>
    </row>
    <row r="118" spans="1:7">
      <c r="A118" s="7">
        <v>117</v>
      </c>
      <c r="B118" s="7" t="str">
        <f ca="1">IFERROR(LOWER(LEFT(Calisanlar[[#This Row],[Name]],FIND(" ",C118,1)-1))&amp;"@kurum.com.tr","")</f>
        <v>ezgin@kurum.com.tr</v>
      </c>
      <c r="C118" s="7" t="str">
        <f ca="1">VLOOKUP(RANDBETWEEN(1,1000),Basvuranlar[],2,0)&amp;" "&amp;VLOOKUP(RANDBETWEEN(1,1000),Basvuranlar[],3,0)</f>
        <v>Ezgin Baka</v>
      </c>
      <c r="D118" t="str">
        <f t="shared" ca="1" si="4"/>
        <v>Arge</v>
      </c>
      <c r="E118" s="7" t="str">
        <f t="shared" ca="1" si="5"/>
        <v>Çağrı Merkezi Görevlisi</v>
      </c>
      <c r="F118" s="8">
        <f t="shared" ca="1" si="6"/>
        <v>23</v>
      </c>
      <c r="G118" s="7">
        <f ca="1">VLOOKUP(Calisanlar[[#This Row],[Defined City]],Sehirler[],8,0)</f>
        <v>552646</v>
      </c>
    </row>
    <row r="119" spans="1:7">
      <c r="A119" s="7">
        <v>118</v>
      </c>
      <c r="B119" s="7" t="str">
        <f ca="1">IFERROR(LOWER(LEFT(Calisanlar[[#This Row],[Name]],FIND(" ",C119,1)-1))&amp;"@kurum.com.tr","")</f>
        <v>gülten@kurum.com.tr</v>
      </c>
      <c r="C119" s="7" t="str">
        <f ca="1">VLOOKUP(RANDBETWEEN(1,1000),Basvuranlar[],2,0)&amp;" "&amp;VLOOKUP(RANDBETWEEN(1,1000),Basvuranlar[],3,0)</f>
        <v>Gülten Döger</v>
      </c>
      <c r="D119" t="str">
        <f t="shared" ca="1" si="4"/>
        <v>Bilgi İşlem</v>
      </c>
      <c r="E119" s="7" t="str">
        <f t="shared" ca="1" si="5"/>
        <v>Yönetici</v>
      </c>
      <c r="F119" s="8">
        <f t="shared" ca="1" si="6"/>
        <v>35</v>
      </c>
      <c r="G119" s="7">
        <f ca="1">VLOOKUP(Calisanlar[[#This Row],[Defined City]],Sehirler[],8,0)</f>
        <v>3948848</v>
      </c>
    </row>
    <row r="120" spans="1:7">
      <c r="A120" s="7">
        <v>119</v>
      </c>
      <c r="B120" s="7" t="str">
        <f ca="1">IFERROR(LOWER(LEFT(Calisanlar[[#This Row],[Name]],FIND(" ",C120,1)-1))&amp;"@kurum.com.tr","")</f>
        <v>mert@kurum.com.tr</v>
      </c>
      <c r="C120" s="7" t="str">
        <f ca="1">VLOOKUP(RANDBETWEEN(1,1000),Basvuranlar[],2,0)&amp;" "&amp;VLOOKUP(RANDBETWEEN(1,1000),Basvuranlar[],3,0)</f>
        <v>Mert Cem Puca</v>
      </c>
      <c r="D120" t="str">
        <f t="shared" ca="1" si="4"/>
        <v>Arge</v>
      </c>
      <c r="E120" s="7" t="str">
        <f t="shared" ca="1" si="5"/>
        <v>Çağrı Merkezi Görevlisi</v>
      </c>
      <c r="F120" s="8">
        <f t="shared" ca="1" si="6"/>
        <v>6</v>
      </c>
      <c r="G120" s="7">
        <f ca="1">VLOOKUP(Calisanlar[[#This Row],[Defined City]],Sehirler[],8,0)</f>
        <v>4771716</v>
      </c>
    </row>
    <row r="121" spans="1:7">
      <c r="A121" s="7">
        <v>120</v>
      </c>
      <c r="B121" s="7" t="str">
        <f ca="1">IFERROR(LOWER(LEFT(Calisanlar[[#This Row],[Name]],FIND(" ",C121,1)-1))&amp;"@kurum.com.tr","")</f>
        <v>alperen@kurum.com.tr</v>
      </c>
      <c r="C121" s="7" t="str">
        <f ca="1">VLOOKUP(RANDBETWEEN(1,1000),Basvuranlar[],2,0)&amp;" "&amp;VLOOKUP(RANDBETWEEN(1,1000),Basvuranlar[],3,0)</f>
        <v>Alperen Kabataş</v>
      </c>
      <c r="D121" t="str">
        <f t="shared" ca="1" si="4"/>
        <v>İnsan Kaynakları</v>
      </c>
      <c r="E121" s="7" t="str">
        <f t="shared" ca="1" si="5"/>
        <v>Çağrı Merkezi Görevlisi</v>
      </c>
      <c r="F121" s="8">
        <f t="shared" ca="1" si="6"/>
        <v>6</v>
      </c>
      <c r="G121" s="7">
        <f ca="1">VLOOKUP(Calisanlar[[#This Row],[Defined City]],Sehirler[],8,0)</f>
        <v>4771716</v>
      </c>
    </row>
    <row r="122" spans="1:7">
      <c r="A122" s="7">
        <v>121</v>
      </c>
      <c r="B122" s="7" t="str">
        <f ca="1">IFERROR(LOWER(LEFT(Calisanlar[[#This Row],[Name]],FIND(" ",C122,1)-1))&amp;"@kurum.com.tr","")</f>
        <v>taçmin@kurum.com.tr</v>
      </c>
      <c r="C122" s="7" t="str">
        <f ca="1">VLOOKUP(RANDBETWEEN(1,1000),Basvuranlar[],2,0)&amp;" "&amp;VLOOKUP(RANDBETWEEN(1,1000),Basvuranlar[],3,0)</f>
        <v>Taçmin Akoğuz</v>
      </c>
      <c r="D122" t="str">
        <f t="shared" ca="1" si="4"/>
        <v>Bilgi İşlem</v>
      </c>
      <c r="E122" s="7" t="str">
        <f t="shared" ca="1" si="5"/>
        <v>Çağrı Merkezi Görevlisi</v>
      </c>
      <c r="F122" s="8">
        <f t="shared" ca="1" si="6"/>
        <v>16</v>
      </c>
      <c r="G122" s="7">
        <f ca="1">VLOOKUP(Calisanlar[[#This Row],[Defined City]],Sehirler[],8,0)</f>
        <v>2605495</v>
      </c>
    </row>
    <row r="123" spans="1:7">
      <c r="A123" s="7">
        <v>122</v>
      </c>
      <c r="B123" s="7" t="str">
        <f ca="1">IFERROR(LOWER(LEFT(Calisanlar[[#This Row],[Name]],FIND(" ",C123,1)-1))&amp;"@kurum.com.tr","")</f>
        <v>egehan@kurum.com.tr</v>
      </c>
      <c r="C123" s="7" t="str">
        <f ca="1">VLOOKUP(RANDBETWEEN(1,1000),Basvuranlar[],2,0)&amp;" "&amp;VLOOKUP(RANDBETWEEN(1,1000),Basvuranlar[],3,0)</f>
        <v>Egehan Çulhaoğlu</v>
      </c>
      <c r="D123" t="str">
        <f t="shared" ca="1" si="4"/>
        <v>Arge</v>
      </c>
      <c r="E123" s="7" t="str">
        <f t="shared" ca="1" si="5"/>
        <v>Çağrı Merkezi Görevlisi</v>
      </c>
      <c r="F123" s="8">
        <f t="shared" ca="1" si="6"/>
        <v>6</v>
      </c>
      <c r="G123" s="7">
        <f ca="1">VLOOKUP(Calisanlar[[#This Row],[Defined City]],Sehirler[],8,0)</f>
        <v>4771716</v>
      </c>
    </row>
    <row r="124" spans="1:7">
      <c r="A124" s="7">
        <v>123</v>
      </c>
      <c r="B124" s="7" t="str">
        <f ca="1">IFERROR(LOWER(LEFT(Calisanlar[[#This Row],[Name]],FIND(" ",C124,1)-1))&amp;"@kurum.com.tr","")</f>
        <v>ahmet@kurum.com.tr</v>
      </c>
      <c r="C124" s="7" t="str">
        <f ca="1">VLOOKUP(RANDBETWEEN(1,1000),Basvuranlar[],2,0)&amp;" "&amp;VLOOKUP(RANDBETWEEN(1,1000),Basvuranlar[],3,0)</f>
        <v>Ahmet Berk Çıkıkcı</v>
      </c>
      <c r="D124" t="str">
        <f t="shared" ca="1" si="4"/>
        <v>Bilgi İşlem</v>
      </c>
      <c r="E124" s="7" t="str">
        <f t="shared" ca="1" si="5"/>
        <v>Çağrı Merkezi Görevlisi</v>
      </c>
      <c r="F124" s="8">
        <f t="shared" ca="1" si="6"/>
        <v>34</v>
      </c>
      <c r="G124" s="7">
        <f ca="1">VLOOKUP(Calisanlar[[#This Row],[Defined City]],Sehirler[],8,0)</f>
        <v>13255685</v>
      </c>
    </row>
    <row r="125" spans="1:7">
      <c r="A125" s="7">
        <v>124</v>
      </c>
      <c r="B125" s="7" t="str">
        <f ca="1">IFERROR(LOWER(LEFT(Calisanlar[[#This Row],[Name]],FIND(" ",C125,1)-1))&amp;"@kurum.com.tr","")</f>
        <v>alkız@kurum.com.tr</v>
      </c>
      <c r="C125" s="7" t="str">
        <f ca="1">VLOOKUP(RANDBETWEEN(1,1000),Basvuranlar[],2,0)&amp;" "&amp;VLOOKUP(RANDBETWEEN(1,1000),Basvuranlar[],3,0)</f>
        <v>Alkız Arif</v>
      </c>
      <c r="D125" t="str">
        <f t="shared" ca="1" si="4"/>
        <v>İnsan Kaynakları</v>
      </c>
      <c r="E125" s="7" t="str">
        <f t="shared" ca="1" si="5"/>
        <v>Çağrı Merkezi Görevlisi</v>
      </c>
      <c r="F125" s="8">
        <f t="shared" ca="1" si="6"/>
        <v>6</v>
      </c>
      <c r="G125" s="7">
        <f ca="1">VLOOKUP(Calisanlar[[#This Row],[Defined City]],Sehirler[],8,0)</f>
        <v>4771716</v>
      </c>
    </row>
    <row r="126" spans="1:7">
      <c r="A126" s="7">
        <v>125</v>
      </c>
      <c r="B126" s="7" t="str">
        <f ca="1">IFERROR(LOWER(LEFT(Calisanlar[[#This Row],[Name]],FIND(" ",C126,1)-1))&amp;"@kurum.com.tr","")</f>
        <v>eda@kurum.com.tr</v>
      </c>
      <c r="C126" s="7" t="str">
        <f ca="1">VLOOKUP(RANDBETWEEN(1,1000),Basvuranlar[],2,0)&amp;" "&amp;VLOOKUP(RANDBETWEEN(1,1000),Basvuranlar[],3,0)</f>
        <v>Eda Sena Uşak</v>
      </c>
      <c r="D126" t="str">
        <f t="shared" ca="1" si="4"/>
        <v>Arge</v>
      </c>
      <c r="E126" s="7" t="str">
        <f t="shared" ca="1" si="5"/>
        <v>Çağrı Merkezi Görevlisi</v>
      </c>
      <c r="F126" s="8">
        <f t="shared" ca="1" si="6"/>
        <v>6</v>
      </c>
      <c r="G126" s="7">
        <f ca="1">VLOOKUP(Calisanlar[[#This Row],[Defined City]],Sehirler[],8,0)</f>
        <v>4771716</v>
      </c>
    </row>
    <row r="127" spans="1:7">
      <c r="A127" s="7">
        <v>126</v>
      </c>
      <c r="B127" s="7" t="str">
        <f ca="1">IFERROR(LOWER(LEFT(Calisanlar[[#This Row],[Name]],FIND(" ",C127,1)-1))&amp;"@kurum.com.tr","")</f>
        <v>sevde@kurum.com.tr</v>
      </c>
      <c r="C127" s="7" t="str">
        <f ca="1">VLOOKUP(RANDBETWEEN(1,1000),Basvuranlar[],2,0)&amp;" "&amp;VLOOKUP(RANDBETWEEN(1,1000),Basvuranlar[],3,0)</f>
        <v>Sevde Nur Albaş</v>
      </c>
      <c r="D127" t="str">
        <f t="shared" ca="1" si="4"/>
        <v>Finans</v>
      </c>
      <c r="E127" s="7" t="str">
        <f t="shared" ca="1" si="5"/>
        <v>Çağrı Merkezi Görevlisi</v>
      </c>
      <c r="F127" s="8">
        <f t="shared" ca="1" si="6"/>
        <v>34</v>
      </c>
      <c r="G127" s="7">
        <f ca="1">VLOOKUP(Calisanlar[[#This Row],[Defined City]],Sehirler[],8,0)</f>
        <v>13255685</v>
      </c>
    </row>
    <row r="128" spans="1:7">
      <c r="A128" s="7">
        <v>127</v>
      </c>
      <c r="B128" s="7" t="str">
        <f ca="1">IFERROR(LOWER(LEFT(Calisanlar[[#This Row],[Name]],FIND(" ",C128,1)-1))&amp;"@kurum.com.tr","")</f>
        <v>mervegül@kurum.com.tr</v>
      </c>
      <c r="C128" s="7" t="str">
        <f ca="1">VLOOKUP(RANDBETWEEN(1,1000),Basvuranlar[],2,0)&amp;" "&amp;VLOOKUP(RANDBETWEEN(1,1000),Basvuranlar[],3,0)</f>
        <v>Mervegül Kocabaş</v>
      </c>
      <c r="D128" t="str">
        <f t="shared" ca="1" si="4"/>
        <v>Arge</v>
      </c>
      <c r="E128" s="7" t="str">
        <f t="shared" ca="1" si="5"/>
        <v>Yazılımcı</v>
      </c>
      <c r="F128" s="8">
        <f t="shared" ca="1" si="6"/>
        <v>34</v>
      </c>
      <c r="G128" s="7">
        <f ca="1">VLOOKUP(Calisanlar[[#This Row],[Defined City]],Sehirler[],8,0)</f>
        <v>13255685</v>
      </c>
    </row>
    <row r="129" spans="1:7">
      <c r="A129" s="7">
        <v>128</v>
      </c>
      <c r="B129" s="7" t="str">
        <f ca="1">IFERROR(LOWER(LEFT(Calisanlar[[#This Row],[Name]],FIND(" ",C129,1)-1))&amp;"@kurum.com.tr","")</f>
        <v>menekşe@kurum.com.tr</v>
      </c>
      <c r="C129" s="7" t="str">
        <f ca="1">VLOOKUP(RANDBETWEEN(1,1000),Basvuranlar[],2,0)&amp;" "&amp;VLOOKUP(RANDBETWEEN(1,1000),Basvuranlar[],3,0)</f>
        <v>Menekşe Önoğlu</v>
      </c>
      <c r="D129" t="str">
        <f t="shared" ca="1" si="4"/>
        <v>Arge</v>
      </c>
      <c r="E129" s="7" t="str">
        <f t="shared" ca="1" si="5"/>
        <v>Çağrı Merkezi Görevlisi</v>
      </c>
      <c r="F129" s="8">
        <f t="shared" ca="1" si="6"/>
        <v>16</v>
      </c>
      <c r="G129" s="7">
        <f ca="1">VLOOKUP(Calisanlar[[#This Row],[Defined City]],Sehirler[],8,0)</f>
        <v>2605495</v>
      </c>
    </row>
    <row r="130" spans="1:7">
      <c r="A130" s="7">
        <v>129</v>
      </c>
      <c r="B130" s="7" t="str">
        <f ca="1">IFERROR(LOWER(LEFT(Calisanlar[[#This Row],[Name]],FIND(" ",C130,1)-1))&amp;"@kurum.com.tr","")</f>
        <v>elife@kurum.com.tr</v>
      </c>
      <c r="C130" s="7" t="str">
        <f ca="1">VLOOKUP(RANDBETWEEN(1,1000),Basvuranlar[],2,0)&amp;" "&amp;VLOOKUP(RANDBETWEEN(1,1000),Basvuranlar[],3,0)</f>
        <v>Elife Bozdemir</v>
      </c>
      <c r="D130" t="str">
        <f t="shared" ref="D130:D131" ca="1" si="7">_xlfn.SWITCH(RANDBETWEEN(1,5),1,"Bilgi İşlem",2,"Finans",3,"İnsan Kaynakları","Arge")</f>
        <v>Bilgi İşlem</v>
      </c>
      <c r="E130" s="7" t="str">
        <f t="shared" ref="E130:E131" ca="1" si="8">_xlfn.SWITCH(RANDBETWEEN(1,5),1,"Yazılımcı",2,"Teknik Danışman",3,"Yönetici","Çağrı Merkezi Görevlisi")</f>
        <v>Yazılımcı</v>
      </c>
      <c r="F130" s="8">
        <f t="shared" ca="1" si="6"/>
        <v>35</v>
      </c>
      <c r="G130" s="7">
        <f ca="1">VLOOKUP(Calisanlar[[#This Row],[Defined City]],Sehirler[],8,0)</f>
        <v>3948848</v>
      </c>
    </row>
    <row r="131" spans="1:7">
      <c r="A131" s="7">
        <v>130</v>
      </c>
      <c r="B131" s="7" t="str">
        <f ca="1">IFERROR(LOWER(LEFT(Calisanlar[[#This Row],[Name]],FIND(" ",C131,1)-1))&amp;"@kurum.com.tr","")</f>
        <v>elzem@kurum.com.tr</v>
      </c>
      <c r="C131" s="7" t="str">
        <f ca="1">VLOOKUP(RANDBETWEEN(1,1000),Basvuranlar[],2,0)&amp;" "&amp;VLOOKUP(RANDBETWEEN(1,1000),Basvuranlar[],3,0)</f>
        <v>Elzem Kandaşoğlu</v>
      </c>
      <c r="D131" t="str">
        <f t="shared" ca="1" si="7"/>
        <v>Finans</v>
      </c>
      <c r="E131" s="7" t="str">
        <f t="shared" ca="1" si="8"/>
        <v>Yönetici</v>
      </c>
      <c r="F131" s="8">
        <f t="shared" ref="F131" ca="1" si="9">_xlfn.SWITCH(RANDBETWEEN(1,7),1,34,2,34,3,6,4,6,5,35,RANDBETWEEN(10,81))</f>
        <v>34</v>
      </c>
      <c r="G131" s="7">
        <f ca="1">VLOOKUP(Calisanlar[[#This Row],[Defined City]],Sehirler[],8,0)</f>
        <v>13255685</v>
      </c>
    </row>
    <row r="132" spans="1:7">
      <c r="A132" s="7"/>
      <c r="B132" s="7"/>
      <c r="C132" s="7"/>
      <c r="D132" s="8"/>
      <c r="E132" s="7"/>
      <c r="F132" s="8"/>
      <c r="G132" s="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E9A-4E76-4689-95F7-EE338C9382D6}">
  <dimension ref="A1:AB193"/>
  <sheetViews>
    <sheetView topLeftCell="Q1" workbookViewId="0">
      <pane ySplit="2903" topLeftCell="A99" activePane="bottomLeft"/>
      <selection activeCell="R6" sqref="R6"/>
      <selection pane="bottomLeft" activeCell="R102" sqref="R102"/>
    </sheetView>
  </sheetViews>
  <sheetFormatPr defaultRowHeight="14.25"/>
  <cols>
    <col min="1" max="1" width="10.06640625" customWidth="1"/>
    <col min="2" max="2" width="41.796875" customWidth="1"/>
    <col min="3" max="3" width="43.59765625" customWidth="1"/>
    <col min="4" max="4" width="12" customWidth="1"/>
    <col min="5" max="5" width="9.19921875" customWidth="1"/>
    <col min="6" max="6" width="11.796875" customWidth="1"/>
    <col min="7" max="7" width="14.265625" customWidth="1"/>
    <col min="8" max="8" width="14.06640625" bestFit="1" customWidth="1"/>
    <col min="9" max="9" width="17.265625" customWidth="1"/>
    <col min="10" max="10" width="15.33203125" customWidth="1"/>
    <col min="11" max="11" width="11.265625" customWidth="1"/>
    <col min="12" max="12" width="23.73046875" bestFit="1" customWidth="1"/>
    <col min="13" max="13" width="14.53125" customWidth="1"/>
    <col min="14" max="14" width="13" customWidth="1"/>
    <col min="15" max="15" width="12.33203125" customWidth="1"/>
    <col min="16" max="16" width="12.06640625" customWidth="1"/>
    <col min="17" max="17" width="21.06640625" customWidth="1"/>
    <col min="18" max="18" width="17.59765625" customWidth="1"/>
    <col min="19" max="19" width="19.53125" customWidth="1"/>
    <col min="20" max="20" width="12.06640625" customWidth="1"/>
    <col min="21" max="21" width="19.59765625" customWidth="1"/>
    <col min="22" max="22" width="27.33203125" customWidth="1"/>
    <col min="23" max="24" width="23.73046875" customWidth="1"/>
    <col min="25" max="25" width="23.9296875" customWidth="1"/>
    <col min="26" max="26" width="25" customWidth="1"/>
  </cols>
  <sheetData>
    <row r="1" spans="2:28">
      <c r="B1" s="23"/>
      <c r="E1" s="28">
        <v>1</v>
      </c>
      <c r="G1" s="27" t="s">
        <v>3039</v>
      </c>
      <c r="H1" t="s">
        <v>3048</v>
      </c>
      <c r="I1" s="27" t="s">
        <v>3039</v>
      </c>
      <c r="J1" s="10">
        <v>42941</v>
      </c>
      <c r="K1" s="10"/>
      <c r="L1" t="s">
        <v>2151</v>
      </c>
      <c r="O1">
        <v>7200</v>
      </c>
      <c r="P1" s="10">
        <v>42972</v>
      </c>
      <c r="R1" s="23" t="str">
        <f ca="1">VLOOKUP(RANDBETWEEN(1,1000),Basvuranlar[],2,0)&amp;" "&amp;VLOOKUP(RANDBETWEEN(1,1000),Basvuranlar[],3,0)</f>
        <v>Azelya Seydaoğlu</v>
      </c>
      <c r="S1" s="23" t="s">
        <v>3054</v>
      </c>
      <c r="T1" t="s">
        <v>2153</v>
      </c>
      <c r="AB1" s="27"/>
    </row>
    <row r="2" spans="2:28">
      <c r="E2" s="29">
        <v>2</v>
      </c>
      <c r="G2" t="s">
        <v>3052</v>
      </c>
      <c r="H2" t="s">
        <v>3053</v>
      </c>
      <c r="I2" t="s">
        <v>3052</v>
      </c>
      <c r="J2" s="10">
        <f ca="1">J1+RANDBETWEEN(1,7)</f>
        <v>42945</v>
      </c>
      <c r="L2" t="s">
        <v>3049</v>
      </c>
      <c r="O2">
        <f>O1+20540</f>
        <v>27740</v>
      </c>
      <c r="P2" s="10">
        <f ca="1">P1+RANDBETWEEN(1,7)</f>
        <v>42976</v>
      </c>
      <c r="R2" s="23" t="str">
        <f ca="1">VLOOKUP(RANDBETWEEN(1,1000),Basvuranlar[],2,0)&amp;" "&amp;VLOOKUP(RANDBETWEEN(1,1000),Basvuranlar[],3,0)</f>
        <v>İbrahim Alp Tekin Ay</v>
      </c>
      <c r="S2" s="23" t="s">
        <v>3054</v>
      </c>
      <c r="T2" t="s">
        <v>2152</v>
      </c>
    </row>
    <row r="3" spans="2:28">
      <c r="E3" s="28">
        <v>3</v>
      </c>
      <c r="G3" t="s">
        <v>3040</v>
      </c>
      <c r="H3" t="s">
        <v>2119</v>
      </c>
      <c r="I3" t="s">
        <v>3040</v>
      </c>
      <c r="J3" s="10">
        <f t="shared" ref="J3:J12" ca="1" si="0">J2+RANDBETWEEN(1,7)</f>
        <v>42947</v>
      </c>
      <c r="L3" t="s">
        <v>2150</v>
      </c>
      <c r="O3">
        <f t="shared" ref="O3:O28" si="1">O2+20540</f>
        <v>48280</v>
      </c>
      <c r="P3" s="10">
        <f t="shared" ref="P3:P9" ca="1" si="2">P2+RANDBETWEEN(1,7)</f>
        <v>42982</v>
      </c>
      <c r="R3" s="23" t="str">
        <f ca="1">VLOOKUP(RANDBETWEEN(1,1000),Basvuranlar[],2,0)&amp;" "&amp;VLOOKUP(RANDBETWEEN(1,1000),Basvuranlar[],3,0)</f>
        <v>Tuna Han Salih Hacılar</v>
      </c>
      <c r="S3" s="23" t="s">
        <v>3054</v>
      </c>
      <c r="T3" t="s">
        <v>2154</v>
      </c>
    </row>
    <row r="4" spans="2:28">
      <c r="E4" s="29">
        <v>4</v>
      </c>
      <c r="G4" t="s">
        <v>3041</v>
      </c>
      <c r="I4" t="s">
        <v>3041</v>
      </c>
      <c r="J4" s="10">
        <f t="shared" ca="1" si="0"/>
        <v>42949</v>
      </c>
      <c r="L4" t="s">
        <v>3051</v>
      </c>
      <c r="O4">
        <f t="shared" si="1"/>
        <v>68820</v>
      </c>
      <c r="P4" s="10">
        <f t="shared" ca="1" si="2"/>
        <v>42983</v>
      </c>
      <c r="R4" s="23" t="str">
        <f ca="1">VLOOKUP(RANDBETWEEN(1,1000),Basvuranlar[],2,0)&amp;" "&amp;VLOOKUP(RANDBETWEEN(1,1000),Basvuranlar[],3,0)</f>
        <v>Kerime Hacer Ünlü</v>
      </c>
      <c r="S4" s="23" t="s">
        <v>3054</v>
      </c>
    </row>
    <row r="5" spans="2:28">
      <c r="E5" s="28">
        <v>5</v>
      </c>
      <c r="G5" t="s">
        <v>3043</v>
      </c>
      <c r="I5" t="s">
        <v>3043</v>
      </c>
      <c r="J5" s="10">
        <f t="shared" ca="1" si="0"/>
        <v>42954</v>
      </c>
      <c r="L5" t="s">
        <v>3050</v>
      </c>
      <c r="O5">
        <f t="shared" si="1"/>
        <v>89360</v>
      </c>
      <c r="P5" s="10">
        <f t="shared" ca="1" si="2"/>
        <v>42985</v>
      </c>
      <c r="R5" s="23" t="str">
        <f ca="1">VLOOKUP(RANDBETWEEN(1,1000),Basvuranlar[],2,0)&amp;" "&amp;VLOOKUP(RANDBETWEEN(1,1000),Basvuranlar[],3,0)</f>
        <v>Sarper Akarpınar</v>
      </c>
      <c r="S5" t="s">
        <v>3055</v>
      </c>
    </row>
    <row r="6" spans="2:28">
      <c r="E6" s="29">
        <v>6</v>
      </c>
      <c r="G6" t="s">
        <v>3044</v>
      </c>
      <c r="I6" t="s">
        <v>3044</v>
      </c>
      <c r="J6" s="10">
        <f t="shared" ca="1" si="0"/>
        <v>42957</v>
      </c>
      <c r="O6">
        <f t="shared" si="1"/>
        <v>109900</v>
      </c>
      <c r="P6" s="10">
        <f t="shared" ca="1" si="2"/>
        <v>42987</v>
      </c>
      <c r="R6" s="23" t="str">
        <f ca="1">VLOOKUP(RANDBETWEEN(1,1000),Basvuranlar[],2,0)&amp;" "&amp;VLOOKUP(RANDBETWEEN(1,1000),Basvuranlar[],3,0)</f>
        <v>Dağhan Karaçay</v>
      </c>
      <c r="S6" t="s">
        <v>3055</v>
      </c>
    </row>
    <row r="7" spans="2:28">
      <c r="E7" s="28">
        <v>7</v>
      </c>
      <c r="G7" t="s">
        <v>3045</v>
      </c>
      <c r="I7" t="s">
        <v>3045</v>
      </c>
      <c r="J7" s="10">
        <f t="shared" ca="1" si="0"/>
        <v>42964</v>
      </c>
      <c r="O7">
        <f t="shared" si="1"/>
        <v>130440</v>
      </c>
      <c r="P7" s="10">
        <f t="shared" ca="1" si="2"/>
        <v>42993</v>
      </c>
      <c r="R7" s="23" t="str">
        <f ca="1">VLOOKUP(RANDBETWEEN(1,1000),Basvuranlar[],2,0)&amp;" "&amp;VLOOKUP(RANDBETWEEN(1,1000),Basvuranlar[],3,0)</f>
        <v>Bayülken Çarıcı</v>
      </c>
      <c r="S7" t="s">
        <v>3055</v>
      </c>
    </row>
    <row r="8" spans="2:28">
      <c r="E8" s="29">
        <v>8</v>
      </c>
      <c r="G8" t="s">
        <v>2119</v>
      </c>
      <c r="I8" t="s">
        <v>2119</v>
      </c>
      <c r="J8" s="10">
        <f t="shared" ca="1" si="0"/>
        <v>42971</v>
      </c>
      <c r="O8">
        <f t="shared" si="1"/>
        <v>150980</v>
      </c>
      <c r="P8" s="10">
        <f t="shared" ca="1" si="2"/>
        <v>43000</v>
      </c>
      <c r="R8" s="23" t="str">
        <f ca="1">VLOOKUP(RANDBETWEEN(1,1000),Basvuranlar[],2,0)&amp;" "&amp;VLOOKUP(RANDBETWEEN(1,1000),Basvuranlar[],3,0)</f>
        <v>Toykan Büyükgüngör</v>
      </c>
      <c r="S8" t="s">
        <v>3055</v>
      </c>
    </row>
    <row r="9" spans="2:28">
      <c r="E9" s="28">
        <v>9</v>
      </c>
      <c r="G9" t="s">
        <v>3046</v>
      </c>
      <c r="I9" t="s">
        <v>3046</v>
      </c>
      <c r="J9" s="10">
        <f t="shared" ca="1" si="0"/>
        <v>42978</v>
      </c>
      <c r="O9">
        <f t="shared" si="1"/>
        <v>171520</v>
      </c>
      <c r="P9" s="10">
        <f t="shared" ca="1" si="2"/>
        <v>43002</v>
      </c>
      <c r="R9" s="24" t="str">
        <f ca="1">VLOOKUP(RANDBETWEEN(1,1000),Basvuranlar[],2,0)&amp;" "&amp;VLOOKUP(RANDBETWEEN(1,1000),Basvuranlar[],3,0)</f>
        <v>Güzay Urgancıoğlu</v>
      </c>
      <c r="S9" t="s">
        <v>3055</v>
      </c>
    </row>
    <row r="10" spans="2:28">
      <c r="E10" s="29">
        <v>10</v>
      </c>
      <c r="G10" t="s">
        <v>3047</v>
      </c>
      <c r="I10" t="s">
        <v>3047</v>
      </c>
      <c r="J10" s="10">
        <f t="shared" ca="1" si="0"/>
        <v>42980</v>
      </c>
      <c r="O10">
        <f t="shared" si="1"/>
        <v>192060</v>
      </c>
      <c r="R10" s="23" t="str">
        <f ca="1">VLOOKUP(RANDBETWEEN(1,1000),Basvuranlar[],2,0)&amp;" "&amp;VLOOKUP(RANDBETWEEN(1,1000),Basvuranlar[],3,0)</f>
        <v>Çağatay Paksoy</v>
      </c>
    </row>
    <row r="11" spans="2:28">
      <c r="E11" s="28">
        <v>11</v>
      </c>
      <c r="J11" s="10">
        <f t="shared" ca="1" si="0"/>
        <v>42986</v>
      </c>
      <c r="O11">
        <f t="shared" si="1"/>
        <v>212600</v>
      </c>
      <c r="R11" s="24" t="str">
        <f ca="1">VLOOKUP(RANDBETWEEN(1,1000),Basvuranlar[],2,0)&amp;" "&amp;VLOOKUP(RANDBETWEEN(1,1000),Basvuranlar[],3,0)</f>
        <v>Taner Günel</v>
      </c>
    </row>
    <row r="12" spans="2:28">
      <c r="E12" s="29">
        <v>12</v>
      </c>
      <c r="J12" s="10">
        <f t="shared" ca="1" si="0"/>
        <v>42990</v>
      </c>
      <c r="O12">
        <f t="shared" si="1"/>
        <v>233140</v>
      </c>
      <c r="R12" s="23" t="str">
        <f ca="1">VLOOKUP(RANDBETWEEN(1,1000),Basvuranlar[],2,0)&amp;" "&amp;VLOOKUP(RANDBETWEEN(1,1000),Basvuranlar[],3,0)</f>
        <v>Emine Selcen Ulupınar</v>
      </c>
    </row>
    <row r="13" spans="2:28">
      <c r="E13" s="28">
        <v>13</v>
      </c>
      <c r="O13">
        <f t="shared" si="1"/>
        <v>253680</v>
      </c>
      <c r="R13" s="24" t="str">
        <f ca="1">VLOOKUP(RANDBETWEEN(1,1000),Basvuranlar[],2,0)&amp;" "&amp;VLOOKUP(RANDBETWEEN(1,1000),Basvuranlar[],3,0)</f>
        <v>Tomurcuk Kayacan</v>
      </c>
    </row>
    <row r="14" spans="2:28">
      <c r="E14" s="29">
        <v>14</v>
      </c>
      <c r="O14">
        <f t="shared" si="1"/>
        <v>274220</v>
      </c>
      <c r="R14" s="23" t="str">
        <f ca="1">VLOOKUP(RANDBETWEEN(1,1000),Basvuranlar[],2,0)&amp;" "&amp;VLOOKUP(RANDBETWEEN(1,1000),Basvuranlar[],3,0)</f>
        <v>Rekin Yalçıntaş</v>
      </c>
    </row>
    <row r="15" spans="2:28">
      <c r="E15" s="28">
        <v>15</v>
      </c>
      <c r="O15">
        <f t="shared" si="1"/>
        <v>294760</v>
      </c>
      <c r="R15" s="24" t="str">
        <f ca="1">VLOOKUP(RANDBETWEEN(1,1000),Basvuranlar[],2,0)&amp;" "&amp;VLOOKUP(RANDBETWEEN(1,1000),Basvuranlar[],3,0)</f>
        <v>Gülben Nayman</v>
      </c>
    </row>
    <row r="16" spans="2:28">
      <c r="E16" s="29">
        <v>16</v>
      </c>
      <c r="O16">
        <f t="shared" si="1"/>
        <v>315300</v>
      </c>
      <c r="R16" s="23" t="str">
        <f ca="1">VLOOKUP(RANDBETWEEN(1,1000),Basvuranlar[],2,0)&amp;" "&amp;VLOOKUP(RANDBETWEEN(1,1000),Basvuranlar[],3,0)</f>
        <v>Ali İsmail Aksöz</v>
      </c>
    </row>
    <row r="17" spans="5:18">
      <c r="E17" s="28">
        <v>17</v>
      </c>
      <c r="O17">
        <f t="shared" si="1"/>
        <v>335840</v>
      </c>
      <c r="R17" s="24" t="str">
        <f ca="1">VLOOKUP(RANDBETWEEN(1,1000),Basvuranlar[],2,0)&amp;" "&amp;VLOOKUP(RANDBETWEEN(1,1000),Basvuranlar[],3,0)</f>
        <v>Tevfik Göreke</v>
      </c>
    </row>
    <row r="18" spans="5:18">
      <c r="E18" s="29">
        <v>18</v>
      </c>
      <c r="O18">
        <f t="shared" si="1"/>
        <v>356380</v>
      </c>
      <c r="R18" s="23" t="str">
        <f ca="1">VLOOKUP(RANDBETWEEN(1,1000),Basvuranlar[],2,0)&amp;" "&amp;VLOOKUP(RANDBETWEEN(1,1000),Basvuranlar[],3,0)</f>
        <v>Yargı Yekta Karga</v>
      </c>
    </row>
    <row r="19" spans="5:18">
      <c r="E19" s="28">
        <v>19</v>
      </c>
      <c r="O19">
        <f t="shared" si="1"/>
        <v>376920</v>
      </c>
      <c r="R19" s="24" t="str">
        <f ca="1">VLOOKUP(RANDBETWEEN(1,1000),Basvuranlar[],2,0)&amp;" "&amp;VLOOKUP(RANDBETWEEN(1,1000),Basvuranlar[],3,0)</f>
        <v>Hami Güldoğuş</v>
      </c>
    </row>
    <row r="20" spans="5:18">
      <c r="E20" s="29">
        <v>20</v>
      </c>
      <c r="O20">
        <f t="shared" si="1"/>
        <v>397460</v>
      </c>
      <c r="R20" s="23" t="str">
        <f ca="1">VLOOKUP(RANDBETWEEN(1,1000),Basvuranlar[],2,0)&amp;" "&amp;VLOOKUP(RANDBETWEEN(1,1000),Basvuranlar[],3,0)</f>
        <v>Selma Barbaros</v>
      </c>
    </row>
    <row r="21" spans="5:18">
      <c r="E21" s="28">
        <v>21</v>
      </c>
      <c r="O21">
        <f t="shared" si="1"/>
        <v>418000</v>
      </c>
      <c r="R21" s="24" t="str">
        <f ca="1">VLOOKUP(RANDBETWEEN(1,1000),Basvuranlar[],2,0)&amp;" "&amp;VLOOKUP(RANDBETWEEN(1,1000),Basvuranlar[],3,0)</f>
        <v>Sakıp Şen</v>
      </c>
    </row>
    <row r="22" spans="5:18">
      <c r="E22" s="29">
        <v>22</v>
      </c>
      <c r="O22">
        <f t="shared" si="1"/>
        <v>438540</v>
      </c>
      <c r="R22" s="23" t="str">
        <f ca="1">VLOOKUP(RANDBETWEEN(1,1000),Basvuranlar[],2,0)&amp;" "&amp;VLOOKUP(RANDBETWEEN(1,1000),Basvuranlar[],3,0)</f>
        <v>Arzucan Eski</v>
      </c>
    </row>
    <row r="23" spans="5:18">
      <c r="E23" s="28">
        <v>23</v>
      </c>
      <c r="O23">
        <f t="shared" si="1"/>
        <v>459080</v>
      </c>
      <c r="R23" s="24" t="str">
        <f ca="1">VLOOKUP(RANDBETWEEN(1,1000),Basvuranlar[],2,0)&amp;" "&amp;VLOOKUP(RANDBETWEEN(1,1000),Basvuranlar[],3,0)</f>
        <v>Işıltı Burak</v>
      </c>
    </row>
    <row r="24" spans="5:18">
      <c r="E24" s="29">
        <v>24</v>
      </c>
      <c r="O24">
        <f t="shared" si="1"/>
        <v>479620</v>
      </c>
      <c r="R24" s="23" t="str">
        <f ca="1">VLOOKUP(RANDBETWEEN(1,1000),Basvuranlar[],2,0)&amp;" "&amp;VLOOKUP(RANDBETWEEN(1,1000),Basvuranlar[],3,0)</f>
        <v>Zehranaz Kefal</v>
      </c>
    </row>
    <row r="25" spans="5:18">
      <c r="E25" s="28">
        <v>25</v>
      </c>
      <c r="O25">
        <f t="shared" si="1"/>
        <v>500160</v>
      </c>
      <c r="R25" s="24" t="str">
        <f ca="1">VLOOKUP(RANDBETWEEN(1,1000),Basvuranlar[],2,0)&amp;" "&amp;VLOOKUP(RANDBETWEEN(1,1000),Basvuranlar[],3,0)</f>
        <v>Abdullah Halit Tahmazoğlu</v>
      </c>
    </row>
    <row r="26" spans="5:18">
      <c r="E26" s="29">
        <v>26</v>
      </c>
      <c r="O26">
        <f t="shared" si="1"/>
        <v>520700</v>
      </c>
      <c r="R26" s="23" t="str">
        <f ca="1">VLOOKUP(RANDBETWEEN(1,1000),Basvuranlar[],2,0)&amp;" "&amp;VLOOKUP(RANDBETWEEN(1,1000),Basvuranlar[],3,0)</f>
        <v>Mehpare Sobacı</v>
      </c>
    </row>
    <row r="27" spans="5:18">
      <c r="E27" s="28">
        <v>27</v>
      </c>
      <c r="O27">
        <f t="shared" si="1"/>
        <v>541240</v>
      </c>
      <c r="R27" s="24" t="str">
        <f ca="1">VLOOKUP(RANDBETWEEN(1,1000),Basvuranlar[],2,0)&amp;" "&amp;VLOOKUP(RANDBETWEEN(1,1000),Basvuranlar[],3,0)</f>
        <v>Enginsu Kondakcıoğlu</v>
      </c>
    </row>
    <row r="28" spans="5:18">
      <c r="E28" s="29">
        <v>28</v>
      </c>
      <c r="O28">
        <f t="shared" si="1"/>
        <v>561780</v>
      </c>
      <c r="R28" s="23" t="str">
        <f ca="1">VLOOKUP(RANDBETWEEN(1,1000),Basvuranlar[],2,0)&amp;" "&amp;VLOOKUP(RANDBETWEEN(1,1000),Basvuranlar[],3,0)</f>
        <v>Büşra Gül Tayan</v>
      </c>
    </row>
    <row r="29" spans="5:18">
      <c r="E29" s="28">
        <v>29</v>
      </c>
    </row>
    <row r="30" spans="5:18">
      <c r="E30" s="29">
        <v>30</v>
      </c>
    </row>
    <row r="31" spans="5:18">
      <c r="E31" s="28">
        <v>31</v>
      </c>
    </row>
    <row r="32" spans="5:18">
      <c r="E32" s="29">
        <v>32</v>
      </c>
    </row>
    <row r="33" spans="5:5">
      <c r="E33" s="28">
        <v>33</v>
      </c>
    </row>
    <row r="34" spans="5:5">
      <c r="E34" s="29">
        <v>34</v>
      </c>
    </row>
    <row r="35" spans="5:5">
      <c r="E35" s="28">
        <v>35</v>
      </c>
    </row>
    <row r="36" spans="5:5">
      <c r="E36" s="29">
        <v>36</v>
      </c>
    </row>
    <row r="37" spans="5:5">
      <c r="E37" s="28">
        <v>37</v>
      </c>
    </row>
    <row r="38" spans="5:5">
      <c r="E38" s="29">
        <v>38</v>
      </c>
    </row>
    <row r="39" spans="5:5">
      <c r="E39" s="28">
        <v>39</v>
      </c>
    </row>
    <row r="40" spans="5:5">
      <c r="E40" s="29">
        <v>40</v>
      </c>
    </row>
    <row r="41" spans="5:5">
      <c r="E41" s="28">
        <v>41</v>
      </c>
    </row>
    <row r="42" spans="5:5">
      <c r="E42" s="29">
        <v>42</v>
      </c>
    </row>
    <row r="43" spans="5:5">
      <c r="E43" s="28">
        <v>43</v>
      </c>
    </row>
    <row r="44" spans="5:5">
      <c r="E44" s="29">
        <v>44</v>
      </c>
    </row>
    <row r="45" spans="5:5">
      <c r="E45" s="28">
        <v>45</v>
      </c>
    </row>
    <row r="46" spans="5:5">
      <c r="E46" s="29">
        <v>46</v>
      </c>
    </row>
    <row r="47" spans="5:5">
      <c r="E47" s="28">
        <v>47</v>
      </c>
    </row>
    <row r="48" spans="5:5">
      <c r="E48" s="29">
        <v>48</v>
      </c>
    </row>
    <row r="49" spans="5:5">
      <c r="E49" s="28">
        <v>49</v>
      </c>
    </row>
    <row r="50" spans="5:5">
      <c r="E50" s="29">
        <v>50</v>
      </c>
    </row>
    <row r="51" spans="5:5">
      <c r="E51" s="28">
        <v>51</v>
      </c>
    </row>
    <row r="52" spans="5:5">
      <c r="E52" s="29">
        <v>52</v>
      </c>
    </row>
    <row r="53" spans="5:5">
      <c r="E53" s="28">
        <v>53</v>
      </c>
    </row>
    <row r="54" spans="5:5">
      <c r="E54" s="29">
        <v>54</v>
      </c>
    </row>
    <row r="55" spans="5:5">
      <c r="E55" s="28">
        <v>55</v>
      </c>
    </row>
    <row r="56" spans="5:5">
      <c r="E56" s="29">
        <v>56</v>
      </c>
    </row>
    <row r="57" spans="5:5">
      <c r="E57" s="28">
        <v>57</v>
      </c>
    </row>
    <row r="58" spans="5:5">
      <c r="E58" s="29">
        <v>58</v>
      </c>
    </row>
    <row r="59" spans="5:5">
      <c r="E59" s="28">
        <v>59</v>
      </c>
    </row>
    <row r="60" spans="5:5">
      <c r="E60" s="29">
        <v>60</v>
      </c>
    </row>
    <row r="61" spans="5:5">
      <c r="E61" s="28">
        <v>61</v>
      </c>
    </row>
    <row r="62" spans="5:5">
      <c r="E62" s="29">
        <v>62</v>
      </c>
    </row>
    <row r="63" spans="5:5">
      <c r="E63" s="28">
        <v>63</v>
      </c>
    </row>
    <row r="64" spans="5:5">
      <c r="E64" s="29">
        <v>64</v>
      </c>
    </row>
    <row r="65" spans="5:5">
      <c r="E65" s="28">
        <v>65</v>
      </c>
    </row>
    <row r="66" spans="5:5">
      <c r="E66" s="29">
        <v>66</v>
      </c>
    </row>
    <row r="67" spans="5:5">
      <c r="E67" s="28">
        <v>67</v>
      </c>
    </row>
    <row r="68" spans="5:5">
      <c r="E68" s="29">
        <v>68</v>
      </c>
    </row>
    <row r="69" spans="5:5">
      <c r="E69" s="28">
        <v>69</v>
      </c>
    </row>
    <row r="70" spans="5:5">
      <c r="E70" s="29">
        <v>70</v>
      </c>
    </row>
    <row r="71" spans="5:5">
      <c r="E71" s="28">
        <v>71</v>
      </c>
    </row>
    <row r="72" spans="5:5">
      <c r="E72" s="29">
        <v>72</v>
      </c>
    </row>
    <row r="73" spans="5:5">
      <c r="E73" s="28">
        <v>73</v>
      </c>
    </row>
    <row r="74" spans="5:5">
      <c r="E74" s="29">
        <v>74</v>
      </c>
    </row>
    <row r="75" spans="5:5">
      <c r="E75" s="28">
        <v>75</v>
      </c>
    </row>
    <row r="76" spans="5:5">
      <c r="E76" s="29">
        <v>76</v>
      </c>
    </row>
    <row r="77" spans="5:5">
      <c r="E77" s="28">
        <v>77</v>
      </c>
    </row>
    <row r="78" spans="5:5">
      <c r="E78" s="29">
        <v>78</v>
      </c>
    </row>
    <row r="79" spans="5:5">
      <c r="E79" s="28">
        <v>79</v>
      </c>
    </row>
    <row r="80" spans="5:5">
      <c r="E80" s="29">
        <v>80</v>
      </c>
    </row>
    <row r="81" spans="5:5">
      <c r="E81" s="28">
        <v>81</v>
      </c>
    </row>
    <row r="101" spans="1:26">
      <c r="A101" t="s">
        <v>2127</v>
      </c>
      <c r="B101" t="s">
        <v>2126</v>
      </c>
      <c r="C101" t="s">
        <v>2128</v>
      </c>
      <c r="D101" t="s">
        <v>3019</v>
      </c>
      <c r="E101" t="s">
        <v>2129</v>
      </c>
      <c r="F101" t="s">
        <v>2130</v>
      </c>
      <c r="G101" t="s">
        <v>2132</v>
      </c>
      <c r="H101" t="s">
        <v>2131</v>
      </c>
      <c r="I101" t="s">
        <v>2133</v>
      </c>
      <c r="J101" t="s">
        <v>2134</v>
      </c>
      <c r="K101" t="s">
        <v>2135</v>
      </c>
      <c r="L101" t="s">
        <v>2136</v>
      </c>
      <c r="M101" t="s">
        <v>2137</v>
      </c>
      <c r="N101" t="s">
        <v>2138</v>
      </c>
      <c r="O101" t="s">
        <v>2139</v>
      </c>
      <c r="P101" t="s">
        <v>2140</v>
      </c>
      <c r="Q101" t="s">
        <v>2142</v>
      </c>
      <c r="R101" t="s">
        <v>2141</v>
      </c>
      <c r="S101" t="s">
        <v>2144</v>
      </c>
      <c r="T101" t="s">
        <v>2143</v>
      </c>
      <c r="U101" t="s">
        <v>2145</v>
      </c>
      <c r="V101" t="s">
        <v>2146</v>
      </c>
      <c r="W101" t="s">
        <v>2148</v>
      </c>
      <c r="X101" t="s">
        <v>2155</v>
      </c>
      <c r="Y101" t="s">
        <v>3056</v>
      </c>
      <c r="Z101" t="s">
        <v>2147</v>
      </c>
    </row>
    <row r="102" spans="1:26">
      <c r="A102">
        <v>1</v>
      </c>
      <c r="B102" s="8" t="s">
        <v>3038</v>
      </c>
      <c r="C102" t="str">
        <f ca="1">E102&amp;"-"&amp;F102&amp;" "&amp; Projeler[[#This Row],[Karakteristik]]&amp;" Projesi"</f>
        <v>Giresun-Piraziz Güvenlik Projesi</v>
      </c>
      <c r="D102">
        <f t="shared" ref="D102:D133" ca="1" si="3">RANDBETWEEN(1,970)</f>
        <v>399</v>
      </c>
      <c r="E102" t="str">
        <f ca="1">VLOOKUP(Projeler[[#This Row],[ProjeİlceID]],ilceler[],3,0)</f>
        <v>Giresun</v>
      </c>
      <c r="F102" t="str">
        <f ca="1">VLOOKUP(Projeler[[#This Row],[ProjeİlceID]],ilceler[],2,0)</f>
        <v>Piraziz</v>
      </c>
      <c r="G102" t="str">
        <f t="shared" ref="G102:G133" ca="1" si="4">OFFSET(G$1,RANDBETWEEN(1,COUNTA(G$1:G$100))-1,0)</f>
        <v>Çalışan Deneyimi</v>
      </c>
      <c r="H102" t="str">
        <f t="shared" ref="H102:H133" ca="1" si="5">OFFSET(H$1,RANDBETWEEN(1,COUNTA(H$1:H$100))-1,0)</f>
        <v>Diğer</v>
      </c>
      <c r="I102" t="str">
        <f t="shared" ref="I102:I133" ca="1" si="6">OFFSET(I$1,RANDBETWEEN(1,COUNTA(I$1:I$100))-1,0)</f>
        <v>Güvenlik</v>
      </c>
      <c r="J102" s="10">
        <f t="shared" ref="J102:J165" ca="1" si="7">OFFSET(J$1,RANDBETWEEN(1,COUNTA(J$1:J$100))-1,0)</f>
        <v>42980</v>
      </c>
      <c r="K102" s="10">
        <f ca="1">Projeler[[#This Row],[Proje Başlangıç]]+RANDBETWEEN(60,620)</f>
        <v>43302</v>
      </c>
      <c r="L102" t="str">
        <f t="shared" ref="L102:L133" ca="1" si="8">OFFSET(L$1,RANDBETWEEN(1,COUNTA(L$1:L$100))-1,0)</f>
        <v>Devam Ediyor</v>
      </c>
      <c r="M102" s="25" t="str">
        <f ca="1">Projeler[[#This Row],[Proje Adı]]</f>
        <v>Giresun-Piraziz Güvenlik Projesi</v>
      </c>
      <c r="N102" t="str">
        <f ca="1">Projeler[[#This Row],[Proje İli]]&amp;" İli "&amp;Projeler[[#This Row],[Proje İlçesi]]&amp;" İlçesi"</f>
        <v>Giresun İli Piraziz İlçesi</v>
      </c>
      <c r="O102">
        <f t="shared" ref="O102:O133" ca="1" si="9">OFFSET(O$1,RANDBETWEEN(1,COUNTA(O$1:O$100))-1,0)</f>
        <v>109900</v>
      </c>
      <c r="P102" s="10">
        <f t="shared" ref="P102:P133" ca="1" si="10">OFFSET(P$1,RANDBETWEEN(1,COUNTA(P$1:P$100))-1,0)</f>
        <v>42985</v>
      </c>
      <c r="Q102" s="10">
        <f ca="1">Projeler[[#This Row],[İhale Tarihi]]+RANDBETWEEN(10,60)</f>
        <v>43026</v>
      </c>
      <c r="R102" t="str">
        <f t="shared" ref="R102:R133" ca="1" si="11">OFFSET(R$1,RANDBETWEEN(1,COUNTA(R$1:R$100))-1,0)</f>
        <v>Büşra Gül Tayan</v>
      </c>
      <c r="S102" t="str">
        <f ca="1">OFFSET(S$1,MATCH(Projeler[[#This Row],[İhale Usulu]],T$1:T$100)-1,0)</f>
        <v>Açık Teklif</v>
      </c>
      <c r="T102" t="str">
        <f t="shared" ref="T102:T133" ca="1" si="12">OFFSET(T$1,RANDBETWEEN(1,COUNTA(T$1:T$100))-1,0)</f>
        <v>Pazarlık Usulü</v>
      </c>
      <c r="U102">
        <f ca="1">Projeler[[#This Row],[İhale Tutarı]]</f>
        <v>109900</v>
      </c>
      <c r="V102">
        <f ca="1">Projeler[[#This Row],[Finans - Proje Tutarı]]*RANDBETWEEN(1,100)/100</f>
        <v>109900</v>
      </c>
      <c r="W102">
        <f ca="1">(Projeler[[#This Row],[Finans - Proje Tutarı]]-Projeler[[#This Row],[Finans - Geçen Yıllar Harcama]])*RANDBETWEEN(1,100)/100</f>
        <v>0</v>
      </c>
      <c r="X102">
        <f ca="1">Projeler[[#This Row],[Finans - Proje Tutarı]]-Projeler[[#This Row],[Finans - Geçen Yıllar Harcama]]-Projeler[[#This Row],[Finans - Dönem Harcama]]</f>
        <v>0</v>
      </c>
      <c r="Y102" s="26">
        <f ca="1">(Projeler[[#This Row],[Finans - Proje Tutarı]]-Projeler[[#This Row],[Finans - Kalan Bütçe]])/Projeler[[#This Row],[Finans - Proje Tutarı]]</f>
        <v>1</v>
      </c>
      <c r="Z102" s="26">
        <f ca="1">Projeler[[#This Row],[Bütçe Kullanım Oranı]]*RANDBETWEEN(50,100)/100</f>
        <v>0.72</v>
      </c>
    </row>
    <row r="103" spans="1:26">
      <c r="A103">
        <v>2</v>
      </c>
      <c r="B103" s="7" t="s">
        <v>127</v>
      </c>
      <c r="C103" t="str">
        <f ca="1">E103&amp;"-"&amp;F103&amp;" "&amp; Projeler[[#This Row],[Karakteristik]]&amp;" Projesi"</f>
        <v>Zonguldak-Kilimli Güvenlik Projesi</v>
      </c>
      <c r="D103">
        <f t="shared" ca="1" si="3"/>
        <v>968</v>
      </c>
      <c r="E103" t="str">
        <f ca="1">VLOOKUP(Projeler[[#This Row],[ProjeİlceID]],ilceler[],3,0)</f>
        <v>Zonguldak</v>
      </c>
      <c r="F103" t="str">
        <f ca="1">VLOOKUP(Projeler[[#This Row],[ProjeİlceID]],ilceler[],2,0)</f>
        <v>Kilimli</v>
      </c>
      <c r="G103" t="str">
        <f t="shared" ca="1" si="4"/>
        <v>Saha Hizmetleri</v>
      </c>
      <c r="H103" t="str">
        <f t="shared" ca="1" si="5"/>
        <v>Diğer</v>
      </c>
      <c r="I103" t="str">
        <f t="shared" ca="1" si="6"/>
        <v>Güvenlik</v>
      </c>
      <c r="J103" s="10">
        <f t="shared" ca="1" si="7"/>
        <v>42971</v>
      </c>
      <c r="K103" s="10">
        <f ca="1">Projeler[[#This Row],[Proje Başlangıç]]+RANDBETWEEN(60,620)</f>
        <v>43413</v>
      </c>
      <c r="L103" t="str">
        <f t="shared" ca="1" si="8"/>
        <v>Bütçelendirme</v>
      </c>
      <c r="M103" s="25" t="str">
        <f ca="1">Projeler[[#This Row],[Proje Adı]]</f>
        <v>Zonguldak-Kilimli Güvenlik Projesi</v>
      </c>
      <c r="N103" t="str">
        <f ca="1">Projeler[[#This Row],[Proje İli]]&amp;" İli "&amp;Projeler[[#This Row],[Proje İlçesi]]&amp;" İlçesi"</f>
        <v>Zonguldak İli Kilimli İlçesi</v>
      </c>
      <c r="O103">
        <f t="shared" ca="1" si="9"/>
        <v>459080</v>
      </c>
      <c r="P103" s="10">
        <f t="shared" ca="1" si="10"/>
        <v>42985</v>
      </c>
      <c r="Q103" s="10">
        <f ca="1">Projeler[[#This Row],[İhale Tarihi]]+RANDBETWEEN(10,60)</f>
        <v>43028</v>
      </c>
      <c r="R103" t="str">
        <f t="shared" ca="1" si="11"/>
        <v>Enginsu Kondakcıoğlu</v>
      </c>
      <c r="S103" t="str">
        <f ca="1">OFFSET(S$1,MATCH(Projeler[[#This Row],[İhale Usulu]],T$1:T$100)-1,0)</f>
        <v>Açık Teklif</v>
      </c>
      <c r="T103" t="str">
        <f t="shared" ca="1" si="12"/>
        <v>Açık Teklif Usulü</v>
      </c>
      <c r="U103">
        <f ca="1">Projeler[[#This Row],[İhale Tutarı]]</f>
        <v>459080</v>
      </c>
      <c r="V103">
        <f ca="1">Projeler[[#This Row],[Finans - Proje Tutarı]]*RANDBETWEEN(1,100)/100</f>
        <v>13772.4</v>
      </c>
      <c r="W103">
        <f ca="1">(Projeler[[#This Row],[Finans - Proje Tutarı]]-Projeler[[#This Row],[Finans - Geçen Yıllar Harcama]])*RANDBETWEEN(1,100)/100</f>
        <v>209294.57199999999</v>
      </c>
      <c r="X103">
        <f ca="1">Projeler[[#This Row],[Finans - Proje Tutarı]]-Projeler[[#This Row],[Finans - Geçen Yıllar Harcama]]-Projeler[[#This Row],[Finans - Dönem Harcama]]</f>
        <v>236013.02799999999</v>
      </c>
      <c r="Y103" s="26">
        <f ca="1">(Projeler[[#This Row],[Finans - Proje Tutarı]]-Projeler[[#This Row],[Finans - Kalan Bütçe]])/Projeler[[#This Row],[Finans - Proje Tutarı]]</f>
        <v>0.4859</v>
      </c>
      <c r="Z103" s="26">
        <f ca="1">Projeler[[#This Row],[Bütçe Kullanım Oranı]]*RANDBETWEEN(50,100)/100</f>
        <v>0.42273299999999997</v>
      </c>
    </row>
    <row r="104" spans="1:26">
      <c r="A104">
        <v>3</v>
      </c>
      <c r="B104" s="7" t="s">
        <v>128</v>
      </c>
      <c r="C104" t="str">
        <f ca="1">E104&amp;"-"&amp;F104&amp;" "&amp; Projeler[[#This Row],[Karakteristik]]&amp;" Projesi"</f>
        <v>Sivas-Kangal Güvenlik Projesi</v>
      </c>
      <c r="D104">
        <f t="shared" ca="1" si="3"/>
        <v>867</v>
      </c>
      <c r="E104" t="str">
        <f ca="1">VLOOKUP(Projeler[[#This Row],[ProjeİlceID]],ilceler[],3,0)</f>
        <v>Sivas</v>
      </c>
      <c r="F104" t="str">
        <f ca="1">VLOOKUP(Projeler[[#This Row],[ProjeİlceID]],ilceler[],2,0)</f>
        <v>Kangal</v>
      </c>
      <c r="G104" t="str">
        <f t="shared" ca="1" si="4"/>
        <v>Saha Hizmetleri</v>
      </c>
      <c r="H104" t="str">
        <f t="shared" ca="1" si="5"/>
        <v>Departman Bütçesi</v>
      </c>
      <c r="I104" t="str">
        <f t="shared" ca="1" si="6"/>
        <v>Güvenlik</v>
      </c>
      <c r="J104" s="10">
        <f t="shared" ca="1" si="7"/>
        <v>42980</v>
      </c>
      <c r="K104" s="10">
        <f ca="1">Projeler[[#This Row],[Proje Başlangıç]]+RANDBETWEEN(60,620)</f>
        <v>43244</v>
      </c>
      <c r="L104" t="str">
        <f t="shared" ca="1" si="8"/>
        <v>Devam Ediyor</v>
      </c>
      <c r="M104" s="25" t="str">
        <f ca="1">Projeler[[#This Row],[Proje Adı]]</f>
        <v>Sivas-Kangal Güvenlik Projesi</v>
      </c>
      <c r="N104" t="str">
        <f ca="1">Projeler[[#This Row],[Proje İli]]&amp;" İli "&amp;Projeler[[#This Row],[Proje İlçesi]]&amp;" İlçesi"</f>
        <v>Sivas İli Kangal İlçesi</v>
      </c>
      <c r="O104">
        <f t="shared" ca="1" si="9"/>
        <v>520700</v>
      </c>
      <c r="P104" s="10">
        <f t="shared" ca="1" si="10"/>
        <v>43002</v>
      </c>
      <c r="Q104" s="10">
        <f ca="1">Projeler[[#This Row],[İhale Tarihi]]+RANDBETWEEN(10,60)</f>
        <v>43054</v>
      </c>
      <c r="R104" t="str">
        <f t="shared" ca="1" si="11"/>
        <v>Sakıp Şen</v>
      </c>
      <c r="S104" t="str">
        <f ca="1">OFFSET(S$1,MATCH(Projeler[[#This Row],[İhale Usulu]],T$1:T$100)-1,0)</f>
        <v>Açık Teklif</v>
      </c>
      <c r="T104" t="str">
        <f t="shared" ca="1" si="12"/>
        <v>Açık Teklif Usulü</v>
      </c>
      <c r="U104">
        <f ca="1">Projeler[[#This Row],[İhale Tutarı]]</f>
        <v>520700</v>
      </c>
      <c r="V104">
        <f ca="1">Projeler[[#This Row],[Finans - Proje Tutarı]]*RANDBETWEEN(1,100)/100</f>
        <v>31242</v>
      </c>
      <c r="W104">
        <f ca="1">(Projeler[[#This Row],[Finans - Proje Tutarı]]-Projeler[[#This Row],[Finans - Geçen Yıllar Harcama]])*RANDBETWEEN(1,100)/100</f>
        <v>137048.24</v>
      </c>
      <c r="X104">
        <f ca="1">Projeler[[#This Row],[Finans - Proje Tutarı]]-Projeler[[#This Row],[Finans - Geçen Yıllar Harcama]]-Projeler[[#This Row],[Finans - Dönem Harcama]]</f>
        <v>352409.76</v>
      </c>
      <c r="Y104" s="26">
        <f ca="1">(Projeler[[#This Row],[Finans - Proje Tutarı]]-Projeler[[#This Row],[Finans - Kalan Bütçe]])/Projeler[[#This Row],[Finans - Proje Tutarı]]</f>
        <v>0.32319999999999999</v>
      </c>
      <c r="Z104" s="26">
        <f ca="1">Projeler[[#This Row],[Bütçe Kullanım Oranı]]*RANDBETWEEN(50,100)/100</f>
        <v>0.31996800000000003</v>
      </c>
    </row>
    <row r="105" spans="1:26">
      <c r="A105">
        <v>4</v>
      </c>
      <c r="B105" s="7" t="s">
        <v>129</v>
      </c>
      <c r="C105" t="str">
        <f ca="1">E105&amp;"-"&amp;F105&amp;" "&amp; Projeler[[#This Row],[Karakteristik]]&amp;" Projesi"</f>
        <v>Kayseri-Sarız Network ve Sinyal Projesi</v>
      </c>
      <c r="D105">
        <f t="shared" ca="1" si="3"/>
        <v>576</v>
      </c>
      <c r="E105" t="str">
        <f ca="1">VLOOKUP(Projeler[[#This Row],[ProjeİlceID]],ilceler[],3,0)</f>
        <v>Kayseri</v>
      </c>
      <c r="F105" t="str">
        <f ca="1">VLOOKUP(Projeler[[#This Row],[ProjeİlceID]],ilceler[],2,0)</f>
        <v>Sarız</v>
      </c>
      <c r="G105" t="str">
        <f t="shared" ca="1" si="4"/>
        <v>Müşteri Deneyimi</v>
      </c>
      <c r="H105" t="str">
        <f t="shared" ca="1" si="5"/>
        <v>Departman Bütçesi</v>
      </c>
      <c r="I105" t="str">
        <f t="shared" ca="1" si="6"/>
        <v>Network ve Sinyal</v>
      </c>
      <c r="J105" s="10">
        <f t="shared" ca="1" si="7"/>
        <v>42964</v>
      </c>
      <c r="K105" s="10">
        <f ca="1">Projeler[[#This Row],[Proje Başlangıç]]+RANDBETWEEN(60,620)</f>
        <v>43284</v>
      </c>
      <c r="L105" t="str">
        <f t="shared" ca="1" si="8"/>
        <v>Tamamlandı</v>
      </c>
      <c r="M105" s="25" t="str">
        <f ca="1">Projeler[[#This Row],[Proje Adı]]</f>
        <v>Kayseri-Sarız Network ve Sinyal Projesi</v>
      </c>
      <c r="N105" t="str">
        <f ca="1">Projeler[[#This Row],[Proje İli]]&amp;" İli "&amp;Projeler[[#This Row],[Proje İlçesi]]&amp;" İlçesi"</f>
        <v>Kayseri İli Sarız İlçesi</v>
      </c>
      <c r="O105">
        <f t="shared" ca="1" si="9"/>
        <v>500160</v>
      </c>
      <c r="P105" s="10">
        <f t="shared" ca="1" si="10"/>
        <v>42976</v>
      </c>
      <c r="Q105" s="10">
        <f ca="1">Projeler[[#This Row],[İhale Tarihi]]+RANDBETWEEN(10,60)</f>
        <v>43003</v>
      </c>
      <c r="R105" t="str">
        <f t="shared" ca="1" si="11"/>
        <v>Gülben Nayman</v>
      </c>
      <c r="S105" t="str">
        <f ca="1">OFFSET(S$1,MATCH(Projeler[[#This Row],[İhale Usulu]],T$1:T$100)-1,0)</f>
        <v>Açık Teklif</v>
      </c>
      <c r="T105" t="str">
        <f t="shared" ca="1" si="12"/>
        <v>Pazarlık Usulü</v>
      </c>
      <c r="U105">
        <f ca="1">Projeler[[#This Row],[İhale Tutarı]]</f>
        <v>500160</v>
      </c>
      <c r="V105">
        <f ca="1">Projeler[[#This Row],[Finans - Proje Tutarı]]*RANDBETWEEN(1,100)/100</f>
        <v>150048</v>
      </c>
      <c r="W105">
        <f ca="1">(Projeler[[#This Row],[Finans - Proje Tutarı]]-Projeler[[#This Row],[Finans - Geçen Yıllar Harcama]])*RANDBETWEEN(1,100)/100</f>
        <v>196062.72</v>
      </c>
      <c r="X105">
        <f ca="1">Projeler[[#This Row],[Finans - Proje Tutarı]]-Projeler[[#This Row],[Finans - Geçen Yıllar Harcama]]-Projeler[[#This Row],[Finans - Dönem Harcama]]</f>
        <v>154049.28</v>
      </c>
      <c r="Y105" s="26">
        <f ca="1">(Projeler[[#This Row],[Finans - Proje Tutarı]]-Projeler[[#This Row],[Finans - Kalan Bütçe]])/Projeler[[#This Row],[Finans - Proje Tutarı]]</f>
        <v>0.69199999999999995</v>
      </c>
      <c r="Z105" s="26">
        <f ca="1">Projeler[[#This Row],[Bütçe Kullanım Oranı]]*RANDBETWEEN(50,100)/100</f>
        <v>0.62279999999999991</v>
      </c>
    </row>
    <row r="106" spans="1:26">
      <c r="A106">
        <v>5</v>
      </c>
      <c r="B106" s="7" t="s">
        <v>130</v>
      </c>
      <c r="C106" t="str">
        <f ca="1">E106&amp;"-"&amp;F106&amp;" "&amp; Projeler[[#This Row],[Karakteristik]]&amp;" Projesi"</f>
        <v>Sivas-Hafik Network ve Sinyal Projesi</v>
      </c>
      <c r="D106">
        <f t="shared" ca="1" si="3"/>
        <v>865</v>
      </c>
      <c r="E106" t="str">
        <f ca="1">VLOOKUP(Projeler[[#This Row],[ProjeİlceID]],ilceler[],3,0)</f>
        <v>Sivas</v>
      </c>
      <c r="F106" t="str">
        <f ca="1">VLOOKUP(Projeler[[#This Row],[ProjeİlceID]],ilceler[],2,0)</f>
        <v>Hafik</v>
      </c>
      <c r="G106" t="str">
        <f t="shared" ca="1" si="4"/>
        <v>Satış ve Pazarlama</v>
      </c>
      <c r="H106" t="str">
        <f t="shared" ca="1" si="5"/>
        <v>Departman Bütçesi</v>
      </c>
      <c r="I106" t="str">
        <f t="shared" ca="1" si="6"/>
        <v>Network ve Sinyal</v>
      </c>
      <c r="J106" s="10">
        <f t="shared" ca="1" si="7"/>
        <v>42990</v>
      </c>
      <c r="K106" s="10">
        <f ca="1">Projeler[[#This Row],[Proje Başlangıç]]+RANDBETWEEN(60,620)</f>
        <v>43363</v>
      </c>
      <c r="L106" t="str">
        <f t="shared" ca="1" si="8"/>
        <v>Proje Aşamasında</v>
      </c>
      <c r="M106" s="25" t="str">
        <f ca="1">Projeler[[#This Row],[Proje Adı]]</f>
        <v>Sivas-Hafik Network ve Sinyal Projesi</v>
      </c>
      <c r="N106" t="str">
        <f ca="1">Projeler[[#This Row],[Proje İli]]&amp;" İli "&amp;Projeler[[#This Row],[Proje İlçesi]]&amp;" İlçesi"</f>
        <v>Sivas İli Hafik İlçesi</v>
      </c>
      <c r="O106">
        <f t="shared" ca="1" si="9"/>
        <v>212600</v>
      </c>
      <c r="P106" s="10">
        <f t="shared" ca="1" si="10"/>
        <v>42987</v>
      </c>
      <c r="Q106" s="10">
        <f ca="1">Projeler[[#This Row],[İhale Tarihi]]+RANDBETWEEN(10,60)</f>
        <v>43007</v>
      </c>
      <c r="R106" t="str">
        <f t="shared" ca="1" si="11"/>
        <v>Çağatay Paksoy</v>
      </c>
      <c r="S106" t="str">
        <f ca="1">OFFSET(S$1,MATCH(Projeler[[#This Row],[İhale Usulu]],T$1:T$100)-1,0)</f>
        <v>Açık Teklif</v>
      </c>
      <c r="T106" t="str">
        <f t="shared" ca="1" si="12"/>
        <v>Yarışma Usulü</v>
      </c>
      <c r="U106">
        <f ca="1">Projeler[[#This Row],[İhale Tutarı]]</f>
        <v>212600</v>
      </c>
      <c r="V106">
        <f ca="1">Projeler[[#This Row],[Finans - Proje Tutarı]]*RANDBETWEEN(1,100)/100</f>
        <v>10630</v>
      </c>
      <c r="W106">
        <f ca="1">(Projeler[[#This Row],[Finans - Proje Tutarı]]-Projeler[[#This Row],[Finans - Geçen Yıllar Harcama]])*RANDBETWEEN(1,100)/100</f>
        <v>22216.7</v>
      </c>
      <c r="X106">
        <f ca="1">Projeler[[#This Row],[Finans - Proje Tutarı]]-Projeler[[#This Row],[Finans - Geçen Yıllar Harcama]]-Projeler[[#This Row],[Finans - Dönem Harcama]]</f>
        <v>179753.3</v>
      </c>
      <c r="Y106" s="26">
        <f ca="1">(Projeler[[#This Row],[Finans - Proje Tutarı]]-Projeler[[#This Row],[Finans - Kalan Bütçe]])/Projeler[[#This Row],[Finans - Proje Tutarı]]</f>
        <v>0.15450000000000005</v>
      </c>
      <c r="Z106" s="26">
        <f ca="1">Projeler[[#This Row],[Bütçe Kullanım Oranı]]*RANDBETWEEN(50,100)/100</f>
        <v>0.10969500000000004</v>
      </c>
    </row>
    <row r="107" spans="1:26">
      <c r="A107">
        <v>6</v>
      </c>
      <c r="B107" s="7" t="s">
        <v>2123</v>
      </c>
      <c r="C107" t="str">
        <f ca="1">E107&amp;"-"&amp;F107&amp;" "&amp; Projeler[[#This Row],[Karakteristik]]&amp;" Projesi"</f>
        <v>Kastamonu-Kastamonu Kurum içi eğitim Projesi</v>
      </c>
      <c r="D107">
        <f t="shared" ca="1" si="3"/>
        <v>558</v>
      </c>
      <c r="E107" t="str">
        <f ca="1">VLOOKUP(Projeler[[#This Row],[ProjeİlceID]],ilceler[],3,0)</f>
        <v>Kastamonu</v>
      </c>
      <c r="F107" t="str">
        <f ca="1">VLOOKUP(Projeler[[#This Row],[ProjeİlceID]],ilceler[],2,0)</f>
        <v>Kastamonu</v>
      </c>
      <c r="G107" t="str">
        <f t="shared" ca="1" si="4"/>
        <v>Kurum içi eğitim</v>
      </c>
      <c r="H107" t="str">
        <f t="shared" ca="1" si="5"/>
        <v>Departman Bütçesi</v>
      </c>
      <c r="I107" t="str">
        <f t="shared" ca="1" si="6"/>
        <v>Kurum içi eğitim</v>
      </c>
      <c r="J107" s="10">
        <f t="shared" ca="1" si="7"/>
        <v>42954</v>
      </c>
      <c r="K107" s="10">
        <f ca="1">Projeler[[#This Row],[Proje Başlangıç]]+RANDBETWEEN(60,620)</f>
        <v>43309</v>
      </c>
      <c r="L107" t="str">
        <f t="shared" ca="1" si="8"/>
        <v>Bütçelendirme</v>
      </c>
      <c r="M107" s="25" t="str">
        <f ca="1">Projeler[[#This Row],[Proje Adı]]</f>
        <v>Kastamonu-Kastamonu Kurum içi eğitim Projesi</v>
      </c>
      <c r="N107" t="str">
        <f ca="1">Projeler[[#This Row],[Proje İli]]&amp;" İli "&amp;Projeler[[#This Row],[Proje İlçesi]]&amp;" İlçesi"</f>
        <v>Kastamonu İli Kastamonu İlçesi</v>
      </c>
      <c r="O107">
        <f t="shared" ca="1" si="9"/>
        <v>27740</v>
      </c>
      <c r="P107" s="10">
        <f t="shared" ca="1" si="10"/>
        <v>42983</v>
      </c>
      <c r="Q107" s="10">
        <f ca="1">Projeler[[#This Row],[İhale Tarihi]]+RANDBETWEEN(10,60)</f>
        <v>43008</v>
      </c>
      <c r="R107" t="str">
        <f t="shared" ca="1" si="11"/>
        <v>Işıltı Burak</v>
      </c>
      <c r="S107" t="str">
        <f ca="1">OFFSET(S$1,MATCH(Projeler[[#This Row],[İhale Usulu]],T$1:T$100)-1,0)</f>
        <v>Açık Teklif</v>
      </c>
      <c r="T107" t="str">
        <f t="shared" ca="1" si="12"/>
        <v>Yarışma Usulü</v>
      </c>
      <c r="U107">
        <f ca="1">Projeler[[#This Row],[İhale Tutarı]]</f>
        <v>27740</v>
      </c>
      <c r="V107">
        <f ca="1">Projeler[[#This Row],[Finans - Proje Tutarı]]*RANDBETWEEN(1,100)/100</f>
        <v>13870</v>
      </c>
      <c r="W107">
        <f ca="1">(Projeler[[#This Row],[Finans - Proje Tutarı]]-Projeler[[#This Row],[Finans - Geçen Yıllar Harcama]])*RANDBETWEEN(1,100)/100</f>
        <v>12760.4</v>
      </c>
      <c r="X107">
        <f ca="1">Projeler[[#This Row],[Finans - Proje Tutarı]]-Projeler[[#This Row],[Finans - Geçen Yıllar Harcama]]-Projeler[[#This Row],[Finans - Dönem Harcama]]</f>
        <v>1109.6000000000004</v>
      </c>
      <c r="Y107" s="26">
        <f ca="1">(Projeler[[#This Row],[Finans - Proje Tutarı]]-Projeler[[#This Row],[Finans - Kalan Bütçe]])/Projeler[[#This Row],[Finans - Proje Tutarı]]</f>
        <v>0.96000000000000008</v>
      </c>
      <c r="Z107" s="26">
        <f ca="1">Projeler[[#This Row],[Bütçe Kullanım Oranı]]*RANDBETWEEN(50,100)/100</f>
        <v>0.49920000000000003</v>
      </c>
    </row>
    <row r="108" spans="1:26">
      <c r="A108">
        <v>7</v>
      </c>
      <c r="B108" s="7" t="s">
        <v>131</v>
      </c>
      <c r="C108" t="str">
        <f ca="1">E108&amp;"-"&amp;F108&amp;" "&amp; Projeler[[#This Row],[Karakteristik]]&amp;" Projesi"</f>
        <v>Giresun-Çanakçı Altyapı ve Teknoloji Projesi</v>
      </c>
      <c r="D108">
        <f t="shared" ca="1" si="3"/>
        <v>390</v>
      </c>
      <c r="E108" t="str">
        <f ca="1">VLOOKUP(Projeler[[#This Row],[ProjeİlceID]],ilceler[],3,0)</f>
        <v>Giresun</v>
      </c>
      <c r="F108" t="str">
        <f ca="1">VLOOKUP(Projeler[[#This Row],[ProjeİlceID]],ilceler[],2,0)</f>
        <v>Çanakçı</v>
      </c>
      <c r="G108" t="str">
        <f t="shared" ca="1" si="4"/>
        <v>Saha Hizmetleri</v>
      </c>
      <c r="H108" t="str">
        <f t="shared" ca="1" si="5"/>
        <v>Diğer</v>
      </c>
      <c r="I108" t="str">
        <f t="shared" ca="1" si="6"/>
        <v>Altyapı ve Teknoloji</v>
      </c>
      <c r="J108" s="10">
        <f t="shared" ca="1" si="7"/>
        <v>42949</v>
      </c>
      <c r="K108" s="10">
        <f ca="1">Projeler[[#This Row],[Proje Başlangıç]]+RANDBETWEEN(60,620)</f>
        <v>43195</v>
      </c>
      <c r="L108" t="str">
        <f t="shared" ca="1" si="8"/>
        <v>Devam Ediyor</v>
      </c>
      <c r="M108" s="25" t="str">
        <f ca="1">Projeler[[#This Row],[Proje Adı]]</f>
        <v>Giresun-Çanakçı Altyapı ve Teknoloji Projesi</v>
      </c>
      <c r="N108" t="str">
        <f ca="1">Projeler[[#This Row],[Proje İli]]&amp;" İli "&amp;Projeler[[#This Row],[Proje İlçesi]]&amp;" İlçesi"</f>
        <v>Giresun İli Çanakçı İlçesi</v>
      </c>
      <c r="O108">
        <f t="shared" ca="1" si="9"/>
        <v>171520</v>
      </c>
      <c r="P108" s="10">
        <f t="shared" ca="1" si="10"/>
        <v>43000</v>
      </c>
      <c r="Q108" s="10">
        <f ca="1">Projeler[[#This Row],[İhale Tarihi]]+RANDBETWEEN(10,60)</f>
        <v>43031</v>
      </c>
      <c r="R108" t="str">
        <f t="shared" ca="1" si="11"/>
        <v>Mehpare Sobacı</v>
      </c>
      <c r="S108" t="str">
        <f ca="1">OFFSET(S$1,MATCH(Projeler[[#This Row],[İhale Usulu]],T$1:T$100)-1,0)</f>
        <v>Açık Teklif</v>
      </c>
      <c r="T108" t="str">
        <f t="shared" ca="1" si="12"/>
        <v>Açık Teklif Usulü</v>
      </c>
      <c r="U108">
        <f ca="1">Projeler[[#This Row],[İhale Tutarı]]</f>
        <v>171520</v>
      </c>
      <c r="V108">
        <f ca="1">Projeler[[#This Row],[Finans - Proje Tutarı]]*RANDBETWEEN(1,100)/100</f>
        <v>156083.20000000001</v>
      </c>
      <c r="W108">
        <f ca="1">(Projeler[[#This Row],[Finans - Proje Tutarı]]-Projeler[[#This Row],[Finans - Geçen Yıllar Harcama]])*RANDBETWEEN(1,100)/100</f>
        <v>11577.599999999991</v>
      </c>
      <c r="X108">
        <f ca="1">Projeler[[#This Row],[Finans - Proje Tutarı]]-Projeler[[#This Row],[Finans - Geçen Yıllar Harcama]]-Projeler[[#This Row],[Finans - Dönem Harcama]]</f>
        <v>3859.1999999999971</v>
      </c>
      <c r="Y108" s="26">
        <f ca="1">(Projeler[[#This Row],[Finans - Proje Tutarı]]-Projeler[[#This Row],[Finans - Kalan Bütçe]])/Projeler[[#This Row],[Finans - Proje Tutarı]]</f>
        <v>0.97749999999999992</v>
      </c>
      <c r="Z108" s="26">
        <f ca="1">Projeler[[#This Row],[Bütçe Kullanım Oranı]]*RANDBETWEEN(50,100)/100</f>
        <v>0.81132499999999996</v>
      </c>
    </row>
    <row r="109" spans="1:26">
      <c r="A109">
        <v>8</v>
      </c>
      <c r="B109" s="7" t="s">
        <v>132</v>
      </c>
      <c r="C109" t="str">
        <f ca="1">E109&amp;"-"&amp;F109&amp;" "&amp; Projeler[[#This Row],[Karakteristik]]&amp;" Projesi"</f>
        <v>Ordu-Akkuş Saha Hizmetleri Projesi</v>
      </c>
      <c r="D109">
        <f t="shared" ca="1" si="3"/>
        <v>751</v>
      </c>
      <c r="E109" t="str">
        <f ca="1">VLOOKUP(Projeler[[#This Row],[ProjeİlceID]],ilceler[],3,0)</f>
        <v>Ordu</v>
      </c>
      <c r="F109" t="str">
        <f ca="1">VLOOKUP(Projeler[[#This Row],[ProjeİlceID]],ilceler[],2,0)</f>
        <v>Akkuş</v>
      </c>
      <c r="G109" t="str">
        <f t="shared" ca="1" si="4"/>
        <v>Satış ve Pazarlama</v>
      </c>
      <c r="H109" t="str">
        <f t="shared" ca="1" si="5"/>
        <v>Departman Bütçesi</v>
      </c>
      <c r="I109" t="str">
        <f t="shared" ca="1" si="6"/>
        <v>Saha Hizmetleri</v>
      </c>
      <c r="J109" s="10">
        <f t="shared" ca="1" si="7"/>
        <v>42986</v>
      </c>
      <c r="K109" s="10">
        <f ca="1">Projeler[[#This Row],[Proje Başlangıç]]+RANDBETWEEN(60,620)</f>
        <v>43293</v>
      </c>
      <c r="L109" t="str">
        <f t="shared" ca="1" si="8"/>
        <v>Tamamlandı</v>
      </c>
      <c r="M109" s="25" t="str">
        <f ca="1">Projeler[[#This Row],[Proje Adı]]</f>
        <v>Ordu-Akkuş Saha Hizmetleri Projesi</v>
      </c>
      <c r="N109" t="str">
        <f ca="1">Projeler[[#This Row],[Proje İli]]&amp;" İli "&amp;Projeler[[#This Row],[Proje İlçesi]]&amp;" İlçesi"</f>
        <v>Ordu İli Akkuş İlçesi</v>
      </c>
      <c r="O109">
        <f t="shared" ca="1" si="9"/>
        <v>356380</v>
      </c>
      <c r="P109" s="10">
        <f t="shared" ca="1" si="10"/>
        <v>42987</v>
      </c>
      <c r="Q109" s="10">
        <f ca="1">Projeler[[#This Row],[İhale Tarihi]]+RANDBETWEEN(10,60)</f>
        <v>43042</v>
      </c>
      <c r="R109" t="str">
        <f t="shared" ca="1" si="11"/>
        <v>Taner Günel</v>
      </c>
      <c r="S109" t="str">
        <f ca="1">OFFSET(S$1,MATCH(Projeler[[#This Row],[İhale Usulu]],T$1:T$100)-1,0)</f>
        <v>Açık Teklif</v>
      </c>
      <c r="T109" t="str">
        <f t="shared" ca="1" si="12"/>
        <v>Açık Teklif Usulü</v>
      </c>
      <c r="U109">
        <f ca="1">Projeler[[#This Row],[İhale Tutarı]]</f>
        <v>356380</v>
      </c>
      <c r="V109">
        <f ca="1">Projeler[[#This Row],[Finans - Proje Tutarı]]*RANDBETWEEN(1,100)/100</f>
        <v>260157.4</v>
      </c>
      <c r="W109">
        <f ca="1">(Projeler[[#This Row],[Finans - Proje Tutarı]]-Projeler[[#This Row],[Finans - Geçen Yıllar Harcama]])*RANDBETWEEN(1,100)/100</f>
        <v>90449.244000000006</v>
      </c>
      <c r="X109">
        <f ca="1">Projeler[[#This Row],[Finans - Proje Tutarı]]-Projeler[[#This Row],[Finans - Geçen Yıllar Harcama]]-Projeler[[#This Row],[Finans - Dönem Harcama]]</f>
        <v>5773.3559999999998</v>
      </c>
      <c r="Y109" s="26">
        <f ca="1">(Projeler[[#This Row],[Finans - Proje Tutarı]]-Projeler[[#This Row],[Finans - Kalan Bütçe]])/Projeler[[#This Row],[Finans - Proje Tutarı]]</f>
        <v>0.9837999999999999</v>
      </c>
      <c r="Z109" s="26">
        <f ca="1">Projeler[[#This Row],[Bütçe Kullanım Oranı]]*RANDBETWEEN(50,100)/100</f>
        <v>0.63946999999999998</v>
      </c>
    </row>
    <row r="110" spans="1:26">
      <c r="A110">
        <v>9</v>
      </c>
      <c r="B110" s="7" t="s">
        <v>133</v>
      </c>
      <c r="C110" t="str">
        <f ca="1">E110&amp;"-"&amp;F110&amp;" "&amp; Projeler[[#This Row],[Karakteristik]]&amp;" Projesi"</f>
        <v>Kahramanmaraş-Türkoğlu Diğer Projesi</v>
      </c>
      <c r="D110">
        <f t="shared" ca="1" si="3"/>
        <v>524</v>
      </c>
      <c r="E110" t="str">
        <f ca="1">VLOOKUP(Projeler[[#This Row],[ProjeİlceID]],ilceler[],3,0)</f>
        <v>Kahramanmaraş</v>
      </c>
      <c r="F110" t="str">
        <f ca="1">VLOOKUP(Projeler[[#This Row],[ProjeİlceID]],ilceler[],2,0)</f>
        <v>Türkoğlu</v>
      </c>
      <c r="G110" t="str">
        <f t="shared" ca="1" si="4"/>
        <v>Kurum içi eğitim</v>
      </c>
      <c r="H110" t="str">
        <f t="shared" ca="1" si="5"/>
        <v>Genel Müdür Bütçesi</v>
      </c>
      <c r="I110" t="str">
        <f t="shared" ca="1" si="6"/>
        <v>Diğer</v>
      </c>
      <c r="J110" s="10">
        <f t="shared" ca="1" si="7"/>
        <v>42949</v>
      </c>
      <c r="K110" s="10">
        <f ca="1">Projeler[[#This Row],[Proje Başlangıç]]+RANDBETWEEN(60,620)</f>
        <v>43494</v>
      </c>
      <c r="L110" t="str">
        <f t="shared" ca="1" si="8"/>
        <v>Son Kontrol</v>
      </c>
      <c r="M110" s="25" t="str">
        <f ca="1">Projeler[[#This Row],[Proje Adı]]</f>
        <v>Kahramanmaraş-Türkoğlu Diğer Projesi</v>
      </c>
      <c r="N110" t="str">
        <f ca="1">Projeler[[#This Row],[Proje İli]]&amp;" İli "&amp;Projeler[[#This Row],[Proje İlçesi]]&amp;" İlçesi"</f>
        <v>Kahramanmaraş İli Türkoğlu İlçesi</v>
      </c>
      <c r="O110">
        <f t="shared" ca="1" si="9"/>
        <v>233140</v>
      </c>
      <c r="P110" s="10">
        <f t="shared" ca="1" si="10"/>
        <v>43002</v>
      </c>
      <c r="Q110" s="10">
        <f ca="1">Projeler[[#This Row],[İhale Tarihi]]+RANDBETWEEN(10,60)</f>
        <v>43016</v>
      </c>
      <c r="R110" t="str">
        <f t="shared" ca="1" si="11"/>
        <v>Emine Selcen Ulupınar</v>
      </c>
      <c r="S110" t="str">
        <f ca="1">OFFSET(S$1,MATCH(Projeler[[#This Row],[İhale Usulu]],T$1:T$100)-1,0)</f>
        <v>Açık Teklif</v>
      </c>
      <c r="T110" t="str">
        <f t="shared" ca="1" si="12"/>
        <v>Pazarlık Usulü</v>
      </c>
      <c r="U110">
        <f ca="1">Projeler[[#This Row],[İhale Tutarı]]</f>
        <v>233140</v>
      </c>
      <c r="V110">
        <f ca="1">Projeler[[#This Row],[Finans - Proje Tutarı]]*RANDBETWEEN(1,100)/100</f>
        <v>76936.2</v>
      </c>
      <c r="W110">
        <f ca="1">(Projeler[[#This Row],[Finans - Proje Tutarı]]-Projeler[[#This Row],[Finans - Geçen Yıllar Harcama]])*RANDBETWEEN(1,100)/100</f>
        <v>20306.493999999999</v>
      </c>
      <c r="X110">
        <f ca="1">Projeler[[#This Row],[Finans - Proje Tutarı]]-Projeler[[#This Row],[Finans - Geçen Yıllar Harcama]]-Projeler[[#This Row],[Finans - Dönem Harcama]]</f>
        <v>135897.30599999998</v>
      </c>
      <c r="Y110" s="26">
        <f ca="1">(Projeler[[#This Row],[Finans - Proje Tutarı]]-Projeler[[#This Row],[Finans - Kalan Bütçe]])/Projeler[[#This Row],[Finans - Proje Tutarı]]</f>
        <v>0.41710000000000008</v>
      </c>
      <c r="Z110" s="26">
        <f ca="1">Projeler[[#This Row],[Bütçe Kullanım Oranı]]*RANDBETWEEN(50,100)/100</f>
        <v>0.27945700000000007</v>
      </c>
    </row>
    <row r="111" spans="1:26">
      <c r="A111">
        <v>10</v>
      </c>
      <c r="B111" s="7" t="s">
        <v>134</v>
      </c>
      <c r="C111" t="str">
        <f ca="1">E111&amp;"-"&amp;F111&amp;" "&amp; Projeler[[#This Row],[Karakteristik]]&amp;" Projesi"</f>
        <v>Manisa-Soma Finans Projesi</v>
      </c>
      <c r="D111">
        <f t="shared" ca="1" si="3"/>
        <v>691</v>
      </c>
      <c r="E111" t="str">
        <f ca="1">VLOOKUP(Projeler[[#This Row],[ProjeİlceID]],ilceler[],3,0)</f>
        <v>Manisa</v>
      </c>
      <c r="F111" t="str">
        <f ca="1">VLOOKUP(Projeler[[#This Row],[ProjeİlceID]],ilceler[],2,0)</f>
        <v>Soma</v>
      </c>
      <c r="G111" t="str">
        <f t="shared" ca="1" si="4"/>
        <v>Satış ve Pazarlama</v>
      </c>
      <c r="H111" t="str">
        <f t="shared" ca="1" si="5"/>
        <v>Departman Bütçesi</v>
      </c>
      <c r="I111" t="str">
        <f t="shared" ca="1" si="6"/>
        <v>Finans</v>
      </c>
      <c r="J111" s="10">
        <f t="shared" ca="1" si="7"/>
        <v>42949</v>
      </c>
      <c r="K111" s="10">
        <f ca="1">Projeler[[#This Row],[Proje Başlangıç]]+RANDBETWEEN(60,620)</f>
        <v>43040</v>
      </c>
      <c r="L111" t="str">
        <f t="shared" ca="1" si="8"/>
        <v>Devam Ediyor</v>
      </c>
      <c r="M111" s="25" t="str">
        <f ca="1">Projeler[[#This Row],[Proje Adı]]</f>
        <v>Manisa-Soma Finans Projesi</v>
      </c>
      <c r="N111" t="str">
        <f ca="1">Projeler[[#This Row],[Proje İli]]&amp;" İli "&amp;Projeler[[#This Row],[Proje İlçesi]]&amp;" İlçesi"</f>
        <v>Manisa İli Soma İlçesi</v>
      </c>
      <c r="O111">
        <f t="shared" ca="1" si="9"/>
        <v>479620</v>
      </c>
      <c r="P111" s="10">
        <f t="shared" ca="1" si="10"/>
        <v>42985</v>
      </c>
      <c r="Q111" s="10">
        <f ca="1">Projeler[[#This Row],[İhale Tarihi]]+RANDBETWEEN(10,60)</f>
        <v>43024</v>
      </c>
      <c r="R111" t="str">
        <f t="shared" ca="1" si="11"/>
        <v>Tomurcuk Kayacan</v>
      </c>
      <c r="S111" t="str">
        <f ca="1">OFFSET(S$1,MATCH(Projeler[[#This Row],[İhale Usulu]],T$1:T$100)-1,0)</f>
        <v>Açık Teklif</v>
      </c>
      <c r="T111" t="str">
        <f t="shared" ca="1" si="12"/>
        <v>Açık Teklif Usulü</v>
      </c>
      <c r="U111">
        <f ca="1">Projeler[[#This Row],[İhale Tutarı]]</f>
        <v>479620</v>
      </c>
      <c r="V111">
        <f ca="1">Projeler[[#This Row],[Finans - Proje Tutarı]]*RANDBETWEEN(1,100)/100</f>
        <v>460435.20000000001</v>
      </c>
      <c r="W111">
        <f ca="1">(Projeler[[#This Row],[Finans - Proje Tutarı]]-Projeler[[#This Row],[Finans - Geçen Yıllar Harcama]])*RANDBETWEEN(1,100)/100</f>
        <v>383.69599999999974</v>
      </c>
      <c r="X111">
        <f ca="1">Projeler[[#This Row],[Finans - Proje Tutarı]]-Projeler[[#This Row],[Finans - Geçen Yıllar Harcama]]-Projeler[[#This Row],[Finans - Dönem Harcama]]</f>
        <v>18801.103999999988</v>
      </c>
      <c r="Y111" s="26">
        <f ca="1">(Projeler[[#This Row],[Finans - Proje Tutarı]]-Projeler[[#This Row],[Finans - Kalan Bütçe]])/Projeler[[#This Row],[Finans - Proje Tutarı]]</f>
        <v>0.96079999999999999</v>
      </c>
      <c r="Z111" s="26">
        <f ca="1">Projeler[[#This Row],[Bütçe Kullanım Oranı]]*RANDBETWEEN(50,100)/100</f>
        <v>0.74942399999999987</v>
      </c>
    </row>
    <row r="112" spans="1:26">
      <c r="A112">
        <v>11</v>
      </c>
      <c r="B112" s="7" t="str">
        <f ca="1">VLOOKUP(RANDBETWEEN(1,1000),Basvuranlar[],2,0)&amp;" "&amp;VLOOKUP(RANDBETWEEN(1,1000),Basvuranlar[],3,0)</f>
        <v>Tarcan Bozdağ</v>
      </c>
      <c r="C112" t="str">
        <f ca="1">E112&amp;"-"&amp;F112&amp;" "&amp; Projeler[[#This Row],[Karakteristik]]&amp;" Projesi"</f>
        <v>Manisa-Kırkağaç Kurum içi eğitim Projesi</v>
      </c>
      <c r="D112">
        <f t="shared" ca="1" si="3"/>
        <v>684</v>
      </c>
      <c r="E112" t="str">
        <f ca="1">VLOOKUP(Projeler[[#This Row],[ProjeİlceID]],ilceler[],3,0)</f>
        <v>Manisa</v>
      </c>
      <c r="F112" t="str">
        <f ca="1">VLOOKUP(Projeler[[#This Row],[ProjeİlceID]],ilceler[],2,0)</f>
        <v>Kırkağaç</v>
      </c>
      <c r="G112" t="str">
        <f t="shared" ca="1" si="4"/>
        <v>Satış ve Pazarlama</v>
      </c>
      <c r="H112" t="str">
        <f t="shared" ca="1" si="5"/>
        <v>Departman Bütçesi</v>
      </c>
      <c r="I112" t="str">
        <f t="shared" ca="1" si="6"/>
        <v>Kurum içi eğitim</v>
      </c>
      <c r="J112" s="10">
        <f t="shared" ca="1" si="7"/>
        <v>42954</v>
      </c>
      <c r="K112" s="10">
        <f ca="1">Projeler[[#This Row],[Proje Başlangıç]]+RANDBETWEEN(60,620)</f>
        <v>43141</v>
      </c>
      <c r="L112" t="str">
        <f t="shared" ca="1" si="8"/>
        <v>Bütçelendirme</v>
      </c>
      <c r="M112" s="25" t="str">
        <f ca="1">Projeler[[#This Row],[Proje Adı]]</f>
        <v>Manisa-Kırkağaç Kurum içi eğitim Projesi</v>
      </c>
      <c r="N112" t="str">
        <f ca="1">Projeler[[#This Row],[Proje İli]]&amp;" İli "&amp;Projeler[[#This Row],[Proje İlçesi]]&amp;" İlçesi"</f>
        <v>Manisa İli Kırkağaç İlçesi</v>
      </c>
      <c r="O112">
        <f t="shared" ca="1" si="9"/>
        <v>109900</v>
      </c>
      <c r="P112" s="10">
        <f t="shared" ca="1" si="10"/>
        <v>43000</v>
      </c>
      <c r="Q112" s="10">
        <f ca="1">Projeler[[#This Row],[İhale Tarihi]]+RANDBETWEEN(10,60)</f>
        <v>43027</v>
      </c>
      <c r="R112" t="str">
        <f t="shared" ca="1" si="11"/>
        <v>Ali İsmail Aksöz</v>
      </c>
      <c r="S112" t="str">
        <f ca="1">OFFSET(S$1,MATCH(Projeler[[#This Row],[İhale Usulu]],T$1:T$100)-1,0)</f>
        <v>Açık Teklif</v>
      </c>
      <c r="T112" t="str">
        <f t="shared" ca="1" si="12"/>
        <v>Pazarlık Usulü</v>
      </c>
      <c r="U112">
        <f ca="1">Projeler[[#This Row],[İhale Tutarı]]</f>
        <v>109900</v>
      </c>
      <c r="V112">
        <f ca="1">Projeler[[#This Row],[Finans - Proje Tutarı]]*RANDBETWEEN(1,100)/100</f>
        <v>14287</v>
      </c>
      <c r="W112">
        <f ca="1">(Projeler[[#This Row],[Finans - Proje Tutarı]]-Projeler[[#This Row],[Finans - Geçen Yıllar Harcama]])*RANDBETWEEN(1,100)/100</f>
        <v>61192.32</v>
      </c>
      <c r="X112">
        <f ca="1">Projeler[[#This Row],[Finans - Proje Tutarı]]-Projeler[[#This Row],[Finans - Geçen Yıllar Harcama]]-Projeler[[#This Row],[Finans - Dönem Harcama]]</f>
        <v>34420.68</v>
      </c>
      <c r="Y112" s="26">
        <f ca="1">(Projeler[[#This Row],[Finans - Proje Tutarı]]-Projeler[[#This Row],[Finans - Kalan Bütçe]])/Projeler[[#This Row],[Finans - Proje Tutarı]]</f>
        <v>0.68680000000000008</v>
      </c>
      <c r="Z112" s="26">
        <f ca="1">Projeler[[#This Row],[Bütçe Kullanım Oranı]]*RANDBETWEEN(50,100)/100</f>
        <v>0.52196799999999999</v>
      </c>
    </row>
    <row r="113" spans="1:26">
      <c r="A113">
        <v>12</v>
      </c>
      <c r="B113" s="7" t="str">
        <f ca="1">VLOOKUP(RANDBETWEEN(1,1000),Basvuranlar[],2,0)&amp;" "&amp;VLOOKUP(RANDBETWEEN(1,1000),Basvuranlar[],3,0)</f>
        <v>Tünay Özer</v>
      </c>
      <c r="C113" t="str">
        <f ca="1">E113&amp;"-"&amp;F113&amp;" "&amp; Projeler[[#This Row],[Karakteristik]]&amp;" Projesi"</f>
        <v>Çankırı-Atkaracalar Çalışan Deneyimi Projesi</v>
      </c>
      <c r="D113">
        <f t="shared" ca="1" si="3"/>
        <v>245</v>
      </c>
      <c r="E113" t="str">
        <f ca="1">VLOOKUP(Projeler[[#This Row],[ProjeİlceID]],ilceler[],3,0)</f>
        <v>Çankırı</v>
      </c>
      <c r="F113" t="str">
        <f ca="1">VLOOKUP(Projeler[[#This Row],[ProjeİlceID]],ilceler[],2,0)</f>
        <v>Atkaracalar</v>
      </c>
      <c r="G113" t="str">
        <f t="shared" ca="1" si="4"/>
        <v>Güvenlik</v>
      </c>
      <c r="H113" t="str">
        <f t="shared" ca="1" si="5"/>
        <v>Departman Bütçesi</v>
      </c>
      <c r="I113" t="str">
        <f t="shared" ca="1" si="6"/>
        <v>Çalışan Deneyimi</v>
      </c>
      <c r="J113" s="10">
        <f t="shared" ca="1" si="7"/>
        <v>42941</v>
      </c>
      <c r="K113" s="10">
        <f ca="1">Projeler[[#This Row],[Proje Başlangıç]]+RANDBETWEEN(60,620)</f>
        <v>43399</v>
      </c>
      <c r="L113" t="str">
        <f t="shared" ca="1" si="8"/>
        <v>Devam Ediyor</v>
      </c>
      <c r="M113" s="25" t="str">
        <f ca="1">Projeler[[#This Row],[Proje Adı]]</f>
        <v>Çankırı-Atkaracalar Çalışan Deneyimi Projesi</v>
      </c>
      <c r="N113" t="str">
        <f ca="1">Projeler[[#This Row],[Proje İli]]&amp;" İli "&amp;Projeler[[#This Row],[Proje İlçesi]]&amp;" İlçesi"</f>
        <v>Çankırı İli Atkaracalar İlçesi</v>
      </c>
      <c r="O113">
        <f t="shared" ca="1" si="9"/>
        <v>48280</v>
      </c>
      <c r="P113" s="10">
        <f t="shared" ca="1" si="10"/>
        <v>42976</v>
      </c>
      <c r="Q113" s="10">
        <f ca="1">Projeler[[#This Row],[İhale Tarihi]]+RANDBETWEEN(10,60)</f>
        <v>43030</v>
      </c>
      <c r="R113" t="str">
        <f t="shared" ca="1" si="11"/>
        <v>Kerime Hacer Ünlü</v>
      </c>
      <c r="S113" t="str">
        <f ca="1">OFFSET(S$1,MATCH(Projeler[[#This Row],[İhale Usulu]],T$1:T$100)-1,0)</f>
        <v>Açık Teklif</v>
      </c>
      <c r="T113" t="str">
        <f t="shared" ca="1" si="12"/>
        <v>Yarışma Usulü</v>
      </c>
      <c r="U113">
        <f ca="1">Projeler[[#This Row],[İhale Tutarı]]</f>
        <v>48280</v>
      </c>
      <c r="V113">
        <f ca="1">Projeler[[#This Row],[Finans - Proje Tutarı]]*RANDBETWEEN(1,100)/100</f>
        <v>21726</v>
      </c>
      <c r="W113">
        <f ca="1">(Projeler[[#This Row],[Finans - Proje Tutarı]]-Projeler[[#This Row],[Finans - Geçen Yıllar Harcama]])*RANDBETWEEN(1,100)/100</f>
        <v>11949.3</v>
      </c>
      <c r="X113">
        <f ca="1">Projeler[[#This Row],[Finans - Proje Tutarı]]-Projeler[[#This Row],[Finans - Geçen Yıllar Harcama]]-Projeler[[#This Row],[Finans - Dönem Harcama]]</f>
        <v>14604.7</v>
      </c>
      <c r="Y113" s="26">
        <f ca="1">(Projeler[[#This Row],[Finans - Proje Tutarı]]-Projeler[[#This Row],[Finans - Kalan Bütçe]])/Projeler[[#This Row],[Finans - Proje Tutarı]]</f>
        <v>0.69750000000000001</v>
      </c>
      <c r="Z113" s="26">
        <f ca="1">Projeler[[#This Row],[Bütçe Kullanım Oranı]]*RANDBETWEEN(50,100)/100</f>
        <v>0.58590000000000009</v>
      </c>
    </row>
    <row r="114" spans="1:26">
      <c r="A114">
        <v>13</v>
      </c>
      <c r="B114" s="7" t="str">
        <f ca="1">VLOOKUP(RANDBETWEEN(1,1000),Basvuranlar[],2,0)&amp;" "&amp;VLOOKUP(RANDBETWEEN(1,1000),Basvuranlar[],3,0)</f>
        <v>Mustafa Oğuzhan Batur</v>
      </c>
      <c r="C114" t="str">
        <f ca="1">E114&amp;"-"&amp;F114&amp;" "&amp; Projeler[[#This Row],[Karakteristik]]&amp;" Projesi"</f>
        <v>Balıkesir-Bigadiç Güvenlik Projesi</v>
      </c>
      <c r="D114">
        <f t="shared" ca="1" si="3"/>
        <v>144</v>
      </c>
      <c r="E114" t="str">
        <f ca="1">VLOOKUP(Projeler[[#This Row],[ProjeİlceID]],ilceler[],3,0)</f>
        <v>Balıkesir</v>
      </c>
      <c r="F114" t="str">
        <f ca="1">VLOOKUP(Projeler[[#This Row],[ProjeİlceID]],ilceler[],2,0)</f>
        <v>Bigadiç</v>
      </c>
      <c r="G114" t="str">
        <f t="shared" ca="1" si="4"/>
        <v>Güvenlik</v>
      </c>
      <c r="H114" t="str">
        <f t="shared" ca="1" si="5"/>
        <v>Diğer</v>
      </c>
      <c r="I114" t="str">
        <f t="shared" ca="1" si="6"/>
        <v>Güvenlik</v>
      </c>
      <c r="J114" s="10">
        <f t="shared" ca="1" si="7"/>
        <v>42954</v>
      </c>
      <c r="K114" s="10">
        <f ca="1">Projeler[[#This Row],[Proje Başlangıç]]+RANDBETWEEN(60,620)</f>
        <v>43198</v>
      </c>
      <c r="L114" t="str">
        <f t="shared" ca="1" si="8"/>
        <v>Son Kontrol</v>
      </c>
      <c r="M114" s="25" t="str">
        <f ca="1">Projeler[[#This Row],[Proje Adı]]</f>
        <v>Balıkesir-Bigadiç Güvenlik Projesi</v>
      </c>
      <c r="N114" t="str">
        <f ca="1">Projeler[[#This Row],[Proje İli]]&amp;" İli "&amp;Projeler[[#This Row],[Proje İlçesi]]&amp;" İlçesi"</f>
        <v>Balıkesir İli Bigadiç İlçesi</v>
      </c>
      <c r="O114">
        <f t="shared" ca="1" si="9"/>
        <v>541240</v>
      </c>
      <c r="P114" s="10">
        <f t="shared" ca="1" si="10"/>
        <v>42972</v>
      </c>
      <c r="Q114" s="10">
        <f ca="1">Projeler[[#This Row],[İhale Tarihi]]+RANDBETWEEN(10,60)</f>
        <v>43030</v>
      </c>
      <c r="R114" t="str">
        <f t="shared" ca="1" si="11"/>
        <v>Yargı Yekta Karga</v>
      </c>
      <c r="S114" t="str">
        <f ca="1">OFFSET(S$1,MATCH(Projeler[[#This Row],[İhale Usulu]],T$1:T$100)-1,0)</f>
        <v>Açık Teklif</v>
      </c>
      <c r="T114" t="str">
        <f t="shared" ca="1" si="12"/>
        <v>Açık Teklif Usulü</v>
      </c>
      <c r="U114">
        <f ca="1">Projeler[[#This Row],[İhale Tutarı]]</f>
        <v>541240</v>
      </c>
      <c r="V114">
        <f ca="1">Projeler[[#This Row],[Finans - Proje Tutarı]]*RANDBETWEEN(1,100)/100</f>
        <v>113660.4</v>
      </c>
      <c r="W114">
        <f ca="1">(Projeler[[#This Row],[Finans - Proje Tutarı]]-Projeler[[#This Row],[Finans - Geçen Yıllar Harcama]])*RANDBETWEEN(1,100)/100</f>
        <v>414752.21199999994</v>
      </c>
      <c r="X114">
        <f ca="1">Projeler[[#This Row],[Finans - Proje Tutarı]]-Projeler[[#This Row],[Finans - Geçen Yıllar Harcama]]-Projeler[[#This Row],[Finans - Dönem Harcama]]</f>
        <v>12827.388000000035</v>
      </c>
      <c r="Y114" s="26">
        <f ca="1">(Projeler[[#This Row],[Finans - Proje Tutarı]]-Projeler[[#This Row],[Finans - Kalan Bütçe]])/Projeler[[#This Row],[Finans - Proje Tutarı]]</f>
        <v>0.97629999999999995</v>
      </c>
      <c r="Z114" s="26">
        <f ca="1">Projeler[[#This Row],[Bütçe Kullanım Oranı]]*RANDBETWEEN(50,100)/100</f>
        <v>0.89819599999999999</v>
      </c>
    </row>
    <row r="115" spans="1:26">
      <c r="A115">
        <v>14</v>
      </c>
      <c r="B115" s="7" t="str">
        <f ca="1">VLOOKUP(RANDBETWEEN(1,1000),Basvuranlar[],2,0)&amp;" "&amp;VLOOKUP(RANDBETWEEN(1,1000),Basvuranlar[],3,0)</f>
        <v>Ahenk Ertepınar</v>
      </c>
      <c r="C115" t="str">
        <f ca="1">E115&amp;"-"&amp;F115&amp;" "&amp; Projeler[[#This Row],[Karakteristik]]&amp;" Projesi"</f>
        <v>Ankara-Şereflikoçhisar Diğer Projesi</v>
      </c>
      <c r="D115">
        <f t="shared" ca="1" si="3"/>
        <v>88</v>
      </c>
      <c r="E115" t="str">
        <f ca="1">VLOOKUP(Projeler[[#This Row],[ProjeİlceID]],ilceler[],3,0)</f>
        <v>Ankara</v>
      </c>
      <c r="F115" t="str">
        <f ca="1">VLOOKUP(Projeler[[#This Row],[ProjeİlceID]],ilceler[],2,0)</f>
        <v>Şereflikoçhisar</v>
      </c>
      <c r="G115" t="str">
        <f t="shared" ca="1" si="4"/>
        <v>Güvenlik</v>
      </c>
      <c r="H115" t="str">
        <f t="shared" ca="1" si="5"/>
        <v>Diğer</v>
      </c>
      <c r="I115" t="str">
        <f t="shared" ca="1" si="6"/>
        <v>Diğer</v>
      </c>
      <c r="J115" s="10">
        <f t="shared" ca="1" si="7"/>
        <v>42980</v>
      </c>
      <c r="K115" s="10">
        <f ca="1">Projeler[[#This Row],[Proje Başlangıç]]+RANDBETWEEN(60,620)</f>
        <v>43259</v>
      </c>
      <c r="L115" t="str">
        <f t="shared" ca="1" si="8"/>
        <v>Devam Ediyor</v>
      </c>
      <c r="M115" s="25" t="str">
        <f ca="1">Projeler[[#This Row],[Proje Adı]]</f>
        <v>Ankara-Şereflikoçhisar Diğer Projesi</v>
      </c>
      <c r="N115" t="str">
        <f ca="1">Projeler[[#This Row],[Proje İli]]&amp;" İli "&amp;Projeler[[#This Row],[Proje İlçesi]]&amp;" İlçesi"</f>
        <v>Ankara İli Şereflikoçhisar İlçesi</v>
      </c>
      <c r="O115">
        <f t="shared" ca="1" si="9"/>
        <v>418000</v>
      </c>
      <c r="P115" s="10">
        <f t="shared" ca="1" si="10"/>
        <v>42983</v>
      </c>
      <c r="Q115" s="10">
        <f ca="1">Projeler[[#This Row],[İhale Tarihi]]+RANDBETWEEN(10,60)</f>
        <v>43029</v>
      </c>
      <c r="R115" t="str">
        <f t="shared" ca="1" si="11"/>
        <v>Selma Barbaros</v>
      </c>
      <c r="S115" t="str">
        <f ca="1">OFFSET(S$1,MATCH(Projeler[[#This Row],[İhale Usulu]],T$1:T$100)-1,0)</f>
        <v>Açık Teklif</v>
      </c>
      <c r="T115" t="str">
        <f t="shared" ca="1" si="12"/>
        <v>Yarışma Usulü</v>
      </c>
      <c r="U115">
        <f ca="1">Projeler[[#This Row],[İhale Tutarı]]</f>
        <v>418000</v>
      </c>
      <c r="V115">
        <f ca="1">Projeler[[#This Row],[Finans - Proje Tutarı]]*RANDBETWEEN(1,100)/100</f>
        <v>121220</v>
      </c>
      <c r="W115">
        <f ca="1">(Projeler[[#This Row],[Finans - Proje Tutarı]]-Projeler[[#This Row],[Finans - Geçen Yıllar Harcama]])*RANDBETWEEN(1,100)/100</f>
        <v>89034</v>
      </c>
      <c r="X115">
        <f ca="1">Projeler[[#This Row],[Finans - Proje Tutarı]]-Projeler[[#This Row],[Finans - Geçen Yıllar Harcama]]-Projeler[[#This Row],[Finans - Dönem Harcama]]</f>
        <v>207746</v>
      </c>
      <c r="Y115" s="26">
        <f ca="1">(Projeler[[#This Row],[Finans - Proje Tutarı]]-Projeler[[#This Row],[Finans - Kalan Bütçe]])/Projeler[[#This Row],[Finans - Proje Tutarı]]</f>
        <v>0.503</v>
      </c>
      <c r="Z115" s="26">
        <f ca="1">Projeler[[#This Row],[Bütçe Kullanım Oranı]]*RANDBETWEEN(50,100)/100</f>
        <v>0.31689000000000001</v>
      </c>
    </row>
    <row r="116" spans="1:26">
      <c r="A116">
        <v>15</v>
      </c>
      <c r="B116" s="7" t="str">
        <f ca="1">VLOOKUP(RANDBETWEEN(1,1000),Basvuranlar[],2,0)&amp;" "&amp;VLOOKUP(RANDBETWEEN(1,1000),Basvuranlar[],3,0)</f>
        <v>Sabiha Elvan Karaçay</v>
      </c>
      <c r="C116" t="str">
        <f ca="1">E116&amp;"-"&amp;F116&amp;" "&amp; Projeler[[#This Row],[Karakteristik]]&amp;" Projesi"</f>
        <v>Yozgat-Yerköy Çalışan Deneyimi Projesi</v>
      </c>
      <c r="D116">
        <f t="shared" ca="1" si="3"/>
        <v>961</v>
      </c>
      <c r="E116" t="str">
        <f ca="1">VLOOKUP(Projeler[[#This Row],[ProjeİlceID]],ilceler[],3,0)</f>
        <v>Yozgat</v>
      </c>
      <c r="F116" t="str">
        <f ca="1">VLOOKUP(Projeler[[#This Row],[ProjeİlceID]],ilceler[],2,0)</f>
        <v>Yerköy</v>
      </c>
      <c r="G116" t="str">
        <f t="shared" ca="1" si="4"/>
        <v>Finans</v>
      </c>
      <c r="H116" t="str">
        <f t="shared" ca="1" si="5"/>
        <v>Diğer</v>
      </c>
      <c r="I116" t="str">
        <f t="shared" ca="1" si="6"/>
        <v>Çalışan Deneyimi</v>
      </c>
      <c r="J116" s="10">
        <f t="shared" ca="1" si="7"/>
        <v>42971</v>
      </c>
      <c r="K116" s="10">
        <f ca="1">Projeler[[#This Row],[Proje Başlangıç]]+RANDBETWEEN(60,620)</f>
        <v>43081</v>
      </c>
      <c r="L116" t="str">
        <f t="shared" ca="1" si="8"/>
        <v>Bütçelendirme</v>
      </c>
      <c r="M116" s="25" t="str">
        <f ca="1">Projeler[[#This Row],[Proje Adı]]</f>
        <v>Yozgat-Yerköy Çalışan Deneyimi Projesi</v>
      </c>
      <c r="N116" t="str">
        <f ca="1">Projeler[[#This Row],[Proje İli]]&amp;" İli "&amp;Projeler[[#This Row],[Proje İlçesi]]&amp;" İlçesi"</f>
        <v>Yozgat İli Yerköy İlçesi</v>
      </c>
      <c r="O116">
        <f t="shared" ca="1" si="9"/>
        <v>356380</v>
      </c>
      <c r="P116" s="10">
        <f t="shared" ca="1" si="10"/>
        <v>42976</v>
      </c>
      <c r="Q116" s="10">
        <f ca="1">Projeler[[#This Row],[İhale Tarihi]]+RANDBETWEEN(10,60)</f>
        <v>42996</v>
      </c>
      <c r="R116" t="str">
        <f t="shared" ca="1" si="11"/>
        <v>Toykan Büyükgüngör</v>
      </c>
      <c r="S116" t="str">
        <f ca="1">OFFSET(S$1,MATCH(Projeler[[#This Row],[İhale Usulu]],T$1:T$100)-1,0)</f>
        <v>Açık Teklif</v>
      </c>
      <c r="T116" t="str">
        <f t="shared" ca="1" si="12"/>
        <v>Yarışma Usulü</v>
      </c>
      <c r="U116">
        <f ca="1">Projeler[[#This Row],[İhale Tutarı]]</f>
        <v>356380</v>
      </c>
      <c r="V116">
        <f ca="1">Projeler[[#This Row],[Finans - Proje Tutarı]]*RANDBETWEEN(1,100)/100</f>
        <v>324305.8</v>
      </c>
      <c r="W116">
        <f ca="1">(Projeler[[#This Row],[Finans - Proje Tutarı]]-Projeler[[#This Row],[Finans - Geçen Yıllar Harcama]])*RANDBETWEEN(1,100)/100</f>
        <v>15074.874000000005</v>
      </c>
      <c r="X116">
        <f ca="1">Projeler[[#This Row],[Finans - Proje Tutarı]]-Projeler[[#This Row],[Finans - Geçen Yıllar Harcama]]-Projeler[[#This Row],[Finans - Dönem Harcama]]</f>
        <v>16999.326000000008</v>
      </c>
      <c r="Y116" s="26">
        <f ca="1">(Projeler[[#This Row],[Finans - Proje Tutarı]]-Projeler[[#This Row],[Finans - Kalan Bütçe]])/Projeler[[#This Row],[Finans - Proje Tutarı]]</f>
        <v>0.95230000000000004</v>
      </c>
      <c r="Z116" s="26">
        <f ca="1">Projeler[[#This Row],[Bütçe Kullanım Oranı]]*RANDBETWEEN(50,100)/100</f>
        <v>0.73327100000000001</v>
      </c>
    </row>
    <row r="117" spans="1:26">
      <c r="A117">
        <v>16</v>
      </c>
      <c r="B117" s="7" t="str">
        <f ca="1">VLOOKUP(RANDBETWEEN(1,1000),Basvuranlar[],2,0)&amp;" "&amp;VLOOKUP(RANDBETWEEN(1,1000),Basvuranlar[],3,0)</f>
        <v>Karanalp Yıldızdöken</v>
      </c>
      <c r="C117" t="str">
        <f ca="1">E117&amp;"-"&amp;F117&amp;" "&amp; Projeler[[#This Row],[Karakteristik]]&amp;" Projesi"</f>
        <v>Şanlıurfa-Ceylanpınar Altyapı ve Teknoloji Projesi</v>
      </c>
      <c r="D117">
        <f t="shared" ca="1" si="3"/>
        <v>825</v>
      </c>
      <c r="E117" t="str">
        <f ca="1">VLOOKUP(Projeler[[#This Row],[ProjeİlceID]],ilceler[],3,0)</f>
        <v>Şanlıurfa</v>
      </c>
      <c r="F117" t="str">
        <f ca="1">VLOOKUP(Projeler[[#This Row],[ProjeİlceID]],ilceler[],2,0)</f>
        <v>Ceylanpınar</v>
      </c>
      <c r="G117" t="str">
        <f t="shared" ca="1" si="4"/>
        <v>Diğer</v>
      </c>
      <c r="H117" s="15" t="str">
        <f t="shared" ca="1" si="5"/>
        <v>Genel Müdür Bütçesi</v>
      </c>
      <c r="I117" t="str">
        <f t="shared" ca="1" si="6"/>
        <v>Altyapı ve Teknoloji</v>
      </c>
      <c r="J117" s="10">
        <f t="shared" ca="1" si="7"/>
        <v>42986</v>
      </c>
      <c r="K117" s="10">
        <f ca="1">Projeler[[#This Row],[Proje Başlangıç]]+RANDBETWEEN(60,620)</f>
        <v>43229</v>
      </c>
      <c r="L117" t="str">
        <f t="shared" ca="1" si="8"/>
        <v>Son Kontrol</v>
      </c>
      <c r="M117" s="25" t="str">
        <f ca="1">Projeler[[#This Row],[Proje Adı]]</f>
        <v>Şanlıurfa-Ceylanpınar Altyapı ve Teknoloji Projesi</v>
      </c>
      <c r="N117" t="str">
        <f ca="1">Projeler[[#This Row],[Proje İli]]&amp;" İli "&amp;Projeler[[#This Row],[Proje İlçesi]]&amp;" İlçesi"</f>
        <v>Şanlıurfa İli Ceylanpınar İlçesi</v>
      </c>
      <c r="O117">
        <f t="shared" ca="1" si="9"/>
        <v>150980</v>
      </c>
      <c r="P117" s="10">
        <f t="shared" ca="1" si="10"/>
        <v>42985</v>
      </c>
      <c r="Q117" s="10">
        <f ca="1">Projeler[[#This Row],[İhale Tarihi]]+RANDBETWEEN(10,60)</f>
        <v>43032</v>
      </c>
      <c r="R117" t="str">
        <f t="shared" ca="1" si="11"/>
        <v>Tuna Han Salih Hacılar</v>
      </c>
      <c r="S117" t="str">
        <f ca="1">OFFSET(S$1,MATCH(Projeler[[#This Row],[İhale Usulu]],T$1:T$100)-1,0)</f>
        <v>Açık Teklif</v>
      </c>
      <c r="T117" t="str">
        <f t="shared" ca="1" si="12"/>
        <v>Açık Teklif Usulü</v>
      </c>
      <c r="U117">
        <f ca="1">Projeler[[#This Row],[İhale Tutarı]]</f>
        <v>150980</v>
      </c>
      <c r="V117">
        <f ca="1">Projeler[[#This Row],[Finans - Proje Tutarı]]*RANDBETWEEN(1,100)/100</f>
        <v>98137</v>
      </c>
      <c r="W117">
        <f ca="1">(Projeler[[#This Row],[Finans - Proje Tutarı]]-Projeler[[#This Row],[Finans - Geçen Yıllar Harcama]])*RANDBETWEEN(1,100)/100</f>
        <v>50200.85</v>
      </c>
      <c r="X117">
        <f ca="1">Projeler[[#This Row],[Finans - Proje Tutarı]]-Projeler[[#This Row],[Finans - Geçen Yıllar Harcama]]-Projeler[[#This Row],[Finans - Dönem Harcama]]</f>
        <v>2642.1500000000015</v>
      </c>
      <c r="Y117" s="26">
        <f ca="1">(Projeler[[#This Row],[Finans - Proje Tutarı]]-Projeler[[#This Row],[Finans - Kalan Bütçe]])/Projeler[[#This Row],[Finans - Proje Tutarı]]</f>
        <v>0.98250000000000004</v>
      </c>
      <c r="Z117" s="26">
        <f ca="1">Projeler[[#This Row],[Bütçe Kullanım Oranı]]*RANDBETWEEN(50,100)/100</f>
        <v>0.78600000000000003</v>
      </c>
    </row>
    <row r="118" spans="1:26">
      <c r="A118">
        <v>17</v>
      </c>
      <c r="B118" s="7" t="str">
        <f ca="1">VLOOKUP(RANDBETWEEN(1,1000),Basvuranlar[],2,0)&amp;" "&amp;VLOOKUP(RANDBETWEEN(1,1000),Basvuranlar[],3,0)</f>
        <v>Hamıd Evrenos</v>
      </c>
      <c r="C118" t="str">
        <f ca="1">E118&amp;"-"&amp;F118&amp;" "&amp; Projeler[[#This Row],[Karakteristik]]&amp;" Projesi"</f>
        <v>Van-Edremit Çalışan Deneyimi Projesi</v>
      </c>
      <c r="D118">
        <f t="shared" ca="1" si="3"/>
        <v>934</v>
      </c>
      <c r="E118" t="str">
        <f ca="1">VLOOKUP(Projeler[[#This Row],[ProjeİlceID]],ilceler[],3,0)</f>
        <v>Van</v>
      </c>
      <c r="F118" t="str">
        <f ca="1">VLOOKUP(Projeler[[#This Row],[ProjeİlceID]],ilceler[],2,0)</f>
        <v>Edremit</v>
      </c>
      <c r="G118" t="str">
        <f t="shared" ca="1" si="4"/>
        <v>Saha Hizmetleri</v>
      </c>
      <c r="H118" s="15" t="str">
        <f t="shared" ca="1" si="5"/>
        <v>Diğer</v>
      </c>
      <c r="I118" t="str">
        <f t="shared" ca="1" si="6"/>
        <v>Çalışan Deneyimi</v>
      </c>
      <c r="J118" s="10">
        <f t="shared" ca="1" si="7"/>
        <v>42990</v>
      </c>
      <c r="K118" s="10">
        <f ca="1">Projeler[[#This Row],[Proje Başlangıç]]+RANDBETWEEN(60,620)</f>
        <v>43386</v>
      </c>
      <c r="L118" t="str">
        <f t="shared" ca="1" si="8"/>
        <v>Son Kontrol</v>
      </c>
      <c r="M118" s="25" t="str">
        <f ca="1">Projeler[[#This Row],[Proje Adı]]</f>
        <v>Van-Edremit Çalışan Deneyimi Projesi</v>
      </c>
      <c r="N118" t="str">
        <f ca="1">Projeler[[#This Row],[Proje İli]]&amp;" İli "&amp;Projeler[[#This Row],[Proje İlçesi]]&amp;" İlçesi"</f>
        <v>Van İli Edremit İlçesi</v>
      </c>
      <c r="O118">
        <f t="shared" ca="1" si="9"/>
        <v>397460</v>
      </c>
      <c r="P118" s="10">
        <f t="shared" ca="1" si="10"/>
        <v>42982</v>
      </c>
      <c r="Q118" s="10">
        <f ca="1">Projeler[[#This Row],[İhale Tarihi]]+RANDBETWEEN(10,60)</f>
        <v>42997</v>
      </c>
      <c r="R118" t="str">
        <f t="shared" ca="1" si="11"/>
        <v>Işıltı Burak</v>
      </c>
      <c r="S118" t="str">
        <f ca="1">OFFSET(S$1,MATCH(Projeler[[#This Row],[İhale Usulu]],T$1:T$100)-1,0)</f>
        <v>Açık Teklif</v>
      </c>
      <c r="T118" t="str">
        <f t="shared" ca="1" si="12"/>
        <v>Açık Teklif Usulü</v>
      </c>
      <c r="U118">
        <f ca="1">Projeler[[#This Row],[İhale Tutarı]]</f>
        <v>397460</v>
      </c>
      <c r="V118">
        <f ca="1">Projeler[[#This Row],[Finans - Proje Tutarı]]*RANDBETWEEN(1,100)/100</f>
        <v>166933.20000000001</v>
      </c>
      <c r="W118">
        <f ca="1">(Projeler[[#This Row],[Finans - Proje Tutarı]]-Projeler[[#This Row],[Finans - Geçen Yıllar Harcama]])*RANDBETWEEN(1,100)/100</f>
        <v>182116.17199999999</v>
      </c>
      <c r="X118">
        <f ca="1">Projeler[[#This Row],[Finans - Proje Tutarı]]-Projeler[[#This Row],[Finans - Geçen Yıllar Harcama]]-Projeler[[#This Row],[Finans - Dönem Harcama]]</f>
        <v>48410.627999999997</v>
      </c>
      <c r="Y118" s="26">
        <f ca="1">(Projeler[[#This Row],[Finans - Proje Tutarı]]-Projeler[[#This Row],[Finans - Kalan Bütçe]])/Projeler[[#This Row],[Finans - Proje Tutarı]]</f>
        <v>0.87819999999999998</v>
      </c>
      <c r="Z118" s="26">
        <f ca="1">Projeler[[#This Row],[Bütçe Kullanım Oranı]]*RANDBETWEEN(50,100)/100</f>
        <v>0.649868</v>
      </c>
    </row>
    <row r="119" spans="1:26">
      <c r="A119">
        <v>18</v>
      </c>
      <c r="B119" s="7" t="str">
        <f ca="1">VLOOKUP(RANDBETWEEN(1,1000),Basvuranlar[],2,0)&amp;" "&amp;VLOOKUP(RANDBETWEEN(1,1000),Basvuranlar[],3,0)</f>
        <v>Rabia Kübra Korkmazcan</v>
      </c>
      <c r="C119" t="str">
        <f ca="1">E119&amp;"-"&amp;F119&amp;" "&amp; Projeler[[#This Row],[Karakteristik]]&amp;" Projesi"</f>
        <v>Adıyaman-Tut Finans Projesi</v>
      </c>
      <c r="D119">
        <f t="shared" ca="1" si="3"/>
        <v>24</v>
      </c>
      <c r="E119" t="str">
        <f ca="1">VLOOKUP(Projeler[[#This Row],[ProjeİlceID]],ilceler[],3,0)</f>
        <v>Adıyaman</v>
      </c>
      <c r="F119" t="str">
        <f ca="1">VLOOKUP(Projeler[[#This Row],[ProjeİlceID]],ilceler[],2,0)</f>
        <v>Tut</v>
      </c>
      <c r="G119" t="str">
        <f t="shared" ca="1" si="4"/>
        <v>Satış ve Pazarlama</v>
      </c>
      <c r="H119" s="15" t="str">
        <f t="shared" ca="1" si="5"/>
        <v>Departman Bütçesi</v>
      </c>
      <c r="I119" t="str">
        <f t="shared" ca="1" si="6"/>
        <v>Finans</v>
      </c>
      <c r="J119" s="10">
        <f t="shared" ca="1" si="7"/>
        <v>42986</v>
      </c>
      <c r="K119" s="10">
        <f ca="1">Projeler[[#This Row],[Proje Başlangıç]]+RANDBETWEEN(60,620)</f>
        <v>43333</v>
      </c>
      <c r="L119" t="str">
        <f t="shared" ca="1" si="8"/>
        <v>Son Kontrol</v>
      </c>
      <c r="M119" s="25" t="str">
        <f ca="1">Projeler[[#This Row],[Proje Adı]]</f>
        <v>Adıyaman-Tut Finans Projesi</v>
      </c>
      <c r="N119" t="str">
        <f ca="1">Projeler[[#This Row],[Proje İli]]&amp;" İli "&amp;Projeler[[#This Row],[Proje İlçesi]]&amp;" İlçesi"</f>
        <v>Adıyaman İli Tut İlçesi</v>
      </c>
      <c r="O119">
        <f t="shared" ca="1" si="9"/>
        <v>418000</v>
      </c>
      <c r="P119" s="10">
        <f t="shared" ca="1" si="10"/>
        <v>42993</v>
      </c>
      <c r="Q119" s="10">
        <f ca="1">Projeler[[#This Row],[İhale Tarihi]]+RANDBETWEEN(10,60)</f>
        <v>43052</v>
      </c>
      <c r="R119" t="str">
        <f t="shared" ca="1" si="11"/>
        <v>Rekin Yalçıntaş</v>
      </c>
      <c r="S119" t="str">
        <f ca="1">OFFSET(S$1,MATCH(Projeler[[#This Row],[İhale Usulu]],T$1:T$100)-1,0)</f>
        <v>Açık Teklif</v>
      </c>
      <c r="T119" t="str">
        <f t="shared" ca="1" si="12"/>
        <v>Açık Teklif Usulü</v>
      </c>
      <c r="U119">
        <f ca="1">Projeler[[#This Row],[İhale Tutarı]]</f>
        <v>418000</v>
      </c>
      <c r="V119">
        <f ca="1">Projeler[[#This Row],[Finans - Proje Tutarı]]*RANDBETWEEN(1,100)/100</f>
        <v>150480</v>
      </c>
      <c r="W119">
        <f ca="1">(Projeler[[#This Row],[Finans - Proje Tutarı]]-Projeler[[#This Row],[Finans - Geçen Yıllar Harcama]])*RANDBETWEEN(1,100)/100</f>
        <v>171212.79999999999</v>
      </c>
      <c r="X119">
        <f ca="1">Projeler[[#This Row],[Finans - Proje Tutarı]]-Projeler[[#This Row],[Finans - Geçen Yıllar Harcama]]-Projeler[[#This Row],[Finans - Dönem Harcama]]</f>
        <v>96307.200000000012</v>
      </c>
      <c r="Y119" s="26">
        <f ca="1">(Projeler[[#This Row],[Finans - Proje Tutarı]]-Projeler[[#This Row],[Finans - Kalan Bütçe]])/Projeler[[#This Row],[Finans - Proje Tutarı]]</f>
        <v>0.76959999999999995</v>
      </c>
      <c r="Z119" s="26">
        <f ca="1">Projeler[[#This Row],[Bütçe Kullanım Oranı]]*RANDBETWEEN(50,100)/100</f>
        <v>0.60028799999999993</v>
      </c>
    </row>
    <row r="120" spans="1:26">
      <c r="A120">
        <v>19</v>
      </c>
      <c r="B120" s="7" t="str">
        <f ca="1">VLOOKUP(RANDBETWEEN(1,1000),Basvuranlar[],2,0)&amp;" "&amp;VLOOKUP(RANDBETWEEN(1,1000),Basvuranlar[],3,0)</f>
        <v>Şahabettin Aysal</v>
      </c>
      <c r="C120" t="str">
        <f ca="1">E120&amp;"-"&amp;F120&amp;" "&amp; Projeler[[#This Row],[Karakteristik]]&amp;" Projesi"</f>
        <v>Hatay-Kumlu Diğer Projesi</v>
      </c>
      <c r="D120">
        <f t="shared" ca="1" si="3"/>
        <v>423</v>
      </c>
      <c r="E120" t="str">
        <f ca="1">VLOOKUP(Projeler[[#This Row],[ProjeİlceID]],ilceler[],3,0)</f>
        <v>Hatay</v>
      </c>
      <c r="F120" t="str">
        <f ca="1">VLOOKUP(Projeler[[#This Row],[ProjeİlceID]],ilceler[],2,0)</f>
        <v>Kumlu</v>
      </c>
      <c r="G120" t="str">
        <f t="shared" ca="1" si="4"/>
        <v>Çalışan Deneyimi</v>
      </c>
      <c r="H120" s="15" t="str">
        <f t="shared" ca="1" si="5"/>
        <v>Departman Bütçesi</v>
      </c>
      <c r="I120" t="str">
        <f t="shared" ca="1" si="6"/>
        <v>Diğer</v>
      </c>
      <c r="J120" s="10">
        <f t="shared" ca="1" si="7"/>
        <v>42980</v>
      </c>
      <c r="K120" s="10">
        <f ca="1">Projeler[[#This Row],[Proje Başlangıç]]+RANDBETWEEN(60,620)</f>
        <v>43152</v>
      </c>
      <c r="L120" t="str">
        <f t="shared" ca="1" si="8"/>
        <v>Son Kontrol</v>
      </c>
      <c r="M120" s="25" t="str">
        <f ca="1">Projeler[[#This Row],[Proje Adı]]</f>
        <v>Hatay-Kumlu Diğer Projesi</v>
      </c>
      <c r="N120" t="str">
        <f ca="1">Projeler[[#This Row],[Proje İli]]&amp;" İli "&amp;Projeler[[#This Row],[Proje İlçesi]]&amp;" İlçesi"</f>
        <v>Hatay İli Kumlu İlçesi</v>
      </c>
      <c r="O120">
        <f t="shared" ca="1" si="9"/>
        <v>459080</v>
      </c>
      <c r="P120" s="10">
        <f t="shared" ca="1" si="10"/>
        <v>42985</v>
      </c>
      <c r="Q120" s="10">
        <f ca="1">Projeler[[#This Row],[İhale Tarihi]]+RANDBETWEEN(10,60)</f>
        <v>43031</v>
      </c>
      <c r="R120" t="str">
        <f t="shared" ca="1" si="11"/>
        <v>Tevfik Göreke</v>
      </c>
      <c r="S120" t="str">
        <f ca="1">OFFSET(S$1,MATCH(Projeler[[#This Row],[İhale Usulu]],T$1:T$100)-1,0)</f>
        <v>Açık Teklif</v>
      </c>
      <c r="T120" t="str">
        <f t="shared" ca="1" si="12"/>
        <v>Pazarlık Usulü</v>
      </c>
      <c r="U120">
        <f ca="1">Projeler[[#This Row],[İhale Tutarı]]</f>
        <v>459080</v>
      </c>
      <c r="V120">
        <f ca="1">Projeler[[#This Row],[Finans - Proje Tutarı]]*RANDBETWEEN(1,100)/100</f>
        <v>367264</v>
      </c>
      <c r="W120">
        <f ca="1">(Projeler[[#This Row],[Finans - Proje Tutarı]]-Projeler[[#This Row],[Finans - Geçen Yıllar Harcama]])*RANDBETWEEN(1,100)/100</f>
        <v>37644.559999999998</v>
      </c>
      <c r="X120">
        <f ca="1">Projeler[[#This Row],[Finans - Proje Tutarı]]-Projeler[[#This Row],[Finans - Geçen Yıllar Harcama]]-Projeler[[#This Row],[Finans - Dönem Harcama]]</f>
        <v>54171.44</v>
      </c>
      <c r="Y120" s="26">
        <f ca="1">(Projeler[[#This Row],[Finans - Proje Tutarı]]-Projeler[[#This Row],[Finans - Kalan Bütçe]])/Projeler[[#This Row],[Finans - Proje Tutarı]]</f>
        <v>0.88200000000000001</v>
      </c>
      <c r="Z120" s="26">
        <f ca="1">Projeler[[#This Row],[Bütçe Kullanım Oranı]]*RANDBETWEEN(50,100)/100</f>
        <v>0.54683999999999999</v>
      </c>
    </row>
    <row r="121" spans="1:26">
      <c r="A121">
        <v>20</v>
      </c>
      <c r="B121" s="7" t="str">
        <f ca="1">VLOOKUP(RANDBETWEEN(1,1000),Basvuranlar[],2,0)&amp;" "&amp;VLOOKUP(RANDBETWEEN(1,1000),Basvuranlar[],3,0)</f>
        <v>Turhan Onur Saltuk</v>
      </c>
      <c r="C121" t="str">
        <f ca="1">E121&amp;"-"&amp;F121&amp;" "&amp; Projeler[[#This Row],[Karakteristik]]&amp;" Projesi"</f>
        <v>Erzincan-Çayırlı Altyapı ve Teknoloji Projesi</v>
      </c>
      <c r="D121">
        <f t="shared" ca="1" si="3"/>
        <v>335</v>
      </c>
      <c r="E121" t="str">
        <f ca="1">VLOOKUP(Projeler[[#This Row],[ProjeİlceID]],ilceler[],3,0)</f>
        <v>Erzincan</v>
      </c>
      <c r="F121" t="str">
        <f ca="1">VLOOKUP(Projeler[[#This Row],[ProjeİlceID]],ilceler[],2,0)</f>
        <v>Çayırlı</v>
      </c>
      <c r="G121" t="str">
        <f t="shared" ca="1" si="4"/>
        <v>Satış ve Pazarlama</v>
      </c>
      <c r="H121" s="15" t="str">
        <f t="shared" ca="1" si="5"/>
        <v>Genel Müdür Bütçesi</v>
      </c>
      <c r="I121" t="str">
        <f t="shared" ca="1" si="6"/>
        <v>Altyapı ve Teknoloji</v>
      </c>
      <c r="J121" s="10">
        <f t="shared" ca="1" si="7"/>
        <v>42971</v>
      </c>
      <c r="K121" s="10">
        <f ca="1">Projeler[[#This Row],[Proje Başlangıç]]+RANDBETWEEN(60,620)</f>
        <v>43059</v>
      </c>
      <c r="L121" t="str">
        <f t="shared" ca="1" si="8"/>
        <v>Tamamlandı</v>
      </c>
      <c r="M121" s="25" t="str">
        <f ca="1">Projeler[[#This Row],[Proje Adı]]</f>
        <v>Erzincan-Çayırlı Altyapı ve Teknoloji Projesi</v>
      </c>
      <c r="N121" t="str">
        <f ca="1">Projeler[[#This Row],[Proje İli]]&amp;" İli "&amp;Projeler[[#This Row],[Proje İlçesi]]&amp;" İlçesi"</f>
        <v>Erzincan İli Çayırlı İlçesi</v>
      </c>
      <c r="O121">
        <f t="shared" ca="1" si="9"/>
        <v>294760</v>
      </c>
      <c r="P121" s="10">
        <f t="shared" ca="1" si="10"/>
        <v>42993</v>
      </c>
      <c r="Q121" s="10">
        <f ca="1">Projeler[[#This Row],[İhale Tarihi]]+RANDBETWEEN(10,60)</f>
        <v>43022</v>
      </c>
      <c r="R121" t="str">
        <f t="shared" ca="1" si="11"/>
        <v>Kerime Hacer Ünlü</v>
      </c>
      <c r="S121" t="str">
        <f ca="1">OFFSET(S$1,MATCH(Projeler[[#This Row],[İhale Usulu]],T$1:T$100)-1,0)</f>
        <v>Açık Teklif</v>
      </c>
      <c r="T121" t="str">
        <f t="shared" ca="1" si="12"/>
        <v>Açık Teklif Usulü</v>
      </c>
      <c r="U121">
        <f ca="1">Projeler[[#This Row],[İhale Tutarı]]</f>
        <v>294760</v>
      </c>
      <c r="V121">
        <f ca="1">Projeler[[#This Row],[Finans - Proje Tutarı]]*RANDBETWEEN(1,100)/100</f>
        <v>232860.4</v>
      </c>
      <c r="W121">
        <f ca="1">(Projeler[[#This Row],[Finans - Proje Tutarı]]-Projeler[[#This Row],[Finans - Geçen Yıllar Harcama]])*RANDBETWEEN(1,100)/100</f>
        <v>34044.780000000006</v>
      </c>
      <c r="X121">
        <f ca="1">Projeler[[#This Row],[Finans - Proje Tutarı]]-Projeler[[#This Row],[Finans - Geçen Yıllar Harcama]]-Projeler[[#This Row],[Finans - Dönem Harcama]]</f>
        <v>27854.82</v>
      </c>
      <c r="Y121" s="26">
        <f ca="1">(Projeler[[#This Row],[Finans - Proje Tutarı]]-Projeler[[#This Row],[Finans - Kalan Bütçe]])/Projeler[[#This Row],[Finans - Proje Tutarı]]</f>
        <v>0.90549999999999997</v>
      </c>
      <c r="Z121" s="26">
        <f ca="1">Projeler[[#This Row],[Bütçe Kullanım Oranı]]*RANDBETWEEN(50,100)/100</f>
        <v>0.67007000000000005</v>
      </c>
    </row>
    <row r="122" spans="1:26">
      <c r="A122">
        <v>21</v>
      </c>
      <c r="B122" s="7" t="str">
        <f ca="1">VLOOKUP(RANDBETWEEN(1,1000),Basvuranlar[],2,0)&amp;" "&amp;VLOOKUP(RANDBETWEEN(1,1000),Basvuranlar[],3,0)</f>
        <v>Ecem Garip</v>
      </c>
      <c r="C122" t="str">
        <f ca="1">E122&amp;"-"&amp;F122&amp;" "&amp; Projeler[[#This Row],[Karakteristik]]&amp;" Projesi"</f>
        <v>Batman-Gercüş Kurum içi eğitim Projesi</v>
      </c>
      <c r="D122">
        <f t="shared" ca="1" si="3"/>
        <v>166</v>
      </c>
      <c r="E122" t="str">
        <f ca="1">VLOOKUP(Projeler[[#This Row],[ProjeİlceID]],ilceler[],3,0)</f>
        <v>Batman</v>
      </c>
      <c r="F122" t="str">
        <f ca="1">VLOOKUP(Projeler[[#This Row],[ProjeİlceID]],ilceler[],2,0)</f>
        <v>Gercüş</v>
      </c>
      <c r="G122" t="str">
        <f t="shared" ca="1" si="4"/>
        <v>Çalışan Deneyimi</v>
      </c>
      <c r="H122" s="15" t="str">
        <f t="shared" ca="1" si="5"/>
        <v>Genel Müdür Bütçesi</v>
      </c>
      <c r="I122" t="str">
        <f t="shared" ca="1" si="6"/>
        <v>Kurum içi eğitim</v>
      </c>
      <c r="J122" s="10">
        <f t="shared" ca="1" si="7"/>
        <v>42945</v>
      </c>
      <c r="K122" s="10">
        <f ca="1">Projeler[[#This Row],[Proje Başlangıç]]+RANDBETWEEN(60,620)</f>
        <v>43541</v>
      </c>
      <c r="L122" t="str">
        <f t="shared" ca="1" si="8"/>
        <v>Proje Aşamasında</v>
      </c>
      <c r="M122" s="25" t="str">
        <f ca="1">Projeler[[#This Row],[Proje Adı]]</f>
        <v>Batman-Gercüş Kurum içi eğitim Projesi</v>
      </c>
      <c r="N122" t="str">
        <f ca="1">Projeler[[#This Row],[Proje İli]]&amp;" İli "&amp;Projeler[[#This Row],[Proje İlçesi]]&amp;" İlçesi"</f>
        <v>Batman İli Gercüş İlçesi</v>
      </c>
      <c r="O122">
        <f t="shared" ca="1" si="9"/>
        <v>212600</v>
      </c>
      <c r="P122" s="10">
        <f t="shared" ca="1" si="10"/>
        <v>42972</v>
      </c>
      <c r="Q122" s="10">
        <f ca="1">Projeler[[#This Row],[İhale Tarihi]]+RANDBETWEEN(10,60)</f>
        <v>43004</v>
      </c>
      <c r="R122" t="str">
        <f t="shared" ca="1" si="11"/>
        <v>Enginsu Kondakcıoğlu</v>
      </c>
      <c r="S122" t="str">
        <f ca="1">OFFSET(S$1,MATCH(Projeler[[#This Row],[İhale Usulu]],T$1:T$100)-1,0)</f>
        <v>Açık Teklif</v>
      </c>
      <c r="T122" t="str">
        <f t="shared" ca="1" si="12"/>
        <v>Pazarlık Usulü</v>
      </c>
      <c r="U122">
        <f ca="1">Projeler[[#This Row],[İhale Tutarı]]</f>
        <v>212600</v>
      </c>
      <c r="V122">
        <f ca="1">Projeler[[#This Row],[Finans - Proje Tutarı]]*RANDBETWEEN(1,100)/100</f>
        <v>125434</v>
      </c>
      <c r="W122">
        <f ca="1">(Projeler[[#This Row],[Finans - Proje Tutarı]]-Projeler[[#This Row],[Finans - Geçen Yıllar Harcama]])*RANDBETWEEN(1,100)/100</f>
        <v>3486.64</v>
      </c>
      <c r="X122">
        <f ca="1">Projeler[[#This Row],[Finans - Proje Tutarı]]-Projeler[[#This Row],[Finans - Geçen Yıllar Harcama]]-Projeler[[#This Row],[Finans - Dönem Harcama]]</f>
        <v>83679.360000000001</v>
      </c>
      <c r="Y122" s="26">
        <f ca="1">(Projeler[[#This Row],[Finans - Proje Tutarı]]-Projeler[[#This Row],[Finans - Kalan Bütçe]])/Projeler[[#This Row],[Finans - Proje Tutarı]]</f>
        <v>0.60640000000000005</v>
      </c>
      <c r="Z122" s="26">
        <f ca="1">Projeler[[#This Row],[Bütçe Kullanım Oranı]]*RANDBETWEEN(50,100)/100</f>
        <v>0.30926399999999998</v>
      </c>
    </row>
    <row r="123" spans="1:26">
      <c r="A123">
        <v>22</v>
      </c>
      <c r="B123" s="7" t="str">
        <f ca="1">VLOOKUP(RANDBETWEEN(1,1000),Basvuranlar[],2,0)&amp;" "&amp;VLOOKUP(RANDBETWEEN(1,1000),Basvuranlar[],3,0)</f>
        <v>Murat Kaan Taç</v>
      </c>
      <c r="C123" t="str">
        <f ca="1">E123&amp;"-"&amp;F123&amp;" "&amp; Projeler[[#This Row],[Karakteristik]]&amp;" Projesi"</f>
        <v>Isparta-Atabey Network ve Sinyal Projesi</v>
      </c>
      <c r="D123">
        <f t="shared" ca="1" si="3"/>
        <v>433</v>
      </c>
      <c r="E123" t="str">
        <f ca="1">VLOOKUP(Projeler[[#This Row],[ProjeİlceID]],ilceler[],3,0)</f>
        <v>Isparta</v>
      </c>
      <c r="F123" t="str">
        <f ca="1">VLOOKUP(Projeler[[#This Row],[ProjeİlceID]],ilceler[],2,0)</f>
        <v>Atabey</v>
      </c>
      <c r="G123" t="str">
        <f t="shared" ca="1" si="4"/>
        <v>Müşteri Deneyimi</v>
      </c>
      <c r="H123" s="15" t="str">
        <f t="shared" ca="1" si="5"/>
        <v>Diğer</v>
      </c>
      <c r="I123" t="str">
        <f t="shared" ca="1" si="6"/>
        <v>Network ve Sinyal</v>
      </c>
      <c r="J123" s="10">
        <f t="shared" ca="1" si="7"/>
        <v>42947</v>
      </c>
      <c r="K123" s="10">
        <f ca="1">Projeler[[#This Row],[Proje Başlangıç]]+RANDBETWEEN(60,620)</f>
        <v>43249</v>
      </c>
      <c r="L123" t="str">
        <f t="shared" ca="1" si="8"/>
        <v>Proje Aşamasında</v>
      </c>
      <c r="M123" s="25" t="str">
        <f ca="1">Projeler[[#This Row],[Proje Adı]]</f>
        <v>Isparta-Atabey Network ve Sinyal Projesi</v>
      </c>
      <c r="N123" t="str">
        <f ca="1">Projeler[[#This Row],[Proje İli]]&amp;" İli "&amp;Projeler[[#This Row],[Proje İlçesi]]&amp;" İlçesi"</f>
        <v>Isparta İli Atabey İlçesi</v>
      </c>
      <c r="O123">
        <f t="shared" ca="1" si="9"/>
        <v>233140</v>
      </c>
      <c r="P123" s="10">
        <f t="shared" ca="1" si="10"/>
        <v>42987</v>
      </c>
      <c r="Q123" s="10">
        <f ca="1">Projeler[[#This Row],[İhale Tarihi]]+RANDBETWEEN(10,60)</f>
        <v>43019</v>
      </c>
      <c r="R123" t="str">
        <f t="shared" ca="1" si="11"/>
        <v>İbrahim Alp Tekin Ay</v>
      </c>
      <c r="S123" t="str">
        <f ca="1">OFFSET(S$1,MATCH(Projeler[[#This Row],[İhale Usulu]],T$1:T$100)-1,0)</f>
        <v>Açık Teklif</v>
      </c>
      <c r="T123" t="str">
        <f t="shared" ca="1" si="12"/>
        <v>Açık Teklif Usulü</v>
      </c>
      <c r="U123">
        <f ca="1">Projeler[[#This Row],[İhale Tutarı]]</f>
        <v>233140</v>
      </c>
      <c r="V123">
        <f ca="1">Projeler[[#This Row],[Finans - Proje Tutarı]]*RANDBETWEEN(1,100)/100</f>
        <v>135221.20000000001</v>
      </c>
      <c r="W123">
        <f ca="1">(Projeler[[#This Row],[Finans - Proje Tutarı]]-Projeler[[#This Row],[Finans - Geçen Yıllar Harcama]])*RANDBETWEEN(1,100)/100</f>
        <v>41125.895999999993</v>
      </c>
      <c r="X123">
        <f ca="1">Projeler[[#This Row],[Finans - Proje Tutarı]]-Projeler[[#This Row],[Finans - Geçen Yıllar Harcama]]-Projeler[[#This Row],[Finans - Dönem Harcama]]</f>
        <v>56792.903999999995</v>
      </c>
      <c r="Y123" s="26">
        <f ca="1">(Projeler[[#This Row],[Finans - Proje Tutarı]]-Projeler[[#This Row],[Finans - Kalan Bütçe]])/Projeler[[#This Row],[Finans - Proje Tutarı]]</f>
        <v>0.75640000000000007</v>
      </c>
      <c r="Z123" s="26">
        <f ca="1">Projeler[[#This Row],[Bütçe Kullanım Oranı]]*RANDBETWEEN(50,100)/100</f>
        <v>0.47653200000000007</v>
      </c>
    </row>
    <row r="124" spans="1:26">
      <c r="A124">
        <v>23</v>
      </c>
      <c r="B124" s="7" t="str">
        <f ca="1">VLOOKUP(RANDBETWEEN(1,1000),Basvuranlar[],2,0)&amp;" "&amp;VLOOKUP(RANDBETWEEN(1,1000),Basvuranlar[],3,0)</f>
        <v>Ahmet Berk Baştopçu</v>
      </c>
      <c r="C124" t="str">
        <f ca="1">E124&amp;"-"&amp;F124&amp;" "&amp; Projeler[[#This Row],[Karakteristik]]&amp;" Projesi"</f>
        <v>Bitlis-Adilcevaz Altyapı ve Teknoloji Projesi</v>
      </c>
      <c r="D124">
        <f t="shared" ca="1" si="3"/>
        <v>189</v>
      </c>
      <c r="E124" t="str">
        <f ca="1">VLOOKUP(Projeler[[#This Row],[ProjeİlceID]],ilceler[],3,0)</f>
        <v>Bitlis</v>
      </c>
      <c r="F124" t="str">
        <f ca="1">VLOOKUP(Projeler[[#This Row],[ProjeİlceID]],ilceler[],2,0)</f>
        <v>Adilcevaz</v>
      </c>
      <c r="G124" t="str">
        <f t="shared" ca="1" si="4"/>
        <v>Finans</v>
      </c>
      <c r="H124" s="15" t="str">
        <f t="shared" ca="1" si="5"/>
        <v>Diğer</v>
      </c>
      <c r="I124" t="str">
        <f t="shared" ca="1" si="6"/>
        <v>Altyapı ve Teknoloji</v>
      </c>
      <c r="J124" s="10">
        <f t="shared" ca="1" si="7"/>
        <v>42971</v>
      </c>
      <c r="K124" s="10">
        <f ca="1">Projeler[[#This Row],[Proje Başlangıç]]+RANDBETWEEN(60,620)</f>
        <v>43108</v>
      </c>
      <c r="L124" t="str">
        <f t="shared" ca="1" si="8"/>
        <v>Tamamlandı</v>
      </c>
      <c r="M124" s="25" t="str">
        <f ca="1">Projeler[[#This Row],[Proje Adı]]</f>
        <v>Bitlis-Adilcevaz Altyapı ve Teknoloji Projesi</v>
      </c>
      <c r="N124" t="str">
        <f ca="1">Projeler[[#This Row],[Proje İli]]&amp;" İli "&amp;Projeler[[#This Row],[Proje İlçesi]]&amp;" İlçesi"</f>
        <v>Bitlis İli Adilcevaz İlçesi</v>
      </c>
      <c r="O124">
        <f t="shared" ca="1" si="9"/>
        <v>171520</v>
      </c>
      <c r="P124" s="10">
        <f t="shared" ca="1" si="10"/>
        <v>42972</v>
      </c>
      <c r="Q124" s="10">
        <f ca="1">Projeler[[#This Row],[İhale Tarihi]]+RANDBETWEEN(10,60)</f>
        <v>42987</v>
      </c>
      <c r="R124" t="str">
        <f t="shared" ca="1" si="11"/>
        <v>Bayülken Çarıcı</v>
      </c>
      <c r="S124" t="str">
        <f ca="1">OFFSET(S$1,MATCH(Projeler[[#This Row],[İhale Usulu]],T$1:T$100)-1,0)</f>
        <v>Açık Teklif</v>
      </c>
      <c r="T124" t="str">
        <f t="shared" ca="1" si="12"/>
        <v>Açık Teklif Usulü</v>
      </c>
      <c r="U124">
        <f ca="1">Projeler[[#This Row],[İhale Tutarı]]</f>
        <v>171520</v>
      </c>
      <c r="V124">
        <f ca="1">Projeler[[#This Row],[Finans - Proje Tutarı]]*RANDBETWEEN(1,100)/100</f>
        <v>44595.199999999997</v>
      </c>
      <c r="W124">
        <f ca="1">(Projeler[[#This Row],[Finans - Proje Tutarı]]-Projeler[[#This Row],[Finans - Geçen Yıllar Harcama]])*RANDBETWEEN(1,100)/100</f>
        <v>39346.688000000002</v>
      </c>
      <c r="X124">
        <f ca="1">Projeler[[#This Row],[Finans - Proje Tutarı]]-Projeler[[#This Row],[Finans - Geçen Yıllar Harcama]]-Projeler[[#This Row],[Finans - Dönem Harcama]]</f>
        <v>87578.111999999994</v>
      </c>
      <c r="Y124" s="26">
        <f ca="1">(Projeler[[#This Row],[Finans - Proje Tutarı]]-Projeler[[#This Row],[Finans - Kalan Bütçe]])/Projeler[[#This Row],[Finans - Proje Tutarı]]</f>
        <v>0.48940000000000006</v>
      </c>
      <c r="Z124" s="26">
        <f ca="1">Projeler[[#This Row],[Bütçe Kullanım Oranı]]*RANDBETWEEN(50,100)/100</f>
        <v>0.36215600000000003</v>
      </c>
    </row>
    <row r="125" spans="1:26">
      <c r="A125">
        <v>24</v>
      </c>
      <c r="B125" s="7" t="str">
        <f ca="1">VLOOKUP(RANDBETWEEN(1,1000),Basvuranlar[],2,0)&amp;" "&amp;VLOOKUP(RANDBETWEEN(1,1000),Basvuranlar[],3,0)</f>
        <v>Ada Mortepe</v>
      </c>
      <c r="C125" t="str">
        <f ca="1">E125&amp;"-"&amp;F125&amp;" "&amp; Projeler[[#This Row],[Karakteristik]]&amp;" Projesi"</f>
        <v>Samsun-Alaçam Güvenlik Projesi</v>
      </c>
      <c r="D125">
        <f t="shared" ca="1" si="3"/>
        <v>805</v>
      </c>
      <c r="E125" t="str">
        <f ca="1">VLOOKUP(Projeler[[#This Row],[ProjeİlceID]],ilceler[],3,0)</f>
        <v>Samsun</v>
      </c>
      <c r="F125" t="str">
        <f ca="1">VLOOKUP(Projeler[[#This Row],[ProjeİlceID]],ilceler[],2,0)</f>
        <v>Alaçam</v>
      </c>
      <c r="G125" t="str">
        <f t="shared" ca="1" si="4"/>
        <v>Kurum içi eğitim</v>
      </c>
      <c r="H125" s="15" t="str">
        <f t="shared" ca="1" si="5"/>
        <v>Departman Bütçesi</v>
      </c>
      <c r="I125" t="str">
        <f t="shared" ca="1" si="6"/>
        <v>Güvenlik</v>
      </c>
      <c r="J125" s="10">
        <f t="shared" ca="1" si="7"/>
        <v>42964</v>
      </c>
      <c r="K125" s="10">
        <f ca="1">Projeler[[#This Row],[Proje Başlangıç]]+RANDBETWEEN(60,620)</f>
        <v>43153</v>
      </c>
      <c r="L125" t="str">
        <f t="shared" ca="1" si="8"/>
        <v>Devam Ediyor</v>
      </c>
      <c r="M125" s="25" t="str">
        <f ca="1">Projeler[[#This Row],[Proje Adı]]</f>
        <v>Samsun-Alaçam Güvenlik Projesi</v>
      </c>
      <c r="N125" t="str">
        <f ca="1">Projeler[[#This Row],[Proje İli]]&amp;" İli "&amp;Projeler[[#This Row],[Proje İlçesi]]&amp;" İlçesi"</f>
        <v>Samsun İli Alaçam İlçesi</v>
      </c>
      <c r="O125">
        <f t="shared" ca="1" si="9"/>
        <v>89360</v>
      </c>
      <c r="P125" s="10">
        <f t="shared" ca="1" si="10"/>
        <v>42982</v>
      </c>
      <c r="Q125" s="10">
        <f ca="1">Projeler[[#This Row],[İhale Tarihi]]+RANDBETWEEN(10,60)</f>
        <v>43027</v>
      </c>
      <c r="R125" t="str">
        <f t="shared" ca="1" si="11"/>
        <v>Tevfik Göreke</v>
      </c>
      <c r="S125" t="str">
        <f ca="1">OFFSET(S$1,MATCH(Projeler[[#This Row],[İhale Usulu]],T$1:T$100)-1,0)</f>
        <v>Açık Teklif</v>
      </c>
      <c r="T125" t="str">
        <f t="shared" ca="1" si="12"/>
        <v>Pazarlık Usulü</v>
      </c>
      <c r="U125">
        <f ca="1">Projeler[[#This Row],[İhale Tutarı]]</f>
        <v>89360</v>
      </c>
      <c r="V125">
        <f ca="1">Projeler[[#This Row],[Finans - Proje Tutarı]]*RANDBETWEEN(1,100)/100</f>
        <v>13404</v>
      </c>
      <c r="W125">
        <f ca="1">(Projeler[[#This Row],[Finans - Proje Tutarı]]-Projeler[[#This Row],[Finans - Geçen Yıllar Harcama]])*RANDBETWEEN(1,100)/100</f>
        <v>66081.72</v>
      </c>
      <c r="X125">
        <f ca="1">Projeler[[#This Row],[Finans - Proje Tutarı]]-Projeler[[#This Row],[Finans - Geçen Yıllar Harcama]]-Projeler[[#This Row],[Finans - Dönem Harcama]]</f>
        <v>9874.2799999999988</v>
      </c>
      <c r="Y125" s="26">
        <f ca="1">(Projeler[[#This Row],[Finans - Proje Tutarı]]-Projeler[[#This Row],[Finans - Kalan Bütçe]])/Projeler[[#This Row],[Finans - Proje Tutarı]]</f>
        <v>0.88950000000000007</v>
      </c>
      <c r="Z125" s="26">
        <f ca="1">Projeler[[#This Row],[Bütçe Kullanım Oranı]]*RANDBETWEEN(50,100)/100</f>
        <v>0.51590999999999998</v>
      </c>
    </row>
    <row r="126" spans="1:26">
      <c r="A126">
        <v>25</v>
      </c>
      <c r="B126" s="7" t="str">
        <f ca="1">VLOOKUP(RANDBETWEEN(1,1000),Basvuranlar[],2,0)&amp;" "&amp;VLOOKUP(RANDBETWEEN(1,1000),Basvuranlar[],3,0)</f>
        <v>Güneş Çarıcı</v>
      </c>
      <c r="C126" t="str">
        <f ca="1">E126&amp;"-"&amp;F126&amp;" "&amp; Projeler[[#This Row],[Karakteristik]]&amp;" Projesi"</f>
        <v>Bursa-Yıldırım Network ve Sinyal Projesi</v>
      </c>
      <c r="D126">
        <f t="shared" ca="1" si="3"/>
        <v>232</v>
      </c>
      <c r="E126" t="str">
        <f ca="1">VLOOKUP(Projeler[[#This Row],[ProjeİlceID]],ilceler[],3,0)</f>
        <v>Bursa</v>
      </c>
      <c r="F126" t="str">
        <f ca="1">VLOOKUP(Projeler[[#This Row],[ProjeİlceID]],ilceler[],2,0)</f>
        <v>Yıldırım</v>
      </c>
      <c r="G126" t="str">
        <f t="shared" ca="1" si="4"/>
        <v>Satış ve Pazarlama</v>
      </c>
      <c r="H126" s="15" t="str">
        <f t="shared" ca="1" si="5"/>
        <v>Departman Bütçesi</v>
      </c>
      <c r="I126" t="str">
        <f t="shared" ca="1" si="6"/>
        <v>Network ve Sinyal</v>
      </c>
      <c r="J126" s="10">
        <f t="shared" ca="1" si="7"/>
        <v>42964</v>
      </c>
      <c r="K126" s="10">
        <f ca="1">Projeler[[#This Row],[Proje Başlangıç]]+RANDBETWEEN(60,620)</f>
        <v>43277</v>
      </c>
      <c r="L126" t="str">
        <f t="shared" ca="1" si="8"/>
        <v>Bütçelendirme</v>
      </c>
      <c r="M126" s="25" t="str">
        <f ca="1">Projeler[[#This Row],[Proje Adı]]</f>
        <v>Bursa-Yıldırım Network ve Sinyal Projesi</v>
      </c>
      <c r="N126" t="str">
        <f ca="1">Projeler[[#This Row],[Proje İli]]&amp;" İli "&amp;Projeler[[#This Row],[Proje İlçesi]]&amp;" İlçesi"</f>
        <v>Bursa İli Yıldırım İlçesi</v>
      </c>
      <c r="O126">
        <f t="shared" ca="1" si="9"/>
        <v>335840</v>
      </c>
      <c r="P126" s="10">
        <f t="shared" ca="1" si="10"/>
        <v>42993</v>
      </c>
      <c r="Q126" s="10">
        <f ca="1">Projeler[[#This Row],[İhale Tarihi]]+RANDBETWEEN(10,60)</f>
        <v>43030</v>
      </c>
      <c r="R126" t="str">
        <f t="shared" ca="1" si="11"/>
        <v>Işıltı Burak</v>
      </c>
      <c r="S126" t="str">
        <f ca="1">OFFSET(S$1,MATCH(Projeler[[#This Row],[İhale Usulu]],T$1:T$100)-1,0)</f>
        <v>Açık Teklif</v>
      </c>
      <c r="T126" t="str">
        <f t="shared" ca="1" si="12"/>
        <v>Pazarlık Usulü</v>
      </c>
      <c r="U126">
        <f ca="1">Projeler[[#This Row],[İhale Tutarı]]</f>
        <v>335840</v>
      </c>
      <c r="V126">
        <f ca="1">Projeler[[#This Row],[Finans - Proje Tutarı]]*RANDBETWEEN(1,100)/100</f>
        <v>117544</v>
      </c>
      <c r="W126">
        <f ca="1">(Projeler[[#This Row],[Finans - Proje Tutarı]]-Projeler[[#This Row],[Finans - Geçen Yıllar Harcama]])*RANDBETWEEN(1,100)/100</f>
        <v>19646.64</v>
      </c>
      <c r="X126">
        <f ca="1">Projeler[[#This Row],[Finans - Proje Tutarı]]-Projeler[[#This Row],[Finans - Geçen Yıllar Harcama]]-Projeler[[#This Row],[Finans - Dönem Harcama]]</f>
        <v>198649.36</v>
      </c>
      <c r="Y126" s="26">
        <f ca="1">(Projeler[[#This Row],[Finans - Proje Tutarı]]-Projeler[[#This Row],[Finans - Kalan Bütçe]])/Projeler[[#This Row],[Finans - Proje Tutarı]]</f>
        <v>0.40850000000000003</v>
      </c>
      <c r="Z126" s="26">
        <f ca="1">Projeler[[#This Row],[Bütçe Kullanım Oranı]]*RANDBETWEEN(50,100)/100</f>
        <v>0.35131000000000001</v>
      </c>
    </row>
    <row r="127" spans="1:26">
      <c r="A127">
        <v>26</v>
      </c>
      <c r="B127" s="7" t="str">
        <f ca="1">VLOOKUP(RANDBETWEEN(1,1000),Basvuranlar[],2,0)&amp;" "&amp;VLOOKUP(RANDBETWEEN(1,1000),Basvuranlar[],3,0)</f>
        <v>Balın Aşcı</v>
      </c>
      <c r="C127" t="str">
        <f ca="1">E127&amp;"-"&amp;F127&amp;" "&amp; Projeler[[#This Row],[Karakteristik]]&amp;" Projesi"</f>
        <v>Elazığ-Maden Müşteri Deneyimi Projesi</v>
      </c>
      <c r="D127">
        <f t="shared" ca="1" si="3"/>
        <v>332</v>
      </c>
      <c r="E127" t="str">
        <f ca="1">VLOOKUP(Projeler[[#This Row],[ProjeİlceID]],ilceler[],3,0)</f>
        <v>Elazığ</v>
      </c>
      <c r="F127" t="str">
        <f ca="1">VLOOKUP(Projeler[[#This Row],[ProjeİlceID]],ilceler[],2,0)</f>
        <v>Maden</v>
      </c>
      <c r="G127" t="str">
        <f t="shared" ca="1" si="4"/>
        <v>Kurum içi eğitim</v>
      </c>
      <c r="H127" s="15" t="str">
        <f t="shared" ca="1" si="5"/>
        <v>Genel Müdür Bütçesi</v>
      </c>
      <c r="I127" t="str">
        <f t="shared" ca="1" si="6"/>
        <v>Müşteri Deneyimi</v>
      </c>
      <c r="J127" s="10">
        <f t="shared" ca="1" si="7"/>
        <v>42986</v>
      </c>
      <c r="K127" s="10">
        <f ca="1">Projeler[[#This Row],[Proje Başlangıç]]+RANDBETWEEN(60,620)</f>
        <v>43290</v>
      </c>
      <c r="L127" t="str">
        <f t="shared" ca="1" si="8"/>
        <v>Son Kontrol</v>
      </c>
      <c r="M127" s="25" t="str">
        <f ca="1">Projeler[[#This Row],[Proje Adı]]</f>
        <v>Elazığ-Maden Müşteri Deneyimi Projesi</v>
      </c>
      <c r="N127" t="str">
        <f ca="1">Projeler[[#This Row],[Proje İli]]&amp;" İli "&amp;Projeler[[#This Row],[Proje İlçesi]]&amp;" İlçesi"</f>
        <v>Elazığ İli Maden İlçesi</v>
      </c>
      <c r="O127">
        <f t="shared" ca="1" si="9"/>
        <v>397460</v>
      </c>
      <c r="P127" s="10">
        <f t="shared" ca="1" si="10"/>
        <v>43000</v>
      </c>
      <c r="Q127" s="10">
        <f ca="1">Projeler[[#This Row],[İhale Tarihi]]+RANDBETWEEN(10,60)</f>
        <v>43053</v>
      </c>
      <c r="R127" t="str">
        <f t="shared" ca="1" si="11"/>
        <v>Sakıp Şen</v>
      </c>
      <c r="S127" t="str">
        <f ca="1">OFFSET(S$1,MATCH(Projeler[[#This Row],[İhale Usulu]],T$1:T$100)-1,0)</f>
        <v>Açık Teklif</v>
      </c>
      <c r="T127" t="str">
        <f t="shared" ca="1" si="12"/>
        <v>Pazarlık Usulü</v>
      </c>
      <c r="U127">
        <f ca="1">Projeler[[#This Row],[İhale Tutarı]]</f>
        <v>397460</v>
      </c>
      <c r="V127">
        <f ca="1">Projeler[[#This Row],[Finans - Proje Tutarı]]*RANDBETWEEN(1,100)/100</f>
        <v>397460</v>
      </c>
      <c r="W127">
        <f ca="1">(Projeler[[#This Row],[Finans - Proje Tutarı]]-Projeler[[#This Row],[Finans - Geçen Yıllar Harcama]])*RANDBETWEEN(1,100)/100</f>
        <v>0</v>
      </c>
      <c r="X127">
        <f ca="1">Projeler[[#This Row],[Finans - Proje Tutarı]]-Projeler[[#This Row],[Finans - Geçen Yıllar Harcama]]-Projeler[[#This Row],[Finans - Dönem Harcama]]</f>
        <v>0</v>
      </c>
      <c r="Y127" s="26">
        <f ca="1">(Projeler[[#This Row],[Finans - Proje Tutarı]]-Projeler[[#This Row],[Finans - Kalan Bütçe]])/Projeler[[#This Row],[Finans - Proje Tutarı]]</f>
        <v>1</v>
      </c>
      <c r="Z127" s="26">
        <f ca="1">Projeler[[#This Row],[Bütçe Kullanım Oranı]]*RANDBETWEEN(50,100)/100</f>
        <v>0.76</v>
      </c>
    </row>
    <row r="128" spans="1:26">
      <c r="A128">
        <v>27</v>
      </c>
      <c r="B128" s="7" t="str">
        <f ca="1">VLOOKUP(RANDBETWEEN(1,1000),Basvuranlar[],2,0)&amp;" "&amp;VLOOKUP(RANDBETWEEN(1,1000),Basvuranlar[],3,0)</f>
        <v>Muazzez Ece Sayraç</v>
      </c>
      <c r="C128" t="str">
        <f ca="1">E128&amp;"-"&amp;F128&amp;" "&amp; Projeler[[#This Row],[Karakteristik]]&amp;" Projesi"</f>
        <v>Kütahya-Pazarlar Müşteri Deneyimi Projesi</v>
      </c>
      <c r="D128">
        <f t="shared" ca="1" si="3"/>
        <v>661</v>
      </c>
      <c r="E128" t="str">
        <f ca="1">VLOOKUP(Projeler[[#This Row],[ProjeİlceID]],ilceler[],3,0)</f>
        <v>Kütahya</v>
      </c>
      <c r="F128" t="str">
        <f ca="1">VLOOKUP(Projeler[[#This Row],[ProjeİlceID]],ilceler[],2,0)</f>
        <v>Pazarlar</v>
      </c>
      <c r="G128" t="str">
        <f t="shared" ca="1" si="4"/>
        <v>Güvenlik</v>
      </c>
      <c r="H128" s="15" t="str">
        <f t="shared" ca="1" si="5"/>
        <v>Departman Bütçesi</v>
      </c>
      <c r="I128" t="str">
        <f t="shared" ca="1" si="6"/>
        <v>Müşteri Deneyimi</v>
      </c>
      <c r="J128" s="10">
        <f t="shared" ca="1" si="7"/>
        <v>42986</v>
      </c>
      <c r="K128" s="10">
        <f ca="1">Projeler[[#This Row],[Proje Başlangıç]]+RANDBETWEEN(60,620)</f>
        <v>43078</v>
      </c>
      <c r="L128" t="str">
        <f t="shared" ca="1" si="8"/>
        <v>Proje Aşamasında</v>
      </c>
      <c r="M128" s="25" t="str">
        <f ca="1">Projeler[[#This Row],[Proje Adı]]</f>
        <v>Kütahya-Pazarlar Müşteri Deneyimi Projesi</v>
      </c>
      <c r="N128" t="str">
        <f ca="1">Projeler[[#This Row],[Proje İli]]&amp;" İli "&amp;Projeler[[#This Row],[Proje İlçesi]]&amp;" İlçesi"</f>
        <v>Kütahya İli Pazarlar İlçesi</v>
      </c>
      <c r="O128">
        <f t="shared" ca="1" si="9"/>
        <v>192060</v>
      </c>
      <c r="P128" s="10">
        <f t="shared" ca="1" si="10"/>
        <v>42976</v>
      </c>
      <c r="Q128" s="10">
        <f ca="1">Projeler[[#This Row],[İhale Tarihi]]+RANDBETWEEN(10,60)</f>
        <v>42990</v>
      </c>
      <c r="R128" t="str">
        <f t="shared" ca="1" si="11"/>
        <v>Sakıp Şen</v>
      </c>
      <c r="S128" t="str">
        <f ca="1">OFFSET(S$1,MATCH(Projeler[[#This Row],[İhale Usulu]],T$1:T$100)-1,0)</f>
        <v>Açık Teklif</v>
      </c>
      <c r="T128" t="str">
        <f t="shared" ca="1" si="12"/>
        <v>Yarışma Usulü</v>
      </c>
      <c r="U128">
        <f ca="1">Projeler[[#This Row],[İhale Tutarı]]</f>
        <v>192060</v>
      </c>
      <c r="V128">
        <f ca="1">Projeler[[#This Row],[Finans - Proje Tutarı]]*RANDBETWEEN(1,100)/100</f>
        <v>182457</v>
      </c>
      <c r="W128">
        <f ca="1">(Projeler[[#This Row],[Finans - Proje Tutarı]]-Projeler[[#This Row],[Finans - Geçen Yıllar Harcama]])*RANDBETWEEN(1,100)/100</f>
        <v>4801.5</v>
      </c>
      <c r="X128">
        <f ca="1">Projeler[[#This Row],[Finans - Proje Tutarı]]-Projeler[[#This Row],[Finans - Geçen Yıllar Harcama]]-Projeler[[#This Row],[Finans - Dönem Harcama]]</f>
        <v>4801.5</v>
      </c>
      <c r="Y128" s="26">
        <f ca="1">(Projeler[[#This Row],[Finans - Proje Tutarı]]-Projeler[[#This Row],[Finans - Kalan Bütçe]])/Projeler[[#This Row],[Finans - Proje Tutarı]]</f>
        <v>0.97499999999999998</v>
      </c>
      <c r="Z128" s="26">
        <f ca="1">Projeler[[#This Row],[Bütçe Kullanım Oranı]]*RANDBETWEEN(50,100)/100</f>
        <v>0.93599999999999994</v>
      </c>
    </row>
    <row r="129" spans="1:26">
      <c r="A129">
        <v>28</v>
      </c>
      <c r="B129" s="7" t="str">
        <f ca="1">VLOOKUP(RANDBETWEEN(1,1000),Basvuranlar[],2,0)&amp;" "&amp;VLOOKUP(RANDBETWEEN(1,1000),Basvuranlar[],3,0)</f>
        <v>Doruk Deniz Fatih</v>
      </c>
      <c r="C129" t="str">
        <f ca="1">E129&amp;"-"&amp;F129&amp;" "&amp; Projeler[[#This Row],[Karakteristik]]&amp;" Projesi"</f>
        <v>Zonguldak-Kilimli Satış ve Pazarlama Projesi</v>
      </c>
      <c r="D129">
        <f t="shared" ca="1" si="3"/>
        <v>968</v>
      </c>
      <c r="E129" t="str">
        <f ca="1">VLOOKUP(Projeler[[#This Row],[ProjeİlceID]],ilceler[],3,0)</f>
        <v>Zonguldak</v>
      </c>
      <c r="F129" t="str">
        <f ca="1">VLOOKUP(Projeler[[#This Row],[ProjeİlceID]],ilceler[],2,0)</f>
        <v>Kilimli</v>
      </c>
      <c r="G129" t="str">
        <f t="shared" ca="1" si="4"/>
        <v>Güvenlik</v>
      </c>
      <c r="H129" s="15" t="str">
        <f t="shared" ca="1" si="5"/>
        <v>Departman Bütçesi</v>
      </c>
      <c r="I129" t="str">
        <f t="shared" ca="1" si="6"/>
        <v>Satış ve Pazarlama</v>
      </c>
      <c r="J129" s="10">
        <f t="shared" ca="1" si="7"/>
        <v>42941</v>
      </c>
      <c r="K129" s="10">
        <f ca="1">Projeler[[#This Row],[Proje Başlangıç]]+RANDBETWEEN(60,620)</f>
        <v>43138</v>
      </c>
      <c r="L129" t="str">
        <f t="shared" ca="1" si="8"/>
        <v>Devam Ediyor</v>
      </c>
      <c r="M129" s="25" t="str">
        <f ca="1">Projeler[[#This Row],[Proje Adı]]</f>
        <v>Zonguldak-Kilimli Satış ve Pazarlama Projesi</v>
      </c>
      <c r="N129" t="str">
        <f ca="1">Projeler[[#This Row],[Proje İli]]&amp;" İli "&amp;Projeler[[#This Row],[Proje İlçesi]]&amp;" İlçesi"</f>
        <v>Zonguldak İli Kilimli İlçesi</v>
      </c>
      <c r="O129">
        <f t="shared" ca="1" si="9"/>
        <v>171520</v>
      </c>
      <c r="P129" s="10">
        <f t="shared" ca="1" si="10"/>
        <v>42982</v>
      </c>
      <c r="Q129" s="10">
        <f ca="1">Projeler[[#This Row],[İhale Tarihi]]+RANDBETWEEN(10,60)</f>
        <v>43042</v>
      </c>
      <c r="R129" t="str">
        <f t="shared" ca="1" si="11"/>
        <v>Mehpare Sobacı</v>
      </c>
      <c r="S129" t="str">
        <f ca="1">OFFSET(S$1,MATCH(Projeler[[#This Row],[İhale Usulu]],T$1:T$100)-1,0)</f>
        <v>Açık Teklif</v>
      </c>
      <c r="T129" t="str">
        <f t="shared" ca="1" si="12"/>
        <v>Pazarlık Usulü</v>
      </c>
      <c r="U129">
        <f ca="1">Projeler[[#This Row],[İhale Tutarı]]</f>
        <v>171520</v>
      </c>
      <c r="V129">
        <f ca="1">Projeler[[#This Row],[Finans - Proje Tutarı]]*RANDBETWEEN(1,100)/100</f>
        <v>68608</v>
      </c>
      <c r="W129">
        <f ca="1">(Projeler[[#This Row],[Finans - Proje Tutarı]]-Projeler[[#This Row],[Finans - Geçen Yıllar Harcama]])*RANDBETWEEN(1,100)/100</f>
        <v>71009.279999999999</v>
      </c>
      <c r="X129">
        <f ca="1">Projeler[[#This Row],[Finans - Proje Tutarı]]-Projeler[[#This Row],[Finans - Geçen Yıllar Harcama]]-Projeler[[#This Row],[Finans - Dönem Harcama]]</f>
        <v>31902.720000000001</v>
      </c>
      <c r="Y129" s="26">
        <f ca="1">(Projeler[[#This Row],[Finans - Proje Tutarı]]-Projeler[[#This Row],[Finans - Kalan Bütçe]])/Projeler[[#This Row],[Finans - Proje Tutarı]]</f>
        <v>0.81399999999999995</v>
      </c>
      <c r="Z129" s="26">
        <f ca="1">Projeler[[#This Row],[Bütçe Kullanım Oranı]]*RANDBETWEEN(50,100)/100</f>
        <v>0.80586000000000002</v>
      </c>
    </row>
    <row r="130" spans="1:26">
      <c r="A130">
        <v>29</v>
      </c>
      <c r="B130" s="7" t="str">
        <f ca="1">VLOOKUP(RANDBETWEEN(1,1000),Basvuranlar[],2,0)&amp;" "&amp;VLOOKUP(RANDBETWEEN(1,1000),Basvuranlar[],3,0)</f>
        <v>Mazlum Orhan</v>
      </c>
      <c r="C130" t="str">
        <f ca="1">E130&amp;"-"&amp;F130&amp;" "&amp; Projeler[[#This Row],[Karakteristik]]&amp;" Projesi"</f>
        <v>Hakkari-Hakkâri Müşteri Deneyimi Projesi</v>
      </c>
      <c r="D130">
        <f t="shared" ca="1" si="3"/>
        <v>410</v>
      </c>
      <c r="E130" t="str">
        <f ca="1">VLOOKUP(Projeler[[#This Row],[ProjeİlceID]],ilceler[],3,0)</f>
        <v>Hakkari</v>
      </c>
      <c r="F130" t="str">
        <f ca="1">VLOOKUP(Projeler[[#This Row],[ProjeİlceID]],ilceler[],2,0)</f>
        <v>Hakkâri</v>
      </c>
      <c r="G130" t="str">
        <f t="shared" ca="1" si="4"/>
        <v>Kurum içi eğitim</v>
      </c>
      <c r="H130" s="15" t="str">
        <f t="shared" ca="1" si="5"/>
        <v>Departman Bütçesi</v>
      </c>
      <c r="I130" t="str">
        <f t="shared" ca="1" si="6"/>
        <v>Müşteri Deneyimi</v>
      </c>
      <c r="J130" s="10">
        <f t="shared" ca="1" si="7"/>
        <v>42957</v>
      </c>
      <c r="K130" s="10">
        <f ca="1">Projeler[[#This Row],[Proje Başlangıç]]+RANDBETWEEN(60,620)</f>
        <v>43168</v>
      </c>
      <c r="L130" t="str">
        <f t="shared" ca="1" si="8"/>
        <v>Bütçelendirme</v>
      </c>
      <c r="M130" s="25" t="str">
        <f ca="1">Projeler[[#This Row],[Proje Adı]]</f>
        <v>Hakkari-Hakkâri Müşteri Deneyimi Projesi</v>
      </c>
      <c r="N130" t="str">
        <f ca="1">Projeler[[#This Row],[Proje İli]]&amp;" İli "&amp;Projeler[[#This Row],[Proje İlçesi]]&amp;" İlçesi"</f>
        <v>Hakkari İli Hakkâri İlçesi</v>
      </c>
      <c r="O130">
        <f t="shared" ca="1" si="9"/>
        <v>418000</v>
      </c>
      <c r="P130" s="10">
        <f t="shared" ca="1" si="10"/>
        <v>42983</v>
      </c>
      <c r="Q130" s="10">
        <f ca="1">Projeler[[#This Row],[İhale Tarihi]]+RANDBETWEEN(10,60)</f>
        <v>42999</v>
      </c>
      <c r="R130" t="str">
        <f t="shared" ca="1" si="11"/>
        <v>Toykan Büyükgüngör</v>
      </c>
      <c r="S130" t="str">
        <f ca="1">OFFSET(S$1,MATCH(Projeler[[#This Row],[İhale Usulu]],T$1:T$100)-1,0)</f>
        <v>Açık Teklif</v>
      </c>
      <c r="T130" t="str">
        <f t="shared" ca="1" si="12"/>
        <v>Yarışma Usulü</v>
      </c>
      <c r="U130">
        <f ca="1">Projeler[[#This Row],[İhale Tutarı]]</f>
        <v>418000</v>
      </c>
      <c r="V130">
        <f ca="1">Projeler[[#This Row],[Finans - Proje Tutarı]]*RANDBETWEEN(1,100)/100</f>
        <v>129580</v>
      </c>
      <c r="W130">
        <f ca="1">(Projeler[[#This Row],[Finans - Proje Tutarı]]-Projeler[[#This Row],[Finans - Geçen Yıllar Harcama]])*RANDBETWEEN(1,100)/100</f>
        <v>132673.20000000001</v>
      </c>
      <c r="X130">
        <f ca="1">Projeler[[#This Row],[Finans - Proje Tutarı]]-Projeler[[#This Row],[Finans - Geçen Yıllar Harcama]]-Projeler[[#This Row],[Finans - Dönem Harcama]]</f>
        <v>155746.79999999999</v>
      </c>
      <c r="Y130" s="26">
        <f ca="1">(Projeler[[#This Row],[Finans - Proje Tutarı]]-Projeler[[#This Row],[Finans - Kalan Bütçe]])/Projeler[[#This Row],[Finans - Proje Tutarı]]</f>
        <v>0.62740000000000007</v>
      </c>
      <c r="Z130" s="26">
        <f ca="1">Projeler[[#This Row],[Bütçe Kullanım Oranı]]*RANDBETWEEN(50,100)/100</f>
        <v>0.388988</v>
      </c>
    </row>
    <row r="131" spans="1:26">
      <c r="A131">
        <v>30</v>
      </c>
      <c r="B131" s="7" t="str">
        <f ca="1">VLOOKUP(RANDBETWEEN(1,1000),Basvuranlar[],2,0)&amp;" "&amp;VLOOKUP(RANDBETWEEN(1,1000),Basvuranlar[],3,0)</f>
        <v>Sadri Boyuktaş</v>
      </c>
      <c r="C131" t="str">
        <f ca="1">E131&amp;"-"&amp;F131&amp;" "&amp; Projeler[[#This Row],[Karakteristik]]&amp;" Projesi"</f>
        <v>Yalova-Altınova Çalışan Deneyimi Projesi</v>
      </c>
      <c r="D131">
        <f t="shared" ca="1" si="3"/>
        <v>943</v>
      </c>
      <c r="E131" t="str">
        <f ca="1">VLOOKUP(Projeler[[#This Row],[ProjeİlceID]],ilceler[],3,0)</f>
        <v>Yalova</v>
      </c>
      <c r="F131" t="str">
        <f ca="1">VLOOKUP(Projeler[[#This Row],[ProjeİlceID]],ilceler[],2,0)</f>
        <v>Altınova</v>
      </c>
      <c r="G131" t="str">
        <f t="shared" ca="1" si="4"/>
        <v>Network ve Sinyal</v>
      </c>
      <c r="H131" s="15" t="str">
        <f t="shared" ca="1" si="5"/>
        <v>Departman Bütçesi</v>
      </c>
      <c r="I131" t="str">
        <f t="shared" ca="1" si="6"/>
        <v>Çalışan Deneyimi</v>
      </c>
      <c r="J131" s="10">
        <f t="shared" ca="1" si="7"/>
        <v>42978</v>
      </c>
      <c r="K131" s="10">
        <f ca="1">Projeler[[#This Row],[Proje Başlangıç]]+RANDBETWEEN(60,620)</f>
        <v>43122</v>
      </c>
      <c r="L131" t="str">
        <f t="shared" ca="1" si="8"/>
        <v>Son Kontrol</v>
      </c>
      <c r="M131" s="25" t="str">
        <f ca="1">Projeler[[#This Row],[Proje Adı]]</f>
        <v>Yalova-Altınova Çalışan Deneyimi Projesi</v>
      </c>
      <c r="N131" t="str">
        <f ca="1">Projeler[[#This Row],[Proje İli]]&amp;" İli "&amp;Projeler[[#This Row],[Proje İlçesi]]&amp;" İlçesi"</f>
        <v>Yalova İli Altınova İlçesi</v>
      </c>
      <c r="O131">
        <f t="shared" ca="1" si="9"/>
        <v>48280</v>
      </c>
      <c r="P131" s="10">
        <f t="shared" ca="1" si="10"/>
        <v>42972</v>
      </c>
      <c r="Q131" s="10">
        <f ca="1">Projeler[[#This Row],[İhale Tarihi]]+RANDBETWEEN(10,60)</f>
        <v>43024</v>
      </c>
      <c r="R131" t="str">
        <f t="shared" ca="1" si="11"/>
        <v>Bayülken Çarıcı</v>
      </c>
      <c r="S131" t="str">
        <f ca="1">OFFSET(S$1,MATCH(Projeler[[#This Row],[İhale Usulu]],T$1:T$100)-1,0)</f>
        <v>Açık Teklif</v>
      </c>
      <c r="T131" t="str">
        <f t="shared" ca="1" si="12"/>
        <v>Açık Teklif Usulü</v>
      </c>
      <c r="U131">
        <f ca="1">Projeler[[#This Row],[İhale Tutarı]]</f>
        <v>48280</v>
      </c>
      <c r="V131">
        <f ca="1">Projeler[[#This Row],[Finans - Proje Tutarı]]*RANDBETWEEN(1,100)/100</f>
        <v>4828</v>
      </c>
      <c r="W131">
        <f ca="1">(Projeler[[#This Row],[Finans - Proje Tutarı]]-Projeler[[#This Row],[Finans - Geçen Yıllar Harcama]])*RANDBETWEEN(1,100)/100</f>
        <v>22160.52</v>
      </c>
      <c r="X131">
        <f ca="1">Projeler[[#This Row],[Finans - Proje Tutarı]]-Projeler[[#This Row],[Finans - Geçen Yıllar Harcama]]-Projeler[[#This Row],[Finans - Dönem Harcama]]</f>
        <v>21291.48</v>
      </c>
      <c r="Y131" s="26">
        <f ca="1">(Projeler[[#This Row],[Finans - Proje Tutarı]]-Projeler[[#This Row],[Finans - Kalan Bütçe]])/Projeler[[#This Row],[Finans - Proje Tutarı]]</f>
        <v>0.55900000000000005</v>
      </c>
      <c r="Z131" s="26">
        <f ca="1">Projeler[[#This Row],[Bütçe Kullanım Oranı]]*RANDBETWEEN(50,100)/100</f>
        <v>0.40807000000000004</v>
      </c>
    </row>
    <row r="132" spans="1:26">
      <c r="A132">
        <v>31</v>
      </c>
      <c r="B132" s="7" t="str">
        <f ca="1">VLOOKUP(RANDBETWEEN(1,1000),Basvuranlar[],2,0)&amp;" "&amp;VLOOKUP(RANDBETWEEN(1,1000),Basvuranlar[],3,0)</f>
        <v>Çelik Ginoviç</v>
      </c>
      <c r="C132" t="str">
        <f ca="1">E132&amp;"-"&amp;F132&amp;" "&amp; Projeler[[#This Row],[Karakteristik]]&amp;" Projesi"</f>
        <v>Çankırı-Ilgaz Saha Hizmetleri Projesi</v>
      </c>
      <c r="D132">
        <f t="shared" ca="1" si="3"/>
        <v>250</v>
      </c>
      <c r="E132" t="str">
        <f ca="1">VLOOKUP(Projeler[[#This Row],[ProjeİlceID]],ilceler[],3,0)</f>
        <v>Çankırı</v>
      </c>
      <c r="F132" t="str">
        <f ca="1">VLOOKUP(Projeler[[#This Row],[ProjeİlceID]],ilceler[],2,0)</f>
        <v>Ilgaz</v>
      </c>
      <c r="G132" t="str">
        <f t="shared" ca="1" si="4"/>
        <v>Altyapı ve Teknoloji</v>
      </c>
      <c r="H132" s="15" t="str">
        <f t="shared" ca="1" si="5"/>
        <v>Genel Müdür Bütçesi</v>
      </c>
      <c r="I132" t="str">
        <f t="shared" ca="1" si="6"/>
        <v>Saha Hizmetleri</v>
      </c>
      <c r="J132" s="10">
        <f t="shared" ca="1" si="7"/>
        <v>42949</v>
      </c>
      <c r="K132" s="10">
        <f ca="1">Projeler[[#This Row],[Proje Başlangıç]]+RANDBETWEEN(60,620)</f>
        <v>43457</v>
      </c>
      <c r="L132" t="str">
        <f t="shared" ca="1" si="8"/>
        <v>Devam Ediyor</v>
      </c>
      <c r="M132" s="25" t="str">
        <f ca="1">Projeler[[#This Row],[Proje Adı]]</f>
        <v>Çankırı-Ilgaz Saha Hizmetleri Projesi</v>
      </c>
      <c r="N132" t="str">
        <f ca="1">Projeler[[#This Row],[Proje İli]]&amp;" İli "&amp;Projeler[[#This Row],[Proje İlçesi]]&amp;" İlçesi"</f>
        <v>Çankırı İli Ilgaz İlçesi</v>
      </c>
      <c r="O132">
        <f t="shared" ca="1" si="9"/>
        <v>109900</v>
      </c>
      <c r="P132" s="10">
        <f t="shared" ca="1" si="10"/>
        <v>42982</v>
      </c>
      <c r="Q132" s="10">
        <f ca="1">Projeler[[#This Row],[İhale Tarihi]]+RANDBETWEEN(10,60)</f>
        <v>43011</v>
      </c>
      <c r="R132" t="str">
        <f t="shared" ca="1" si="11"/>
        <v>Çağatay Paksoy</v>
      </c>
      <c r="S132" t="str">
        <f ca="1">OFFSET(S$1,MATCH(Projeler[[#This Row],[İhale Usulu]],T$1:T$100)-1,0)</f>
        <v>Açık Teklif</v>
      </c>
      <c r="T132" t="str">
        <f t="shared" ca="1" si="12"/>
        <v>Yarışma Usulü</v>
      </c>
      <c r="U132">
        <f ca="1">Projeler[[#This Row],[İhale Tutarı]]</f>
        <v>109900</v>
      </c>
      <c r="V132">
        <f ca="1">Projeler[[#This Row],[Finans - Proje Tutarı]]*RANDBETWEEN(1,100)/100</f>
        <v>47257</v>
      </c>
      <c r="W132">
        <f ca="1">(Projeler[[#This Row],[Finans - Proje Tutarı]]-Projeler[[#This Row],[Finans - Geçen Yıllar Harcama]])*RANDBETWEEN(1,100)/100</f>
        <v>38838.660000000003</v>
      </c>
      <c r="X132">
        <f ca="1">Projeler[[#This Row],[Finans - Proje Tutarı]]-Projeler[[#This Row],[Finans - Geçen Yıllar Harcama]]-Projeler[[#This Row],[Finans - Dönem Harcama]]</f>
        <v>23804.339999999997</v>
      </c>
      <c r="Y132" s="26">
        <f ca="1">(Projeler[[#This Row],[Finans - Proje Tutarı]]-Projeler[[#This Row],[Finans - Kalan Bütçe]])/Projeler[[#This Row],[Finans - Proje Tutarı]]</f>
        <v>0.78339999999999999</v>
      </c>
      <c r="Z132" s="26">
        <f ca="1">Projeler[[#This Row],[Bütçe Kullanım Oranı]]*RANDBETWEEN(50,100)/100</f>
        <v>0.72856200000000004</v>
      </c>
    </row>
    <row r="133" spans="1:26">
      <c r="A133">
        <v>32</v>
      </c>
      <c r="B133" s="7" t="str">
        <f ca="1">VLOOKUP(RANDBETWEEN(1,1000),Basvuranlar[],2,0)&amp;" "&amp;VLOOKUP(RANDBETWEEN(1,1000),Basvuranlar[],3,0)</f>
        <v>Deniz Hale Memişler</v>
      </c>
      <c r="C133" t="str">
        <f ca="1">E133&amp;"-"&amp;F133&amp;" "&amp; Projeler[[#This Row],[Karakteristik]]&amp;" Projesi"</f>
        <v>Hatay-İskenderun Kurum içi eğitim Projesi</v>
      </c>
      <c r="D133">
        <f t="shared" ca="1" si="3"/>
        <v>421</v>
      </c>
      <c r="E133" t="str">
        <f ca="1">VLOOKUP(Projeler[[#This Row],[ProjeİlceID]],ilceler[],3,0)</f>
        <v>Hatay</v>
      </c>
      <c r="F133" t="str">
        <f ca="1">VLOOKUP(Projeler[[#This Row],[ProjeİlceID]],ilceler[],2,0)</f>
        <v>İskenderun</v>
      </c>
      <c r="G133" t="str">
        <f t="shared" ca="1" si="4"/>
        <v>Güvenlik</v>
      </c>
      <c r="H133" s="15" t="str">
        <f t="shared" ca="1" si="5"/>
        <v>Genel Müdür Bütçesi</v>
      </c>
      <c r="I133" t="str">
        <f t="shared" ca="1" si="6"/>
        <v>Kurum içi eğitim</v>
      </c>
      <c r="J133" s="10">
        <f t="shared" ca="1" si="7"/>
        <v>42947</v>
      </c>
      <c r="K133" s="10">
        <f ca="1">Projeler[[#This Row],[Proje Başlangıç]]+RANDBETWEEN(60,620)</f>
        <v>43355</v>
      </c>
      <c r="L133" t="str">
        <f t="shared" ca="1" si="8"/>
        <v>Bütçelendirme</v>
      </c>
      <c r="M133" s="25" t="str">
        <f ca="1">Projeler[[#This Row],[Proje Adı]]</f>
        <v>Hatay-İskenderun Kurum içi eğitim Projesi</v>
      </c>
      <c r="N133" t="str">
        <f ca="1">Projeler[[#This Row],[Proje İli]]&amp;" İli "&amp;Projeler[[#This Row],[Proje İlçesi]]&amp;" İlçesi"</f>
        <v>Hatay İli İskenderun İlçesi</v>
      </c>
      <c r="O133">
        <f t="shared" ca="1" si="9"/>
        <v>109900</v>
      </c>
      <c r="P133" s="10">
        <f t="shared" ca="1" si="10"/>
        <v>43000</v>
      </c>
      <c r="Q133" s="10">
        <f ca="1">Projeler[[#This Row],[İhale Tarihi]]+RANDBETWEEN(10,60)</f>
        <v>43049</v>
      </c>
      <c r="R133" t="str">
        <f t="shared" ca="1" si="11"/>
        <v>Abdullah Halit Tahmazoğlu</v>
      </c>
      <c r="S133" t="str">
        <f ca="1">OFFSET(S$1,MATCH(Projeler[[#This Row],[İhale Usulu]],T$1:T$100)-1,0)</f>
        <v>Açık Teklif</v>
      </c>
      <c r="T133" t="str">
        <f t="shared" ca="1" si="12"/>
        <v>Açık Teklif Usulü</v>
      </c>
      <c r="U133">
        <f ca="1">Projeler[[#This Row],[İhale Tutarı]]</f>
        <v>109900</v>
      </c>
      <c r="V133">
        <f ca="1">Projeler[[#This Row],[Finans - Proje Tutarı]]*RANDBETWEEN(1,100)/100</f>
        <v>30772</v>
      </c>
      <c r="W133">
        <f ca="1">(Projeler[[#This Row],[Finans - Proje Tutarı]]-Projeler[[#This Row],[Finans - Geçen Yıllar Harcama]])*RANDBETWEEN(1,100)/100</f>
        <v>68841.36</v>
      </c>
      <c r="X133">
        <f ca="1">Projeler[[#This Row],[Finans - Proje Tutarı]]-Projeler[[#This Row],[Finans - Geçen Yıllar Harcama]]-Projeler[[#This Row],[Finans - Dönem Harcama]]</f>
        <v>10286.64</v>
      </c>
      <c r="Y133" s="26">
        <f ca="1">(Projeler[[#This Row],[Finans - Proje Tutarı]]-Projeler[[#This Row],[Finans - Kalan Bütçe]])/Projeler[[#This Row],[Finans - Proje Tutarı]]</f>
        <v>0.90639999999999998</v>
      </c>
      <c r="Z133" s="26">
        <f ca="1">Projeler[[#This Row],[Bütçe Kullanım Oranı]]*RANDBETWEEN(50,100)/100</f>
        <v>0.77950399999999997</v>
      </c>
    </row>
    <row r="134" spans="1:26">
      <c r="A134">
        <v>33</v>
      </c>
      <c r="B134" s="7" t="str">
        <f ca="1">VLOOKUP(RANDBETWEEN(1,1000),Basvuranlar[],2,0)&amp;" "&amp;VLOOKUP(RANDBETWEEN(1,1000),Basvuranlar[],3,0)</f>
        <v>Rüya Su Işınay</v>
      </c>
      <c r="C134" t="str">
        <f ca="1">E134&amp;"-"&amp;F134&amp;" "&amp; Projeler[[#This Row],[Karakteristik]]&amp;" Projesi"</f>
        <v>Adana-Kozan Kurum içi eğitim Projesi</v>
      </c>
      <c r="D134">
        <f t="shared" ref="D134:D165" ca="1" si="13">RANDBETWEEN(1,970)</f>
        <v>8</v>
      </c>
      <c r="E134" t="str">
        <f ca="1">VLOOKUP(Projeler[[#This Row],[ProjeİlceID]],ilceler[],3,0)</f>
        <v>Adana</v>
      </c>
      <c r="F134" t="str">
        <f ca="1">VLOOKUP(Projeler[[#This Row],[ProjeİlceID]],ilceler[],2,0)</f>
        <v>Kozan</v>
      </c>
      <c r="G134" t="str">
        <f t="shared" ref="G134:G165" ca="1" si="14">OFFSET(G$1,RANDBETWEEN(1,COUNTA(G$1:G$100))-1,0)</f>
        <v>Satış ve Pazarlama</v>
      </c>
      <c r="H134" s="15" t="str">
        <f t="shared" ref="H134:H165" ca="1" si="15">OFFSET(H$1,RANDBETWEEN(1,COUNTA(H$1:H$100))-1,0)</f>
        <v>Genel Müdür Bütçesi</v>
      </c>
      <c r="I134" t="str">
        <f t="shared" ref="I134:I165" ca="1" si="16">OFFSET(I$1,RANDBETWEEN(1,COUNTA(I$1:I$100))-1,0)</f>
        <v>Kurum içi eğitim</v>
      </c>
      <c r="J134" s="10">
        <f t="shared" ca="1" si="7"/>
        <v>42964</v>
      </c>
      <c r="K134" s="10">
        <f ca="1">Projeler[[#This Row],[Proje Başlangıç]]+RANDBETWEEN(60,620)</f>
        <v>43095</v>
      </c>
      <c r="L134" t="str">
        <f t="shared" ref="L134:L165" ca="1" si="17">OFFSET(L$1,RANDBETWEEN(1,COUNTA(L$1:L$100))-1,0)</f>
        <v>Devam Ediyor</v>
      </c>
      <c r="M134" s="25" t="str">
        <f ca="1">Projeler[[#This Row],[Proje Adı]]</f>
        <v>Adana-Kozan Kurum içi eğitim Projesi</v>
      </c>
      <c r="N134" t="str">
        <f ca="1">Projeler[[#This Row],[Proje İli]]&amp;" İli "&amp;Projeler[[#This Row],[Proje İlçesi]]&amp;" İlçesi"</f>
        <v>Adana İli Kozan İlçesi</v>
      </c>
      <c r="O134">
        <f t="shared" ref="O134:O165" ca="1" si="18">OFFSET(O$1,RANDBETWEEN(1,COUNTA(O$1:O$100))-1,0)</f>
        <v>479620</v>
      </c>
      <c r="P134" s="10">
        <f t="shared" ref="P134:P165" ca="1" si="19">OFFSET(P$1,RANDBETWEEN(1,COUNTA(P$1:P$100))-1,0)</f>
        <v>43000</v>
      </c>
      <c r="Q134" s="10">
        <f ca="1">Projeler[[#This Row],[İhale Tarihi]]+RANDBETWEEN(10,60)</f>
        <v>43060</v>
      </c>
      <c r="R134" t="str">
        <f t="shared" ref="R134:R165" ca="1" si="20">OFFSET(R$1,RANDBETWEEN(1,COUNTA(R$1:R$100))-1,0)</f>
        <v>Ali İsmail Aksöz</v>
      </c>
      <c r="S134" t="str">
        <f ca="1">OFFSET(S$1,MATCH(Projeler[[#This Row],[İhale Usulu]],T$1:T$100)-1,0)</f>
        <v>Açık Teklif</v>
      </c>
      <c r="T134" t="str">
        <f t="shared" ref="T134:T165" ca="1" si="21">OFFSET(T$1,RANDBETWEEN(1,COUNTA(T$1:T$100))-1,0)</f>
        <v>Pazarlık Usulü</v>
      </c>
      <c r="U134">
        <f ca="1">Projeler[[#This Row],[İhale Tutarı]]</f>
        <v>479620</v>
      </c>
      <c r="V134">
        <f ca="1">Projeler[[#This Row],[Finans - Proje Tutarı]]*RANDBETWEEN(1,100)/100</f>
        <v>105516.4</v>
      </c>
      <c r="W134">
        <f ca="1">(Projeler[[#This Row],[Finans - Proje Tutarı]]-Projeler[[#This Row],[Finans - Geçen Yıllar Harcama]])*RANDBETWEEN(1,100)/100</f>
        <v>288059.772</v>
      </c>
      <c r="X134">
        <f ca="1">Projeler[[#This Row],[Finans - Proje Tutarı]]-Projeler[[#This Row],[Finans - Geçen Yıllar Harcama]]-Projeler[[#This Row],[Finans - Dönem Harcama]]</f>
        <v>86043.82799999998</v>
      </c>
      <c r="Y134" s="26">
        <f ca="1">(Projeler[[#This Row],[Finans - Proje Tutarı]]-Projeler[[#This Row],[Finans - Kalan Bütçe]])/Projeler[[#This Row],[Finans - Proje Tutarı]]</f>
        <v>0.8206</v>
      </c>
      <c r="Z134" s="26">
        <f ca="1">Projeler[[#This Row],[Bütçe Kullanım Oranı]]*RANDBETWEEN(50,100)/100</f>
        <v>0.73033400000000004</v>
      </c>
    </row>
    <row r="135" spans="1:26">
      <c r="A135">
        <v>34</v>
      </c>
      <c r="B135" s="7" t="str">
        <f ca="1">VLOOKUP(RANDBETWEEN(1,1000),Basvuranlar[],2,0)&amp;" "&amp;VLOOKUP(RANDBETWEEN(1,1000),Basvuranlar[],3,0)</f>
        <v>Hulki Kesbiç</v>
      </c>
      <c r="C135" t="str">
        <f ca="1">E135&amp;"-"&amp;F135&amp;" "&amp; Projeler[[#This Row],[Karakteristik]]&amp;" Projesi"</f>
        <v>Bursa-Kestel Müşteri Deneyimi Projesi</v>
      </c>
      <c r="D135">
        <f t="shared" ca="1" si="13"/>
        <v>224</v>
      </c>
      <c r="E135" t="str">
        <f ca="1">VLOOKUP(Projeler[[#This Row],[ProjeİlceID]],ilceler[],3,0)</f>
        <v>Bursa</v>
      </c>
      <c r="F135" t="str">
        <f ca="1">VLOOKUP(Projeler[[#This Row],[ProjeİlceID]],ilceler[],2,0)</f>
        <v>Kestel</v>
      </c>
      <c r="G135" t="str">
        <f t="shared" ca="1" si="14"/>
        <v>Altyapı ve Teknoloji</v>
      </c>
      <c r="H135" s="15" t="str">
        <f t="shared" ca="1" si="15"/>
        <v>Departman Bütçesi</v>
      </c>
      <c r="I135" t="str">
        <f t="shared" ca="1" si="16"/>
        <v>Müşteri Deneyimi</v>
      </c>
      <c r="J135" s="10">
        <f t="shared" ca="1" si="7"/>
        <v>42945</v>
      </c>
      <c r="K135" s="10">
        <f ca="1">Projeler[[#This Row],[Proje Başlangıç]]+RANDBETWEEN(60,620)</f>
        <v>43401</v>
      </c>
      <c r="L135" t="str">
        <f t="shared" ca="1" si="17"/>
        <v>Proje Aşamasında</v>
      </c>
      <c r="M135" s="25" t="str">
        <f ca="1">Projeler[[#This Row],[Proje Adı]]</f>
        <v>Bursa-Kestel Müşteri Deneyimi Projesi</v>
      </c>
      <c r="N135" t="str">
        <f ca="1">Projeler[[#This Row],[Proje İli]]&amp;" İli "&amp;Projeler[[#This Row],[Proje İlçesi]]&amp;" İlçesi"</f>
        <v>Bursa İli Kestel İlçesi</v>
      </c>
      <c r="O135">
        <f t="shared" ca="1" si="18"/>
        <v>233140</v>
      </c>
      <c r="P135" s="10">
        <f t="shared" ca="1" si="19"/>
        <v>42972</v>
      </c>
      <c r="Q135" s="10">
        <f ca="1">Projeler[[#This Row],[İhale Tarihi]]+RANDBETWEEN(10,60)</f>
        <v>42988</v>
      </c>
      <c r="R135" t="str">
        <f t="shared" ca="1" si="20"/>
        <v>Sarper Akarpınar</v>
      </c>
      <c r="S135" t="str">
        <f ca="1">OFFSET(S$1,MATCH(Projeler[[#This Row],[İhale Usulu]],T$1:T$100)-1,0)</f>
        <v>Açık Teklif</v>
      </c>
      <c r="T135" t="str">
        <f t="shared" ca="1" si="21"/>
        <v>Açık Teklif Usulü</v>
      </c>
      <c r="U135">
        <f ca="1">Projeler[[#This Row],[İhale Tutarı]]</f>
        <v>233140</v>
      </c>
      <c r="V135">
        <f ca="1">Projeler[[#This Row],[Finans - Proje Tutarı]]*RANDBETWEEN(1,100)/100</f>
        <v>230808.6</v>
      </c>
      <c r="W135">
        <f ca="1">(Projeler[[#This Row],[Finans - Proje Tutarı]]-Projeler[[#This Row],[Finans - Geçen Yıllar Harcama]])*RANDBETWEEN(1,100)/100</f>
        <v>909.24599999999771</v>
      </c>
      <c r="X135">
        <f ca="1">Projeler[[#This Row],[Finans - Proje Tutarı]]-Projeler[[#This Row],[Finans - Geçen Yıllar Harcama]]-Projeler[[#This Row],[Finans - Dönem Harcama]]</f>
        <v>1422.1539999999964</v>
      </c>
      <c r="Y135" s="26">
        <f ca="1">(Projeler[[#This Row],[Finans - Proje Tutarı]]-Projeler[[#This Row],[Finans - Kalan Bütçe]])/Projeler[[#This Row],[Finans - Proje Tutarı]]</f>
        <v>0.99390000000000001</v>
      </c>
      <c r="Z135" s="26">
        <f ca="1">Projeler[[#This Row],[Bütçe Kullanım Oranı]]*RANDBETWEEN(50,100)/100</f>
        <v>0.61621800000000004</v>
      </c>
    </row>
    <row r="136" spans="1:26">
      <c r="A136">
        <v>35</v>
      </c>
      <c r="B136" s="7" t="str">
        <f ca="1">VLOOKUP(RANDBETWEEN(1,1000),Basvuranlar[],2,0)&amp;" "&amp;VLOOKUP(RANDBETWEEN(1,1000),Basvuranlar[],3,0)</f>
        <v>Ahmet Ruken Canbağı</v>
      </c>
      <c r="C136" t="str">
        <f ca="1">E136&amp;"-"&amp;F136&amp;" "&amp; Projeler[[#This Row],[Karakteristik]]&amp;" Projesi"</f>
        <v>Isparta-Sütçüler Network ve Sinyal Projesi</v>
      </c>
      <c r="D136">
        <f t="shared" ca="1" si="13"/>
        <v>440</v>
      </c>
      <c r="E136" t="str">
        <f ca="1">VLOOKUP(Projeler[[#This Row],[ProjeİlceID]],ilceler[],3,0)</f>
        <v>Isparta</v>
      </c>
      <c r="F136" t="str">
        <f ca="1">VLOOKUP(Projeler[[#This Row],[ProjeİlceID]],ilceler[],2,0)</f>
        <v>Sütçüler</v>
      </c>
      <c r="G136" t="str">
        <f t="shared" ca="1" si="14"/>
        <v>Saha Hizmetleri</v>
      </c>
      <c r="H136" s="15" t="str">
        <f t="shared" ca="1" si="15"/>
        <v>Genel Müdür Bütçesi</v>
      </c>
      <c r="I136" t="str">
        <f t="shared" ca="1" si="16"/>
        <v>Network ve Sinyal</v>
      </c>
      <c r="J136" s="10">
        <f t="shared" ca="1" si="7"/>
        <v>42978</v>
      </c>
      <c r="K136" s="10">
        <f ca="1">Projeler[[#This Row],[Proje Başlangıç]]+RANDBETWEEN(60,620)</f>
        <v>43463</v>
      </c>
      <c r="L136" t="str">
        <f t="shared" ca="1" si="17"/>
        <v>Bütçelendirme</v>
      </c>
      <c r="M136" s="25" t="str">
        <f ca="1">Projeler[[#This Row],[Proje Adı]]</f>
        <v>Isparta-Sütçüler Network ve Sinyal Projesi</v>
      </c>
      <c r="N136" t="str">
        <f ca="1">Projeler[[#This Row],[Proje İli]]&amp;" İli "&amp;Projeler[[#This Row],[Proje İlçesi]]&amp;" İlçesi"</f>
        <v>Isparta İli Sütçüler İlçesi</v>
      </c>
      <c r="O136">
        <f t="shared" ca="1" si="18"/>
        <v>192060</v>
      </c>
      <c r="P136" s="10">
        <f t="shared" ca="1" si="19"/>
        <v>42983</v>
      </c>
      <c r="Q136" s="10">
        <f ca="1">Projeler[[#This Row],[İhale Tarihi]]+RANDBETWEEN(10,60)</f>
        <v>43041</v>
      </c>
      <c r="R136" t="str">
        <f t="shared" ca="1" si="20"/>
        <v>Yargı Yekta Karga</v>
      </c>
      <c r="S136" t="str">
        <f ca="1">OFFSET(S$1,MATCH(Projeler[[#This Row],[İhale Usulu]],T$1:T$100)-1,0)</f>
        <v>Açık Teklif</v>
      </c>
      <c r="T136" t="str">
        <f t="shared" ca="1" si="21"/>
        <v>Pazarlık Usulü</v>
      </c>
      <c r="U136">
        <f ca="1">Projeler[[#This Row],[İhale Tutarı]]</f>
        <v>192060</v>
      </c>
      <c r="V136">
        <f ca="1">Projeler[[#This Row],[Finans - Proje Tutarı]]*RANDBETWEEN(1,100)/100</f>
        <v>117156.6</v>
      </c>
      <c r="W136">
        <f ca="1">(Projeler[[#This Row],[Finans - Proje Tutarı]]-Projeler[[#This Row],[Finans - Geçen Yıllar Harcama]])*RANDBETWEEN(1,100)/100</f>
        <v>32208.461999999996</v>
      </c>
      <c r="X136">
        <f ca="1">Projeler[[#This Row],[Finans - Proje Tutarı]]-Projeler[[#This Row],[Finans - Geçen Yıllar Harcama]]-Projeler[[#This Row],[Finans - Dönem Harcama]]</f>
        <v>42694.937999999995</v>
      </c>
      <c r="Y136" s="26">
        <f ca="1">(Projeler[[#This Row],[Finans - Proje Tutarı]]-Projeler[[#This Row],[Finans - Kalan Bütçe]])/Projeler[[#This Row],[Finans - Proje Tutarı]]</f>
        <v>0.77770000000000006</v>
      </c>
      <c r="Z136" s="26">
        <f ca="1">Projeler[[#This Row],[Bütçe Kullanım Oranı]]*RANDBETWEEN(50,100)/100</f>
        <v>0.43551200000000001</v>
      </c>
    </row>
    <row r="137" spans="1:26">
      <c r="A137">
        <v>36</v>
      </c>
      <c r="B137" s="7" t="str">
        <f ca="1">VLOOKUP(RANDBETWEEN(1,1000),Basvuranlar[],2,0)&amp;" "&amp;VLOOKUP(RANDBETWEEN(1,1000),Basvuranlar[],3,0)</f>
        <v>Tanju Özteker</v>
      </c>
      <c r="C137" t="str">
        <f ca="1">E137&amp;"-"&amp;F137&amp;" "&amp; Projeler[[#This Row],[Karakteristik]]&amp;" Projesi"</f>
        <v>Amasya-Merzifon Güvenlik Projesi</v>
      </c>
      <c r="D137">
        <f t="shared" ca="1" si="13"/>
        <v>62</v>
      </c>
      <c r="E137" t="str">
        <f ca="1">VLOOKUP(Projeler[[#This Row],[ProjeİlceID]],ilceler[],3,0)</f>
        <v>Amasya</v>
      </c>
      <c r="F137" t="str">
        <f ca="1">VLOOKUP(Projeler[[#This Row],[ProjeİlceID]],ilceler[],2,0)</f>
        <v>Merzifon</v>
      </c>
      <c r="G137" t="str">
        <f t="shared" ca="1" si="14"/>
        <v>Satış ve Pazarlama</v>
      </c>
      <c r="H137" s="15" t="str">
        <f t="shared" ca="1" si="15"/>
        <v>Departman Bütçesi</v>
      </c>
      <c r="I137" t="str">
        <f t="shared" ca="1" si="16"/>
        <v>Güvenlik</v>
      </c>
      <c r="J137" s="10">
        <f t="shared" ca="1" si="7"/>
        <v>42949</v>
      </c>
      <c r="K137" s="10">
        <f ca="1">Projeler[[#This Row],[Proje Başlangıç]]+RANDBETWEEN(60,620)</f>
        <v>43303</v>
      </c>
      <c r="L137" t="str">
        <f t="shared" ca="1" si="17"/>
        <v>Tamamlandı</v>
      </c>
      <c r="M137" s="25" t="str">
        <f ca="1">Projeler[[#This Row],[Proje Adı]]</f>
        <v>Amasya-Merzifon Güvenlik Projesi</v>
      </c>
      <c r="N137" t="str">
        <f ca="1">Projeler[[#This Row],[Proje İli]]&amp;" İli "&amp;Projeler[[#This Row],[Proje İlçesi]]&amp;" İlçesi"</f>
        <v>Amasya İli Merzifon İlçesi</v>
      </c>
      <c r="O137">
        <f t="shared" ca="1" si="18"/>
        <v>459080</v>
      </c>
      <c r="P137" s="10">
        <f t="shared" ca="1" si="19"/>
        <v>42985</v>
      </c>
      <c r="Q137" s="10">
        <f ca="1">Projeler[[#This Row],[İhale Tarihi]]+RANDBETWEEN(10,60)</f>
        <v>43030</v>
      </c>
      <c r="R137" t="str">
        <f t="shared" ca="1" si="20"/>
        <v>Güzay Urgancıoğlu</v>
      </c>
      <c r="S137" t="str">
        <f ca="1">OFFSET(S$1,MATCH(Projeler[[#This Row],[İhale Usulu]],T$1:T$100)-1,0)</f>
        <v>Açık Teklif</v>
      </c>
      <c r="T137" t="str">
        <f t="shared" ca="1" si="21"/>
        <v>Yarışma Usulü</v>
      </c>
      <c r="U137">
        <f ca="1">Projeler[[#This Row],[İhale Tutarı]]</f>
        <v>459080</v>
      </c>
      <c r="V137">
        <f ca="1">Projeler[[#This Row],[Finans - Proje Tutarı]]*RANDBETWEEN(1,100)/100</f>
        <v>91816</v>
      </c>
      <c r="W137">
        <f ca="1">(Projeler[[#This Row],[Finans - Proje Tutarı]]-Projeler[[#This Row],[Finans - Geçen Yıllar Harcama]])*RANDBETWEEN(1,100)/100</f>
        <v>77125.440000000002</v>
      </c>
      <c r="X137">
        <f ca="1">Projeler[[#This Row],[Finans - Proje Tutarı]]-Projeler[[#This Row],[Finans - Geçen Yıllar Harcama]]-Projeler[[#This Row],[Finans - Dönem Harcama]]</f>
        <v>290138.56</v>
      </c>
      <c r="Y137" s="26">
        <f ca="1">(Projeler[[#This Row],[Finans - Proje Tutarı]]-Projeler[[#This Row],[Finans - Kalan Bütçe]])/Projeler[[#This Row],[Finans - Proje Tutarı]]</f>
        <v>0.36799999999999999</v>
      </c>
      <c r="Z137" s="26">
        <f ca="1">Projeler[[#This Row],[Bütçe Kullanım Oranı]]*RANDBETWEEN(50,100)/100</f>
        <v>0.24288000000000001</v>
      </c>
    </row>
    <row r="138" spans="1:26">
      <c r="A138">
        <v>37</v>
      </c>
      <c r="B138" s="7" t="str">
        <f ca="1">VLOOKUP(RANDBETWEEN(1,1000),Basvuranlar[],2,0)&amp;" "&amp;VLOOKUP(RANDBETWEEN(1,1000),Basvuranlar[],3,0)</f>
        <v>Recep Ali Samet Aksöz</v>
      </c>
      <c r="C138" t="str">
        <f ca="1">E138&amp;"-"&amp;F138&amp;" "&amp; Projeler[[#This Row],[Karakteristik]]&amp;" Projesi"</f>
        <v>Bingöl-Yedisu Altyapı ve Teknoloji Projesi</v>
      </c>
      <c r="D138">
        <f t="shared" ca="1" si="13"/>
        <v>188</v>
      </c>
      <c r="E138" t="str">
        <f ca="1">VLOOKUP(Projeler[[#This Row],[ProjeİlceID]],ilceler[],3,0)</f>
        <v>Bingöl</v>
      </c>
      <c r="F138" t="str">
        <f ca="1">VLOOKUP(Projeler[[#This Row],[ProjeİlceID]],ilceler[],2,0)</f>
        <v>Yedisu</v>
      </c>
      <c r="G138" t="str">
        <f t="shared" ca="1" si="14"/>
        <v>Çalışan Deneyimi</v>
      </c>
      <c r="H138" s="15" t="str">
        <f t="shared" ca="1" si="15"/>
        <v>Genel Müdür Bütçesi</v>
      </c>
      <c r="I138" t="str">
        <f t="shared" ca="1" si="16"/>
        <v>Altyapı ve Teknoloji</v>
      </c>
      <c r="J138" s="10">
        <f t="shared" ca="1" si="7"/>
        <v>42949</v>
      </c>
      <c r="K138" s="10">
        <f ca="1">Projeler[[#This Row],[Proje Başlangıç]]+RANDBETWEEN(60,620)</f>
        <v>43151</v>
      </c>
      <c r="L138" t="str">
        <f t="shared" ca="1" si="17"/>
        <v>Bütçelendirme</v>
      </c>
      <c r="M138" s="25" t="str">
        <f ca="1">Projeler[[#This Row],[Proje Adı]]</f>
        <v>Bingöl-Yedisu Altyapı ve Teknoloji Projesi</v>
      </c>
      <c r="N138" t="str">
        <f ca="1">Projeler[[#This Row],[Proje İli]]&amp;" İli "&amp;Projeler[[#This Row],[Proje İlçesi]]&amp;" İlçesi"</f>
        <v>Bingöl İli Yedisu İlçesi</v>
      </c>
      <c r="O138">
        <f t="shared" ca="1" si="18"/>
        <v>561780</v>
      </c>
      <c r="P138" s="10">
        <f t="shared" ca="1" si="19"/>
        <v>42982</v>
      </c>
      <c r="Q138" s="10">
        <f ca="1">Projeler[[#This Row],[İhale Tarihi]]+RANDBETWEEN(10,60)</f>
        <v>43011</v>
      </c>
      <c r="R138" t="str">
        <f t="shared" ca="1" si="20"/>
        <v>Tuna Han Salih Hacılar</v>
      </c>
      <c r="S138" t="str">
        <f ca="1">OFFSET(S$1,MATCH(Projeler[[#This Row],[İhale Usulu]],T$1:T$100)-1,0)</f>
        <v>Açık Teklif</v>
      </c>
      <c r="T138" t="str">
        <f t="shared" ca="1" si="21"/>
        <v>Açık Teklif Usulü</v>
      </c>
      <c r="U138">
        <f ca="1">Projeler[[#This Row],[İhale Tutarı]]</f>
        <v>561780</v>
      </c>
      <c r="V138">
        <f ca="1">Projeler[[#This Row],[Finans - Proje Tutarı]]*RANDBETWEEN(1,100)/100</f>
        <v>5617.8</v>
      </c>
      <c r="W138">
        <f ca="1">(Projeler[[#This Row],[Finans - Proje Tutarı]]-Projeler[[#This Row],[Finans - Geçen Yıllar Harcama]])*RANDBETWEEN(1,100)/100</f>
        <v>300327.58799999999</v>
      </c>
      <c r="X138">
        <f ca="1">Projeler[[#This Row],[Finans - Proje Tutarı]]-Projeler[[#This Row],[Finans - Geçen Yıllar Harcama]]-Projeler[[#This Row],[Finans - Dönem Harcama]]</f>
        <v>255834.61199999996</v>
      </c>
      <c r="Y138" s="26">
        <f ca="1">(Projeler[[#This Row],[Finans - Proje Tutarı]]-Projeler[[#This Row],[Finans - Kalan Bütçe]])/Projeler[[#This Row],[Finans - Proje Tutarı]]</f>
        <v>0.54460000000000008</v>
      </c>
      <c r="Z138" s="26">
        <f ca="1">Projeler[[#This Row],[Bütçe Kullanım Oranı]]*RANDBETWEEN(50,100)/100</f>
        <v>0.28863800000000006</v>
      </c>
    </row>
    <row r="139" spans="1:26">
      <c r="A139">
        <v>38</v>
      </c>
      <c r="B139" s="7" t="str">
        <f ca="1">VLOOKUP(RANDBETWEEN(1,1000),Basvuranlar[],2,0)&amp;" "&amp;VLOOKUP(RANDBETWEEN(1,1000),Basvuranlar[],3,0)</f>
        <v>Behiye Durmuşoğlu</v>
      </c>
      <c r="C139" t="str">
        <f ca="1">E139&amp;"-"&amp;F139&amp;" "&amp; Projeler[[#This Row],[Karakteristik]]&amp;" Projesi"</f>
        <v>Balıkesir-Altıeylül Altyapı ve Teknoloji Projesi</v>
      </c>
      <c r="D139">
        <f t="shared" ca="1" si="13"/>
        <v>140</v>
      </c>
      <c r="E139" t="str">
        <f ca="1">VLOOKUP(Projeler[[#This Row],[ProjeİlceID]],ilceler[],3,0)</f>
        <v>Balıkesir</v>
      </c>
      <c r="F139" t="str">
        <f ca="1">VLOOKUP(Projeler[[#This Row],[ProjeİlceID]],ilceler[],2,0)</f>
        <v>Altıeylül</v>
      </c>
      <c r="G139" t="str">
        <f t="shared" ca="1" si="14"/>
        <v>Çalışan Deneyimi</v>
      </c>
      <c r="H139" s="15" t="str">
        <f t="shared" ca="1" si="15"/>
        <v>Departman Bütçesi</v>
      </c>
      <c r="I139" t="str">
        <f t="shared" ca="1" si="16"/>
        <v>Altyapı ve Teknoloji</v>
      </c>
      <c r="J139" s="10">
        <f t="shared" ca="1" si="7"/>
        <v>42941</v>
      </c>
      <c r="K139" s="10">
        <f ca="1">Projeler[[#This Row],[Proje Başlangıç]]+RANDBETWEEN(60,620)</f>
        <v>43117</v>
      </c>
      <c r="L139" t="str">
        <f t="shared" ca="1" si="17"/>
        <v>Devam Ediyor</v>
      </c>
      <c r="M139" s="25" t="str">
        <f ca="1">Projeler[[#This Row],[Proje Adı]]</f>
        <v>Balıkesir-Altıeylül Altyapı ve Teknoloji Projesi</v>
      </c>
      <c r="N139" t="str">
        <f ca="1">Projeler[[#This Row],[Proje İli]]&amp;" İli "&amp;Projeler[[#This Row],[Proje İlçesi]]&amp;" İlçesi"</f>
        <v>Balıkesir İli Altıeylül İlçesi</v>
      </c>
      <c r="O139">
        <f t="shared" ca="1" si="18"/>
        <v>212600</v>
      </c>
      <c r="P139" s="10">
        <f t="shared" ca="1" si="19"/>
        <v>42972</v>
      </c>
      <c r="Q139" s="10">
        <f ca="1">Projeler[[#This Row],[İhale Tarihi]]+RANDBETWEEN(10,60)</f>
        <v>42993</v>
      </c>
      <c r="R139" t="str">
        <f t="shared" ca="1" si="20"/>
        <v>Sarper Akarpınar</v>
      </c>
      <c r="S139" t="str">
        <f ca="1">OFFSET(S$1,MATCH(Projeler[[#This Row],[İhale Usulu]],T$1:T$100)-1,0)</f>
        <v>Açık Teklif</v>
      </c>
      <c r="T139" t="str">
        <f t="shared" ca="1" si="21"/>
        <v>Açık Teklif Usulü</v>
      </c>
      <c r="U139">
        <f ca="1">Projeler[[#This Row],[İhale Tutarı]]</f>
        <v>212600</v>
      </c>
      <c r="V139">
        <f ca="1">Projeler[[#This Row],[Finans - Proje Tutarı]]*RANDBETWEEN(1,100)/100</f>
        <v>144568</v>
      </c>
      <c r="W139">
        <f ca="1">(Projeler[[#This Row],[Finans - Proje Tutarı]]-Projeler[[#This Row],[Finans - Geçen Yıllar Harcama]])*RANDBETWEEN(1,100)/100</f>
        <v>680.32</v>
      </c>
      <c r="X139">
        <f ca="1">Projeler[[#This Row],[Finans - Proje Tutarı]]-Projeler[[#This Row],[Finans - Geçen Yıllar Harcama]]-Projeler[[#This Row],[Finans - Dönem Harcama]]</f>
        <v>67351.679999999993</v>
      </c>
      <c r="Y139" s="26">
        <f ca="1">(Projeler[[#This Row],[Finans - Proje Tutarı]]-Projeler[[#This Row],[Finans - Kalan Bütçe]])/Projeler[[#This Row],[Finans - Proje Tutarı]]</f>
        <v>0.68320000000000003</v>
      </c>
      <c r="Z139" s="26">
        <f ca="1">Projeler[[#This Row],[Bütçe Kullanım Oranı]]*RANDBETWEEN(50,100)/100</f>
        <v>0.51923200000000003</v>
      </c>
    </row>
    <row r="140" spans="1:26">
      <c r="A140">
        <v>39</v>
      </c>
      <c r="B140" s="7" t="str">
        <f ca="1">VLOOKUP(RANDBETWEEN(1,1000),Basvuranlar[],2,0)&amp;" "&amp;VLOOKUP(RANDBETWEEN(1,1000),Basvuranlar[],3,0)</f>
        <v>Talya Tanış</v>
      </c>
      <c r="C140" t="str">
        <f ca="1">E140&amp;"-"&amp;F140&amp;" "&amp; Projeler[[#This Row],[Karakteristik]]&amp;" Projesi"</f>
        <v>Kastamonu-Doğanyurt Güvenlik Projesi</v>
      </c>
      <c r="D140">
        <f t="shared" ca="1" si="13"/>
        <v>554</v>
      </c>
      <c r="E140" t="str">
        <f ca="1">VLOOKUP(Projeler[[#This Row],[ProjeİlceID]],ilceler[],3,0)</f>
        <v>Kastamonu</v>
      </c>
      <c r="F140" t="str">
        <f ca="1">VLOOKUP(Projeler[[#This Row],[ProjeİlceID]],ilceler[],2,0)</f>
        <v>Doğanyurt</v>
      </c>
      <c r="G140" t="str">
        <f t="shared" ca="1" si="14"/>
        <v>Müşteri Deneyimi</v>
      </c>
      <c r="H140" s="15" t="str">
        <f t="shared" ca="1" si="15"/>
        <v>Genel Müdür Bütçesi</v>
      </c>
      <c r="I140" t="str">
        <f t="shared" ca="1" si="16"/>
        <v>Güvenlik</v>
      </c>
      <c r="J140" s="10">
        <f t="shared" ca="1" si="7"/>
        <v>42980</v>
      </c>
      <c r="K140" s="10">
        <f ca="1">Projeler[[#This Row],[Proje Başlangıç]]+RANDBETWEEN(60,620)</f>
        <v>43351</v>
      </c>
      <c r="L140" t="str">
        <f t="shared" ca="1" si="17"/>
        <v>Son Kontrol</v>
      </c>
      <c r="M140" s="25" t="str">
        <f ca="1">Projeler[[#This Row],[Proje Adı]]</f>
        <v>Kastamonu-Doğanyurt Güvenlik Projesi</v>
      </c>
      <c r="N140" t="str">
        <f ca="1">Projeler[[#This Row],[Proje İli]]&amp;" İli "&amp;Projeler[[#This Row],[Proje İlçesi]]&amp;" İlçesi"</f>
        <v>Kastamonu İli Doğanyurt İlçesi</v>
      </c>
      <c r="O140">
        <f t="shared" ca="1" si="18"/>
        <v>520700</v>
      </c>
      <c r="P140" s="10">
        <f t="shared" ca="1" si="19"/>
        <v>42976</v>
      </c>
      <c r="Q140" s="10">
        <f ca="1">Projeler[[#This Row],[İhale Tarihi]]+RANDBETWEEN(10,60)</f>
        <v>43012</v>
      </c>
      <c r="R140" t="str">
        <f t="shared" ca="1" si="20"/>
        <v>Yargı Yekta Karga</v>
      </c>
      <c r="S140" t="str">
        <f ca="1">OFFSET(S$1,MATCH(Projeler[[#This Row],[İhale Usulu]],T$1:T$100)-1,0)</f>
        <v>Açık Teklif</v>
      </c>
      <c r="T140" t="str">
        <f t="shared" ca="1" si="21"/>
        <v>Yarışma Usulü</v>
      </c>
      <c r="U140">
        <f ca="1">Projeler[[#This Row],[İhale Tutarı]]</f>
        <v>520700</v>
      </c>
      <c r="V140">
        <f ca="1">Projeler[[#This Row],[Finans - Proje Tutarı]]*RANDBETWEEN(1,100)/100</f>
        <v>98933</v>
      </c>
      <c r="W140">
        <f ca="1">(Projeler[[#This Row],[Finans - Proje Tutarı]]-Projeler[[#This Row],[Finans - Geçen Yıllar Harcama]])*RANDBETWEEN(1,100)/100</f>
        <v>42176.7</v>
      </c>
      <c r="X140">
        <f ca="1">Projeler[[#This Row],[Finans - Proje Tutarı]]-Projeler[[#This Row],[Finans - Geçen Yıllar Harcama]]-Projeler[[#This Row],[Finans - Dönem Harcama]]</f>
        <v>379590.3</v>
      </c>
      <c r="Y140" s="26">
        <f ca="1">(Projeler[[#This Row],[Finans - Proje Tutarı]]-Projeler[[#This Row],[Finans - Kalan Bütçe]])/Projeler[[#This Row],[Finans - Proje Tutarı]]</f>
        <v>0.27100000000000002</v>
      </c>
      <c r="Z140" s="26">
        <f ca="1">Projeler[[#This Row],[Bütçe Kullanım Oranı]]*RANDBETWEEN(50,100)/100</f>
        <v>0.18699000000000002</v>
      </c>
    </row>
    <row r="141" spans="1:26">
      <c r="A141">
        <v>40</v>
      </c>
      <c r="B141" s="7" t="str">
        <f ca="1">VLOOKUP(RANDBETWEEN(1,1000),Basvuranlar[],2,0)&amp;" "&amp;VLOOKUP(RANDBETWEEN(1,1000),Basvuranlar[],3,0)</f>
        <v>Yağmur Helin Pazar</v>
      </c>
      <c r="C141" t="str">
        <f ca="1">E141&amp;"-"&amp;F141&amp;" "&amp; Projeler[[#This Row],[Karakteristik]]&amp;" Projesi"</f>
        <v>Batman-Batman Satış ve Pazarlama Projesi</v>
      </c>
      <c r="D141">
        <f t="shared" ca="1" si="13"/>
        <v>164</v>
      </c>
      <c r="E141" t="str">
        <f ca="1">VLOOKUP(Projeler[[#This Row],[ProjeİlceID]],ilceler[],3,0)</f>
        <v>Batman</v>
      </c>
      <c r="F141" t="str">
        <f ca="1">VLOOKUP(Projeler[[#This Row],[ProjeİlceID]],ilceler[],2,0)</f>
        <v>Batman</v>
      </c>
      <c r="G141" t="str">
        <f t="shared" ca="1" si="14"/>
        <v>Müşteri Deneyimi</v>
      </c>
      <c r="H141" s="15" t="str">
        <f t="shared" ca="1" si="15"/>
        <v>Departman Bütçesi</v>
      </c>
      <c r="I141" t="str">
        <f t="shared" ca="1" si="16"/>
        <v>Satış ve Pazarlama</v>
      </c>
      <c r="J141" s="10">
        <f t="shared" ca="1" si="7"/>
        <v>42941</v>
      </c>
      <c r="K141" s="10">
        <f ca="1">Projeler[[#This Row],[Proje Başlangıç]]+RANDBETWEEN(60,620)</f>
        <v>43295</v>
      </c>
      <c r="L141" t="str">
        <f t="shared" ca="1" si="17"/>
        <v>Devam Ediyor</v>
      </c>
      <c r="M141" s="25" t="str">
        <f ca="1">Projeler[[#This Row],[Proje Adı]]</f>
        <v>Batman-Batman Satış ve Pazarlama Projesi</v>
      </c>
      <c r="N141" t="str">
        <f ca="1">Projeler[[#This Row],[Proje İli]]&amp;" İli "&amp;Projeler[[#This Row],[Proje İlçesi]]&amp;" İlçesi"</f>
        <v>Batman İli Batman İlçesi</v>
      </c>
      <c r="O141">
        <f t="shared" ca="1" si="18"/>
        <v>233140</v>
      </c>
      <c r="P141" s="10">
        <f t="shared" ca="1" si="19"/>
        <v>43002</v>
      </c>
      <c r="Q141" s="10">
        <f ca="1">Projeler[[#This Row],[İhale Tarihi]]+RANDBETWEEN(10,60)</f>
        <v>43014</v>
      </c>
      <c r="R141" t="str">
        <f t="shared" ca="1" si="20"/>
        <v>Arzucan Eski</v>
      </c>
      <c r="S141" t="str">
        <f ca="1">OFFSET(S$1,MATCH(Projeler[[#This Row],[İhale Usulu]],T$1:T$100)-1,0)</f>
        <v>Açık Teklif</v>
      </c>
      <c r="T141" t="str">
        <f t="shared" ca="1" si="21"/>
        <v>Açık Teklif Usulü</v>
      </c>
      <c r="U141">
        <f ca="1">Projeler[[#This Row],[İhale Tutarı]]</f>
        <v>233140</v>
      </c>
      <c r="V141">
        <f ca="1">Projeler[[#This Row],[Finans - Proje Tutarı]]*RANDBETWEEN(1,100)/100</f>
        <v>149209.60000000001</v>
      </c>
      <c r="W141">
        <f ca="1">(Projeler[[#This Row],[Finans - Proje Tutarı]]-Projeler[[#This Row],[Finans - Geçen Yıllar Harcama]])*RANDBETWEEN(1,100)/100</f>
        <v>61269.191999999995</v>
      </c>
      <c r="X141">
        <f ca="1">Projeler[[#This Row],[Finans - Proje Tutarı]]-Projeler[[#This Row],[Finans - Geçen Yıllar Harcama]]-Projeler[[#This Row],[Finans - Dönem Harcama]]</f>
        <v>22661.207999999999</v>
      </c>
      <c r="Y141" s="26">
        <f ca="1">(Projeler[[#This Row],[Finans - Proje Tutarı]]-Projeler[[#This Row],[Finans - Kalan Bütçe]])/Projeler[[#This Row],[Finans - Proje Tutarı]]</f>
        <v>0.90280000000000005</v>
      </c>
      <c r="Z141" s="26">
        <f ca="1">Projeler[[#This Row],[Bütçe Kullanım Oranı]]*RANDBETWEEN(50,100)/100</f>
        <v>0.83960400000000002</v>
      </c>
    </row>
    <row r="142" spans="1:26">
      <c r="A142">
        <v>41</v>
      </c>
      <c r="B142" s="7" t="str">
        <f ca="1">VLOOKUP(RANDBETWEEN(1,1000),Basvuranlar[],2,0)&amp;" "&amp;VLOOKUP(RANDBETWEEN(1,1000),Basvuranlar[],3,0)</f>
        <v>Oğuzcan Kovancı</v>
      </c>
      <c r="C142" t="str">
        <f ca="1">E142&amp;"-"&amp;F142&amp;" "&amp; Projeler[[#This Row],[Karakteristik]]&amp;" Projesi"</f>
        <v>Kastamonu-Kastamonu Finans Projesi</v>
      </c>
      <c r="D142">
        <f t="shared" ca="1" si="13"/>
        <v>558</v>
      </c>
      <c r="E142" t="str">
        <f ca="1">VLOOKUP(Projeler[[#This Row],[ProjeİlceID]],ilceler[],3,0)</f>
        <v>Kastamonu</v>
      </c>
      <c r="F142" t="str">
        <f ca="1">VLOOKUP(Projeler[[#This Row],[ProjeİlceID]],ilceler[],2,0)</f>
        <v>Kastamonu</v>
      </c>
      <c r="G142" t="str">
        <f t="shared" ca="1" si="14"/>
        <v>Müşteri Deneyimi</v>
      </c>
      <c r="H142" s="15" t="str">
        <f t="shared" ca="1" si="15"/>
        <v>Departman Bütçesi</v>
      </c>
      <c r="I142" t="str">
        <f t="shared" ca="1" si="16"/>
        <v>Finans</v>
      </c>
      <c r="J142" s="10">
        <f t="shared" ca="1" si="7"/>
        <v>42957</v>
      </c>
      <c r="K142" s="10">
        <f ca="1">Projeler[[#This Row],[Proje Başlangıç]]+RANDBETWEEN(60,620)</f>
        <v>43174</v>
      </c>
      <c r="L142" t="str">
        <f t="shared" ca="1" si="17"/>
        <v>Bütçelendirme</v>
      </c>
      <c r="M142" s="25" t="str">
        <f ca="1">Projeler[[#This Row],[Proje Adı]]</f>
        <v>Kastamonu-Kastamonu Finans Projesi</v>
      </c>
      <c r="N142" t="str">
        <f ca="1">Projeler[[#This Row],[Proje İli]]&amp;" İli "&amp;Projeler[[#This Row],[Proje İlçesi]]&amp;" İlçesi"</f>
        <v>Kastamonu İli Kastamonu İlçesi</v>
      </c>
      <c r="O142">
        <f t="shared" ca="1" si="18"/>
        <v>561780</v>
      </c>
      <c r="P142" s="10">
        <f t="shared" ca="1" si="19"/>
        <v>42987</v>
      </c>
      <c r="Q142" s="10">
        <f ca="1">Projeler[[#This Row],[İhale Tarihi]]+RANDBETWEEN(10,60)</f>
        <v>42998</v>
      </c>
      <c r="R142" t="str">
        <f t="shared" ca="1" si="20"/>
        <v>Ali İsmail Aksöz</v>
      </c>
      <c r="S142" t="str">
        <f ca="1">OFFSET(S$1,MATCH(Projeler[[#This Row],[İhale Usulu]],T$1:T$100)-1,0)</f>
        <v>Açık Teklif</v>
      </c>
      <c r="T142" t="str">
        <f t="shared" ca="1" si="21"/>
        <v>Yarışma Usulü</v>
      </c>
      <c r="U142">
        <f ca="1">Projeler[[#This Row],[İhale Tutarı]]</f>
        <v>561780</v>
      </c>
      <c r="V142">
        <f ca="1">Projeler[[#This Row],[Finans - Proje Tutarı]]*RANDBETWEEN(1,100)/100</f>
        <v>539308.80000000005</v>
      </c>
      <c r="W142">
        <f ca="1">(Projeler[[#This Row],[Finans - Proje Tutarı]]-Projeler[[#This Row],[Finans - Geçen Yıllar Harcama]])*RANDBETWEEN(1,100)/100</f>
        <v>2022.4079999999958</v>
      </c>
      <c r="X142">
        <f ca="1">Projeler[[#This Row],[Finans - Proje Tutarı]]-Projeler[[#This Row],[Finans - Geçen Yıllar Harcama]]-Projeler[[#This Row],[Finans - Dönem Harcama]]</f>
        <v>20448.791999999958</v>
      </c>
      <c r="Y142" s="26">
        <f ca="1">(Projeler[[#This Row],[Finans - Proje Tutarı]]-Projeler[[#This Row],[Finans - Kalan Bütçe]])/Projeler[[#This Row],[Finans - Proje Tutarı]]</f>
        <v>0.96360000000000023</v>
      </c>
      <c r="Z142" s="26">
        <f ca="1">Projeler[[#This Row],[Bütçe Kullanım Oranı]]*RANDBETWEEN(50,100)/100</f>
        <v>0.52998000000000012</v>
      </c>
    </row>
    <row r="143" spans="1:26">
      <c r="A143">
        <v>42</v>
      </c>
      <c r="B143" s="7" t="str">
        <f ca="1">VLOOKUP(RANDBETWEEN(1,1000),Basvuranlar[],2,0)&amp;" "&amp;VLOOKUP(RANDBETWEEN(1,1000),Basvuranlar[],3,0)</f>
        <v>Coşkun Çağan</v>
      </c>
      <c r="C143" t="str">
        <f ca="1">E143&amp;"-"&amp;F143&amp;" "&amp; Projeler[[#This Row],[Karakteristik]]&amp;" Projesi"</f>
        <v>Kastamonu-Doğanyurt Çalışan Deneyimi Projesi</v>
      </c>
      <c r="D143">
        <f t="shared" ca="1" si="13"/>
        <v>554</v>
      </c>
      <c r="E143" t="str">
        <f ca="1">VLOOKUP(Projeler[[#This Row],[ProjeİlceID]],ilceler[],3,0)</f>
        <v>Kastamonu</v>
      </c>
      <c r="F143" t="str">
        <f ca="1">VLOOKUP(Projeler[[#This Row],[ProjeİlceID]],ilceler[],2,0)</f>
        <v>Doğanyurt</v>
      </c>
      <c r="G143" t="str">
        <f t="shared" ca="1" si="14"/>
        <v>Saha Hizmetleri</v>
      </c>
      <c r="H143" s="15" t="str">
        <f t="shared" ca="1" si="15"/>
        <v>Genel Müdür Bütçesi</v>
      </c>
      <c r="I143" t="str">
        <f t="shared" ca="1" si="16"/>
        <v>Çalışan Deneyimi</v>
      </c>
      <c r="J143" s="10">
        <f t="shared" ca="1" si="7"/>
        <v>42947</v>
      </c>
      <c r="K143" s="10">
        <f ca="1">Projeler[[#This Row],[Proje Başlangıç]]+RANDBETWEEN(60,620)</f>
        <v>43313</v>
      </c>
      <c r="L143" t="str">
        <f t="shared" ca="1" si="17"/>
        <v>Son Kontrol</v>
      </c>
      <c r="M143" s="25" t="str">
        <f ca="1">Projeler[[#This Row],[Proje Adı]]</f>
        <v>Kastamonu-Doğanyurt Çalışan Deneyimi Projesi</v>
      </c>
      <c r="N143" t="str">
        <f ca="1">Projeler[[#This Row],[Proje İli]]&amp;" İli "&amp;Projeler[[#This Row],[Proje İlçesi]]&amp;" İlçesi"</f>
        <v>Kastamonu İli Doğanyurt İlçesi</v>
      </c>
      <c r="O143">
        <f t="shared" ca="1" si="18"/>
        <v>541240</v>
      </c>
      <c r="P143" s="10">
        <f t="shared" ca="1" si="19"/>
        <v>43000</v>
      </c>
      <c r="Q143" s="10">
        <f ca="1">Projeler[[#This Row],[İhale Tarihi]]+RANDBETWEEN(10,60)</f>
        <v>43032</v>
      </c>
      <c r="R143" t="str">
        <f t="shared" ca="1" si="20"/>
        <v>Tuna Han Salih Hacılar</v>
      </c>
      <c r="S143" t="str">
        <f ca="1">OFFSET(S$1,MATCH(Projeler[[#This Row],[İhale Usulu]],T$1:T$100)-1,0)</f>
        <v>Açık Teklif</v>
      </c>
      <c r="T143" t="str">
        <f t="shared" ca="1" si="21"/>
        <v>Yarışma Usulü</v>
      </c>
      <c r="U143">
        <f ca="1">Projeler[[#This Row],[İhale Tutarı]]</f>
        <v>541240</v>
      </c>
      <c r="V143">
        <f ca="1">Projeler[[#This Row],[Finans - Proje Tutarı]]*RANDBETWEEN(1,100)/100</f>
        <v>514178</v>
      </c>
      <c r="W143">
        <f ca="1">(Projeler[[#This Row],[Finans - Proje Tutarı]]-Projeler[[#This Row],[Finans - Geçen Yıllar Harcama]])*RANDBETWEEN(1,100)/100</f>
        <v>20296.5</v>
      </c>
      <c r="X143">
        <f ca="1">Projeler[[#This Row],[Finans - Proje Tutarı]]-Projeler[[#This Row],[Finans - Geçen Yıllar Harcama]]-Projeler[[#This Row],[Finans - Dönem Harcama]]</f>
        <v>6765.5</v>
      </c>
      <c r="Y143" s="26">
        <f ca="1">(Projeler[[#This Row],[Finans - Proje Tutarı]]-Projeler[[#This Row],[Finans - Kalan Bütçe]])/Projeler[[#This Row],[Finans - Proje Tutarı]]</f>
        <v>0.98750000000000004</v>
      </c>
      <c r="Z143" s="26">
        <f ca="1">Projeler[[#This Row],[Bütçe Kullanım Oranı]]*RANDBETWEEN(50,100)/100</f>
        <v>0.89862500000000001</v>
      </c>
    </row>
    <row r="144" spans="1:26">
      <c r="A144">
        <v>43</v>
      </c>
      <c r="B144" s="7" t="str">
        <f ca="1">VLOOKUP(RANDBETWEEN(1,1000),Basvuranlar[],2,0)&amp;" "&amp;VLOOKUP(RANDBETWEEN(1,1000),Basvuranlar[],3,0)</f>
        <v>Acar Oğuztan Erkoç</v>
      </c>
      <c r="C144" t="str">
        <f ca="1">E144&amp;"-"&amp;F144&amp;" "&amp; Projeler[[#This Row],[Karakteristik]]&amp;" Projesi"</f>
        <v>Yozgat-Çekerek Güvenlik Projesi</v>
      </c>
      <c r="D144">
        <f t="shared" ca="1" si="13"/>
        <v>954</v>
      </c>
      <c r="E144" t="str">
        <f ca="1">VLOOKUP(Projeler[[#This Row],[ProjeİlceID]],ilceler[],3,0)</f>
        <v>Yozgat</v>
      </c>
      <c r="F144" t="str">
        <f ca="1">VLOOKUP(Projeler[[#This Row],[ProjeİlceID]],ilceler[],2,0)</f>
        <v>Çekerek</v>
      </c>
      <c r="G144" t="str">
        <f t="shared" ca="1" si="14"/>
        <v>Satış ve Pazarlama</v>
      </c>
      <c r="H144" s="15" t="str">
        <f t="shared" ca="1" si="15"/>
        <v>Diğer</v>
      </c>
      <c r="I144" t="str">
        <f t="shared" ca="1" si="16"/>
        <v>Güvenlik</v>
      </c>
      <c r="J144" s="10">
        <f t="shared" ca="1" si="7"/>
        <v>42957</v>
      </c>
      <c r="K144" s="10">
        <f ca="1">Projeler[[#This Row],[Proje Başlangıç]]+RANDBETWEEN(60,620)</f>
        <v>43477</v>
      </c>
      <c r="L144" t="str">
        <f t="shared" ca="1" si="17"/>
        <v>Son Kontrol</v>
      </c>
      <c r="M144" s="25" t="str">
        <f ca="1">Projeler[[#This Row],[Proje Adı]]</f>
        <v>Yozgat-Çekerek Güvenlik Projesi</v>
      </c>
      <c r="N144" t="str">
        <f ca="1">Projeler[[#This Row],[Proje İli]]&amp;" İli "&amp;Projeler[[#This Row],[Proje İlçesi]]&amp;" İlçesi"</f>
        <v>Yozgat İli Çekerek İlçesi</v>
      </c>
      <c r="O144">
        <f t="shared" ca="1" si="18"/>
        <v>356380</v>
      </c>
      <c r="P144" s="10">
        <f t="shared" ca="1" si="19"/>
        <v>43000</v>
      </c>
      <c r="Q144" s="10">
        <f ca="1">Projeler[[#This Row],[İhale Tarihi]]+RANDBETWEEN(10,60)</f>
        <v>43040</v>
      </c>
      <c r="R144" t="str">
        <f t="shared" ca="1" si="20"/>
        <v>Yargı Yekta Karga</v>
      </c>
      <c r="S144" t="str">
        <f ca="1">OFFSET(S$1,MATCH(Projeler[[#This Row],[İhale Usulu]],T$1:T$100)-1,0)</f>
        <v>Açık Teklif</v>
      </c>
      <c r="T144" t="str">
        <f t="shared" ca="1" si="21"/>
        <v>Yarışma Usulü</v>
      </c>
      <c r="U144">
        <f ca="1">Projeler[[#This Row],[İhale Tutarı]]</f>
        <v>356380</v>
      </c>
      <c r="V144">
        <f ca="1">Projeler[[#This Row],[Finans - Proje Tutarı]]*RANDBETWEEN(1,100)/100</f>
        <v>131860.6</v>
      </c>
      <c r="W144">
        <f ca="1">(Projeler[[#This Row],[Finans - Proje Tutarı]]-Projeler[[#This Row],[Finans - Geçen Yıllar Harcama]])*RANDBETWEEN(1,100)/100</f>
        <v>123485.67</v>
      </c>
      <c r="X144">
        <f ca="1">Projeler[[#This Row],[Finans - Proje Tutarı]]-Projeler[[#This Row],[Finans - Geçen Yıllar Harcama]]-Projeler[[#This Row],[Finans - Dönem Harcama]]</f>
        <v>101033.73</v>
      </c>
      <c r="Y144" s="26">
        <f ca="1">(Projeler[[#This Row],[Finans - Proje Tutarı]]-Projeler[[#This Row],[Finans - Kalan Bütçe]])/Projeler[[#This Row],[Finans - Proje Tutarı]]</f>
        <v>0.71650000000000003</v>
      </c>
      <c r="Z144" s="26">
        <f ca="1">Projeler[[#This Row],[Bütçe Kullanım Oranı]]*RANDBETWEEN(50,100)/100</f>
        <v>0.35825000000000001</v>
      </c>
    </row>
    <row r="145" spans="1:26">
      <c r="A145">
        <v>44</v>
      </c>
      <c r="B145" s="7" t="str">
        <f ca="1">VLOOKUP(RANDBETWEEN(1,1000),Basvuranlar[],2,0)&amp;" "&amp;VLOOKUP(RANDBETWEEN(1,1000),Basvuranlar[],3,0)</f>
        <v>Tuğbanur Tatlısu</v>
      </c>
      <c r="C145" t="str">
        <f ca="1">E145&amp;"-"&amp;F145&amp;" "&amp; Projeler[[#This Row],[Karakteristik]]&amp;" Projesi"</f>
        <v>Hatay-Dörtyol Satış ve Pazarlama Projesi</v>
      </c>
      <c r="D145">
        <f t="shared" ca="1" si="13"/>
        <v>418</v>
      </c>
      <c r="E145" t="str">
        <f ca="1">VLOOKUP(Projeler[[#This Row],[ProjeİlceID]],ilceler[],3,0)</f>
        <v>Hatay</v>
      </c>
      <c r="F145" t="str">
        <f ca="1">VLOOKUP(Projeler[[#This Row],[ProjeİlceID]],ilceler[],2,0)</f>
        <v>Dörtyol</v>
      </c>
      <c r="G145" t="str">
        <f t="shared" ca="1" si="14"/>
        <v>Güvenlik</v>
      </c>
      <c r="H145" s="15" t="str">
        <f t="shared" ca="1" si="15"/>
        <v>Genel Müdür Bütçesi</v>
      </c>
      <c r="I145" t="str">
        <f t="shared" ca="1" si="16"/>
        <v>Satış ve Pazarlama</v>
      </c>
      <c r="J145" s="10">
        <f t="shared" ca="1" si="7"/>
        <v>42947</v>
      </c>
      <c r="K145" s="10">
        <f ca="1">Projeler[[#This Row],[Proje Başlangıç]]+RANDBETWEEN(60,620)</f>
        <v>43249</v>
      </c>
      <c r="L145" t="str">
        <f t="shared" ca="1" si="17"/>
        <v>Bütçelendirme</v>
      </c>
      <c r="M145" s="25" t="str">
        <f ca="1">Projeler[[#This Row],[Proje Adı]]</f>
        <v>Hatay-Dörtyol Satış ve Pazarlama Projesi</v>
      </c>
      <c r="N145" t="str">
        <f ca="1">Projeler[[#This Row],[Proje İli]]&amp;" İli "&amp;Projeler[[#This Row],[Proje İlçesi]]&amp;" İlçesi"</f>
        <v>Hatay İli Dörtyol İlçesi</v>
      </c>
      <c r="O145">
        <f t="shared" ca="1" si="18"/>
        <v>541240</v>
      </c>
      <c r="P145" s="10">
        <f t="shared" ca="1" si="19"/>
        <v>42982</v>
      </c>
      <c r="Q145" s="10">
        <f ca="1">Projeler[[#This Row],[İhale Tarihi]]+RANDBETWEEN(10,60)</f>
        <v>42999</v>
      </c>
      <c r="R145" t="str">
        <f t="shared" ca="1" si="20"/>
        <v>Yargı Yekta Karga</v>
      </c>
      <c r="S145" t="str">
        <f ca="1">OFFSET(S$1,MATCH(Projeler[[#This Row],[İhale Usulu]],T$1:T$100)-1,0)</f>
        <v>Açık Teklif</v>
      </c>
      <c r="T145" t="str">
        <f t="shared" ca="1" si="21"/>
        <v>Pazarlık Usulü</v>
      </c>
      <c r="U145">
        <f ca="1">Projeler[[#This Row],[İhale Tutarı]]</f>
        <v>541240</v>
      </c>
      <c r="V145">
        <f ca="1">Projeler[[#This Row],[Finans - Proje Tutarı]]*RANDBETWEEN(1,100)/100</f>
        <v>86598.399999999994</v>
      </c>
      <c r="W145">
        <f ca="1">(Projeler[[#This Row],[Finans - Proje Tutarı]]-Projeler[[#This Row],[Finans - Geçen Yıllar Harcama]])*RANDBETWEEN(1,100)/100</f>
        <v>345527.61600000004</v>
      </c>
      <c r="X145">
        <f ca="1">Projeler[[#This Row],[Finans - Proje Tutarı]]-Projeler[[#This Row],[Finans - Geçen Yıllar Harcama]]-Projeler[[#This Row],[Finans - Dönem Harcama]]</f>
        <v>109113.98399999994</v>
      </c>
      <c r="Y145" s="26">
        <f ca="1">(Projeler[[#This Row],[Finans - Proje Tutarı]]-Projeler[[#This Row],[Finans - Kalan Bütçe]])/Projeler[[#This Row],[Finans - Proje Tutarı]]</f>
        <v>0.79840000000000011</v>
      </c>
      <c r="Z145" s="26">
        <f ca="1">Projeler[[#This Row],[Bütçe Kullanım Oranı]]*RANDBETWEEN(50,100)/100</f>
        <v>0.75848000000000015</v>
      </c>
    </row>
    <row r="146" spans="1:26">
      <c r="A146">
        <v>45</v>
      </c>
      <c r="B146" s="7" t="str">
        <f ca="1">VLOOKUP(RANDBETWEEN(1,1000),Basvuranlar[],2,0)&amp;" "&amp;VLOOKUP(RANDBETWEEN(1,1000),Basvuranlar[],3,0)</f>
        <v>Fatmanur Öztürk</v>
      </c>
      <c r="C146" t="str">
        <f ca="1">E146&amp;"-"&amp;F146&amp;" "&amp; Projeler[[#This Row],[Karakteristik]]&amp;" Projesi"</f>
        <v>Bursa-İznik Satış ve Pazarlama Projesi</v>
      </c>
      <c r="D146">
        <f t="shared" ca="1" si="13"/>
        <v>221</v>
      </c>
      <c r="E146" t="str">
        <f ca="1">VLOOKUP(Projeler[[#This Row],[ProjeİlceID]],ilceler[],3,0)</f>
        <v>Bursa</v>
      </c>
      <c r="F146" t="str">
        <f ca="1">VLOOKUP(Projeler[[#This Row],[ProjeİlceID]],ilceler[],2,0)</f>
        <v>İznik</v>
      </c>
      <c r="G146" t="str">
        <f t="shared" ca="1" si="14"/>
        <v>Network ve Sinyal</v>
      </c>
      <c r="H146" s="15" t="str">
        <f t="shared" ca="1" si="15"/>
        <v>Genel Müdür Bütçesi</v>
      </c>
      <c r="I146" t="str">
        <f t="shared" ca="1" si="16"/>
        <v>Satış ve Pazarlama</v>
      </c>
      <c r="J146" s="10">
        <f t="shared" ca="1" si="7"/>
        <v>42947</v>
      </c>
      <c r="K146" s="10">
        <f ca="1">Projeler[[#This Row],[Proje Başlangıç]]+RANDBETWEEN(60,620)</f>
        <v>43239</v>
      </c>
      <c r="L146" t="str">
        <f t="shared" ca="1" si="17"/>
        <v>Son Kontrol</v>
      </c>
      <c r="M146" s="25" t="str">
        <f ca="1">Projeler[[#This Row],[Proje Adı]]</f>
        <v>Bursa-İznik Satış ve Pazarlama Projesi</v>
      </c>
      <c r="N146" t="str">
        <f ca="1">Projeler[[#This Row],[Proje İli]]&amp;" İli "&amp;Projeler[[#This Row],[Proje İlçesi]]&amp;" İlçesi"</f>
        <v>Bursa İli İznik İlçesi</v>
      </c>
      <c r="O146">
        <f t="shared" ca="1" si="18"/>
        <v>27740</v>
      </c>
      <c r="P146" s="10">
        <f t="shared" ca="1" si="19"/>
        <v>42985</v>
      </c>
      <c r="Q146" s="10">
        <f ca="1">Projeler[[#This Row],[İhale Tarihi]]+RANDBETWEEN(10,60)</f>
        <v>43042</v>
      </c>
      <c r="R146" t="str">
        <f t="shared" ca="1" si="20"/>
        <v>Sarper Akarpınar</v>
      </c>
      <c r="S146" t="str">
        <f ca="1">OFFSET(S$1,MATCH(Projeler[[#This Row],[İhale Usulu]],T$1:T$100)-1,0)</f>
        <v>Açık Teklif</v>
      </c>
      <c r="T146" t="str">
        <f t="shared" ca="1" si="21"/>
        <v>Pazarlık Usulü</v>
      </c>
      <c r="U146">
        <f ca="1">Projeler[[#This Row],[İhale Tutarı]]</f>
        <v>27740</v>
      </c>
      <c r="V146">
        <f ca="1">Projeler[[#This Row],[Finans - Proje Tutarı]]*RANDBETWEEN(1,100)/100</f>
        <v>3328.8</v>
      </c>
      <c r="W146">
        <f ca="1">(Projeler[[#This Row],[Finans - Proje Tutarı]]-Projeler[[#This Row],[Finans - Geçen Yıllar Harcama]])*RANDBETWEEN(1,100)/100</f>
        <v>12937.936000000002</v>
      </c>
      <c r="X146">
        <f ca="1">Projeler[[#This Row],[Finans - Proje Tutarı]]-Projeler[[#This Row],[Finans - Geçen Yıllar Harcama]]-Projeler[[#This Row],[Finans - Dönem Harcama]]</f>
        <v>11473.263999999999</v>
      </c>
      <c r="Y146" s="26">
        <f ca="1">(Projeler[[#This Row],[Finans - Proje Tutarı]]-Projeler[[#This Row],[Finans - Kalan Bütçe]])/Projeler[[#This Row],[Finans - Proje Tutarı]]</f>
        <v>0.58640000000000003</v>
      </c>
      <c r="Z146" s="26">
        <f ca="1">Projeler[[#This Row],[Bütçe Kullanım Oranı]]*RANDBETWEEN(50,100)/100</f>
        <v>0.31665599999999999</v>
      </c>
    </row>
    <row r="147" spans="1:26">
      <c r="A147">
        <v>46</v>
      </c>
      <c r="B147" s="7" t="str">
        <f ca="1">VLOOKUP(RANDBETWEEN(1,1000),Basvuranlar[],2,0)&amp;" "&amp;VLOOKUP(RANDBETWEEN(1,1000),Basvuranlar[],3,0)</f>
        <v>Yaşar Utku Anıl Sel</v>
      </c>
      <c r="C147" t="str">
        <f ca="1">E147&amp;"-"&amp;F147&amp;" "&amp; Projeler[[#This Row],[Karakteristik]]&amp;" Projesi"</f>
        <v>Giresun-Piraziz Saha Hizmetleri Projesi</v>
      </c>
      <c r="D147">
        <f t="shared" ca="1" si="13"/>
        <v>399</v>
      </c>
      <c r="E147" t="str">
        <f ca="1">VLOOKUP(Projeler[[#This Row],[ProjeİlceID]],ilceler[],3,0)</f>
        <v>Giresun</v>
      </c>
      <c r="F147" t="str">
        <f ca="1">VLOOKUP(Projeler[[#This Row],[ProjeİlceID]],ilceler[],2,0)</f>
        <v>Piraziz</v>
      </c>
      <c r="G147" t="str">
        <f t="shared" ca="1" si="14"/>
        <v>Finans</v>
      </c>
      <c r="H147" s="15" t="str">
        <f t="shared" ca="1" si="15"/>
        <v>Departman Bütçesi</v>
      </c>
      <c r="I147" t="str">
        <f t="shared" ca="1" si="16"/>
        <v>Saha Hizmetleri</v>
      </c>
      <c r="J147" s="10">
        <f t="shared" ca="1" si="7"/>
        <v>42954</v>
      </c>
      <c r="K147" s="10">
        <f ca="1">Projeler[[#This Row],[Proje Başlangıç]]+RANDBETWEEN(60,620)</f>
        <v>43104</v>
      </c>
      <c r="L147" t="str">
        <f t="shared" ca="1" si="17"/>
        <v>Devam Ediyor</v>
      </c>
      <c r="M147" s="25" t="str">
        <f ca="1">Projeler[[#This Row],[Proje Adı]]</f>
        <v>Giresun-Piraziz Saha Hizmetleri Projesi</v>
      </c>
      <c r="N147" t="str">
        <f ca="1">Projeler[[#This Row],[Proje İli]]&amp;" İli "&amp;Projeler[[#This Row],[Proje İlçesi]]&amp;" İlçesi"</f>
        <v>Giresun İli Piraziz İlçesi</v>
      </c>
      <c r="O147">
        <f t="shared" ca="1" si="18"/>
        <v>561780</v>
      </c>
      <c r="P147" s="10">
        <f t="shared" ca="1" si="19"/>
        <v>42976</v>
      </c>
      <c r="Q147" s="10">
        <f ca="1">Projeler[[#This Row],[İhale Tarihi]]+RANDBETWEEN(10,60)</f>
        <v>43025</v>
      </c>
      <c r="R147" t="str">
        <f t="shared" ca="1" si="20"/>
        <v>Sakıp Şen</v>
      </c>
      <c r="S147" t="str">
        <f ca="1">OFFSET(S$1,MATCH(Projeler[[#This Row],[İhale Usulu]],T$1:T$100)-1,0)</f>
        <v>Açık Teklif</v>
      </c>
      <c r="T147" t="str">
        <f t="shared" ca="1" si="21"/>
        <v>Açık Teklif Usulü</v>
      </c>
      <c r="U147">
        <f ca="1">Projeler[[#This Row],[İhale Tutarı]]</f>
        <v>561780</v>
      </c>
      <c r="V147">
        <f ca="1">Projeler[[#This Row],[Finans - Proje Tutarı]]*RANDBETWEEN(1,100)/100</f>
        <v>516837.6</v>
      </c>
      <c r="W147">
        <f ca="1">(Projeler[[#This Row],[Finans - Proje Tutarı]]-Projeler[[#This Row],[Finans - Geçen Yıllar Harcama]])*RANDBETWEEN(1,100)/100</f>
        <v>4044.8160000000021</v>
      </c>
      <c r="X147">
        <f ca="1">Projeler[[#This Row],[Finans - Proje Tutarı]]-Projeler[[#This Row],[Finans - Geçen Yıllar Harcama]]-Projeler[[#This Row],[Finans - Dönem Harcama]]</f>
        <v>40897.584000000024</v>
      </c>
      <c r="Y147" s="26">
        <f ca="1">(Projeler[[#This Row],[Finans - Proje Tutarı]]-Projeler[[#This Row],[Finans - Kalan Bütçe]])/Projeler[[#This Row],[Finans - Proje Tutarı]]</f>
        <v>0.92719999999999991</v>
      </c>
      <c r="Z147" s="26">
        <f ca="1">Projeler[[#This Row],[Bütçe Kullanım Oranı]]*RANDBETWEEN(50,100)/100</f>
        <v>0.50068799999999991</v>
      </c>
    </row>
    <row r="148" spans="1:26">
      <c r="A148">
        <v>47</v>
      </c>
      <c r="B148" s="7" t="str">
        <f ca="1">VLOOKUP(RANDBETWEEN(1,1000),Basvuranlar[],2,0)&amp;" "&amp;VLOOKUP(RANDBETWEEN(1,1000),Basvuranlar[],3,0)</f>
        <v>Dilara Ayşim Madran</v>
      </c>
      <c r="C148" t="str">
        <f ca="1">E148&amp;"-"&amp;F148&amp;" "&amp; Projeler[[#This Row],[Karakteristik]]&amp;" Projesi"</f>
        <v>İstanbul-Silivri Çalışan Deneyimi Projesi</v>
      </c>
      <c r="D148">
        <f t="shared" ca="1" si="13"/>
        <v>475</v>
      </c>
      <c r="E148" t="str">
        <f ca="1">VLOOKUP(Projeler[[#This Row],[ProjeİlceID]],ilceler[],3,0)</f>
        <v>İstanbul</v>
      </c>
      <c r="F148" t="str">
        <f ca="1">VLOOKUP(Projeler[[#This Row],[ProjeİlceID]],ilceler[],2,0)</f>
        <v>Silivri</v>
      </c>
      <c r="G148" t="str">
        <f t="shared" ca="1" si="14"/>
        <v>Çalışan Deneyimi</v>
      </c>
      <c r="H148" s="15" t="str">
        <f t="shared" ca="1" si="15"/>
        <v>Diğer</v>
      </c>
      <c r="I148" t="str">
        <f t="shared" ca="1" si="16"/>
        <v>Çalışan Deneyimi</v>
      </c>
      <c r="J148" s="10">
        <f t="shared" ca="1" si="7"/>
        <v>42945</v>
      </c>
      <c r="K148" s="10">
        <f ca="1">Projeler[[#This Row],[Proje Başlangıç]]+RANDBETWEEN(60,620)</f>
        <v>43467</v>
      </c>
      <c r="L148" t="str">
        <f t="shared" ca="1" si="17"/>
        <v>Tamamlandı</v>
      </c>
      <c r="M148" s="25" t="str">
        <f ca="1">Projeler[[#This Row],[Proje Adı]]</f>
        <v>İstanbul-Silivri Çalışan Deneyimi Projesi</v>
      </c>
      <c r="N148" t="str">
        <f ca="1">Projeler[[#This Row],[Proje İli]]&amp;" İli "&amp;Projeler[[#This Row],[Proje İlçesi]]&amp;" İlçesi"</f>
        <v>İstanbul İli Silivri İlçesi</v>
      </c>
      <c r="O148">
        <f t="shared" ca="1" si="18"/>
        <v>212600</v>
      </c>
      <c r="P148" s="10">
        <f t="shared" ca="1" si="19"/>
        <v>43000</v>
      </c>
      <c r="Q148" s="10">
        <f ca="1">Projeler[[#This Row],[İhale Tarihi]]+RANDBETWEEN(10,60)</f>
        <v>43041</v>
      </c>
      <c r="R148" t="str">
        <f t="shared" ca="1" si="20"/>
        <v>Taner Günel</v>
      </c>
      <c r="S148" t="str">
        <f ca="1">OFFSET(S$1,MATCH(Projeler[[#This Row],[İhale Usulu]],T$1:T$100)-1,0)</f>
        <v>Açık Teklif</v>
      </c>
      <c r="T148" t="str">
        <f t="shared" ca="1" si="21"/>
        <v>Açık Teklif Usulü</v>
      </c>
      <c r="U148">
        <f ca="1">Projeler[[#This Row],[İhale Tutarı]]</f>
        <v>212600</v>
      </c>
      <c r="V148">
        <f ca="1">Projeler[[#This Row],[Finans - Proje Tutarı]]*RANDBETWEEN(1,100)/100</f>
        <v>61654</v>
      </c>
      <c r="W148">
        <f ca="1">(Projeler[[#This Row],[Finans - Proje Tutarı]]-Projeler[[#This Row],[Finans - Geçen Yıllar Harcama]])*RANDBETWEEN(1,100)/100</f>
        <v>21132.44</v>
      </c>
      <c r="X148">
        <f ca="1">Projeler[[#This Row],[Finans - Proje Tutarı]]-Projeler[[#This Row],[Finans - Geçen Yıllar Harcama]]-Projeler[[#This Row],[Finans - Dönem Harcama]]</f>
        <v>129813.56</v>
      </c>
      <c r="Y148" s="26">
        <f ca="1">(Projeler[[#This Row],[Finans - Proje Tutarı]]-Projeler[[#This Row],[Finans - Kalan Bütçe]])/Projeler[[#This Row],[Finans - Proje Tutarı]]</f>
        <v>0.38940000000000002</v>
      </c>
      <c r="Z148" s="26">
        <f ca="1">Projeler[[#This Row],[Bütçe Kullanım Oranı]]*RANDBETWEEN(50,100)/100</f>
        <v>0.21806400000000001</v>
      </c>
    </row>
    <row r="149" spans="1:26">
      <c r="A149">
        <v>48</v>
      </c>
      <c r="B149" s="7" t="str">
        <f ca="1">VLOOKUP(RANDBETWEEN(1,1000),Basvuranlar[],2,0)&amp;" "&amp;VLOOKUP(RANDBETWEEN(1,1000),Basvuranlar[],3,0)</f>
        <v>Esat Erdem Orhon</v>
      </c>
      <c r="C149" t="str">
        <f ca="1">E149&amp;"-"&amp;F149&amp;" "&amp; Projeler[[#This Row],[Karakteristik]]&amp;" Projesi"</f>
        <v>Denizli-Honaz Altyapı ve Teknoloji Projesi</v>
      </c>
      <c r="D149">
        <f t="shared" ca="1" si="13"/>
        <v>283</v>
      </c>
      <c r="E149" t="str">
        <f ca="1">VLOOKUP(Projeler[[#This Row],[ProjeİlceID]],ilceler[],3,0)</f>
        <v>Denizli</v>
      </c>
      <c r="F149" t="str">
        <f ca="1">VLOOKUP(Projeler[[#This Row],[ProjeİlceID]],ilceler[],2,0)</f>
        <v>Honaz</v>
      </c>
      <c r="G149" t="str">
        <f t="shared" ca="1" si="14"/>
        <v>Kurum içi eğitim</v>
      </c>
      <c r="H149" s="15" t="str">
        <f t="shared" ca="1" si="15"/>
        <v>Genel Müdür Bütçesi</v>
      </c>
      <c r="I149" t="str">
        <f t="shared" ca="1" si="16"/>
        <v>Altyapı ve Teknoloji</v>
      </c>
      <c r="J149" s="10">
        <f t="shared" ca="1" si="7"/>
        <v>42949</v>
      </c>
      <c r="K149" s="10">
        <f ca="1">Projeler[[#This Row],[Proje Başlangıç]]+RANDBETWEEN(60,620)</f>
        <v>43313</v>
      </c>
      <c r="L149" t="str">
        <f t="shared" ca="1" si="17"/>
        <v>Son Kontrol</v>
      </c>
      <c r="M149" s="25" t="str">
        <f ca="1">Projeler[[#This Row],[Proje Adı]]</f>
        <v>Denizli-Honaz Altyapı ve Teknoloji Projesi</v>
      </c>
      <c r="N149" t="str">
        <f ca="1">Projeler[[#This Row],[Proje İli]]&amp;" İli "&amp;Projeler[[#This Row],[Proje İlçesi]]&amp;" İlçesi"</f>
        <v>Denizli İli Honaz İlçesi</v>
      </c>
      <c r="O149">
        <f t="shared" ca="1" si="18"/>
        <v>212600</v>
      </c>
      <c r="P149" s="10">
        <f t="shared" ca="1" si="19"/>
        <v>42982</v>
      </c>
      <c r="Q149" s="10">
        <f ca="1">Projeler[[#This Row],[İhale Tarihi]]+RANDBETWEEN(10,60)</f>
        <v>43042</v>
      </c>
      <c r="R149" t="str">
        <f t="shared" ca="1" si="20"/>
        <v>Rekin Yalçıntaş</v>
      </c>
      <c r="S149" t="str">
        <f ca="1">OFFSET(S$1,MATCH(Projeler[[#This Row],[İhale Usulu]],T$1:T$100)-1,0)</f>
        <v>Açık Teklif</v>
      </c>
      <c r="T149" t="str">
        <f t="shared" ca="1" si="21"/>
        <v>Açık Teklif Usulü</v>
      </c>
      <c r="U149">
        <f ca="1">Projeler[[#This Row],[İhale Tutarı]]</f>
        <v>212600</v>
      </c>
      <c r="V149">
        <f ca="1">Projeler[[#This Row],[Finans - Proje Tutarı]]*RANDBETWEEN(1,100)/100</f>
        <v>178584</v>
      </c>
      <c r="W149">
        <f ca="1">(Projeler[[#This Row],[Finans - Proje Tutarı]]-Projeler[[#This Row],[Finans - Geçen Yıllar Harcama]])*RANDBETWEEN(1,100)/100</f>
        <v>23471.040000000001</v>
      </c>
      <c r="X149">
        <f ca="1">Projeler[[#This Row],[Finans - Proje Tutarı]]-Projeler[[#This Row],[Finans - Geçen Yıllar Harcama]]-Projeler[[#This Row],[Finans - Dönem Harcama]]</f>
        <v>10544.96</v>
      </c>
      <c r="Y149" s="26">
        <f ca="1">(Projeler[[#This Row],[Finans - Proje Tutarı]]-Projeler[[#This Row],[Finans - Kalan Bütçe]])/Projeler[[#This Row],[Finans - Proje Tutarı]]</f>
        <v>0.95040000000000002</v>
      </c>
      <c r="Z149" s="26">
        <f ca="1">Projeler[[#This Row],[Bütçe Kullanım Oranı]]*RANDBETWEEN(50,100)/100</f>
        <v>0.78883199999999998</v>
      </c>
    </row>
    <row r="150" spans="1:26">
      <c r="A150">
        <v>49</v>
      </c>
      <c r="B150" s="7" t="str">
        <f ca="1">VLOOKUP(RANDBETWEEN(1,1000),Basvuranlar[],2,0)&amp;" "&amp;VLOOKUP(RANDBETWEEN(1,1000),Basvuranlar[],3,0)</f>
        <v>Mina Mezarcı</v>
      </c>
      <c r="C150" t="str">
        <f ca="1">E150&amp;"-"&amp;F150&amp;" "&amp; Projeler[[#This Row],[Karakteristik]]&amp;" Projesi"</f>
        <v>İstanbul-Başakşehir Diğer Projesi</v>
      </c>
      <c r="D150">
        <f t="shared" ca="1" si="13"/>
        <v>452</v>
      </c>
      <c r="E150" t="str">
        <f ca="1">VLOOKUP(Projeler[[#This Row],[ProjeİlceID]],ilceler[],3,0)</f>
        <v>İstanbul</v>
      </c>
      <c r="F150" t="str">
        <f ca="1">VLOOKUP(Projeler[[#This Row],[ProjeİlceID]],ilceler[],2,0)</f>
        <v>Başakşehir</v>
      </c>
      <c r="G150" t="str">
        <f t="shared" ca="1" si="14"/>
        <v>Satış ve Pazarlama</v>
      </c>
      <c r="H150" s="15" t="str">
        <f t="shared" ca="1" si="15"/>
        <v>Genel Müdür Bütçesi</v>
      </c>
      <c r="I150" t="str">
        <f t="shared" ca="1" si="16"/>
        <v>Diğer</v>
      </c>
      <c r="J150" s="10">
        <f t="shared" ca="1" si="7"/>
        <v>42957</v>
      </c>
      <c r="K150" s="10">
        <f ca="1">Projeler[[#This Row],[Proje Başlangıç]]+RANDBETWEEN(60,620)</f>
        <v>43205</v>
      </c>
      <c r="L150" t="str">
        <f t="shared" ca="1" si="17"/>
        <v>Devam Ediyor</v>
      </c>
      <c r="M150" s="25" t="str">
        <f ca="1">Projeler[[#This Row],[Proje Adı]]</f>
        <v>İstanbul-Başakşehir Diğer Projesi</v>
      </c>
      <c r="N150" t="str">
        <f ca="1">Projeler[[#This Row],[Proje İli]]&amp;" İli "&amp;Projeler[[#This Row],[Proje İlçesi]]&amp;" İlçesi"</f>
        <v>İstanbul İli Başakşehir İlçesi</v>
      </c>
      <c r="O150">
        <f t="shared" ca="1" si="18"/>
        <v>335840</v>
      </c>
      <c r="P150" s="10">
        <f t="shared" ca="1" si="19"/>
        <v>43002</v>
      </c>
      <c r="Q150" s="10">
        <f ca="1">Projeler[[#This Row],[İhale Tarihi]]+RANDBETWEEN(10,60)</f>
        <v>43027</v>
      </c>
      <c r="R150" t="str">
        <f t="shared" ca="1" si="20"/>
        <v>Kerime Hacer Ünlü</v>
      </c>
      <c r="S150" t="str">
        <f ca="1">OFFSET(S$1,MATCH(Projeler[[#This Row],[İhale Usulu]],T$1:T$100)-1,0)</f>
        <v>Açık Teklif</v>
      </c>
      <c r="T150" t="str">
        <f t="shared" ca="1" si="21"/>
        <v>Açık Teklif Usulü</v>
      </c>
      <c r="U150">
        <f ca="1">Projeler[[#This Row],[İhale Tutarı]]</f>
        <v>335840</v>
      </c>
      <c r="V150">
        <f ca="1">Projeler[[#This Row],[Finans - Proje Tutarı]]*RANDBETWEEN(1,100)/100</f>
        <v>258596.8</v>
      </c>
      <c r="W150">
        <f ca="1">(Projeler[[#This Row],[Finans - Proje Tutarı]]-Projeler[[#This Row],[Finans - Geçen Yıllar Harcama]])*RANDBETWEEN(1,100)/100</f>
        <v>52525.376000000004</v>
      </c>
      <c r="X150">
        <f ca="1">Projeler[[#This Row],[Finans - Proje Tutarı]]-Projeler[[#This Row],[Finans - Geçen Yıllar Harcama]]-Projeler[[#This Row],[Finans - Dönem Harcama]]</f>
        <v>24717.824000000008</v>
      </c>
      <c r="Y150" s="26">
        <f ca="1">(Projeler[[#This Row],[Finans - Proje Tutarı]]-Projeler[[#This Row],[Finans - Kalan Bütçe]])/Projeler[[#This Row],[Finans - Proje Tutarı]]</f>
        <v>0.92639999999999989</v>
      </c>
      <c r="Z150" s="26">
        <f ca="1">Projeler[[#This Row],[Bütçe Kullanım Oranı]]*RANDBETWEEN(50,100)/100</f>
        <v>0.71332799999999996</v>
      </c>
    </row>
    <row r="151" spans="1:26">
      <c r="A151">
        <v>50</v>
      </c>
      <c r="B151" s="7" t="str">
        <f ca="1">VLOOKUP(RANDBETWEEN(1,1000),Basvuranlar[],2,0)&amp;" "&amp;VLOOKUP(RANDBETWEEN(1,1000),Basvuranlar[],3,0)</f>
        <v>Altan Gökçek</v>
      </c>
      <c r="C151" t="str">
        <f ca="1">E151&amp;"-"&amp;F151&amp;" "&amp; Projeler[[#This Row],[Karakteristik]]&amp;" Projesi"</f>
        <v>Muğla-Menteşe Çalışan Deneyimi Projesi</v>
      </c>
      <c r="D151">
        <f t="shared" ca="1" si="13"/>
        <v>725</v>
      </c>
      <c r="E151" t="str">
        <f ca="1">VLOOKUP(Projeler[[#This Row],[ProjeİlceID]],ilceler[],3,0)</f>
        <v>Muğla</v>
      </c>
      <c r="F151" t="str">
        <f ca="1">VLOOKUP(Projeler[[#This Row],[ProjeİlceID]],ilceler[],2,0)</f>
        <v>Menteşe</v>
      </c>
      <c r="G151" t="str">
        <f t="shared" ca="1" si="14"/>
        <v>Network ve Sinyal</v>
      </c>
      <c r="H151" s="15" t="str">
        <f t="shared" ca="1" si="15"/>
        <v>Diğer</v>
      </c>
      <c r="I151" t="str">
        <f t="shared" ca="1" si="16"/>
        <v>Çalışan Deneyimi</v>
      </c>
      <c r="J151" s="10">
        <f t="shared" ca="1" si="7"/>
        <v>42945</v>
      </c>
      <c r="K151" s="10">
        <f ca="1">Projeler[[#This Row],[Proje Başlangıç]]+RANDBETWEEN(60,620)</f>
        <v>43371</v>
      </c>
      <c r="L151" t="str">
        <f t="shared" ca="1" si="17"/>
        <v>Proje Aşamasında</v>
      </c>
      <c r="M151" s="25" t="str">
        <f ca="1">Projeler[[#This Row],[Proje Adı]]</f>
        <v>Muğla-Menteşe Çalışan Deneyimi Projesi</v>
      </c>
      <c r="N151" t="str">
        <f ca="1">Projeler[[#This Row],[Proje İli]]&amp;" İli "&amp;Projeler[[#This Row],[Proje İlçesi]]&amp;" İlçesi"</f>
        <v>Muğla İli Menteşe İlçesi</v>
      </c>
      <c r="O151">
        <f t="shared" ca="1" si="18"/>
        <v>520700</v>
      </c>
      <c r="P151" s="10">
        <f t="shared" ca="1" si="19"/>
        <v>42983</v>
      </c>
      <c r="Q151" s="10">
        <f ca="1">Projeler[[#This Row],[İhale Tarihi]]+RANDBETWEEN(10,60)</f>
        <v>43017</v>
      </c>
      <c r="R151" t="str">
        <f t="shared" ca="1" si="20"/>
        <v>Abdullah Halit Tahmazoğlu</v>
      </c>
      <c r="S151" t="str">
        <f ca="1">OFFSET(S$1,MATCH(Projeler[[#This Row],[İhale Usulu]],T$1:T$100)-1,0)</f>
        <v>Açık Teklif</v>
      </c>
      <c r="T151" t="str">
        <f t="shared" ca="1" si="21"/>
        <v>Açık Teklif Usulü</v>
      </c>
      <c r="U151">
        <f ca="1">Projeler[[#This Row],[İhale Tutarı]]</f>
        <v>520700</v>
      </c>
      <c r="V151">
        <f ca="1">Projeler[[#This Row],[Finans - Proje Tutarı]]*RANDBETWEEN(1,100)/100</f>
        <v>15621</v>
      </c>
      <c r="W151">
        <f ca="1">(Projeler[[#This Row],[Finans - Proje Tutarı]]-Projeler[[#This Row],[Finans - Geçen Yıllar Harcama]])*RANDBETWEEN(1,100)/100</f>
        <v>464672.68</v>
      </c>
      <c r="X151">
        <f ca="1">Projeler[[#This Row],[Finans - Proje Tutarı]]-Projeler[[#This Row],[Finans - Geçen Yıllar Harcama]]-Projeler[[#This Row],[Finans - Dönem Harcama]]</f>
        <v>40406.320000000007</v>
      </c>
      <c r="Y151" s="26">
        <f ca="1">(Projeler[[#This Row],[Finans - Proje Tutarı]]-Projeler[[#This Row],[Finans - Kalan Bütçe]])/Projeler[[#This Row],[Finans - Proje Tutarı]]</f>
        <v>0.9224</v>
      </c>
      <c r="Z151" s="26">
        <f ca="1">Projeler[[#This Row],[Bütçe Kullanım Oranı]]*RANDBETWEEN(50,100)/100</f>
        <v>0.820936</v>
      </c>
    </row>
    <row r="152" spans="1:26">
      <c r="A152">
        <v>51</v>
      </c>
      <c r="B152" s="7" t="str">
        <f ca="1">VLOOKUP(RANDBETWEEN(1,1000),Basvuranlar[],2,0)&amp;" "&amp;VLOOKUP(RANDBETWEEN(1,1000),Basvuranlar[],3,0)</f>
        <v>Fatma Hilal Sakaryalı</v>
      </c>
      <c r="C152" t="str">
        <f ca="1">E152&amp;"-"&amp;F152&amp;" "&amp; Projeler[[#This Row],[Karakteristik]]&amp;" Projesi"</f>
        <v>Muğla-Datça Altyapı ve Teknoloji Projesi</v>
      </c>
      <c r="D152">
        <f t="shared" ca="1" si="13"/>
        <v>720</v>
      </c>
      <c r="E152" t="str">
        <f ca="1">VLOOKUP(Projeler[[#This Row],[ProjeİlceID]],ilceler[],3,0)</f>
        <v>Muğla</v>
      </c>
      <c r="F152" t="str">
        <f ca="1">VLOOKUP(Projeler[[#This Row],[ProjeİlceID]],ilceler[],2,0)</f>
        <v>Datça</v>
      </c>
      <c r="G152" t="str">
        <f t="shared" ca="1" si="14"/>
        <v>Diğer</v>
      </c>
      <c r="H152" s="15" t="str">
        <f t="shared" ca="1" si="15"/>
        <v>Genel Müdür Bütçesi</v>
      </c>
      <c r="I152" t="str">
        <f t="shared" ca="1" si="16"/>
        <v>Altyapı ve Teknoloji</v>
      </c>
      <c r="J152" s="10">
        <f t="shared" ca="1" si="7"/>
        <v>42980</v>
      </c>
      <c r="K152" s="10">
        <f ca="1">Projeler[[#This Row],[Proje Başlangıç]]+RANDBETWEEN(60,620)</f>
        <v>43498</v>
      </c>
      <c r="L152" t="str">
        <f t="shared" ca="1" si="17"/>
        <v>Devam Ediyor</v>
      </c>
      <c r="M152" s="25" t="str">
        <f ca="1">Projeler[[#This Row],[Proje Adı]]</f>
        <v>Muğla-Datça Altyapı ve Teknoloji Projesi</v>
      </c>
      <c r="N152" t="str">
        <f ca="1">Projeler[[#This Row],[Proje İli]]&amp;" İli "&amp;Projeler[[#This Row],[Proje İlçesi]]&amp;" İlçesi"</f>
        <v>Muğla İli Datça İlçesi</v>
      </c>
      <c r="O152">
        <f t="shared" ca="1" si="18"/>
        <v>294760</v>
      </c>
      <c r="P152" s="10">
        <f t="shared" ca="1" si="19"/>
        <v>42993</v>
      </c>
      <c r="Q152" s="10">
        <f ca="1">Projeler[[#This Row],[İhale Tarihi]]+RANDBETWEEN(10,60)</f>
        <v>43023</v>
      </c>
      <c r="R152" t="str">
        <f t="shared" ca="1" si="20"/>
        <v>Tomurcuk Kayacan</v>
      </c>
      <c r="S152" t="str">
        <f ca="1">OFFSET(S$1,MATCH(Projeler[[#This Row],[İhale Usulu]],T$1:T$100)-1,0)</f>
        <v>Açık Teklif</v>
      </c>
      <c r="T152" t="str">
        <f t="shared" ca="1" si="21"/>
        <v>Açık Teklif Usulü</v>
      </c>
      <c r="U152">
        <f ca="1">Projeler[[#This Row],[İhale Tutarı]]</f>
        <v>294760</v>
      </c>
      <c r="V152">
        <f ca="1">Projeler[[#This Row],[Finans - Proje Tutarı]]*RANDBETWEEN(1,100)/100</f>
        <v>197489.2</v>
      </c>
      <c r="W152">
        <f ca="1">(Projeler[[#This Row],[Finans - Proje Tutarı]]-Projeler[[#This Row],[Finans - Geçen Yıllar Harcama]])*RANDBETWEEN(1,100)/100</f>
        <v>94352.675999999992</v>
      </c>
      <c r="X152">
        <f ca="1">Projeler[[#This Row],[Finans - Proje Tutarı]]-Projeler[[#This Row],[Finans - Geçen Yıllar Harcama]]-Projeler[[#This Row],[Finans - Dönem Harcama]]</f>
        <v>2918.1239999999962</v>
      </c>
      <c r="Y152" s="26">
        <f ca="1">(Projeler[[#This Row],[Finans - Proje Tutarı]]-Projeler[[#This Row],[Finans - Kalan Bütçe]])/Projeler[[#This Row],[Finans - Proje Tutarı]]</f>
        <v>0.99009999999999998</v>
      </c>
      <c r="Z152" s="26">
        <f ca="1">Projeler[[#This Row],[Bütçe Kullanım Oranı]]*RANDBETWEEN(50,100)/100</f>
        <v>0.98019899999999993</v>
      </c>
    </row>
    <row r="153" spans="1:26">
      <c r="A153">
        <v>52</v>
      </c>
      <c r="B153" s="7" t="str">
        <f ca="1">VLOOKUP(RANDBETWEEN(1,1000),Basvuranlar[],2,0)&amp;" "&amp;VLOOKUP(RANDBETWEEN(1,1000),Basvuranlar[],3,0)</f>
        <v>Cankız Ahmadı</v>
      </c>
      <c r="C153" t="str">
        <f ca="1">E153&amp;"-"&amp;F153&amp;" "&amp; Projeler[[#This Row],[Karakteristik]]&amp;" Projesi"</f>
        <v>Zonguldak-Gökçebey Kurum içi eğitim Projesi</v>
      </c>
      <c r="D153">
        <f t="shared" ca="1" si="13"/>
        <v>967</v>
      </c>
      <c r="E153" t="str">
        <f ca="1">VLOOKUP(Projeler[[#This Row],[ProjeİlceID]],ilceler[],3,0)</f>
        <v>Zonguldak</v>
      </c>
      <c r="F153" t="str">
        <f ca="1">VLOOKUP(Projeler[[#This Row],[ProjeİlceID]],ilceler[],2,0)</f>
        <v>Gökçebey</v>
      </c>
      <c r="G153" t="str">
        <f t="shared" ca="1" si="14"/>
        <v>Finans</v>
      </c>
      <c r="H153" s="15" t="str">
        <f t="shared" ca="1" si="15"/>
        <v>Departman Bütçesi</v>
      </c>
      <c r="I153" t="str">
        <f t="shared" ca="1" si="16"/>
        <v>Kurum içi eğitim</v>
      </c>
      <c r="J153" s="10">
        <f t="shared" ca="1" si="7"/>
        <v>42941</v>
      </c>
      <c r="K153" s="10">
        <f ca="1">Projeler[[#This Row],[Proje Başlangıç]]+RANDBETWEEN(60,620)</f>
        <v>43280</v>
      </c>
      <c r="L153" t="str">
        <f t="shared" ca="1" si="17"/>
        <v>Son Kontrol</v>
      </c>
      <c r="M153" s="25" t="str">
        <f ca="1">Projeler[[#This Row],[Proje Adı]]</f>
        <v>Zonguldak-Gökçebey Kurum içi eğitim Projesi</v>
      </c>
      <c r="N153" t="str">
        <f ca="1">Projeler[[#This Row],[Proje İli]]&amp;" İli "&amp;Projeler[[#This Row],[Proje İlçesi]]&amp;" İlçesi"</f>
        <v>Zonguldak İli Gökçebey İlçesi</v>
      </c>
      <c r="O153">
        <f t="shared" ca="1" si="18"/>
        <v>130440</v>
      </c>
      <c r="P153" s="10">
        <f t="shared" ca="1" si="19"/>
        <v>42993</v>
      </c>
      <c r="Q153" s="10">
        <f ca="1">Projeler[[#This Row],[İhale Tarihi]]+RANDBETWEEN(10,60)</f>
        <v>43022</v>
      </c>
      <c r="R153" t="str">
        <f t="shared" ca="1" si="20"/>
        <v>Tevfik Göreke</v>
      </c>
      <c r="S153" t="str">
        <f ca="1">OFFSET(S$1,MATCH(Projeler[[#This Row],[İhale Usulu]],T$1:T$100)-1,0)</f>
        <v>Açık Teklif</v>
      </c>
      <c r="T153" t="str">
        <f t="shared" ca="1" si="21"/>
        <v>Pazarlık Usulü</v>
      </c>
      <c r="U153">
        <f ca="1">Projeler[[#This Row],[İhale Tutarı]]</f>
        <v>130440</v>
      </c>
      <c r="V153">
        <f ca="1">Projeler[[#This Row],[Finans - Proje Tutarı]]*RANDBETWEEN(1,100)/100</f>
        <v>123918</v>
      </c>
      <c r="W153">
        <f ca="1">(Projeler[[#This Row],[Finans - Proje Tutarı]]-Projeler[[#This Row],[Finans - Geçen Yıllar Harcama]])*RANDBETWEEN(1,100)/100</f>
        <v>195.66</v>
      </c>
      <c r="X153">
        <f ca="1">Projeler[[#This Row],[Finans - Proje Tutarı]]-Projeler[[#This Row],[Finans - Geçen Yıllar Harcama]]-Projeler[[#This Row],[Finans - Dönem Harcama]]</f>
        <v>6326.34</v>
      </c>
      <c r="Y153" s="26">
        <f ca="1">(Projeler[[#This Row],[Finans - Proje Tutarı]]-Projeler[[#This Row],[Finans - Kalan Bütçe]])/Projeler[[#This Row],[Finans - Proje Tutarı]]</f>
        <v>0.95150000000000001</v>
      </c>
      <c r="Z153" s="26">
        <f ca="1">Projeler[[#This Row],[Bütçe Kullanım Oranı]]*RANDBETWEEN(50,100)/100</f>
        <v>0.87537999999999994</v>
      </c>
    </row>
    <row r="154" spans="1:26">
      <c r="A154">
        <v>53</v>
      </c>
      <c r="B154" s="7" t="str">
        <f ca="1">VLOOKUP(RANDBETWEEN(1,1000),Basvuranlar[],2,0)&amp;" "&amp;VLOOKUP(RANDBETWEEN(1,1000),Basvuranlar[],3,0)</f>
        <v>Cihad Aydınlıoğlu</v>
      </c>
      <c r="C154" t="str">
        <f ca="1">E154&amp;"-"&amp;F154&amp;" "&amp; Projeler[[#This Row],[Karakteristik]]&amp;" Projesi"</f>
        <v>İstanbul-Beyoğlu Saha Hizmetleri Projesi</v>
      </c>
      <c r="D154">
        <f t="shared" ca="1" si="13"/>
        <v>457</v>
      </c>
      <c r="E154" t="str">
        <f ca="1">VLOOKUP(Projeler[[#This Row],[ProjeİlceID]],ilceler[],3,0)</f>
        <v>İstanbul</v>
      </c>
      <c r="F154" t="str">
        <f ca="1">VLOOKUP(Projeler[[#This Row],[ProjeİlceID]],ilceler[],2,0)</f>
        <v>Beyoğlu</v>
      </c>
      <c r="G154" t="str">
        <f t="shared" ca="1" si="14"/>
        <v>Altyapı ve Teknoloji</v>
      </c>
      <c r="H154" s="15" t="str">
        <f t="shared" ca="1" si="15"/>
        <v>Departman Bütçesi</v>
      </c>
      <c r="I154" t="str">
        <f t="shared" ca="1" si="16"/>
        <v>Saha Hizmetleri</v>
      </c>
      <c r="J154" s="10">
        <f t="shared" ca="1" si="7"/>
        <v>42978</v>
      </c>
      <c r="K154" s="10">
        <f ca="1">Projeler[[#This Row],[Proje Başlangıç]]+RANDBETWEEN(60,620)</f>
        <v>43101</v>
      </c>
      <c r="L154" t="str">
        <f t="shared" ca="1" si="17"/>
        <v>Bütçelendirme</v>
      </c>
      <c r="M154" s="25" t="str">
        <f ca="1">Projeler[[#This Row],[Proje Adı]]</f>
        <v>İstanbul-Beyoğlu Saha Hizmetleri Projesi</v>
      </c>
      <c r="N154" t="str">
        <f ca="1">Projeler[[#This Row],[Proje İli]]&amp;" İli "&amp;Projeler[[#This Row],[Proje İlçesi]]&amp;" İlçesi"</f>
        <v>İstanbul İli Beyoğlu İlçesi</v>
      </c>
      <c r="O154">
        <f t="shared" ca="1" si="18"/>
        <v>171520</v>
      </c>
      <c r="P154" s="10">
        <f t="shared" ca="1" si="19"/>
        <v>43002</v>
      </c>
      <c r="Q154" s="10">
        <f ca="1">Projeler[[#This Row],[İhale Tarihi]]+RANDBETWEEN(10,60)</f>
        <v>43057</v>
      </c>
      <c r="R154" t="str">
        <f t="shared" ca="1" si="20"/>
        <v>Yargı Yekta Karga</v>
      </c>
      <c r="S154" t="str">
        <f ca="1">OFFSET(S$1,MATCH(Projeler[[#This Row],[İhale Usulu]],T$1:T$100)-1,0)</f>
        <v>Açık Teklif</v>
      </c>
      <c r="T154" t="str">
        <f t="shared" ca="1" si="21"/>
        <v>Açık Teklif Usulü</v>
      </c>
      <c r="U154">
        <f ca="1">Projeler[[#This Row],[İhale Tutarı]]</f>
        <v>171520</v>
      </c>
      <c r="V154">
        <f ca="1">Projeler[[#This Row],[Finans - Proje Tutarı]]*RANDBETWEEN(1,100)/100</f>
        <v>78899.199999999997</v>
      </c>
      <c r="W154">
        <f ca="1">(Projeler[[#This Row],[Finans - Proje Tutarı]]-Projeler[[#This Row],[Finans - Geçen Yıllar Harcama]])*RANDBETWEEN(1,100)/100</f>
        <v>57424.896000000008</v>
      </c>
      <c r="X154">
        <f ca="1">Projeler[[#This Row],[Finans - Proje Tutarı]]-Projeler[[#This Row],[Finans - Geçen Yıllar Harcama]]-Projeler[[#This Row],[Finans - Dönem Harcama]]</f>
        <v>35195.903999999995</v>
      </c>
      <c r="Y154" s="26">
        <f ca="1">(Projeler[[#This Row],[Finans - Proje Tutarı]]-Projeler[[#This Row],[Finans - Kalan Bütçe]])/Projeler[[#This Row],[Finans - Proje Tutarı]]</f>
        <v>0.79480000000000006</v>
      </c>
      <c r="Z154" s="26">
        <f ca="1">Projeler[[#This Row],[Bütçe Kullanım Oranı]]*RANDBETWEEN(50,100)/100</f>
        <v>0.747112</v>
      </c>
    </row>
    <row r="155" spans="1:26">
      <c r="A155">
        <v>54</v>
      </c>
      <c r="B155" s="7" t="str">
        <f ca="1">VLOOKUP(RANDBETWEEN(1,1000),Basvuranlar[],2,0)&amp;" "&amp;VLOOKUP(RANDBETWEEN(1,1000),Basvuranlar[],3,0)</f>
        <v>Ergün Yardımcı</v>
      </c>
      <c r="C155" t="str">
        <f ca="1">E155&amp;"-"&amp;F155&amp;" "&amp; Projeler[[#This Row],[Karakteristik]]&amp;" Projesi"</f>
        <v>Antalya-Elmalı Çalışan Deneyimi Projesi</v>
      </c>
      <c r="D155">
        <f t="shared" ca="1" si="13"/>
        <v>95</v>
      </c>
      <c r="E155" t="str">
        <f ca="1">VLOOKUP(Projeler[[#This Row],[ProjeİlceID]],ilceler[],3,0)</f>
        <v>Antalya</v>
      </c>
      <c r="F155" t="str">
        <f ca="1">VLOOKUP(Projeler[[#This Row],[ProjeİlceID]],ilceler[],2,0)</f>
        <v>Elmalı</v>
      </c>
      <c r="G155" t="str">
        <f t="shared" ca="1" si="14"/>
        <v>Saha Hizmetleri</v>
      </c>
      <c r="H155" s="15" t="str">
        <f t="shared" ca="1" si="15"/>
        <v>Genel Müdür Bütçesi</v>
      </c>
      <c r="I155" t="str">
        <f t="shared" ca="1" si="16"/>
        <v>Çalışan Deneyimi</v>
      </c>
      <c r="J155" s="10">
        <f t="shared" ca="1" si="7"/>
        <v>42964</v>
      </c>
      <c r="K155" s="10">
        <f ca="1">Projeler[[#This Row],[Proje Başlangıç]]+RANDBETWEEN(60,620)</f>
        <v>43524</v>
      </c>
      <c r="L155" t="str">
        <f t="shared" ca="1" si="17"/>
        <v>Tamamlandı</v>
      </c>
      <c r="M155" s="25" t="str">
        <f ca="1">Projeler[[#This Row],[Proje Adı]]</f>
        <v>Antalya-Elmalı Çalışan Deneyimi Projesi</v>
      </c>
      <c r="N155" t="str">
        <f ca="1">Projeler[[#This Row],[Proje İli]]&amp;" İli "&amp;Projeler[[#This Row],[Proje İlçesi]]&amp;" İlçesi"</f>
        <v>Antalya İli Elmalı İlçesi</v>
      </c>
      <c r="O155">
        <f t="shared" ca="1" si="18"/>
        <v>68820</v>
      </c>
      <c r="P155" s="10">
        <f t="shared" ca="1" si="19"/>
        <v>42987</v>
      </c>
      <c r="Q155" s="10">
        <f ca="1">Projeler[[#This Row],[İhale Tarihi]]+RANDBETWEEN(10,60)</f>
        <v>43029</v>
      </c>
      <c r="R155" t="str">
        <f t="shared" ca="1" si="20"/>
        <v>Kerime Hacer Ünlü</v>
      </c>
      <c r="S155" t="str">
        <f ca="1">OFFSET(S$1,MATCH(Projeler[[#This Row],[İhale Usulu]],T$1:T$100)-1,0)</f>
        <v>Açık Teklif</v>
      </c>
      <c r="T155" t="str">
        <f t="shared" ca="1" si="21"/>
        <v>Pazarlık Usulü</v>
      </c>
      <c r="U155">
        <f ca="1">Projeler[[#This Row],[İhale Tutarı]]</f>
        <v>68820</v>
      </c>
      <c r="V155">
        <f ca="1">Projeler[[#This Row],[Finans - Proje Tutarı]]*RANDBETWEEN(1,100)/100</f>
        <v>44733</v>
      </c>
      <c r="W155">
        <f ca="1">(Projeler[[#This Row],[Finans - Proje Tutarı]]-Projeler[[#This Row],[Finans - Geçen Yıllar Harcama]])*RANDBETWEEN(1,100)/100</f>
        <v>9875.67</v>
      </c>
      <c r="X155">
        <f ca="1">Projeler[[#This Row],[Finans - Proje Tutarı]]-Projeler[[#This Row],[Finans - Geçen Yıllar Harcama]]-Projeler[[#This Row],[Finans - Dönem Harcama]]</f>
        <v>14211.33</v>
      </c>
      <c r="Y155" s="26">
        <f ca="1">(Projeler[[#This Row],[Finans - Proje Tutarı]]-Projeler[[#This Row],[Finans - Kalan Bütçe]])/Projeler[[#This Row],[Finans - Proje Tutarı]]</f>
        <v>0.79349999999999998</v>
      </c>
      <c r="Z155" s="26">
        <f ca="1">Projeler[[#This Row],[Bütçe Kullanım Oranı]]*RANDBETWEEN(50,100)/100</f>
        <v>0.47609999999999997</v>
      </c>
    </row>
    <row r="156" spans="1:26">
      <c r="A156">
        <v>55</v>
      </c>
      <c r="B156" s="8" t="s">
        <v>3038</v>
      </c>
      <c r="C156" t="str">
        <f ca="1">E156&amp;"-"&amp;F156&amp;" "&amp; Projeler[[#This Row],[Karakteristik]]&amp;" Projesi"</f>
        <v>Konya-Ereğli Müşteri Deneyimi Projesi</v>
      </c>
      <c r="D156">
        <f t="shared" ca="1" si="13"/>
        <v>634</v>
      </c>
      <c r="E156" t="str">
        <f ca="1">VLOOKUP(Projeler[[#This Row],[ProjeİlceID]],ilceler[],3,0)</f>
        <v>Konya</v>
      </c>
      <c r="F156" t="str">
        <f ca="1">VLOOKUP(Projeler[[#This Row],[ProjeİlceID]],ilceler[],2,0)</f>
        <v>Ereğli</v>
      </c>
      <c r="G156" t="str">
        <f t="shared" ca="1" si="14"/>
        <v>Çalışan Deneyimi</v>
      </c>
      <c r="H156" s="15" t="str">
        <f t="shared" ca="1" si="15"/>
        <v>Genel Müdür Bütçesi</v>
      </c>
      <c r="I156" t="str">
        <f t="shared" ca="1" si="16"/>
        <v>Müşteri Deneyimi</v>
      </c>
      <c r="J156" s="10">
        <f t="shared" ca="1" si="7"/>
        <v>42947</v>
      </c>
      <c r="K156" s="10">
        <f ca="1">Projeler[[#This Row],[Proje Başlangıç]]+RANDBETWEEN(60,620)</f>
        <v>43458</v>
      </c>
      <c r="L156" t="str">
        <f t="shared" ca="1" si="17"/>
        <v>Devam Ediyor</v>
      </c>
      <c r="M156" s="25" t="str">
        <f ca="1">Projeler[[#This Row],[Proje Adı]]</f>
        <v>Konya-Ereğli Müşteri Deneyimi Projesi</v>
      </c>
      <c r="N156" t="str">
        <f ca="1">Projeler[[#This Row],[Proje İli]]&amp;" İli "&amp;Projeler[[#This Row],[Proje İlçesi]]&amp;" İlçesi"</f>
        <v>Konya İli Ereğli İlçesi</v>
      </c>
      <c r="O156">
        <f t="shared" ca="1" si="18"/>
        <v>130440</v>
      </c>
      <c r="P156" s="10">
        <f t="shared" ca="1" si="19"/>
        <v>43002</v>
      </c>
      <c r="Q156" s="10">
        <f ca="1">Projeler[[#This Row],[İhale Tarihi]]+RANDBETWEEN(10,60)</f>
        <v>43048</v>
      </c>
      <c r="R156" t="str">
        <f t="shared" ca="1" si="20"/>
        <v>Toykan Büyükgüngör</v>
      </c>
      <c r="S156" t="str">
        <f ca="1">OFFSET(S$1,MATCH(Projeler[[#This Row],[İhale Usulu]],T$1:T$100)-1,0)</f>
        <v>Açık Teklif</v>
      </c>
      <c r="T156" t="str">
        <f t="shared" ca="1" si="21"/>
        <v>Pazarlık Usulü</v>
      </c>
      <c r="U156">
        <f ca="1">Projeler[[#This Row],[İhale Tutarı]]</f>
        <v>130440</v>
      </c>
      <c r="V156">
        <f ca="1">Projeler[[#This Row],[Finans - Proje Tutarı]]*RANDBETWEEN(1,100)/100</f>
        <v>22174.799999999999</v>
      </c>
      <c r="W156">
        <f ca="1">(Projeler[[#This Row],[Finans - Proje Tutarı]]-Projeler[[#This Row],[Finans - Geçen Yıllar Harcama]])*RANDBETWEEN(1,100)/100</f>
        <v>16239.78</v>
      </c>
      <c r="X156">
        <f ca="1">Projeler[[#This Row],[Finans - Proje Tutarı]]-Projeler[[#This Row],[Finans - Geçen Yıllar Harcama]]-Projeler[[#This Row],[Finans - Dönem Harcama]]</f>
        <v>92025.42</v>
      </c>
      <c r="Y156" s="26">
        <f ca="1">(Projeler[[#This Row],[Finans - Proje Tutarı]]-Projeler[[#This Row],[Finans - Kalan Bütçe]])/Projeler[[#This Row],[Finans - Proje Tutarı]]</f>
        <v>0.29450000000000004</v>
      </c>
      <c r="Z156" s="26">
        <f ca="1">Projeler[[#This Row],[Bütçe Kullanım Oranı]]*RANDBETWEEN(50,100)/100</f>
        <v>0.19731500000000005</v>
      </c>
    </row>
    <row r="157" spans="1:26">
      <c r="A157">
        <v>56</v>
      </c>
      <c r="B157" s="7" t="s">
        <v>127</v>
      </c>
      <c r="C157" t="str">
        <f ca="1">E157&amp;"-"&amp;F157&amp;" "&amp; Projeler[[#This Row],[Karakteristik]]&amp;" Projesi"</f>
        <v>Düzce-Çilimli Saha Hizmetleri Projesi</v>
      </c>
      <c r="D157">
        <f t="shared" ca="1" si="13"/>
        <v>309</v>
      </c>
      <c r="E157" t="str">
        <f ca="1">VLOOKUP(Projeler[[#This Row],[ProjeİlceID]],ilceler[],3,0)</f>
        <v>Düzce</v>
      </c>
      <c r="F157" t="str">
        <f ca="1">VLOOKUP(Projeler[[#This Row],[ProjeİlceID]],ilceler[],2,0)</f>
        <v>Çilimli</v>
      </c>
      <c r="G157" t="str">
        <f t="shared" ca="1" si="14"/>
        <v>Network ve Sinyal</v>
      </c>
      <c r="H157" s="15" t="str">
        <f t="shared" ca="1" si="15"/>
        <v>Departman Bütçesi</v>
      </c>
      <c r="I157" t="str">
        <f t="shared" ca="1" si="16"/>
        <v>Saha Hizmetleri</v>
      </c>
      <c r="J157" s="10">
        <f t="shared" ca="1" si="7"/>
        <v>42947</v>
      </c>
      <c r="K157" s="10">
        <f ca="1">Projeler[[#This Row],[Proje Başlangıç]]+RANDBETWEEN(60,620)</f>
        <v>43563</v>
      </c>
      <c r="L157" t="str">
        <f t="shared" ca="1" si="17"/>
        <v>Tamamlandı</v>
      </c>
      <c r="M157" s="25" t="str">
        <f ca="1">Projeler[[#This Row],[Proje Adı]]</f>
        <v>Düzce-Çilimli Saha Hizmetleri Projesi</v>
      </c>
      <c r="N157" t="str">
        <f ca="1">Projeler[[#This Row],[Proje İli]]&amp;" İli "&amp;Projeler[[#This Row],[Proje İlçesi]]&amp;" İlçesi"</f>
        <v>Düzce İli Çilimli İlçesi</v>
      </c>
      <c r="O157">
        <f t="shared" ca="1" si="18"/>
        <v>294760</v>
      </c>
      <c r="P157" s="10">
        <f t="shared" ca="1" si="19"/>
        <v>42982</v>
      </c>
      <c r="Q157" s="10">
        <f ca="1">Projeler[[#This Row],[İhale Tarihi]]+RANDBETWEEN(10,60)</f>
        <v>43040</v>
      </c>
      <c r="R157" t="str">
        <f t="shared" ca="1" si="20"/>
        <v>Toykan Büyükgüngör</v>
      </c>
      <c r="S157" t="str">
        <f ca="1">OFFSET(S$1,MATCH(Projeler[[#This Row],[İhale Usulu]],T$1:T$100)-1,0)</f>
        <v>Açık Teklif</v>
      </c>
      <c r="T157" t="str">
        <f t="shared" ca="1" si="21"/>
        <v>Açık Teklif Usulü</v>
      </c>
      <c r="U157">
        <f ca="1">Projeler[[#This Row],[İhale Tutarı]]</f>
        <v>294760</v>
      </c>
      <c r="V157">
        <f ca="1">Projeler[[#This Row],[Finans - Proje Tutarı]]*RANDBETWEEN(1,100)/100</f>
        <v>150327.6</v>
      </c>
      <c r="W157">
        <f ca="1">(Projeler[[#This Row],[Finans - Proje Tutarı]]-Projeler[[#This Row],[Finans - Geçen Yıllar Harcama]])*RANDBETWEEN(1,100)/100</f>
        <v>72216.2</v>
      </c>
      <c r="X157">
        <f ca="1">Projeler[[#This Row],[Finans - Proje Tutarı]]-Projeler[[#This Row],[Finans - Geçen Yıllar Harcama]]-Projeler[[#This Row],[Finans - Dönem Harcama]]</f>
        <v>72216.2</v>
      </c>
      <c r="Y157" s="26">
        <f ca="1">(Projeler[[#This Row],[Finans - Proje Tutarı]]-Projeler[[#This Row],[Finans - Kalan Bütçe]])/Projeler[[#This Row],[Finans - Proje Tutarı]]</f>
        <v>0.755</v>
      </c>
      <c r="Z157" s="26">
        <f ca="1">Projeler[[#This Row],[Bütçe Kullanım Oranı]]*RANDBETWEEN(50,100)/100</f>
        <v>0.44545000000000001</v>
      </c>
    </row>
    <row r="158" spans="1:26">
      <c r="A158">
        <v>57</v>
      </c>
      <c r="B158" s="7" t="s">
        <v>128</v>
      </c>
      <c r="C158" t="str">
        <f ca="1">E158&amp;"-"&amp;F158&amp;" "&amp; Projeler[[#This Row],[Karakteristik]]&amp;" Projesi"</f>
        <v>Balıkesir-Havran Diğer Projesi</v>
      </c>
      <c r="D158">
        <f t="shared" ca="1" si="13"/>
        <v>151</v>
      </c>
      <c r="E158" t="str">
        <f ca="1">VLOOKUP(Projeler[[#This Row],[ProjeİlceID]],ilceler[],3,0)</f>
        <v>Balıkesir</v>
      </c>
      <c r="F158" t="str">
        <f ca="1">VLOOKUP(Projeler[[#This Row],[ProjeİlceID]],ilceler[],2,0)</f>
        <v>Havran</v>
      </c>
      <c r="G158" t="str">
        <f t="shared" ca="1" si="14"/>
        <v>Finans</v>
      </c>
      <c r="H158" s="15" t="str">
        <f t="shared" ca="1" si="15"/>
        <v>Genel Müdür Bütçesi</v>
      </c>
      <c r="I158" t="str">
        <f t="shared" ca="1" si="16"/>
        <v>Diğer</v>
      </c>
      <c r="J158" s="10">
        <f t="shared" ca="1" si="7"/>
        <v>42986</v>
      </c>
      <c r="K158" s="10">
        <f ca="1">Projeler[[#This Row],[Proje Başlangıç]]+RANDBETWEEN(60,620)</f>
        <v>43453</v>
      </c>
      <c r="L158" t="str">
        <f t="shared" ca="1" si="17"/>
        <v>Bütçelendirme</v>
      </c>
      <c r="M158" s="25" t="str">
        <f ca="1">Projeler[[#This Row],[Proje Adı]]</f>
        <v>Balıkesir-Havran Diğer Projesi</v>
      </c>
      <c r="N158" t="str">
        <f ca="1">Projeler[[#This Row],[Proje İli]]&amp;" İli "&amp;Projeler[[#This Row],[Proje İlçesi]]&amp;" İlçesi"</f>
        <v>Balıkesir İli Havran İlçesi</v>
      </c>
      <c r="O158">
        <f t="shared" ca="1" si="18"/>
        <v>500160</v>
      </c>
      <c r="P158" s="10">
        <f t="shared" ca="1" si="19"/>
        <v>42993</v>
      </c>
      <c r="Q158" s="10">
        <f ca="1">Projeler[[#This Row],[İhale Tarihi]]+RANDBETWEEN(10,60)</f>
        <v>43051</v>
      </c>
      <c r="R158" t="str">
        <f t="shared" ca="1" si="20"/>
        <v>Büşra Gül Tayan</v>
      </c>
      <c r="S158" t="str">
        <f ca="1">OFFSET(S$1,MATCH(Projeler[[#This Row],[İhale Usulu]],T$1:T$100)-1,0)</f>
        <v>Açık Teklif</v>
      </c>
      <c r="T158" t="str">
        <f t="shared" ca="1" si="21"/>
        <v>Yarışma Usulü</v>
      </c>
      <c r="U158">
        <f ca="1">Projeler[[#This Row],[İhale Tutarı]]</f>
        <v>500160</v>
      </c>
      <c r="V158">
        <f ca="1">Projeler[[#This Row],[Finans - Proje Tutarı]]*RANDBETWEEN(1,100)/100</f>
        <v>240076.79999999999</v>
      </c>
      <c r="W158">
        <f ca="1">(Projeler[[#This Row],[Finans - Proje Tutarı]]-Projeler[[#This Row],[Finans - Geçen Yıllar Harcama]])*RANDBETWEEN(1,100)/100</f>
        <v>104033.28</v>
      </c>
      <c r="X158">
        <f ca="1">Projeler[[#This Row],[Finans - Proje Tutarı]]-Projeler[[#This Row],[Finans - Geçen Yıllar Harcama]]-Projeler[[#This Row],[Finans - Dönem Harcama]]</f>
        <v>156049.92000000001</v>
      </c>
      <c r="Y158" s="26">
        <f ca="1">(Projeler[[#This Row],[Finans - Proje Tutarı]]-Projeler[[#This Row],[Finans - Kalan Bütçe]])/Projeler[[#This Row],[Finans - Proje Tutarı]]</f>
        <v>0.68799999999999994</v>
      </c>
      <c r="Z158" s="26">
        <f ca="1">Projeler[[#This Row],[Bütçe Kullanım Oranı]]*RANDBETWEEN(50,100)/100</f>
        <v>0.61231999999999998</v>
      </c>
    </row>
    <row r="159" spans="1:26">
      <c r="A159">
        <v>58</v>
      </c>
      <c r="B159" s="7" t="s">
        <v>129</v>
      </c>
      <c r="C159" t="str">
        <f ca="1">E159&amp;"-"&amp;F159&amp;" "&amp; Projeler[[#This Row],[Karakteristik]]&amp;" Projesi"</f>
        <v>Balıkesir-Kepsut Müşteri Deneyimi Projesi</v>
      </c>
      <c r="D159">
        <f t="shared" ca="1" si="13"/>
        <v>154</v>
      </c>
      <c r="E159" t="str">
        <f ca="1">VLOOKUP(Projeler[[#This Row],[ProjeİlceID]],ilceler[],3,0)</f>
        <v>Balıkesir</v>
      </c>
      <c r="F159" t="str">
        <f ca="1">VLOOKUP(Projeler[[#This Row],[ProjeİlceID]],ilceler[],2,0)</f>
        <v>Kepsut</v>
      </c>
      <c r="G159" t="str">
        <f t="shared" ca="1" si="14"/>
        <v>Güvenlik</v>
      </c>
      <c r="H159" s="15" t="str">
        <f t="shared" ca="1" si="15"/>
        <v>Genel Müdür Bütçesi</v>
      </c>
      <c r="I159" t="str">
        <f t="shared" ca="1" si="16"/>
        <v>Müşteri Deneyimi</v>
      </c>
      <c r="J159" s="10">
        <f t="shared" ca="1" si="7"/>
        <v>42947</v>
      </c>
      <c r="K159" s="10">
        <f ca="1">Projeler[[#This Row],[Proje Başlangıç]]+RANDBETWEEN(60,620)</f>
        <v>43105</v>
      </c>
      <c r="L159" t="str">
        <f t="shared" ca="1" si="17"/>
        <v>Bütçelendirme</v>
      </c>
      <c r="M159" s="25" t="str">
        <f ca="1">Projeler[[#This Row],[Proje Adı]]</f>
        <v>Balıkesir-Kepsut Müşteri Deneyimi Projesi</v>
      </c>
      <c r="N159" t="str">
        <f ca="1">Projeler[[#This Row],[Proje İli]]&amp;" İli "&amp;Projeler[[#This Row],[Proje İlçesi]]&amp;" İlçesi"</f>
        <v>Balıkesir İli Kepsut İlçesi</v>
      </c>
      <c r="O159">
        <f t="shared" ca="1" si="18"/>
        <v>89360</v>
      </c>
      <c r="P159" s="10">
        <f t="shared" ca="1" si="19"/>
        <v>43000</v>
      </c>
      <c r="Q159" s="10">
        <f ca="1">Projeler[[#This Row],[İhale Tarihi]]+RANDBETWEEN(10,60)</f>
        <v>43011</v>
      </c>
      <c r="R159" t="str">
        <f t="shared" ca="1" si="20"/>
        <v>Zehranaz Kefal</v>
      </c>
      <c r="S159" t="str">
        <f ca="1">OFFSET(S$1,MATCH(Projeler[[#This Row],[İhale Usulu]],T$1:T$100)-1,0)</f>
        <v>Açık Teklif</v>
      </c>
      <c r="T159" t="str">
        <f t="shared" ca="1" si="21"/>
        <v>Yarışma Usulü</v>
      </c>
      <c r="U159">
        <f ca="1">Projeler[[#This Row],[İhale Tutarı]]</f>
        <v>89360</v>
      </c>
      <c r="V159">
        <f ca="1">Projeler[[#This Row],[Finans - Proje Tutarı]]*RANDBETWEEN(1,100)/100</f>
        <v>73275.199999999997</v>
      </c>
      <c r="W159">
        <f ca="1">(Projeler[[#This Row],[Finans - Proje Tutarı]]-Projeler[[#This Row],[Finans - Geçen Yıllar Harcama]])*RANDBETWEEN(1,100)/100</f>
        <v>10133.424000000001</v>
      </c>
      <c r="X159">
        <f ca="1">Projeler[[#This Row],[Finans - Proje Tutarı]]-Projeler[[#This Row],[Finans - Geçen Yıllar Harcama]]-Projeler[[#This Row],[Finans - Dönem Harcama]]</f>
        <v>5951.376000000002</v>
      </c>
      <c r="Y159" s="26">
        <f ca="1">(Projeler[[#This Row],[Finans - Proje Tutarı]]-Projeler[[#This Row],[Finans - Kalan Bütçe]])/Projeler[[#This Row],[Finans - Proje Tutarı]]</f>
        <v>0.93340000000000001</v>
      </c>
      <c r="Z159" s="26">
        <f ca="1">Projeler[[#This Row],[Bütçe Kullanım Oranı]]*RANDBETWEEN(50,100)/100</f>
        <v>0.80272399999999999</v>
      </c>
    </row>
    <row r="160" spans="1:26">
      <c r="A160">
        <v>59</v>
      </c>
      <c r="B160" s="7" t="s">
        <v>130</v>
      </c>
      <c r="C160" t="str">
        <f ca="1">E160&amp;"-"&amp;F160&amp;" "&amp; Projeler[[#This Row],[Karakteristik]]&amp;" Projesi"</f>
        <v>İstanbul-Kağıthane Finans Projesi</v>
      </c>
      <c r="D160">
        <f t="shared" ca="1" si="13"/>
        <v>468</v>
      </c>
      <c r="E160" t="str">
        <f ca="1">VLOOKUP(Projeler[[#This Row],[ProjeİlceID]],ilceler[],3,0)</f>
        <v>İstanbul</v>
      </c>
      <c r="F160" t="str">
        <f ca="1">VLOOKUP(Projeler[[#This Row],[ProjeİlceID]],ilceler[],2,0)</f>
        <v>Kağıthane</v>
      </c>
      <c r="G160" t="str">
        <f t="shared" ca="1" si="14"/>
        <v>Diğer</v>
      </c>
      <c r="H160" s="15" t="str">
        <f t="shared" ca="1" si="15"/>
        <v>Departman Bütçesi</v>
      </c>
      <c r="I160" t="str">
        <f t="shared" ca="1" si="16"/>
        <v>Finans</v>
      </c>
      <c r="J160" s="10">
        <f t="shared" ca="1" si="7"/>
        <v>42949</v>
      </c>
      <c r="K160" s="10">
        <f ca="1">Projeler[[#This Row],[Proje Başlangıç]]+RANDBETWEEN(60,620)</f>
        <v>43034</v>
      </c>
      <c r="L160" t="str">
        <f t="shared" ca="1" si="17"/>
        <v>Proje Aşamasında</v>
      </c>
      <c r="M160" s="25" t="str">
        <f ca="1">Projeler[[#This Row],[Proje Adı]]</f>
        <v>İstanbul-Kağıthane Finans Projesi</v>
      </c>
      <c r="N160" t="str">
        <f ca="1">Projeler[[#This Row],[Proje İli]]&amp;" İli "&amp;Projeler[[#This Row],[Proje İlçesi]]&amp;" İlçesi"</f>
        <v>İstanbul İli Kağıthane İlçesi</v>
      </c>
      <c r="O160">
        <f t="shared" ca="1" si="18"/>
        <v>171520</v>
      </c>
      <c r="P160" s="10">
        <f t="shared" ca="1" si="19"/>
        <v>42993</v>
      </c>
      <c r="Q160" s="10">
        <f ca="1">Projeler[[#This Row],[İhale Tarihi]]+RANDBETWEEN(10,60)</f>
        <v>43038</v>
      </c>
      <c r="R160" t="str">
        <f t="shared" ca="1" si="20"/>
        <v>Büşra Gül Tayan</v>
      </c>
      <c r="S160" t="str">
        <f ca="1">OFFSET(S$1,MATCH(Projeler[[#This Row],[İhale Usulu]],T$1:T$100)-1,0)</f>
        <v>Açık Teklif</v>
      </c>
      <c r="T160" t="str">
        <f t="shared" ca="1" si="21"/>
        <v>Yarışma Usulü</v>
      </c>
      <c r="U160">
        <f ca="1">Projeler[[#This Row],[İhale Tutarı]]</f>
        <v>171520</v>
      </c>
      <c r="V160">
        <f ca="1">Projeler[[#This Row],[Finans - Proje Tutarı]]*RANDBETWEEN(1,100)/100</f>
        <v>66892.800000000003</v>
      </c>
      <c r="W160">
        <f ca="1">(Projeler[[#This Row],[Finans - Proje Tutarı]]-Projeler[[#This Row],[Finans - Geçen Yıllar Harcama]])*RANDBETWEEN(1,100)/100</f>
        <v>24064.256000000001</v>
      </c>
      <c r="X160">
        <f ca="1">Projeler[[#This Row],[Finans - Proje Tutarı]]-Projeler[[#This Row],[Finans - Geçen Yıllar Harcama]]-Projeler[[#This Row],[Finans - Dönem Harcama]]</f>
        <v>80562.943999999989</v>
      </c>
      <c r="Y160" s="26">
        <f ca="1">(Projeler[[#This Row],[Finans - Proje Tutarı]]-Projeler[[#This Row],[Finans - Kalan Bütçe]])/Projeler[[#This Row],[Finans - Proje Tutarı]]</f>
        <v>0.5303000000000001</v>
      </c>
      <c r="Z160" s="26">
        <f ca="1">Projeler[[#This Row],[Bütçe Kullanım Oranı]]*RANDBETWEEN(50,100)/100</f>
        <v>0.42954300000000012</v>
      </c>
    </row>
    <row r="161" spans="1:26">
      <c r="A161">
        <v>60</v>
      </c>
      <c r="B161" s="7" t="s">
        <v>2123</v>
      </c>
      <c r="C161" t="str">
        <f ca="1">E161&amp;"-"&amp;F161&amp;" "&amp; Projeler[[#This Row],[Karakteristik]]&amp;" Projesi"</f>
        <v>Zonguldak-Kozlu Güvenlik Projesi</v>
      </c>
      <c r="D161">
        <f t="shared" ca="1" si="13"/>
        <v>969</v>
      </c>
      <c r="E161" t="str">
        <f ca="1">VLOOKUP(Projeler[[#This Row],[ProjeİlceID]],ilceler[],3,0)</f>
        <v>Zonguldak</v>
      </c>
      <c r="F161" t="str">
        <f ca="1">VLOOKUP(Projeler[[#This Row],[ProjeİlceID]],ilceler[],2,0)</f>
        <v>Kozlu</v>
      </c>
      <c r="G161" t="str">
        <f t="shared" ca="1" si="14"/>
        <v>Çalışan Deneyimi</v>
      </c>
      <c r="H161" s="15" t="str">
        <f t="shared" ca="1" si="15"/>
        <v>Departman Bütçesi</v>
      </c>
      <c r="I161" t="str">
        <f t="shared" ca="1" si="16"/>
        <v>Güvenlik</v>
      </c>
      <c r="J161" s="10">
        <f t="shared" ca="1" si="7"/>
        <v>42949</v>
      </c>
      <c r="K161" s="10">
        <f ca="1">Projeler[[#This Row],[Proje Başlangıç]]+RANDBETWEEN(60,620)</f>
        <v>43258</v>
      </c>
      <c r="L161" t="str">
        <f t="shared" ca="1" si="17"/>
        <v>Tamamlandı</v>
      </c>
      <c r="M161" s="25" t="str">
        <f ca="1">Projeler[[#This Row],[Proje Adı]]</f>
        <v>Zonguldak-Kozlu Güvenlik Projesi</v>
      </c>
      <c r="N161" t="str">
        <f ca="1">Projeler[[#This Row],[Proje İli]]&amp;" İli "&amp;Projeler[[#This Row],[Proje İlçesi]]&amp;" İlçesi"</f>
        <v>Zonguldak İli Kozlu İlçesi</v>
      </c>
      <c r="O161">
        <f t="shared" ca="1" si="18"/>
        <v>541240</v>
      </c>
      <c r="P161" s="10">
        <f t="shared" ca="1" si="19"/>
        <v>42987</v>
      </c>
      <c r="Q161" s="10">
        <f ca="1">Projeler[[#This Row],[İhale Tarihi]]+RANDBETWEEN(10,60)</f>
        <v>43045</v>
      </c>
      <c r="R161" t="str">
        <f t="shared" ca="1" si="20"/>
        <v>Zehranaz Kefal</v>
      </c>
      <c r="S161" t="str">
        <f ca="1">OFFSET(S$1,MATCH(Projeler[[#This Row],[İhale Usulu]],T$1:T$100)-1,0)</f>
        <v>Açık Teklif</v>
      </c>
      <c r="T161" t="str">
        <f t="shared" ca="1" si="21"/>
        <v>Yarışma Usulü</v>
      </c>
      <c r="U161">
        <f ca="1">Projeler[[#This Row],[İhale Tutarı]]</f>
        <v>541240</v>
      </c>
      <c r="V161">
        <f ca="1">Projeler[[#This Row],[Finans - Proje Tutarı]]*RANDBETWEEN(1,100)/100</f>
        <v>443816.8</v>
      </c>
      <c r="W161">
        <f ca="1">(Projeler[[#This Row],[Finans - Proje Tutarı]]-Projeler[[#This Row],[Finans - Geçen Yıllar Harcama]])*RANDBETWEEN(1,100)/100</f>
        <v>90603.576000000015</v>
      </c>
      <c r="X161">
        <f ca="1">Projeler[[#This Row],[Finans - Proje Tutarı]]-Projeler[[#This Row],[Finans - Geçen Yıllar Harcama]]-Projeler[[#This Row],[Finans - Dönem Harcama]]</f>
        <v>6819.6239999999962</v>
      </c>
      <c r="Y161" s="26">
        <f ca="1">(Projeler[[#This Row],[Finans - Proje Tutarı]]-Projeler[[#This Row],[Finans - Kalan Bütçe]])/Projeler[[#This Row],[Finans - Proje Tutarı]]</f>
        <v>0.98740000000000006</v>
      </c>
      <c r="Z161" s="26">
        <f ca="1">Projeler[[#This Row],[Bütçe Kullanım Oranı]]*RANDBETWEEN(50,100)/100</f>
        <v>0.52332199999999995</v>
      </c>
    </row>
    <row r="162" spans="1:26">
      <c r="A162">
        <v>61</v>
      </c>
      <c r="B162" s="7" t="s">
        <v>131</v>
      </c>
      <c r="C162" t="str">
        <f ca="1">E162&amp;"-"&amp;F162&amp;" "&amp; Projeler[[#This Row],[Karakteristik]]&amp;" Projesi"</f>
        <v>Bitlis-Bitlis Finans Projesi</v>
      </c>
      <c r="D162">
        <f t="shared" ca="1" si="13"/>
        <v>191</v>
      </c>
      <c r="E162" t="str">
        <f ca="1">VLOOKUP(Projeler[[#This Row],[ProjeİlceID]],ilceler[],3,0)</f>
        <v>Bitlis</v>
      </c>
      <c r="F162" t="str">
        <f ca="1">VLOOKUP(Projeler[[#This Row],[ProjeİlceID]],ilceler[],2,0)</f>
        <v>Bitlis</v>
      </c>
      <c r="G162" t="str">
        <f t="shared" ca="1" si="14"/>
        <v>Diğer</v>
      </c>
      <c r="H162" s="15" t="str">
        <f t="shared" ca="1" si="15"/>
        <v>Departman Bütçesi</v>
      </c>
      <c r="I162" t="str">
        <f t="shared" ca="1" si="16"/>
        <v>Finans</v>
      </c>
      <c r="J162" s="10">
        <f t="shared" ca="1" si="7"/>
        <v>42954</v>
      </c>
      <c r="K162" s="10">
        <f ca="1">Projeler[[#This Row],[Proje Başlangıç]]+RANDBETWEEN(60,620)</f>
        <v>43366</v>
      </c>
      <c r="L162" t="str">
        <f t="shared" ca="1" si="17"/>
        <v>Proje Aşamasında</v>
      </c>
      <c r="M162" s="25" t="str">
        <f ca="1">Projeler[[#This Row],[Proje Adı]]</f>
        <v>Bitlis-Bitlis Finans Projesi</v>
      </c>
      <c r="N162" t="str">
        <f ca="1">Projeler[[#This Row],[Proje İli]]&amp;" İli "&amp;Projeler[[#This Row],[Proje İlçesi]]&amp;" İlçesi"</f>
        <v>Bitlis İli Bitlis İlçesi</v>
      </c>
      <c r="O162">
        <f t="shared" ca="1" si="18"/>
        <v>541240</v>
      </c>
      <c r="P162" s="10">
        <f t="shared" ca="1" si="19"/>
        <v>42976</v>
      </c>
      <c r="Q162" s="10">
        <f ca="1">Projeler[[#This Row],[İhale Tarihi]]+RANDBETWEEN(10,60)</f>
        <v>43004</v>
      </c>
      <c r="R162" t="str">
        <f t="shared" ca="1" si="20"/>
        <v>Sakıp Şen</v>
      </c>
      <c r="S162" t="str">
        <f ca="1">OFFSET(S$1,MATCH(Projeler[[#This Row],[İhale Usulu]],T$1:T$100)-1,0)</f>
        <v>Açık Teklif</v>
      </c>
      <c r="T162" t="str">
        <f t="shared" ca="1" si="21"/>
        <v>Açık Teklif Usulü</v>
      </c>
      <c r="U162">
        <f ca="1">Projeler[[#This Row],[İhale Tutarı]]</f>
        <v>541240</v>
      </c>
      <c r="V162">
        <f ca="1">Projeler[[#This Row],[Finans - Proje Tutarı]]*RANDBETWEEN(1,100)/100</f>
        <v>535827.6</v>
      </c>
      <c r="W162">
        <f ca="1">(Projeler[[#This Row],[Finans - Proje Tutarı]]-Projeler[[#This Row],[Finans - Geçen Yıllar Harcama]])*RANDBETWEEN(1,100)/100</f>
        <v>5304.1520000000228</v>
      </c>
      <c r="X162">
        <f ca="1">Projeler[[#This Row],[Finans - Proje Tutarı]]-Projeler[[#This Row],[Finans - Geçen Yıllar Harcama]]-Projeler[[#This Row],[Finans - Dönem Harcama]]</f>
        <v>108.2480000000005</v>
      </c>
      <c r="Y162" s="26">
        <f ca="1">(Projeler[[#This Row],[Finans - Proje Tutarı]]-Projeler[[#This Row],[Finans - Kalan Bütçe]])/Projeler[[#This Row],[Finans - Proje Tutarı]]</f>
        <v>0.99979999999999991</v>
      </c>
      <c r="Z162" s="26">
        <f ca="1">Projeler[[#This Row],[Bütçe Kullanım Oranı]]*RANDBETWEEN(50,100)/100</f>
        <v>0.60987799999999992</v>
      </c>
    </row>
    <row r="163" spans="1:26">
      <c r="A163">
        <v>62</v>
      </c>
      <c r="B163" s="7" t="s">
        <v>132</v>
      </c>
      <c r="C163" t="str">
        <f ca="1">E163&amp;"-"&amp;F163&amp;" "&amp; Projeler[[#This Row],[Karakteristik]]&amp;" Projesi"</f>
        <v>Gaziantep-Araban Çalışan Deneyimi Projesi</v>
      </c>
      <c r="D163">
        <f t="shared" ca="1" si="13"/>
        <v>378</v>
      </c>
      <c r="E163" t="str">
        <f ca="1">VLOOKUP(Projeler[[#This Row],[ProjeİlceID]],ilceler[],3,0)</f>
        <v>Gaziantep</v>
      </c>
      <c r="F163" t="str">
        <f ca="1">VLOOKUP(Projeler[[#This Row],[ProjeİlceID]],ilceler[],2,0)</f>
        <v>Araban</v>
      </c>
      <c r="G163" t="str">
        <f t="shared" ca="1" si="14"/>
        <v>Çalışan Deneyimi</v>
      </c>
      <c r="H163" s="15" t="str">
        <f t="shared" ca="1" si="15"/>
        <v>Departman Bütçesi</v>
      </c>
      <c r="I163" t="str">
        <f t="shared" ca="1" si="16"/>
        <v>Çalışan Deneyimi</v>
      </c>
      <c r="J163" s="10">
        <f t="shared" ca="1" si="7"/>
        <v>42954</v>
      </c>
      <c r="K163" s="10">
        <f ca="1">Projeler[[#This Row],[Proje Başlangıç]]+RANDBETWEEN(60,620)</f>
        <v>43266</v>
      </c>
      <c r="L163" t="str">
        <f t="shared" ca="1" si="17"/>
        <v>Devam Ediyor</v>
      </c>
      <c r="M163" s="25" t="str">
        <f ca="1">Projeler[[#This Row],[Proje Adı]]</f>
        <v>Gaziantep-Araban Çalışan Deneyimi Projesi</v>
      </c>
      <c r="N163" t="str">
        <f ca="1">Projeler[[#This Row],[Proje İli]]&amp;" İli "&amp;Projeler[[#This Row],[Proje İlçesi]]&amp;" İlçesi"</f>
        <v>Gaziantep İli Araban İlçesi</v>
      </c>
      <c r="O163">
        <f t="shared" ca="1" si="18"/>
        <v>109900</v>
      </c>
      <c r="P163" s="10">
        <f t="shared" ca="1" si="19"/>
        <v>43002</v>
      </c>
      <c r="Q163" s="10">
        <f ca="1">Projeler[[#This Row],[İhale Tarihi]]+RANDBETWEEN(10,60)</f>
        <v>43058</v>
      </c>
      <c r="R163" t="str">
        <f t="shared" ca="1" si="20"/>
        <v>Enginsu Kondakcıoğlu</v>
      </c>
      <c r="S163" t="str">
        <f ca="1">OFFSET(S$1,MATCH(Projeler[[#This Row],[İhale Usulu]],T$1:T$100)-1,0)</f>
        <v>Açık Teklif</v>
      </c>
      <c r="T163" t="str">
        <f t="shared" ca="1" si="21"/>
        <v>Yarışma Usulü</v>
      </c>
      <c r="U163">
        <f ca="1">Projeler[[#This Row],[İhale Tutarı]]</f>
        <v>109900</v>
      </c>
      <c r="V163">
        <f ca="1">Projeler[[#This Row],[Finans - Proje Tutarı]]*RANDBETWEEN(1,100)/100</f>
        <v>25277</v>
      </c>
      <c r="W163">
        <f ca="1">(Projeler[[#This Row],[Finans - Proje Tutarı]]-Projeler[[#This Row],[Finans - Geçen Yıllar Harcama]])*RANDBETWEEN(1,100)/100</f>
        <v>13539.68</v>
      </c>
      <c r="X163">
        <f ca="1">Projeler[[#This Row],[Finans - Proje Tutarı]]-Projeler[[#This Row],[Finans - Geçen Yıllar Harcama]]-Projeler[[#This Row],[Finans - Dönem Harcama]]</f>
        <v>71083.320000000007</v>
      </c>
      <c r="Y163" s="26">
        <f ca="1">(Projeler[[#This Row],[Finans - Proje Tutarı]]-Projeler[[#This Row],[Finans - Kalan Bütçe]])/Projeler[[#This Row],[Finans - Proje Tutarı]]</f>
        <v>0.35319999999999996</v>
      </c>
      <c r="Z163" s="26">
        <f ca="1">Projeler[[#This Row],[Bütçe Kullanım Oranı]]*RANDBETWEEN(50,100)/100</f>
        <v>0.22251599999999996</v>
      </c>
    </row>
    <row r="164" spans="1:26">
      <c r="A164">
        <v>63</v>
      </c>
      <c r="B164" s="7" t="s">
        <v>133</v>
      </c>
      <c r="C164" t="str">
        <f ca="1">E164&amp;"-"&amp;F164&amp;" "&amp; Projeler[[#This Row],[Karakteristik]]&amp;" Projesi"</f>
        <v>Kocaeli-Darıca Satış ve Pazarlama Projesi</v>
      </c>
      <c r="D164">
        <f t="shared" ca="1" si="13"/>
        <v>611</v>
      </c>
      <c r="E164" t="str">
        <f ca="1">VLOOKUP(Projeler[[#This Row],[ProjeİlceID]],ilceler[],3,0)</f>
        <v>Kocaeli</v>
      </c>
      <c r="F164" t="str">
        <f ca="1">VLOOKUP(Projeler[[#This Row],[ProjeİlceID]],ilceler[],2,0)</f>
        <v>Darıca</v>
      </c>
      <c r="G164" t="str">
        <f t="shared" ca="1" si="14"/>
        <v>Güvenlik</v>
      </c>
      <c r="H164" s="15" t="str">
        <f t="shared" ca="1" si="15"/>
        <v>Genel Müdür Bütçesi</v>
      </c>
      <c r="I164" t="str">
        <f t="shared" ca="1" si="16"/>
        <v>Satış ve Pazarlama</v>
      </c>
      <c r="J164" s="10">
        <f t="shared" ca="1" si="7"/>
        <v>42980</v>
      </c>
      <c r="K164" s="10">
        <f ca="1">Projeler[[#This Row],[Proje Başlangıç]]+RANDBETWEEN(60,620)</f>
        <v>43464</v>
      </c>
      <c r="L164" t="str">
        <f t="shared" ca="1" si="17"/>
        <v>Proje Aşamasında</v>
      </c>
      <c r="M164" s="25" t="str">
        <f ca="1">Projeler[[#This Row],[Proje Adı]]</f>
        <v>Kocaeli-Darıca Satış ve Pazarlama Projesi</v>
      </c>
      <c r="N164" t="str">
        <f ca="1">Projeler[[#This Row],[Proje İli]]&amp;" İli "&amp;Projeler[[#This Row],[Proje İlçesi]]&amp;" İlçesi"</f>
        <v>Kocaeli İli Darıca İlçesi</v>
      </c>
      <c r="O164">
        <f t="shared" ca="1" si="18"/>
        <v>274220</v>
      </c>
      <c r="P164" s="10">
        <f t="shared" ca="1" si="19"/>
        <v>42985</v>
      </c>
      <c r="Q164" s="10">
        <f ca="1">Projeler[[#This Row],[İhale Tarihi]]+RANDBETWEEN(10,60)</f>
        <v>43029</v>
      </c>
      <c r="R164" t="str">
        <f t="shared" ca="1" si="20"/>
        <v>Gülben Nayman</v>
      </c>
      <c r="S164" t="str">
        <f ca="1">OFFSET(S$1,MATCH(Projeler[[#This Row],[İhale Usulu]],T$1:T$100)-1,0)</f>
        <v>Açık Teklif</v>
      </c>
      <c r="T164" t="str">
        <f t="shared" ca="1" si="21"/>
        <v>Pazarlık Usulü</v>
      </c>
      <c r="U164">
        <f ca="1">Projeler[[#This Row],[İhale Tutarı]]</f>
        <v>274220</v>
      </c>
      <c r="V164">
        <f ca="1">Projeler[[#This Row],[Finans - Proje Tutarı]]*RANDBETWEEN(1,100)/100</f>
        <v>126141.2</v>
      </c>
      <c r="W164">
        <f ca="1">(Projeler[[#This Row],[Finans - Proje Tutarı]]-Projeler[[#This Row],[Finans - Geçen Yıllar Harcama]])*RANDBETWEEN(1,100)/100</f>
        <v>114020.67599999999</v>
      </c>
      <c r="X164">
        <f ca="1">Projeler[[#This Row],[Finans - Proje Tutarı]]-Projeler[[#This Row],[Finans - Geçen Yıllar Harcama]]-Projeler[[#This Row],[Finans - Dönem Harcama]]</f>
        <v>34058.123999999996</v>
      </c>
      <c r="Y164" s="26">
        <f ca="1">(Projeler[[#This Row],[Finans - Proje Tutarı]]-Projeler[[#This Row],[Finans - Kalan Bütçe]])/Projeler[[#This Row],[Finans - Proje Tutarı]]</f>
        <v>0.87579999999999991</v>
      </c>
      <c r="Z164" s="26">
        <f ca="1">Projeler[[#This Row],[Bütçe Kullanım Oranı]]*RANDBETWEEN(50,100)/100</f>
        <v>0.82325199999999998</v>
      </c>
    </row>
    <row r="165" spans="1:26">
      <c r="A165">
        <v>64</v>
      </c>
      <c r="B165" s="7" t="s">
        <v>134</v>
      </c>
      <c r="C165" t="str">
        <f ca="1">E165&amp;"-"&amp;F165&amp;" "&amp; Projeler[[#This Row],[Karakteristik]]&amp;" Projesi"</f>
        <v>İstanbul-Ümraniye Diğer Projesi</v>
      </c>
      <c r="D165">
        <f t="shared" ca="1" si="13"/>
        <v>481</v>
      </c>
      <c r="E165" t="str">
        <f ca="1">VLOOKUP(Projeler[[#This Row],[ProjeİlceID]],ilceler[],3,0)</f>
        <v>İstanbul</v>
      </c>
      <c r="F165" t="str">
        <f ca="1">VLOOKUP(Projeler[[#This Row],[ProjeİlceID]],ilceler[],2,0)</f>
        <v>Ümraniye</v>
      </c>
      <c r="G165" t="str">
        <f t="shared" ca="1" si="14"/>
        <v>Satış ve Pazarlama</v>
      </c>
      <c r="H165" s="15" t="str">
        <f t="shared" ca="1" si="15"/>
        <v>Diğer</v>
      </c>
      <c r="I165" t="str">
        <f t="shared" ca="1" si="16"/>
        <v>Diğer</v>
      </c>
      <c r="J165" s="10">
        <f t="shared" ca="1" si="7"/>
        <v>42947</v>
      </c>
      <c r="K165" s="10">
        <f ca="1">Projeler[[#This Row],[Proje Başlangıç]]+RANDBETWEEN(60,620)</f>
        <v>43372</v>
      </c>
      <c r="L165" t="str">
        <f t="shared" ca="1" si="17"/>
        <v>Proje Aşamasında</v>
      </c>
      <c r="M165" s="25" t="str">
        <f ca="1">Projeler[[#This Row],[Proje Adı]]</f>
        <v>İstanbul-Ümraniye Diğer Projesi</v>
      </c>
      <c r="N165" t="str">
        <f ca="1">Projeler[[#This Row],[Proje İli]]&amp;" İli "&amp;Projeler[[#This Row],[Proje İlçesi]]&amp;" İlçesi"</f>
        <v>İstanbul İli Ümraniye İlçesi</v>
      </c>
      <c r="O165">
        <f t="shared" ca="1" si="18"/>
        <v>130440</v>
      </c>
      <c r="P165" s="10">
        <f t="shared" ca="1" si="19"/>
        <v>42983</v>
      </c>
      <c r="Q165" s="10">
        <f ca="1">Projeler[[#This Row],[İhale Tarihi]]+RANDBETWEEN(10,60)</f>
        <v>43008</v>
      </c>
      <c r="R165" t="str">
        <f t="shared" ca="1" si="20"/>
        <v>Azelya Seydaoğlu</v>
      </c>
      <c r="S165" t="str">
        <f ca="1">OFFSET(S$1,MATCH(Projeler[[#This Row],[İhale Usulu]],T$1:T$100)-1,0)</f>
        <v>Açık Teklif</v>
      </c>
      <c r="T165" t="str">
        <f t="shared" ca="1" si="21"/>
        <v>Pazarlık Usulü</v>
      </c>
      <c r="U165">
        <f ca="1">Projeler[[#This Row],[İhale Tutarı]]</f>
        <v>130440</v>
      </c>
      <c r="V165">
        <f ca="1">Projeler[[#This Row],[Finans - Proje Tutarı]]*RANDBETWEEN(1,100)/100</f>
        <v>117396</v>
      </c>
      <c r="W165">
        <f ca="1">(Projeler[[#This Row],[Finans - Proje Tutarı]]-Projeler[[#This Row],[Finans - Geçen Yıllar Harcama]])*RANDBETWEEN(1,100)/100</f>
        <v>11870.04</v>
      </c>
      <c r="X165">
        <f ca="1">Projeler[[#This Row],[Finans - Proje Tutarı]]-Projeler[[#This Row],[Finans - Geçen Yıllar Harcama]]-Projeler[[#This Row],[Finans - Dönem Harcama]]</f>
        <v>1173.9599999999991</v>
      </c>
      <c r="Y165" s="26">
        <f ca="1">(Projeler[[#This Row],[Finans - Proje Tutarı]]-Projeler[[#This Row],[Finans - Kalan Bütçe]])/Projeler[[#This Row],[Finans - Proje Tutarı]]</f>
        <v>0.9910000000000001</v>
      </c>
      <c r="Z165" s="26">
        <f ca="1">Projeler[[#This Row],[Bütçe Kullanım Oranı]]*RANDBETWEEN(50,100)/100</f>
        <v>0.85226000000000013</v>
      </c>
    </row>
    <row r="166" spans="1:26">
      <c r="A166">
        <v>65</v>
      </c>
      <c r="B166" s="7" t="str">
        <f ca="1">VLOOKUP(RANDBETWEEN(1,1000),Basvuranlar[],2,0)&amp;" "&amp;VLOOKUP(RANDBETWEEN(1,1000),Basvuranlar[],3,0)</f>
        <v>Batuğ Özüberk</v>
      </c>
      <c r="C166" t="str">
        <f ca="1">E166&amp;"-"&amp;F166&amp;" "&amp; Projeler[[#This Row],[Karakteristik]]&amp;" Projesi"</f>
        <v>Edirne-Meriç Network ve Sinyal Projesi</v>
      </c>
      <c r="D166">
        <f t="shared" ref="D166:D193" ca="1" si="22">RANDBETWEEN(1,970)</f>
        <v>321</v>
      </c>
      <c r="E166" t="str">
        <f ca="1">VLOOKUP(Projeler[[#This Row],[ProjeİlceID]],ilceler[],3,0)</f>
        <v>Edirne</v>
      </c>
      <c r="F166" t="str">
        <f ca="1">VLOOKUP(Projeler[[#This Row],[ProjeİlceID]],ilceler[],2,0)</f>
        <v>Meriç</v>
      </c>
      <c r="G166" t="str">
        <f t="shared" ref="G166:G193" ca="1" si="23">OFFSET(G$1,RANDBETWEEN(1,COUNTA(G$1:G$100))-1,0)</f>
        <v>Müşteri Deneyimi</v>
      </c>
      <c r="H166" s="15" t="str">
        <f t="shared" ref="H166:H193" ca="1" si="24">OFFSET(H$1,RANDBETWEEN(1,COUNTA(H$1:H$100))-1,0)</f>
        <v>Diğer</v>
      </c>
      <c r="I166" t="str">
        <f t="shared" ref="I166:I193" ca="1" si="25">OFFSET(I$1,RANDBETWEEN(1,COUNTA(I$1:I$100))-1,0)</f>
        <v>Network ve Sinyal</v>
      </c>
      <c r="J166" s="10">
        <f t="shared" ref="J166:J193" ca="1" si="26">OFFSET(J$1,RANDBETWEEN(1,COUNTA(J$1:J$100))-1,0)</f>
        <v>42949</v>
      </c>
      <c r="K166" s="10">
        <f ca="1">Projeler[[#This Row],[Proje Başlangıç]]+RANDBETWEEN(60,620)</f>
        <v>43041</v>
      </c>
      <c r="L166" t="str">
        <f t="shared" ref="L166:L193" ca="1" si="27">OFFSET(L$1,RANDBETWEEN(1,COUNTA(L$1:L$100))-1,0)</f>
        <v>Son Kontrol</v>
      </c>
      <c r="M166" s="25" t="str">
        <f ca="1">Projeler[[#This Row],[Proje Adı]]</f>
        <v>Edirne-Meriç Network ve Sinyal Projesi</v>
      </c>
      <c r="N166" t="str">
        <f ca="1">Projeler[[#This Row],[Proje İli]]&amp;" İli "&amp;Projeler[[#This Row],[Proje İlçesi]]&amp;" İlçesi"</f>
        <v>Edirne İli Meriç İlçesi</v>
      </c>
      <c r="O166">
        <f t="shared" ref="O166:O193" ca="1" si="28">OFFSET(O$1,RANDBETWEEN(1,COUNTA(O$1:O$100))-1,0)</f>
        <v>274220</v>
      </c>
      <c r="P166" s="10">
        <f t="shared" ref="P166:P193" ca="1" si="29">OFFSET(P$1,RANDBETWEEN(1,COUNTA(P$1:P$100))-1,0)</f>
        <v>43000</v>
      </c>
      <c r="Q166" s="10">
        <f ca="1">Projeler[[#This Row],[İhale Tarihi]]+RANDBETWEEN(10,60)</f>
        <v>43026</v>
      </c>
      <c r="R166" t="str">
        <f t="shared" ref="R166:R193" ca="1" si="30">OFFSET(R$1,RANDBETWEEN(1,COUNTA(R$1:R$100))-1,0)</f>
        <v>Toykan Büyükgüngör</v>
      </c>
      <c r="S166" t="str">
        <f ca="1">OFFSET(S$1,MATCH(Projeler[[#This Row],[İhale Usulu]],T$1:T$100)-1,0)</f>
        <v>Açık Teklif</v>
      </c>
      <c r="T166" t="str">
        <f t="shared" ref="T166:T193" ca="1" si="31">OFFSET(T$1,RANDBETWEEN(1,COUNTA(T$1:T$100))-1,0)</f>
        <v>Yarışma Usulü</v>
      </c>
      <c r="U166">
        <f ca="1">Projeler[[#This Row],[İhale Tutarı]]</f>
        <v>274220</v>
      </c>
      <c r="V166">
        <f ca="1">Projeler[[#This Row],[Finans - Proje Tutarı]]*RANDBETWEEN(1,100)/100</f>
        <v>197438.4</v>
      </c>
      <c r="W166">
        <f ca="1">(Projeler[[#This Row],[Finans - Proje Tutarı]]-Projeler[[#This Row],[Finans - Geçen Yıllar Harcama]])*RANDBETWEEN(1,100)/100</f>
        <v>36087.351999999999</v>
      </c>
      <c r="X166">
        <f ca="1">Projeler[[#This Row],[Finans - Proje Tutarı]]-Projeler[[#This Row],[Finans - Geçen Yıllar Harcama]]-Projeler[[#This Row],[Finans - Dönem Harcama]]</f>
        <v>40694.248000000007</v>
      </c>
      <c r="Y166" s="26">
        <f ca="1">(Projeler[[#This Row],[Finans - Proje Tutarı]]-Projeler[[#This Row],[Finans - Kalan Bütçe]])/Projeler[[#This Row],[Finans - Proje Tutarı]]</f>
        <v>0.85159999999999991</v>
      </c>
      <c r="Z166" s="26">
        <f ca="1">Projeler[[#This Row],[Bütçe Kullanım Oranı]]*RANDBETWEEN(50,100)/100</f>
        <v>0.65573199999999998</v>
      </c>
    </row>
    <row r="167" spans="1:26">
      <c r="A167">
        <v>66</v>
      </c>
      <c r="B167" s="7" t="str">
        <f ca="1">VLOOKUP(RANDBETWEEN(1,1000),Basvuranlar[],2,0)&amp;" "&amp;VLOOKUP(RANDBETWEEN(1,1000),Basvuranlar[],3,0)</f>
        <v>Hüseyin Serkan Üskent</v>
      </c>
      <c r="C167" t="str">
        <f ca="1">E167&amp;"-"&amp;F167&amp;" "&amp; Projeler[[#This Row],[Karakteristik]]&amp;" Projesi"</f>
        <v>İzmir-Menemen Çalışan Deneyimi Projesi</v>
      </c>
      <c r="D167">
        <f t="shared" ca="1" si="22"/>
        <v>506</v>
      </c>
      <c r="E167" t="str">
        <f ca="1">VLOOKUP(Projeler[[#This Row],[ProjeİlceID]],ilceler[],3,0)</f>
        <v>İzmir</v>
      </c>
      <c r="F167" t="str">
        <f ca="1">VLOOKUP(Projeler[[#This Row],[ProjeİlceID]],ilceler[],2,0)</f>
        <v>Menemen</v>
      </c>
      <c r="G167" t="str">
        <f t="shared" ca="1" si="23"/>
        <v>Güvenlik</v>
      </c>
      <c r="H167" s="15" t="str">
        <f t="shared" ca="1" si="24"/>
        <v>Departman Bütçesi</v>
      </c>
      <c r="I167" t="str">
        <f t="shared" ca="1" si="25"/>
        <v>Çalışan Deneyimi</v>
      </c>
      <c r="J167" s="10">
        <f t="shared" ca="1" si="26"/>
        <v>42941</v>
      </c>
      <c r="K167" s="10">
        <f ca="1">Projeler[[#This Row],[Proje Başlangıç]]+RANDBETWEEN(60,620)</f>
        <v>43391</v>
      </c>
      <c r="L167" t="str">
        <f t="shared" ca="1" si="27"/>
        <v>Bütçelendirme</v>
      </c>
      <c r="M167" s="25" t="str">
        <f ca="1">Projeler[[#This Row],[Proje Adı]]</f>
        <v>İzmir-Menemen Çalışan Deneyimi Projesi</v>
      </c>
      <c r="N167" t="str">
        <f ca="1">Projeler[[#This Row],[Proje İli]]&amp;" İli "&amp;Projeler[[#This Row],[Proje İlçesi]]&amp;" İlçesi"</f>
        <v>İzmir İli Menemen İlçesi</v>
      </c>
      <c r="O167">
        <f t="shared" ca="1" si="28"/>
        <v>397460</v>
      </c>
      <c r="P167" s="10">
        <f t="shared" ca="1" si="29"/>
        <v>42983</v>
      </c>
      <c r="Q167" s="10">
        <f ca="1">Projeler[[#This Row],[İhale Tarihi]]+RANDBETWEEN(10,60)</f>
        <v>43024</v>
      </c>
      <c r="R167" t="str">
        <f t="shared" ca="1" si="30"/>
        <v>Abdullah Halit Tahmazoğlu</v>
      </c>
      <c r="S167" t="str">
        <f ca="1">OFFSET(S$1,MATCH(Projeler[[#This Row],[İhale Usulu]],T$1:T$100)-1,0)</f>
        <v>Açık Teklif</v>
      </c>
      <c r="T167" t="str">
        <f t="shared" ca="1" si="31"/>
        <v>Pazarlık Usulü</v>
      </c>
      <c r="U167">
        <f ca="1">Projeler[[#This Row],[İhale Tutarı]]</f>
        <v>397460</v>
      </c>
      <c r="V167">
        <f ca="1">Projeler[[#This Row],[Finans - Proje Tutarı]]*RANDBETWEEN(1,100)/100</f>
        <v>270272.8</v>
      </c>
      <c r="W167">
        <f ca="1">(Projeler[[#This Row],[Finans - Proje Tutarı]]-Projeler[[#This Row],[Finans - Geçen Yıllar Harcama]])*RANDBETWEEN(1,100)/100</f>
        <v>34340.544000000002</v>
      </c>
      <c r="X167">
        <f ca="1">Projeler[[#This Row],[Finans - Proje Tutarı]]-Projeler[[#This Row],[Finans - Geçen Yıllar Harcama]]-Projeler[[#This Row],[Finans - Dönem Harcama]]</f>
        <v>92846.656000000017</v>
      </c>
      <c r="Y167" s="26">
        <f ca="1">(Projeler[[#This Row],[Finans - Proje Tutarı]]-Projeler[[#This Row],[Finans - Kalan Bütçe]])/Projeler[[#This Row],[Finans - Proje Tutarı]]</f>
        <v>0.76639999999999997</v>
      </c>
      <c r="Z167" s="26">
        <f ca="1">Projeler[[#This Row],[Bütçe Kullanım Oranı]]*RANDBETWEEN(50,100)/100</f>
        <v>0.43684799999999996</v>
      </c>
    </row>
    <row r="168" spans="1:26">
      <c r="A168">
        <v>67</v>
      </c>
      <c r="B168" s="7" t="str">
        <f ca="1">VLOOKUP(RANDBETWEEN(1,1000),Basvuranlar[],2,0)&amp;" "&amp;VLOOKUP(RANDBETWEEN(1,1000),Basvuranlar[],3,0)</f>
        <v>Işınbıke Özkök</v>
      </c>
      <c r="C168" t="str">
        <f ca="1">E168&amp;"-"&amp;F168&amp;" "&amp; Projeler[[#This Row],[Karakteristik]]&amp;" Projesi"</f>
        <v>Sinop-Boyabat Finans Projesi</v>
      </c>
      <c r="D168">
        <f t="shared" ca="1" si="22"/>
        <v>843</v>
      </c>
      <c r="E168" t="str">
        <f ca="1">VLOOKUP(Projeler[[#This Row],[ProjeİlceID]],ilceler[],3,0)</f>
        <v>Sinop</v>
      </c>
      <c r="F168" t="str">
        <f ca="1">VLOOKUP(Projeler[[#This Row],[ProjeİlceID]],ilceler[],2,0)</f>
        <v>Boyabat</v>
      </c>
      <c r="G168" t="str">
        <f t="shared" ca="1" si="23"/>
        <v>Diğer</v>
      </c>
      <c r="H168" s="15" t="str">
        <f t="shared" ca="1" si="24"/>
        <v>Departman Bütçesi</v>
      </c>
      <c r="I168" t="str">
        <f t="shared" ca="1" si="25"/>
        <v>Finans</v>
      </c>
      <c r="J168" s="10">
        <f t="shared" ca="1" si="26"/>
        <v>42980</v>
      </c>
      <c r="K168" s="10">
        <f ca="1">Projeler[[#This Row],[Proje Başlangıç]]+RANDBETWEEN(60,620)</f>
        <v>43457</v>
      </c>
      <c r="L168" t="str">
        <f t="shared" ca="1" si="27"/>
        <v>Son Kontrol</v>
      </c>
      <c r="M168" s="25" t="str">
        <f ca="1">Projeler[[#This Row],[Proje Adı]]</f>
        <v>Sinop-Boyabat Finans Projesi</v>
      </c>
      <c r="N168" t="str">
        <f ca="1">Projeler[[#This Row],[Proje İli]]&amp;" İli "&amp;Projeler[[#This Row],[Proje İlçesi]]&amp;" İlçesi"</f>
        <v>Sinop İli Boyabat İlçesi</v>
      </c>
      <c r="O168">
        <f t="shared" ca="1" si="28"/>
        <v>109900</v>
      </c>
      <c r="P168" s="10">
        <f t="shared" ca="1" si="29"/>
        <v>42982</v>
      </c>
      <c r="Q168" s="10">
        <f ca="1">Projeler[[#This Row],[İhale Tarihi]]+RANDBETWEEN(10,60)</f>
        <v>43014</v>
      </c>
      <c r="R168" t="str">
        <f t="shared" ca="1" si="30"/>
        <v>Büşra Gül Tayan</v>
      </c>
      <c r="S168" t="str">
        <f ca="1">OFFSET(S$1,MATCH(Projeler[[#This Row],[İhale Usulu]],T$1:T$100)-1,0)</f>
        <v>Açık Teklif</v>
      </c>
      <c r="T168" t="str">
        <f t="shared" ca="1" si="31"/>
        <v>Pazarlık Usulü</v>
      </c>
      <c r="U168">
        <f ca="1">Projeler[[#This Row],[İhale Tutarı]]</f>
        <v>109900</v>
      </c>
      <c r="V168">
        <f ca="1">Projeler[[#This Row],[Finans - Proje Tutarı]]*RANDBETWEEN(1,100)/100</f>
        <v>95613</v>
      </c>
      <c r="W168">
        <f ca="1">(Projeler[[#This Row],[Finans - Proje Tutarı]]-Projeler[[#This Row],[Finans - Geçen Yıllar Harcama]])*RANDBETWEEN(1,100)/100</f>
        <v>8143.59</v>
      </c>
      <c r="X168">
        <f ca="1">Projeler[[#This Row],[Finans - Proje Tutarı]]-Projeler[[#This Row],[Finans - Geçen Yıllar Harcama]]-Projeler[[#This Row],[Finans - Dönem Harcama]]</f>
        <v>6143.41</v>
      </c>
      <c r="Y168" s="26">
        <f ca="1">(Projeler[[#This Row],[Finans - Proje Tutarı]]-Projeler[[#This Row],[Finans - Kalan Bütçe]])/Projeler[[#This Row],[Finans - Proje Tutarı]]</f>
        <v>0.94409999999999994</v>
      </c>
      <c r="Z168" s="26">
        <f ca="1">Projeler[[#This Row],[Bütçe Kullanım Oranı]]*RANDBETWEEN(50,100)/100</f>
        <v>0.84968999999999995</v>
      </c>
    </row>
    <row r="169" spans="1:26">
      <c r="A169">
        <v>68</v>
      </c>
      <c r="B169" s="7" t="str">
        <f ca="1">VLOOKUP(RANDBETWEEN(1,1000),Basvuranlar[],2,0)&amp;" "&amp;VLOOKUP(RANDBETWEEN(1,1000),Basvuranlar[],3,0)</f>
        <v>Güçlü Konyar</v>
      </c>
      <c r="C169" t="str">
        <f ca="1">E169&amp;"-"&amp;F169&amp;" "&amp; Projeler[[#This Row],[Karakteristik]]&amp;" Projesi"</f>
        <v>İzmir-Narlıdere Çalışan Deneyimi Projesi</v>
      </c>
      <c r="D169">
        <f t="shared" ca="1" si="22"/>
        <v>507</v>
      </c>
      <c r="E169" t="str">
        <f ca="1">VLOOKUP(Projeler[[#This Row],[ProjeİlceID]],ilceler[],3,0)</f>
        <v>İzmir</v>
      </c>
      <c r="F169" t="str">
        <f ca="1">VLOOKUP(Projeler[[#This Row],[ProjeİlceID]],ilceler[],2,0)</f>
        <v>Narlıdere</v>
      </c>
      <c r="G169" t="str">
        <f t="shared" ca="1" si="23"/>
        <v>Diğer</v>
      </c>
      <c r="H169" s="15" t="str">
        <f t="shared" ca="1" si="24"/>
        <v>Departman Bütçesi</v>
      </c>
      <c r="I169" t="str">
        <f t="shared" ca="1" si="25"/>
        <v>Çalışan Deneyimi</v>
      </c>
      <c r="J169" s="10">
        <f t="shared" ca="1" si="26"/>
        <v>42949</v>
      </c>
      <c r="K169" s="10">
        <f ca="1">Projeler[[#This Row],[Proje Başlangıç]]+RANDBETWEEN(60,620)</f>
        <v>43243</v>
      </c>
      <c r="L169" t="str">
        <f t="shared" ca="1" si="27"/>
        <v>Son Kontrol</v>
      </c>
      <c r="M169" s="25" t="str">
        <f ca="1">Projeler[[#This Row],[Proje Adı]]</f>
        <v>İzmir-Narlıdere Çalışan Deneyimi Projesi</v>
      </c>
      <c r="N169" t="str">
        <f ca="1">Projeler[[#This Row],[Proje İli]]&amp;" İli "&amp;Projeler[[#This Row],[Proje İlçesi]]&amp;" İlçesi"</f>
        <v>İzmir İli Narlıdere İlçesi</v>
      </c>
      <c r="O169">
        <f t="shared" ca="1" si="28"/>
        <v>130440</v>
      </c>
      <c r="P169" s="10">
        <f t="shared" ca="1" si="29"/>
        <v>42982</v>
      </c>
      <c r="Q169" s="10">
        <f ca="1">Projeler[[#This Row],[İhale Tarihi]]+RANDBETWEEN(10,60)</f>
        <v>43022</v>
      </c>
      <c r="R169" t="str">
        <f t="shared" ca="1" si="30"/>
        <v>Abdullah Halit Tahmazoğlu</v>
      </c>
      <c r="S169" t="str">
        <f ca="1">OFFSET(S$1,MATCH(Projeler[[#This Row],[İhale Usulu]],T$1:T$100)-1,0)</f>
        <v>Açık Teklif</v>
      </c>
      <c r="T169" t="str">
        <f t="shared" ca="1" si="31"/>
        <v>Yarışma Usulü</v>
      </c>
      <c r="U169">
        <f ca="1">Projeler[[#This Row],[İhale Tutarı]]</f>
        <v>130440</v>
      </c>
      <c r="V169">
        <f ca="1">Projeler[[#This Row],[Finans - Proje Tutarı]]*RANDBETWEEN(1,100)/100</f>
        <v>73046.399999999994</v>
      </c>
      <c r="W169">
        <f ca="1">(Projeler[[#This Row],[Finans - Proje Tutarı]]-Projeler[[#This Row],[Finans - Geçen Yıllar Harcama]])*RANDBETWEEN(1,100)/100</f>
        <v>13774.464000000002</v>
      </c>
      <c r="X169">
        <f ca="1">Projeler[[#This Row],[Finans - Proje Tutarı]]-Projeler[[#This Row],[Finans - Geçen Yıllar Harcama]]-Projeler[[#This Row],[Finans - Dönem Harcama]]</f>
        <v>43619.136000000006</v>
      </c>
      <c r="Y169" s="26">
        <f ca="1">(Projeler[[#This Row],[Finans - Proje Tutarı]]-Projeler[[#This Row],[Finans - Kalan Bütçe]])/Projeler[[#This Row],[Finans - Proje Tutarı]]</f>
        <v>0.66559999999999997</v>
      </c>
      <c r="Z169" s="26">
        <f ca="1">Projeler[[#This Row],[Bütçe Kullanım Oranı]]*RANDBETWEEN(50,100)/100</f>
        <v>0.65894399999999986</v>
      </c>
    </row>
    <row r="170" spans="1:26">
      <c r="A170">
        <v>69</v>
      </c>
      <c r="B170" s="7" t="str">
        <f ca="1">VLOOKUP(RANDBETWEEN(1,1000),Basvuranlar[],2,0)&amp;" "&amp;VLOOKUP(RANDBETWEEN(1,1000),Basvuranlar[],3,0)</f>
        <v>Nuhaydar Ağırağaç</v>
      </c>
      <c r="C170" t="str">
        <f ca="1">E170&amp;"-"&amp;F170&amp;" "&amp; Projeler[[#This Row],[Karakteristik]]&amp;" Projesi"</f>
        <v>Yozgat-Kadışehri Çalışan Deneyimi Projesi</v>
      </c>
      <c r="D170">
        <f t="shared" ca="1" si="22"/>
        <v>955</v>
      </c>
      <c r="E170" t="str">
        <f ca="1">VLOOKUP(Projeler[[#This Row],[ProjeİlceID]],ilceler[],3,0)</f>
        <v>Yozgat</v>
      </c>
      <c r="F170" t="str">
        <f ca="1">VLOOKUP(Projeler[[#This Row],[ProjeİlceID]],ilceler[],2,0)</f>
        <v>Kadışehri</v>
      </c>
      <c r="G170" t="str">
        <f t="shared" ca="1" si="23"/>
        <v>Güvenlik</v>
      </c>
      <c r="H170" s="15" t="str">
        <f t="shared" ca="1" si="24"/>
        <v>Genel Müdür Bütçesi</v>
      </c>
      <c r="I170" t="str">
        <f t="shared" ca="1" si="25"/>
        <v>Çalışan Deneyimi</v>
      </c>
      <c r="J170" s="10">
        <f t="shared" ca="1" si="26"/>
        <v>42964</v>
      </c>
      <c r="K170" s="10">
        <f ca="1">Projeler[[#This Row],[Proje Başlangıç]]+RANDBETWEEN(60,620)</f>
        <v>43354</v>
      </c>
      <c r="L170" t="str">
        <f t="shared" ca="1" si="27"/>
        <v>Tamamlandı</v>
      </c>
      <c r="M170" s="25" t="str">
        <f ca="1">Projeler[[#This Row],[Proje Adı]]</f>
        <v>Yozgat-Kadışehri Çalışan Deneyimi Projesi</v>
      </c>
      <c r="N170" t="str">
        <f ca="1">Projeler[[#This Row],[Proje İli]]&amp;" İli "&amp;Projeler[[#This Row],[Proje İlçesi]]&amp;" İlçesi"</f>
        <v>Yozgat İli Kadışehri İlçesi</v>
      </c>
      <c r="O170">
        <f t="shared" ca="1" si="28"/>
        <v>479620</v>
      </c>
      <c r="P170" s="10">
        <f t="shared" ca="1" si="29"/>
        <v>42976</v>
      </c>
      <c r="Q170" s="10">
        <f ca="1">Projeler[[#This Row],[İhale Tarihi]]+RANDBETWEEN(10,60)</f>
        <v>43001</v>
      </c>
      <c r="R170" t="str">
        <f t="shared" ca="1" si="30"/>
        <v>Yargı Yekta Karga</v>
      </c>
      <c r="S170" t="str">
        <f ca="1">OFFSET(S$1,MATCH(Projeler[[#This Row],[İhale Usulu]],T$1:T$100)-1,0)</f>
        <v>Açık Teklif</v>
      </c>
      <c r="T170" t="str">
        <f t="shared" ca="1" si="31"/>
        <v>Pazarlık Usulü</v>
      </c>
      <c r="U170">
        <f ca="1">Projeler[[#This Row],[İhale Tutarı]]</f>
        <v>479620</v>
      </c>
      <c r="V170">
        <f ca="1">Projeler[[#This Row],[Finans - Proje Tutarı]]*RANDBETWEEN(1,100)/100</f>
        <v>67146.8</v>
      </c>
      <c r="W170">
        <f ca="1">(Projeler[[#This Row],[Finans - Proje Tutarı]]-Projeler[[#This Row],[Finans - Geçen Yıllar Harcama]])*RANDBETWEEN(1,100)/100</f>
        <v>350602.22</v>
      </c>
      <c r="X170">
        <f ca="1">Projeler[[#This Row],[Finans - Proje Tutarı]]-Projeler[[#This Row],[Finans - Geçen Yıllar Harcama]]-Projeler[[#This Row],[Finans - Dönem Harcama]]</f>
        <v>61870.98000000004</v>
      </c>
      <c r="Y170" s="26">
        <f ca="1">(Projeler[[#This Row],[Finans - Proje Tutarı]]-Projeler[[#This Row],[Finans - Kalan Bütçe]])/Projeler[[#This Row],[Finans - Proje Tutarı]]</f>
        <v>0.87099999999999989</v>
      </c>
      <c r="Z170" s="26">
        <f ca="1">Projeler[[#This Row],[Bütçe Kullanım Oranı]]*RANDBETWEEN(50,100)/100</f>
        <v>0.70550999999999986</v>
      </c>
    </row>
    <row r="171" spans="1:26">
      <c r="A171">
        <v>70</v>
      </c>
      <c r="B171" s="7" t="str">
        <f ca="1">VLOOKUP(RANDBETWEEN(1,1000),Basvuranlar[],2,0)&amp;" "&amp;VLOOKUP(RANDBETWEEN(1,1000),Basvuranlar[],3,0)</f>
        <v>Ahmet Yasin Baykuş</v>
      </c>
      <c r="C171" t="str">
        <f ca="1">E171&amp;"-"&amp;F171&amp;" "&amp; Projeler[[#This Row],[Karakteristik]]&amp;" Projesi"</f>
        <v>Bilecik-Pazaryeri Finans Projesi</v>
      </c>
      <c r="D171">
        <f t="shared" ca="1" si="22"/>
        <v>178</v>
      </c>
      <c r="E171" t="str">
        <f ca="1">VLOOKUP(Projeler[[#This Row],[ProjeİlceID]],ilceler[],3,0)</f>
        <v>Bilecik</v>
      </c>
      <c r="F171" t="str">
        <f ca="1">VLOOKUP(Projeler[[#This Row],[ProjeİlceID]],ilceler[],2,0)</f>
        <v>Pazaryeri</v>
      </c>
      <c r="G171" t="str">
        <f t="shared" ca="1" si="23"/>
        <v>Altyapı ve Teknoloji</v>
      </c>
      <c r="H171" s="15" t="str">
        <f t="shared" ca="1" si="24"/>
        <v>Diğer</v>
      </c>
      <c r="I171" t="str">
        <f t="shared" ca="1" si="25"/>
        <v>Finans</v>
      </c>
      <c r="J171" s="10">
        <f t="shared" ca="1" si="26"/>
        <v>42980</v>
      </c>
      <c r="K171" s="10">
        <f ca="1">Projeler[[#This Row],[Proje Başlangıç]]+RANDBETWEEN(60,620)</f>
        <v>43270</v>
      </c>
      <c r="L171" t="str">
        <f t="shared" ca="1" si="27"/>
        <v>Devam Ediyor</v>
      </c>
      <c r="M171" s="25" t="str">
        <f ca="1">Projeler[[#This Row],[Proje Adı]]</f>
        <v>Bilecik-Pazaryeri Finans Projesi</v>
      </c>
      <c r="N171" t="str">
        <f ca="1">Projeler[[#This Row],[Proje İli]]&amp;" İli "&amp;Projeler[[#This Row],[Proje İlçesi]]&amp;" İlçesi"</f>
        <v>Bilecik İli Pazaryeri İlçesi</v>
      </c>
      <c r="O171">
        <f t="shared" ca="1" si="28"/>
        <v>479620</v>
      </c>
      <c r="P171" s="10">
        <f t="shared" ca="1" si="29"/>
        <v>42976</v>
      </c>
      <c r="Q171" s="10">
        <f ca="1">Projeler[[#This Row],[İhale Tarihi]]+RANDBETWEEN(10,60)</f>
        <v>43023</v>
      </c>
      <c r="R171" t="str">
        <f t="shared" ca="1" si="30"/>
        <v>Toykan Büyükgüngör</v>
      </c>
      <c r="S171" t="str">
        <f ca="1">OFFSET(S$1,MATCH(Projeler[[#This Row],[İhale Usulu]],T$1:T$100)-1,0)</f>
        <v>Açık Teklif</v>
      </c>
      <c r="T171" t="str">
        <f t="shared" ca="1" si="31"/>
        <v>Pazarlık Usulü</v>
      </c>
      <c r="U171">
        <f ca="1">Projeler[[#This Row],[İhale Tutarı]]</f>
        <v>479620</v>
      </c>
      <c r="V171">
        <f ca="1">Projeler[[#This Row],[Finans - Proje Tutarı]]*RANDBETWEEN(1,100)/100</f>
        <v>206236.6</v>
      </c>
      <c r="W171">
        <f ca="1">(Projeler[[#This Row],[Finans - Proje Tutarı]]-Projeler[[#This Row],[Finans - Geçen Yıllar Harcama]])*RANDBETWEEN(1,100)/100</f>
        <v>131224.03200000001</v>
      </c>
      <c r="X171">
        <f ca="1">Projeler[[#This Row],[Finans - Proje Tutarı]]-Projeler[[#This Row],[Finans - Geçen Yıllar Harcama]]-Projeler[[#This Row],[Finans - Dönem Harcama]]</f>
        <v>142159.36800000002</v>
      </c>
      <c r="Y171" s="26">
        <f ca="1">(Projeler[[#This Row],[Finans - Proje Tutarı]]-Projeler[[#This Row],[Finans - Kalan Bütçe]])/Projeler[[#This Row],[Finans - Proje Tutarı]]</f>
        <v>0.7036</v>
      </c>
      <c r="Z171" s="26">
        <f ca="1">Projeler[[#This Row],[Bütçe Kullanım Oranı]]*RANDBETWEEN(50,100)/100</f>
        <v>0.57695200000000002</v>
      </c>
    </row>
    <row r="172" spans="1:26">
      <c r="A172">
        <v>71</v>
      </c>
      <c r="B172" s="7" t="str">
        <f ca="1">VLOOKUP(RANDBETWEEN(1,1000),Basvuranlar[],2,0)&amp;" "&amp;VLOOKUP(RANDBETWEEN(1,1000),Basvuranlar[],3,0)</f>
        <v>Ömer Buğra Güreş</v>
      </c>
      <c r="C172" t="str">
        <f ca="1">E172&amp;"-"&amp;F172&amp;" "&amp; Projeler[[#This Row],[Karakteristik]]&amp;" Projesi"</f>
        <v>Van-Çatak Müşteri Deneyimi Projesi</v>
      </c>
      <c r="D172">
        <f t="shared" ca="1" si="22"/>
        <v>933</v>
      </c>
      <c r="E172" t="str">
        <f ca="1">VLOOKUP(Projeler[[#This Row],[ProjeİlceID]],ilceler[],3,0)</f>
        <v>Van</v>
      </c>
      <c r="F172" t="str">
        <f ca="1">VLOOKUP(Projeler[[#This Row],[ProjeİlceID]],ilceler[],2,0)</f>
        <v>Çatak</v>
      </c>
      <c r="G172" t="str">
        <f t="shared" ca="1" si="23"/>
        <v>Kurum içi eğitim</v>
      </c>
      <c r="H172" s="15" t="str">
        <f t="shared" ca="1" si="24"/>
        <v>Diğer</v>
      </c>
      <c r="I172" t="str">
        <f t="shared" ca="1" si="25"/>
        <v>Müşteri Deneyimi</v>
      </c>
      <c r="J172" s="10">
        <f t="shared" ca="1" si="26"/>
        <v>42954</v>
      </c>
      <c r="K172" s="10">
        <f ca="1">Projeler[[#This Row],[Proje Başlangıç]]+RANDBETWEEN(60,620)</f>
        <v>43497</v>
      </c>
      <c r="L172" t="str">
        <f t="shared" ca="1" si="27"/>
        <v>Proje Aşamasında</v>
      </c>
      <c r="M172" s="25" t="str">
        <f ca="1">Projeler[[#This Row],[Proje Adı]]</f>
        <v>Van-Çatak Müşteri Deneyimi Projesi</v>
      </c>
      <c r="N172" t="str">
        <f ca="1">Projeler[[#This Row],[Proje İli]]&amp;" İli "&amp;Projeler[[#This Row],[Proje İlçesi]]&amp;" İlçesi"</f>
        <v>Van İli Çatak İlçesi</v>
      </c>
      <c r="O172">
        <f t="shared" ca="1" si="28"/>
        <v>335840</v>
      </c>
      <c r="P172" s="10">
        <f t="shared" ca="1" si="29"/>
        <v>43002</v>
      </c>
      <c r="Q172" s="10">
        <f ca="1">Projeler[[#This Row],[İhale Tarihi]]+RANDBETWEEN(10,60)</f>
        <v>43028</v>
      </c>
      <c r="R172" t="str">
        <f t="shared" ca="1" si="30"/>
        <v>Tuna Han Salih Hacılar</v>
      </c>
      <c r="S172" t="str">
        <f ca="1">OFFSET(S$1,MATCH(Projeler[[#This Row],[İhale Usulu]],T$1:T$100)-1,0)</f>
        <v>Açık Teklif</v>
      </c>
      <c r="T172" t="str">
        <f t="shared" ca="1" si="31"/>
        <v>Açık Teklif Usulü</v>
      </c>
      <c r="U172">
        <f ca="1">Projeler[[#This Row],[İhale Tutarı]]</f>
        <v>335840</v>
      </c>
      <c r="V172">
        <f ca="1">Projeler[[#This Row],[Finans - Proje Tutarı]]*RANDBETWEEN(1,100)/100</f>
        <v>67168</v>
      </c>
      <c r="W172">
        <f ca="1">(Projeler[[#This Row],[Finans - Proje Tutarı]]-Projeler[[#This Row],[Finans - Geçen Yıllar Harcama]])*RANDBETWEEN(1,100)/100</f>
        <v>153143.04000000001</v>
      </c>
      <c r="X172">
        <f ca="1">Projeler[[#This Row],[Finans - Proje Tutarı]]-Projeler[[#This Row],[Finans - Geçen Yıllar Harcama]]-Projeler[[#This Row],[Finans - Dönem Harcama]]</f>
        <v>115528.95999999999</v>
      </c>
      <c r="Y172" s="26">
        <f ca="1">(Projeler[[#This Row],[Finans - Proje Tutarı]]-Projeler[[#This Row],[Finans - Kalan Bütçe]])/Projeler[[#This Row],[Finans - Proje Tutarı]]</f>
        <v>0.65600000000000003</v>
      </c>
      <c r="Z172" s="26">
        <f ca="1">Projeler[[#This Row],[Bütçe Kullanım Oranı]]*RANDBETWEEN(50,100)/100</f>
        <v>0.57072000000000001</v>
      </c>
    </row>
    <row r="173" spans="1:26">
      <c r="A173">
        <v>72</v>
      </c>
      <c r="B173" s="7" t="str">
        <f ca="1">VLOOKUP(RANDBETWEEN(1,1000),Basvuranlar[],2,0)&amp;" "&amp;VLOOKUP(RANDBETWEEN(1,1000),Basvuranlar[],3,0)</f>
        <v>Mert Görkem Küçükler</v>
      </c>
      <c r="C173" t="str">
        <f ca="1">E173&amp;"-"&amp;F173&amp;" "&amp; Projeler[[#This Row],[Karakteristik]]&amp;" Projesi"</f>
        <v>Denizli-Bozkurt Kurum içi eğitim Projesi</v>
      </c>
      <c r="D173">
        <f t="shared" ca="1" si="22"/>
        <v>276</v>
      </c>
      <c r="E173" t="str">
        <f ca="1">VLOOKUP(Projeler[[#This Row],[ProjeİlceID]],ilceler[],3,0)</f>
        <v>Denizli</v>
      </c>
      <c r="F173" t="str">
        <f ca="1">VLOOKUP(Projeler[[#This Row],[ProjeİlceID]],ilceler[],2,0)</f>
        <v>Bozkurt</v>
      </c>
      <c r="G173" t="str">
        <f t="shared" ca="1" si="23"/>
        <v>Çalışan Deneyimi</v>
      </c>
      <c r="H173" s="15" t="str">
        <f t="shared" ca="1" si="24"/>
        <v>Genel Müdür Bütçesi</v>
      </c>
      <c r="I173" t="str">
        <f t="shared" ca="1" si="25"/>
        <v>Kurum içi eğitim</v>
      </c>
      <c r="J173" s="10">
        <f t="shared" ca="1" si="26"/>
        <v>42978</v>
      </c>
      <c r="K173" s="10">
        <f ca="1">Projeler[[#This Row],[Proje Başlangıç]]+RANDBETWEEN(60,620)</f>
        <v>43326</v>
      </c>
      <c r="L173" t="str">
        <f t="shared" ca="1" si="27"/>
        <v>Tamamlandı</v>
      </c>
      <c r="M173" s="25" t="str">
        <f ca="1">Projeler[[#This Row],[Proje Adı]]</f>
        <v>Denizli-Bozkurt Kurum içi eğitim Projesi</v>
      </c>
      <c r="N173" t="str">
        <f ca="1">Projeler[[#This Row],[Proje İli]]&amp;" İli "&amp;Projeler[[#This Row],[Proje İlçesi]]&amp;" İlçesi"</f>
        <v>Denizli İli Bozkurt İlçesi</v>
      </c>
      <c r="O173">
        <f t="shared" ca="1" si="28"/>
        <v>561780</v>
      </c>
      <c r="P173" s="10">
        <f t="shared" ca="1" si="29"/>
        <v>42982</v>
      </c>
      <c r="Q173" s="10">
        <f ca="1">Projeler[[#This Row],[İhale Tarihi]]+RANDBETWEEN(10,60)</f>
        <v>42994</v>
      </c>
      <c r="R173" t="str">
        <f t="shared" ca="1" si="30"/>
        <v>Ali İsmail Aksöz</v>
      </c>
      <c r="S173" t="str">
        <f ca="1">OFFSET(S$1,MATCH(Projeler[[#This Row],[İhale Usulu]],T$1:T$100)-1,0)</f>
        <v>Açık Teklif</v>
      </c>
      <c r="T173" t="str">
        <f t="shared" ca="1" si="31"/>
        <v>Açık Teklif Usulü</v>
      </c>
      <c r="U173">
        <f ca="1">Projeler[[#This Row],[İhale Tutarı]]</f>
        <v>561780</v>
      </c>
      <c r="V173">
        <f ca="1">Projeler[[#This Row],[Finans - Proje Tutarı]]*RANDBETWEEN(1,100)/100</f>
        <v>550544.4</v>
      </c>
      <c r="W173">
        <f ca="1">(Projeler[[#This Row],[Finans - Proje Tutarı]]-Projeler[[#This Row],[Finans - Geçen Yıllar Harcama]])*RANDBETWEEN(1,100)/100</f>
        <v>449.42399999999907</v>
      </c>
      <c r="X173">
        <f ca="1">Projeler[[#This Row],[Finans - Proje Tutarı]]-Projeler[[#This Row],[Finans - Geçen Yıllar Harcama]]-Projeler[[#This Row],[Finans - Dönem Harcama]]</f>
        <v>10786.175999999978</v>
      </c>
      <c r="Y173" s="26">
        <f ca="1">(Projeler[[#This Row],[Finans - Proje Tutarı]]-Projeler[[#This Row],[Finans - Kalan Bütçe]])/Projeler[[#This Row],[Finans - Proje Tutarı]]</f>
        <v>0.98080000000000001</v>
      </c>
      <c r="Z173" s="26">
        <f ca="1">Projeler[[#This Row],[Bütçe Kullanım Oranı]]*RANDBETWEEN(50,100)/100</f>
        <v>0.62771200000000005</v>
      </c>
    </row>
    <row r="174" spans="1:26">
      <c r="A174">
        <v>73</v>
      </c>
      <c r="B174" s="7" t="str">
        <f ca="1">VLOOKUP(RANDBETWEEN(1,1000),Basvuranlar[],2,0)&amp;" "&amp;VLOOKUP(RANDBETWEEN(1,1000),Basvuranlar[],3,0)</f>
        <v>Esma Ece Şekercioğlu</v>
      </c>
      <c r="C174" t="str">
        <f ca="1">E174&amp;"-"&amp;F174&amp;" "&amp; Projeler[[#This Row],[Karakteristik]]&amp;" Projesi"</f>
        <v>Nevşehir-Avanos Güvenlik Projesi</v>
      </c>
      <c r="D174">
        <f t="shared" ca="1" si="22"/>
        <v>738</v>
      </c>
      <c r="E174" t="str">
        <f ca="1">VLOOKUP(Projeler[[#This Row],[ProjeİlceID]],ilceler[],3,0)</f>
        <v>Nevşehir</v>
      </c>
      <c r="F174" t="str">
        <f ca="1">VLOOKUP(Projeler[[#This Row],[ProjeİlceID]],ilceler[],2,0)</f>
        <v>Avanos</v>
      </c>
      <c r="G174" t="str">
        <f t="shared" ca="1" si="23"/>
        <v>Satış ve Pazarlama</v>
      </c>
      <c r="H174" s="15" t="str">
        <f t="shared" ca="1" si="24"/>
        <v>Genel Müdür Bütçesi</v>
      </c>
      <c r="I174" t="str">
        <f t="shared" ca="1" si="25"/>
        <v>Güvenlik</v>
      </c>
      <c r="J174" s="10">
        <f t="shared" ca="1" si="26"/>
        <v>42954</v>
      </c>
      <c r="K174" s="10">
        <f ca="1">Projeler[[#This Row],[Proje Başlangıç]]+RANDBETWEEN(60,620)</f>
        <v>43530</v>
      </c>
      <c r="L174" t="str">
        <f t="shared" ca="1" si="27"/>
        <v>Son Kontrol</v>
      </c>
      <c r="M174" s="25" t="str">
        <f ca="1">Projeler[[#This Row],[Proje Adı]]</f>
        <v>Nevşehir-Avanos Güvenlik Projesi</v>
      </c>
      <c r="N174" t="str">
        <f ca="1">Projeler[[#This Row],[Proje İli]]&amp;" İli "&amp;Projeler[[#This Row],[Proje İlçesi]]&amp;" İlçesi"</f>
        <v>Nevşehir İli Avanos İlçesi</v>
      </c>
      <c r="O174">
        <f t="shared" ca="1" si="28"/>
        <v>48280</v>
      </c>
      <c r="P174" s="10">
        <f t="shared" ca="1" si="29"/>
        <v>42983</v>
      </c>
      <c r="Q174" s="10">
        <f ca="1">Projeler[[#This Row],[İhale Tarihi]]+RANDBETWEEN(10,60)</f>
        <v>43022</v>
      </c>
      <c r="R174" t="str">
        <f t="shared" ca="1" si="30"/>
        <v>Sarper Akarpınar</v>
      </c>
      <c r="S174" t="str">
        <f ca="1">OFFSET(S$1,MATCH(Projeler[[#This Row],[İhale Usulu]],T$1:T$100)-1,0)</f>
        <v>Açık Teklif</v>
      </c>
      <c r="T174" t="str">
        <f t="shared" ca="1" si="31"/>
        <v>Pazarlık Usulü</v>
      </c>
      <c r="U174">
        <f ca="1">Projeler[[#This Row],[İhale Tutarı]]</f>
        <v>48280</v>
      </c>
      <c r="V174">
        <f ca="1">Projeler[[#This Row],[Finans - Proje Tutarı]]*RANDBETWEEN(1,100)/100</f>
        <v>28002.400000000001</v>
      </c>
      <c r="W174">
        <f ca="1">(Projeler[[#This Row],[Finans - Proje Tutarı]]-Projeler[[#This Row],[Finans - Geçen Yıllar Harcama]])*RANDBETWEEN(1,100)/100</f>
        <v>405.55199999999996</v>
      </c>
      <c r="X174">
        <f ca="1">Projeler[[#This Row],[Finans - Proje Tutarı]]-Projeler[[#This Row],[Finans - Geçen Yıllar Harcama]]-Projeler[[#This Row],[Finans - Dönem Harcama]]</f>
        <v>19872.047999999999</v>
      </c>
      <c r="Y174" s="26">
        <f ca="1">(Projeler[[#This Row],[Finans - Proje Tutarı]]-Projeler[[#This Row],[Finans - Kalan Bütçe]])/Projeler[[#This Row],[Finans - Proje Tutarı]]</f>
        <v>0.58840000000000003</v>
      </c>
      <c r="Z174" s="26">
        <f ca="1">Projeler[[#This Row],[Bütçe Kullanım Oranı]]*RANDBETWEEN(50,100)/100</f>
        <v>0.33538800000000002</v>
      </c>
    </row>
    <row r="175" spans="1:26">
      <c r="A175">
        <v>74</v>
      </c>
      <c r="B175" s="7" t="str">
        <f ca="1">VLOOKUP(RANDBETWEEN(1,1000),Basvuranlar[],2,0)&amp;" "&amp;VLOOKUP(RANDBETWEEN(1,1000),Basvuranlar[],3,0)</f>
        <v>Ayşe Saliha Gültepe</v>
      </c>
      <c r="C175" t="str">
        <f ca="1">E175&amp;"-"&amp;F175&amp;" "&amp; Projeler[[#This Row],[Karakteristik]]&amp;" Projesi"</f>
        <v>Kahramanmaraş-Türkoğlu Network ve Sinyal Projesi</v>
      </c>
      <c r="D175">
        <f t="shared" ca="1" si="22"/>
        <v>524</v>
      </c>
      <c r="E175" t="str">
        <f ca="1">VLOOKUP(Projeler[[#This Row],[ProjeİlceID]],ilceler[],3,0)</f>
        <v>Kahramanmaraş</v>
      </c>
      <c r="F175" t="str">
        <f ca="1">VLOOKUP(Projeler[[#This Row],[ProjeİlceID]],ilceler[],2,0)</f>
        <v>Türkoğlu</v>
      </c>
      <c r="G175" t="str">
        <f t="shared" ca="1" si="23"/>
        <v>Finans</v>
      </c>
      <c r="H175" s="15" t="str">
        <f t="shared" ca="1" si="24"/>
        <v>Departman Bütçesi</v>
      </c>
      <c r="I175" t="str">
        <f t="shared" ca="1" si="25"/>
        <v>Network ve Sinyal</v>
      </c>
      <c r="J175" s="10">
        <f t="shared" ca="1" si="26"/>
        <v>42971</v>
      </c>
      <c r="K175" s="10">
        <f ca="1">Projeler[[#This Row],[Proje Başlangıç]]+RANDBETWEEN(60,620)</f>
        <v>43561</v>
      </c>
      <c r="L175" t="str">
        <f t="shared" ca="1" si="27"/>
        <v>Proje Aşamasında</v>
      </c>
      <c r="M175" s="25" t="str">
        <f ca="1">Projeler[[#This Row],[Proje Adı]]</f>
        <v>Kahramanmaraş-Türkoğlu Network ve Sinyal Projesi</v>
      </c>
      <c r="N175" t="str">
        <f ca="1">Projeler[[#This Row],[Proje İli]]&amp;" İli "&amp;Projeler[[#This Row],[Proje İlçesi]]&amp;" İlçesi"</f>
        <v>Kahramanmaraş İli Türkoğlu İlçesi</v>
      </c>
      <c r="O175">
        <f t="shared" ca="1" si="28"/>
        <v>561780</v>
      </c>
      <c r="P175" s="10">
        <f t="shared" ca="1" si="29"/>
        <v>42993</v>
      </c>
      <c r="Q175" s="10">
        <f ca="1">Projeler[[#This Row],[İhale Tarihi]]+RANDBETWEEN(10,60)</f>
        <v>43007</v>
      </c>
      <c r="R175" t="str">
        <f t="shared" ca="1" si="30"/>
        <v>Selma Barbaros</v>
      </c>
      <c r="S175" t="str">
        <f ca="1">OFFSET(S$1,MATCH(Projeler[[#This Row],[İhale Usulu]],T$1:T$100)-1,0)</f>
        <v>Açık Teklif</v>
      </c>
      <c r="T175" t="str">
        <f t="shared" ca="1" si="31"/>
        <v>Pazarlık Usulü</v>
      </c>
      <c r="U175">
        <f ca="1">Projeler[[#This Row],[İhale Tutarı]]</f>
        <v>561780</v>
      </c>
      <c r="V175">
        <f ca="1">Projeler[[#This Row],[Finans - Proje Tutarı]]*RANDBETWEEN(1,100)/100</f>
        <v>95502.6</v>
      </c>
      <c r="W175">
        <f ca="1">(Projeler[[#This Row],[Finans - Proje Tutarı]]-Projeler[[#This Row],[Finans - Geçen Yıllar Harcama]])*RANDBETWEEN(1,100)/100</f>
        <v>275103.66600000003</v>
      </c>
      <c r="X175">
        <f ca="1">Projeler[[#This Row],[Finans - Proje Tutarı]]-Projeler[[#This Row],[Finans - Geçen Yıllar Harcama]]-Projeler[[#This Row],[Finans - Dönem Harcama]]</f>
        <v>191173.734</v>
      </c>
      <c r="Y175" s="26">
        <f ca="1">(Projeler[[#This Row],[Finans - Proje Tutarı]]-Projeler[[#This Row],[Finans - Kalan Bütçe]])/Projeler[[#This Row],[Finans - Proje Tutarı]]</f>
        <v>0.65969999999999995</v>
      </c>
      <c r="Z175" s="26">
        <f ca="1">Projeler[[#This Row],[Bütçe Kullanım Oranı]]*RANDBETWEEN(50,100)/100</f>
        <v>0.488178</v>
      </c>
    </row>
    <row r="176" spans="1:26">
      <c r="A176">
        <v>75</v>
      </c>
      <c r="B176" s="7" t="str">
        <f ca="1">VLOOKUP(RANDBETWEEN(1,1000),Basvuranlar[],2,0)&amp;" "&amp;VLOOKUP(RANDBETWEEN(1,1000),Basvuranlar[],3,0)</f>
        <v>Kerime İrsoy</v>
      </c>
      <c r="C176" t="str">
        <f ca="1">E176&amp;"-"&amp;F176&amp;" "&amp; Projeler[[#This Row],[Karakteristik]]&amp;" Projesi"</f>
        <v>Adıyaman-Gölbaşı Çalışan Deneyimi Projesi</v>
      </c>
      <c r="D176">
        <f t="shared" ca="1" si="22"/>
        <v>20</v>
      </c>
      <c r="E176" t="str">
        <f ca="1">VLOOKUP(Projeler[[#This Row],[ProjeİlceID]],ilceler[],3,0)</f>
        <v>Adıyaman</v>
      </c>
      <c r="F176" t="str">
        <f ca="1">VLOOKUP(Projeler[[#This Row],[ProjeİlceID]],ilceler[],2,0)</f>
        <v>Gölbaşı</v>
      </c>
      <c r="G176" t="str">
        <f t="shared" ca="1" si="23"/>
        <v>Saha Hizmetleri</v>
      </c>
      <c r="H176" s="15" t="str">
        <f t="shared" ca="1" si="24"/>
        <v>Departman Bütçesi</v>
      </c>
      <c r="I176" t="str">
        <f t="shared" ca="1" si="25"/>
        <v>Çalışan Deneyimi</v>
      </c>
      <c r="J176" s="10">
        <f t="shared" ca="1" si="26"/>
        <v>42947</v>
      </c>
      <c r="K176" s="10">
        <f ca="1">Projeler[[#This Row],[Proje Başlangıç]]+RANDBETWEEN(60,620)</f>
        <v>43346</v>
      </c>
      <c r="L176" t="str">
        <f t="shared" ca="1" si="27"/>
        <v>Son Kontrol</v>
      </c>
      <c r="M176" s="25" t="str">
        <f ca="1">Projeler[[#This Row],[Proje Adı]]</f>
        <v>Adıyaman-Gölbaşı Çalışan Deneyimi Projesi</v>
      </c>
      <c r="N176" t="str">
        <f ca="1">Projeler[[#This Row],[Proje İli]]&amp;" İli "&amp;Projeler[[#This Row],[Proje İlçesi]]&amp;" İlçesi"</f>
        <v>Adıyaman İli Gölbaşı İlçesi</v>
      </c>
      <c r="O176">
        <f t="shared" ca="1" si="28"/>
        <v>68820</v>
      </c>
      <c r="P176" s="10">
        <f t="shared" ca="1" si="29"/>
        <v>43000</v>
      </c>
      <c r="Q176" s="10">
        <f ca="1">Projeler[[#This Row],[İhale Tarihi]]+RANDBETWEEN(10,60)</f>
        <v>43022</v>
      </c>
      <c r="R176" t="str">
        <f t="shared" ca="1" si="30"/>
        <v>Toykan Büyükgüngör</v>
      </c>
      <c r="S176" t="str">
        <f ca="1">OFFSET(S$1,MATCH(Projeler[[#This Row],[İhale Usulu]],T$1:T$100)-1,0)</f>
        <v>Açık Teklif</v>
      </c>
      <c r="T176" t="str">
        <f t="shared" ca="1" si="31"/>
        <v>Pazarlık Usulü</v>
      </c>
      <c r="U176">
        <f ca="1">Projeler[[#This Row],[İhale Tutarı]]</f>
        <v>68820</v>
      </c>
      <c r="V176">
        <f ca="1">Projeler[[#This Row],[Finans - Proje Tutarı]]*RANDBETWEEN(1,100)/100</f>
        <v>64690.8</v>
      </c>
      <c r="W176">
        <f ca="1">(Projeler[[#This Row],[Finans - Proje Tutarı]]-Projeler[[#This Row],[Finans - Geçen Yıllar Harcama]])*RANDBETWEEN(1,100)/100</f>
        <v>2271.0599999999981</v>
      </c>
      <c r="X176">
        <f ca="1">Projeler[[#This Row],[Finans - Proje Tutarı]]-Projeler[[#This Row],[Finans - Geçen Yıllar Harcama]]-Projeler[[#This Row],[Finans - Dönem Harcama]]</f>
        <v>1858.139999999999</v>
      </c>
      <c r="Y176" s="26">
        <f ca="1">(Projeler[[#This Row],[Finans - Proje Tutarı]]-Projeler[[#This Row],[Finans - Kalan Bütçe]])/Projeler[[#This Row],[Finans - Proje Tutarı]]</f>
        <v>0.97299999999999998</v>
      </c>
      <c r="Z176" s="26">
        <f ca="1">Projeler[[#This Row],[Bütçe Kullanım Oranı]]*RANDBETWEEN(50,100)/100</f>
        <v>0.84650999999999998</v>
      </c>
    </row>
    <row r="177" spans="1:26">
      <c r="A177">
        <v>76</v>
      </c>
      <c r="B177" s="7" t="str">
        <f ca="1">VLOOKUP(RANDBETWEEN(1,1000),Basvuranlar[],2,0)&amp;" "&amp;VLOOKUP(RANDBETWEEN(1,1000),Basvuranlar[],3,0)</f>
        <v>Thomas Akyildirim</v>
      </c>
      <c r="C177" t="str">
        <f ca="1">E177&amp;"-"&amp;F177&amp;" "&amp; Projeler[[#This Row],[Karakteristik]]&amp;" Projesi"</f>
        <v>Siirt-Eruh Çalışan Deneyimi Projesi</v>
      </c>
      <c r="D177">
        <f t="shared" ca="1" si="22"/>
        <v>836</v>
      </c>
      <c r="E177" t="str">
        <f ca="1">VLOOKUP(Projeler[[#This Row],[ProjeİlceID]],ilceler[],3,0)</f>
        <v>Siirt</v>
      </c>
      <c r="F177" t="str">
        <f ca="1">VLOOKUP(Projeler[[#This Row],[ProjeİlceID]],ilceler[],2,0)</f>
        <v>Eruh</v>
      </c>
      <c r="G177" t="str">
        <f t="shared" ca="1" si="23"/>
        <v>Network ve Sinyal</v>
      </c>
      <c r="H177" s="15" t="str">
        <f t="shared" ca="1" si="24"/>
        <v>Departman Bütçesi</v>
      </c>
      <c r="I177" t="str">
        <f t="shared" ca="1" si="25"/>
        <v>Çalışan Deneyimi</v>
      </c>
      <c r="J177" s="10">
        <f t="shared" ca="1" si="26"/>
        <v>42980</v>
      </c>
      <c r="K177" s="10">
        <f ca="1">Projeler[[#This Row],[Proje Başlangıç]]+RANDBETWEEN(60,620)</f>
        <v>43118</v>
      </c>
      <c r="L177" t="str">
        <f t="shared" ca="1" si="27"/>
        <v>Son Kontrol</v>
      </c>
      <c r="M177" s="25" t="str">
        <f ca="1">Projeler[[#This Row],[Proje Adı]]</f>
        <v>Siirt-Eruh Çalışan Deneyimi Projesi</v>
      </c>
      <c r="N177" t="str">
        <f ca="1">Projeler[[#This Row],[Proje İli]]&amp;" İli "&amp;Projeler[[#This Row],[Proje İlçesi]]&amp;" İlçesi"</f>
        <v>Siirt İli Eruh İlçesi</v>
      </c>
      <c r="O177">
        <f t="shared" ca="1" si="28"/>
        <v>253680</v>
      </c>
      <c r="P177" s="10">
        <f t="shared" ca="1" si="29"/>
        <v>42983</v>
      </c>
      <c r="Q177" s="10">
        <f ca="1">Projeler[[#This Row],[İhale Tarihi]]+RANDBETWEEN(10,60)</f>
        <v>43021</v>
      </c>
      <c r="R177" t="str">
        <f t="shared" ca="1" si="30"/>
        <v>Gülben Nayman</v>
      </c>
      <c r="S177" t="str">
        <f ca="1">OFFSET(S$1,MATCH(Projeler[[#This Row],[İhale Usulu]],T$1:T$100)-1,0)</f>
        <v>Açık Teklif</v>
      </c>
      <c r="T177" t="str">
        <f t="shared" ca="1" si="31"/>
        <v>Yarışma Usulü</v>
      </c>
      <c r="U177">
        <f ca="1">Projeler[[#This Row],[İhale Tutarı]]</f>
        <v>253680</v>
      </c>
      <c r="V177">
        <f ca="1">Projeler[[#This Row],[Finans - Proje Tutarı]]*RANDBETWEEN(1,100)/100</f>
        <v>218164.8</v>
      </c>
      <c r="W177">
        <f ca="1">(Projeler[[#This Row],[Finans - Proje Tutarı]]-Projeler[[#This Row],[Finans - Geçen Yıllar Harcama]])*RANDBETWEEN(1,100)/100</f>
        <v>4616.9760000000015</v>
      </c>
      <c r="X177">
        <f ca="1">Projeler[[#This Row],[Finans - Proje Tutarı]]-Projeler[[#This Row],[Finans - Geçen Yıllar Harcama]]-Projeler[[#This Row],[Finans - Dönem Harcama]]</f>
        <v>30898.224000000009</v>
      </c>
      <c r="Y177" s="26">
        <f ca="1">(Projeler[[#This Row],[Finans - Proje Tutarı]]-Projeler[[#This Row],[Finans - Kalan Bütçe]])/Projeler[[#This Row],[Finans - Proje Tutarı]]</f>
        <v>0.87819999999999998</v>
      </c>
      <c r="Z177" s="26">
        <f ca="1">Projeler[[#This Row],[Bütçe Kullanım Oranı]]*RANDBETWEEN(50,100)/100</f>
        <v>0.49179200000000001</v>
      </c>
    </row>
    <row r="178" spans="1:26">
      <c r="A178">
        <v>77</v>
      </c>
      <c r="B178" s="7" t="str">
        <f ca="1">VLOOKUP(RANDBETWEEN(1,1000),Basvuranlar[],2,0)&amp;" "&amp;VLOOKUP(RANDBETWEEN(1,1000),Basvuranlar[],3,0)</f>
        <v>Sadri Apul</v>
      </c>
      <c r="C178" t="str">
        <f ca="1">E178&amp;"-"&amp;F178&amp;" "&amp; Projeler[[#This Row],[Karakteristik]]&amp;" Projesi"</f>
        <v>Karabük-Eflani Müşteri Deneyimi Projesi</v>
      </c>
      <c r="D178">
        <f t="shared" ca="1" si="22"/>
        <v>525</v>
      </c>
      <c r="E178" t="str">
        <f ca="1">VLOOKUP(Projeler[[#This Row],[ProjeİlceID]],ilceler[],3,0)</f>
        <v>Karabük</v>
      </c>
      <c r="F178" t="str">
        <f ca="1">VLOOKUP(Projeler[[#This Row],[ProjeİlceID]],ilceler[],2,0)</f>
        <v>Eflani</v>
      </c>
      <c r="G178" t="str">
        <f t="shared" ca="1" si="23"/>
        <v>Saha Hizmetleri</v>
      </c>
      <c r="H178" s="15" t="str">
        <f t="shared" ca="1" si="24"/>
        <v>Genel Müdür Bütçesi</v>
      </c>
      <c r="I178" t="str">
        <f t="shared" ca="1" si="25"/>
        <v>Müşteri Deneyimi</v>
      </c>
      <c r="J178" s="10">
        <f t="shared" ca="1" si="26"/>
        <v>42964</v>
      </c>
      <c r="K178" s="10">
        <f ca="1">Projeler[[#This Row],[Proje Başlangıç]]+RANDBETWEEN(60,620)</f>
        <v>43524</v>
      </c>
      <c r="L178" t="str">
        <f t="shared" ca="1" si="27"/>
        <v>Devam Ediyor</v>
      </c>
      <c r="M178" s="25" t="str">
        <f ca="1">Projeler[[#This Row],[Proje Adı]]</f>
        <v>Karabük-Eflani Müşteri Deneyimi Projesi</v>
      </c>
      <c r="N178" t="str">
        <f ca="1">Projeler[[#This Row],[Proje İli]]&amp;" İli "&amp;Projeler[[#This Row],[Proje İlçesi]]&amp;" İlçesi"</f>
        <v>Karabük İli Eflani İlçesi</v>
      </c>
      <c r="O178">
        <f t="shared" ca="1" si="28"/>
        <v>479620</v>
      </c>
      <c r="P178" s="10">
        <f t="shared" ca="1" si="29"/>
        <v>42987</v>
      </c>
      <c r="Q178" s="10">
        <f ca="1">Projeler[[#This Row],[İhale Tarihi]]+RANDBETWEEN(10,60)</f>
        <v>43021</v>
      </c>
      <c r="R178" t="str">
        <f t="shared" ca="1" si="30"/>
        <v>Toykan Büyükgüngör</v>
      </c>
      <c r="S178" t="str">
        <f ca="1">OFFSET(S$1,MATCH(Projeler[[#This Row],[İhale Usulu]],T$1:T$100)-1,0)</f>
        <v>Açık Teklif</v>
      </c>
      <c r="T178" t="str">
        <f t="shared" ca="1" si="31"/>
        <v>Yarışma Usulü</v>
      </c>
      <c r="U178">
        <f ca="1">Projeler[[#This Row],[İhale Tutarı]]</f>
        <v>479620</v>
      </c>
      <c r="V178">
        <f ca="1">Projeler[[#This Row],[Finans - Proje Tutarı]]*RANDBETWEEN(1,100)/100</f>
        <v>455639</v>
      </c>
      <c r="W178">
        <f ca="1">(Projeler[[#This Row],[Finans - Proje Tutarı]]-Projeler[[#This Row],[Finans - Geçen Yıllar Harcama]])*RANDBETWEEN(1,100)/100</f>
        <v>21582.9</v>
      </c>
      <c r="X178">
        <f ca="1">Projeler[[#This Row],[Finans - Proje Tutarı]]-Projeler[[#This Row],[Finans - Geçen Yıllar Harcama]]-Projeler[[#This Row],[Finans - Dönem Harcama]]</f>
        <v>2398.0999999999985</v>
      </c>
      <c r="Y178" s="26">
        <f ca="1">(Projeler[[#This Row],[Finans - Proje Tutarı]]-Projeler[[#This Row],[Finans - Kalan Bütçe]])/Projeler[[#This Row],[Finans - Proje Tutarı]]</f>
        <v>0.995</v>
      </c>
      <c r="Z178" s="26">
        <f ca="1">Projeler[[#This Row],[Bütçe Kullanım Oranı]]*RANDBETWEEN(50,100)/100</f>
        <v>0.65670000000000006</v>
      </c>
    </row>
    <row r="179" spans="1:26">
      <c r="A179">
        <v>78</v>
      </c>
      <c r="B179" s="7" t="str">
        <f ca="1">VLOOKUP(RANDBETWEEN(1,1000),Basvuranlar[],2,0)&amp;" "&amp;VLOOKUP(RANDBETWEEN(1,1000),Basvuranlar[],3,0)</f>
        <v>Ezgin Morgül</v>
      </c>
      <c r="C179" t="str">
        <f ca="1">E179&amp;"-"&amp;F179&amp;" "&amp; Projeler[[#This Row],[Karakteristik]]&amp;" Projesi"</f>
        <v>Tekirdağ-Ergene Altyapı ve Teknoloji Projesi</v>
      </c>
      <c r="D179">
        <f t="shared" ca="1" si="22"/>
        <v>877</v>
      </c>
      <c r="E179" t="str">
        <f ca="1">VLOOKUP(Projeler[[#This Row],[ProjeİlceID]],ilceler[],3,0)</f>
        <v>Tekirdağ</v>
      </c>
      <c r="F179" t="str">
        <f ca="1">VLOOKUP(Projeler[[#This Row],[ProjeİlceID]],ilceler[],2,0)</f>
        <v>Ergene</v>
      </c>
      <c r="G179" t="str">
        <f t="shared" ca="1" si="23"/>
        <v>Kurum içi eğitim</v>
      </c>
      <c r="H179" s="15" t="str">
        <f t="shared" ca="1" si="24"/>
        <v>Diğer</v>
      </c>
      <c r="I179" t="str">
        <f t="shared" ca="1" si="25"/>
        <v>Altyapı ve Teknoloji</v>
      </c>
      <c r="J179" s="10">
        <f t="shared" ca="1" si="26"/>
        <v>42949</v>
      </c>
      <c r="K179" s="10">
        <f ca="1">Projeler[[#This Row],[Proje Başlangıç]]+RANDBETWEEN(60,620)</f>
        <v>43459</v>
      </c>
      <c r="L179" t="str">
        <f t="shared" ca="1" si="27"/>
        <v>Proje Aşamasında</v>
      </c>
      <c r="M179" s="25" t="str">
        <f ca="1">Projeler[[#This Row],[Proje Adı]]</f>
        <v>Tekirdağ-Ergene Altyapı ve Teknoloji Projesi</v>
      </c>
      <c r="N179" t="str">
        <f ca="1">Projeler[[#This Row],[Proje İli]]&amp;" İli "&amp;Projeler[[#This Row],[Proje İlçesi]]&amp;" İlçesi"</f>
        <v>Tekirdağ İli Ergene İlçesi</v>
      </c>
      <c r="O179">
        <f t="shared" ca="1" si="28"/>
        <v>253680</v>
      </c>
      <c r="P179" s="10">
        <f t="shared" ca="1" si="29"/>
        <v>42982</v>
      </c>
      <c r="Q179" s="10">
        <f ca="1">Projeler[[#This Row],[İhale Tarihi]]+RANDBETWEEN(10,60)</f>
        <v>42999</v>
      </c>
      <c r="R179" t="str">
        <f t="shared" ca="1" si="30"/>
        <v>Arzucan Eski</v>
      </c>
      <c r="S179" t="str">
        <f ca="1">OFFSET(S$1,MATCH(Projeler[[#This Row],[İhale Usulu]],T$1:T$100)-1,0)</f>
        <v>Açık Teklif</v>
      </c>
      <c r="T179" t="str">
        <f t="shared" ca="1" si="31"/>
        <v>Açık Teklif Usulü</v>
      </c>
      <c r="U179">
        <f ca="1">Projeler[[#This Row],[İhale Tutarı]]</f>
        <v>253680</v>
      </c>
      <c r="V179">
        <f ca="1">Projeler[[#This Row],[Finans - Proje Tutarı]]*RANDBETWEEN(1,100)/100</f>
        <v>38052</v>
      </c>
      <c r="W179">
        <f ca="1">(Projeler[[#This Row],[Finans - Proje Tutarı]]-Projeler[[#This Row],[Finans - Geçen Yıllar Harcama]])*RANDBETWEEN(1,100)/100</f>
        <v>159564.72</v>
      </c>
      <c r="X179">
        <f ca="1">Projeler[[#This Row],[Finans - Proje Tutarı]]-Projeler[[#This Row],[Finans - Geçen Yıllar Harcama]]-Projeler[[#This Row],[Finans - Dönem Harcama]]</f>
        <v>56063.28</v>
      </c>
      <c r="Y179" s="26">
        <f ca="1">(Projeler[[#This Row],[Finans - Proje Tutarı]]-Projeler[[#This Row],[Finans - Kalan Bütçe]])/Projeler[[#This Row],[Finans - Proje Tutarı]]</f>
        <v>0.77900000000000003</v>
      </c>
      <c r="Z179" s="26">
        <f ca="1">Projeler[[#This Row],[Bütçe Kullanım Oranı]]*RANDBETWEEN(50,100)/100</f>
        <v>0.77900000000000003</v>
      </c>
    </row>
    <row r="180" spans="1:26">
      <c r="A180">
        <v>79</v>
      </c>
      <c r="B180" s="7" t="str">
        <f ca="1">VLOOKUP(RANDBETWEEN(1,1000),Basvuranlar[],2,0)&amp;" "&amp;VLOOKUP(RANDBETWEEN(1,1000),Basvuranlar[],3,0)</f>
        <v>Mehmet Eren Fatin</v>
      </c>
      <c r="C180" t="str">
        <f ca="1">E180&amp;"-"&amp;F180&amp;" "&amp; Projeler[[#This Row],[Karakteristik]]&amp;" Projesi"</f>
        <v>Kayseri-Hacılar Altyapı ve Teknoloji Projesi</v>
      </c>
      <c r="D180">
        <f t="shared" ca="1" si="22"/>
        <v>569</v>
      </c>
      <c r="E180" t="str">
        <f ca="1">VLOOKUP(Projeler[[#This Row],[ProjeİlceID]],ilceler[],3,0)</f>
        <v>Kayseri</v>
      </c>
      <c r="F180" t="str">
        <f ca="1">VLOOKUP(Projeler[[#This Row],[ProjeİlceID]],ilceler[],2,0)</f>
        <v>Hacılar</v>
      </c>
      <c r="G180" t="str">
        <f t="shared" ca="1" si="23"/>
        <v>Kurum içi eğitim</v>
      </c>
      <c r="H180" s="15" t="str">
        <f t="shared" ca="1" si="24"/>
        <v>Diğer</v>
      </c>
      <c r="I180" t="str">
        <f t="shared" ca="1" si="25"/>
        <v>Altyapı ve Teknoloji</v>
      </c>
      <c r="J180" s="10">
        <f t="shared" ca="1" si="26"/>
        <v>42941</v>
      </c>
      <c r="K180" s="10">
        <f ca="1">Projeler[[#This Row],[Proje Başlangıç]]+RANDBETWEEN(60,620)</f>
        <v>43024</v>
      </c>
      <c r="L180" t="str">
        <f t="shared" ca="1" si="27"/>
        <v>Devam Ediyor</v>
      </c>
      <c r="M180" s="25" t="str">
        <f ca="1">Projeler[[#This Row],[Proje Adı]]</f>
        <v>Kayseri-Hacılar Altyapı ve Teknoloji Projesi</v>
      </c>
      <c r="N180" t="str">
        <f ca="1">Projeler[[#This Row],[Proje İli]]&amp;" İli "&amp;Projeler[[#This Row],[Proje İlçesi]]&amp;" İlçesi"</f>
        <v>Kayseri İli Hacılar İlçesi</v>
      </c>
      <c r="O180">
        <f t="shared" ca="1" si="28"/>
        <v>500160</v>
      </c>
      <c r="P180" s="10">
        <f t="shared" ca="1" si="29"/>
        <v>42983</v>
      </c>
      <c r="Q180" s="10">
        <f ca="1">Projeler[[#This Row],[İhale Tarihi]]+RANDBETWEEN(10,60)</f>
        <v>43029</v>
      </c>
      <c r="R180" t="str">
        <f t="shared" ca="1" si="30"/>
        <v>Kerime Hacer Ünlü</v>
      </c>
      <c r="S180" t="str">
        <f ca="1">OFFSET(S$1,MATCH(Projeler[[#This Row],[İhale Usulu]],T$1:T$100)-1,0)</f>
        <v>Açık Teklif</v>
      </c>
      <c r="T180" t="str">
        <f t="shared" ca="1" si="31"/>
        <v>Yarışma Usulü</v>
      </c>
      <c r="U180">
        <f ca="1">Projeler[[#This Row],[İhale Tutarı]]</f>
        <v>500160</v>
      </c>
      <c r="V180">
        <f ca="1">Projeler[[#This Row],[Finans - Proje Tutarı]]*RANDBETWEEN(1,100)/100</f>
        <v>150048</v>
      </c>
      <c r="W180">
        <f ca="1">(Projeler[[#This Row],[Finans - Proje Tutarı]]-Projeler[[#This Row],[Finans - Geçen Yıllar Harcama]])*RANDBETWEEN(1,100)/100</f>
        <v>189060.48000000001</v>
      </c>
      <c r="X180">
        <f ca="1">Projeler[[#This Row],[Finans - Proje Tutarı]]-Projeler[[#This Row],[Finans - Geçen Yıllar Harcama]]-Projeler[[#This Row],[Finans - Dönem Harcama]]</f>
        <v>161051.51999999999</v>
      </c>
      <c r="Y180" s="26">
        <f ca="1">(Projeler[[#This Row],[Finans - Proje Tutarı]]-Projeler[[#This Row],[Finans - Kalan Bütçe]])/Projeler[[#This Row],[Finans - Proje Tutarı]]</f>
        <v>0.67799999999999994</v>
      </c>
      <c r="Z180" s="26">
        <f ca="1">Projeler[[#This Row],[Bütçe Kullanım Oranı]]*RANDBETWEEN(50,100)/100</f>
        <v>0.59663999999999995</v>
      </c>
    </row>
    <row r="181" spans="1:26">
      <c r="A181">
        <v>80</v>
      </c>
      <c r="B181" s="7" t="str">
        <f ca="1">VLOOKUP(RANDBETWEEN(1,1000),Basvuranlar[],2,0)&amp;" "&amp;VLOOKUP(RANDBETWEEN(1,1000),Basvuranlar[],3,0)</f>
        <v>Büşra Gül Sayıl</v>
      </c>
      <c r="C181" t="str">
        <f ca="1">E181&amp;"-"&amp;F181&amp;" "&amp; Projeler[[#This Row],[Karakteristik]]&amp;" Projesi"</f>
        <v>Yozgat-Çekerek Güvenlik Projesi</v>
      </c>
      <c r="D181">
        <f t="shared" ca="1" si="22"/>
        <v>954</v>
      </c>
      <c r="E181" t="str">
        <f ca="1">VLOOKUP(Projeler[[#This Row],[ProjeİlceID]],ilceler[],3,0)</f>
        <v>Yozgat</v>
      </c>
      <c r="F181" t="str">
        <f ca="1">VLOOKUP(Projeler[[#This Row],[ProjeİlceID]],ilceler[],2,0)</f>
        <v>Çekerek</v>
      </c>
      <c r="G181" t="str">
        <f t="shared" ca="1" si="23"/>
        <v>Altyapı ve Teknoloji</v>
      </c>
      <c r="H181" s="15" t="str">
        <f t="shared" ca="1" si="24"/>
        <v>Departman Bütçesi</v>
      </c>
      <c r="I181" t="str">
        <f t="shared" ca="1" si="25"/>
        <v>Güvenlik</v>
      </c>
      <c r="J181" s="10">
        <f t="shared" ca="1" si="26"/>
        <v>42949</v>
      </c>
      <c r="K181" s="10">
        <f ca="1">Projeler[[#This Row],[Proje Başlangıç]]+RANDBETWEEN(60,620)</f>
        <v>43057</v>
      </c>
      <c r="L181" t="str">
        <f t="shared" ca="1" si="27"/>
        <v>Bütçelendirme</v>
      </c>
      <c r="M181" s="25" t="str">
        <f ca="1">Projeler[[#This Row],[Proje Adı]]</f>
        <v>Yozgat-Çekerek Güvenlik Projesi</v>
      </c>
      <c r="N181" t="str">
        <f ca="1">Projeler[[#This Row],[Proje İli]]&amp;" İli "&amp;Projeler[[#This Row],[Proje İlçesi]]&amp;" İlçesi"</f>
        <v>Yozgat İli Çekerek İlçesi</v>
      </c>
      <c r="O181">
        <f t="shared" ca="1" si="28"/>
        <v>89360</v>
      </c>
      <c r="P181" s="10">
        <f t="shared" ca="1" si="29"/>
        <v>42993</v>
      </c>
      <c r="Q181" s="10">
        <f ca="1">Projeler[[#This Row],[İhale Tarihi]]+RANDBETWEEN(10,60)</f>
        <v>43022</v>
      </c>
      <c r="R181" t="str">
        <f t="shared" ca="1" si="30"/>
        <v>Işıltı Burak</v>
      </c>
      <c r="S181" t="str">
        <f ca="1">OFFSET(S$1,MATCH(Projeler[[#This Row],[İhale Usulu]],T$1:T$100)-1,0)</f>
        <v>Açık Teklif</v>
      </c>
      <c r="T181" t="str">
        <f t="shared" ca="1" si="31"/>
        <v>Açık Teklif Usulü</v>
      </c>
      <c r="U181">
        <f ca="1">Projeler[[#This Row],[İhale Tutarı]]</f>
        <v>89360</v>
      </c>
      <c r="V181">
        <f ca="1">Projeler[[#This Row],[Finans - Proje Tutarı]]*RANDBETWEEN(1,100)/100</f>
        <v>70594.399999999994</v>
      </c>
      <c r="W181">
        <f ca="1">(Projeler[[#This Row],[Finans - Proje Tutarı]]-Projeler[[#This Row],[Finans - Geçen Yıllar Harcama]])*RANDBETWEEN(1,100)/100</f>
        <v>17264.352000000006</v>
      </c>
      <c r="X181">
        <f ca="1">Projeler[[#This Row],[Finans - Proje Tutarı]]-Projeler[[#This Row],[Finans - Geçen Yıllar Harcama]]-Projeler[[#This Row],[Finans - Dönem Harcama]]</f>
        <v>1501.2479999999996</v>
      </c>
      <c r="Y181" s="26">
        <f ca="1">(Projeler[[#This Row],[Finans - Proje Tutarı]]-Projeler[[#This Row],[Finans - Kalan Bütçe]])/Projeler[[#This Row],[Finans - Proje Tutarı]]</f>
        <v>0.98320000000000007</v>
      </c>
      <c r="Z181" s="26">
        <f ca="1">Projeler[[#This Row],[Bütçe Kullanım Oranı]]*RANDBETWEEN(50,100)/100</f>
        <v>0.64891199999999993</v>
      </c>
    </row>
    <row r="182" spans="1:26">
      <c r="A182">
        <v>81</v>
      </c>
      <c r="B182" s="7" t="str">
        <f ca="1">VLOOKUP(RANDBETWEEN(1,1000),Basvuranlar[],2,0)&amp;" "&amp;VLOOKUP(RANDBETWEEN(1,1000),Basvuranlar[],3,0)</f>
        <v>Ezel Yudulmaz</v>
      </c>
      <c r="C182" t="str">
        <f ca="1">E182&amp;"-"&amp;F182&amp;" "&amp; Projeler[[#This Row],[Karakteristik]]&amp;" Projesi"</f>
        <v>Hatay-Defne Güvenlik Projesi</v>
      </c>
      <c r="D182">
        <f t="shared" ca="1" si="22"/>
        <v>417</v>
      </c>
      <c r="E182" t="str">
        <f ca="1">VLOOKUP(Projeler[[#This Row],[ProjeİlceID]],ilceler[],3,0)</f>
        <v>Hatay</v>
      </c>
      <c r="F182" t="str">
        <f ca="1">VLOOKUP(Projeler[[#This Row],[ProjeİlceID]],ilceler[],2,0)</f>
        <v>Defne</v>
      </c>
      <c r="G182" t="str">
        <f t="shared" ca="1" si="23"/>
        <v>Finans</v>
      </c>
      <c r="H182" s="15" t="str">
        <f t="shared" ca="1" si="24"/>
        <v>Genel Müdür Bütçesi</v>
      </c>
      <c r="I182" t="str">
        <f t="shared" ca="1" si="25"/>
        <v>Güvenlik</v>
      </c>
      <c r="J182" s="10">
        <f t="shared" ca="1" si="26"/>
        <v>42980</v>
      </c>
      <c r="K182" s="10">
        <f ca="1">Projeler[[#This Row],[Proje Başlangıç]]+RANDBETWEEN(60,620)</f>
        <v>43245</v>
      </c>
      <c r="L182" t="str">
        <f t="shared" ca="1" si="27"/>
        <v>Devam Ediyor</v>
      </c>
      <c r="M182" s="25" t="str">
        <f ca="1">Projeler[[#This Row],[Proje Adı]]</f>
        <v>Hatay-Defne Güvenlik Projesi</v>
      </c>
      <c r="N182" t="str">
        <f ca="1">Projeler[[#This Row],[Proje İli]]&amp;" İli "&amp;Projeler[[#This Row],[Proje İlçesi]]&amp;" İlçesi"</f>
        <v>Hatay İli Defne İlçesi</v>
      </c>
      <c r="O182">
        <f t="shared" ca="1" si="28"/>
        <v>500160</v>
      </c>
      <c r="P182" s="10">
        <f t="shared" ca="1" si="29"/>
        <v>42993</v>
      </c>
      <c r="Q182" s="10">
        <f ca="1">Projeler[[#This Row],[İhale Tarihi]]+RANDBETWEEN(10,60)</f>
        <v>43014</v>
      </c>
      <c r="R182" t="str">
        <f t="shared" ca="1" si="30"/>
        <v>Güzay Urgancıoğlu</v>
      </c>
      <c r="S182" t="str">
        <f ca="1">OFFSET(S$1,MATCH(Projeler[[#This Row],[İhale Usulu]],T$1:T$100)-1,0)</f>
        <v>Açık Teklif</v>
      </c>
      <c r="T182" t="str">
        <f t="shared" ca="1" si="31"/>
        <v>Pazarlık Usulü</v>
      </c>
      <c r="U182">
        <f ca="1">Projeler[[#This Row],[İhale Tutarı]]</f>
        <v>500160</v>
      </c>
      <c r="V182">
        <f ca="1">Projeler[[#This Row],[Finans - Proje Tutarı]]*RANDBETWEEN(1,100)/100</f>
        <v>250080</v>
      </c>
      <c r="W182">
        <f ca="1">(Projeler[[#This Row],[Finans - Proje Tutarı]]-Projeler[[#This Row],[Finans - Geçen Yıllar Harcama]])*RANDBETWEEN(1,100)/100</f>
        <v>192561.6</v>
      </c>
      <c r="X182">
        <f ca="1">Projeler[[#This Row],[Finans - Proje Tutarı]]-Projeler[[#This Row],[Finans - Geçen Yıllar Harcama]]-Projeler[[#This Row],[Finans - Dönem Harcama]]</f>
        <v>57518.399999999994</v>
      </c>
      <c r="Y182" s="26">
        <f ca="1">(Projeler[[#This Row],[Finans - Proje Tutarı]]-Projeler[[#This Row],[Finans - Kalan Bütçe]])/Projeler[[#This Row],[Finans - Proje Tutarı]]</f>
        <v>0.88500000000000001</v>
      </c>
      <c r="Z182" s="26">
        <f ca="1">Projeler[[#This Row],[Bütçe Kullanım Oranı]]*RANDBETWEEN(50,100)/100</f>
        <v>0.83189999999999997</v>
      </c>
    </row>
    <row r="183" spans="1:26">
      <c r="A183">
        <v>82</v>
      </c>
      <c r="B183" s="7" t="str">
        <f ca="1">VLOOKUP(RANDBETWEEN(1,1000),Basvuranlar[],2,0)&amp;" "&amp;VLOOKUP(RANDBETWEEN(1,1000),Basvuranlar[],3,0)</f>
        <v>Yeşim Cansu</v>
      </c>
      <c r="C183" t="str">
        <f ca="1">E183&amp;"-"&amp;F183&amp;" "&amp; Projeler[[#This Row],[Karakteristik]]&amp;" Projesi"</f>
        <v>Antalya-Kepez Müşteri Deneyimi Projesi</v>
      </c>
      <c r="D183">
        <f t="shared" ca="1" si="22"/>
        <v>102</v>
      </c>
      <c r="E183" t="str">
        <f ca="1">VLOOKUP(Projeler[[#This Row],[ProjeİlceID]],ilceler[],3,0)</f>
        <v>Antalya</v>
      </c>
      <c r="F183" t="str">
        <f ca="1">VLOOKUP(Projeler[[#This Row],[ProjeİlceID]],ilceler[],2,0)</f>
        <v>Kepez</v>
      </c>
      <c r="G183" t="str">
        <f t="shared" ca="1" si="23"/>
        <v>Network ve Sinyal</v>
      </c>
      <c r="H183" s="15" t="str">
        <f t="shared" ca="1" si="24"/>
        <v>Departman Bütçesi</v>
      </c>
      <c r="I183" t="str">
        <f t="shared" ca="1" si="25"/>
        <v>Müşteri Deneyimi</v>
      </c>
      <c r="J183" s="10">
        <f t="shared" ca="1" si="26"/>
        <v>42964</v>
      </c>
      <c r="K183" s="10">
        <f ca="1">Projeler[[#This Row],[Proje Başlangıç]]+RANDBETWEEN(60,620)</f>
        <v>43453</v>
      </c>
      <c r="L183" t="str">
        <f t="shared" ca="1" si="27"/>
        <v>Tamamlandı</v>
      </c>
      <c r="M183" s="25" t="str">
        <f ca="1">Projeler[[#This Row],[Proje Adı]]</f>
        <v>Antalya-Kepez Müşteri Deneyimi Projesi</v>
      </c>
      <c r="N183" t="str">
        <f ca="1">Projeler[[#This Row],[Proje İli]]&amp;" İli "&amp;Projeler[[#This Row],[Proje İlçesi]]&amp;" İlçesi"</f>
        <v>Antalya İli Kepez İlçesi</v>
      </c>
      <c r="O183">
        <f t="shared" ca="1" si="28"/>
        <v>520700</v>
      </c>
      <c r="P183" s="10">
        <f t="shared" ca="1" si="29"/>
        <v>42983</v>
      </c>
      <c r="Q183" s="10">
        <f ca="1">Projeler[[#This Row],[İhale Tarihi]]+RANDBETWEEN(10,60)</f>
        <v>43021</v>
      </c>
      <c r="R183" t="str">
        <f t="shared" ca="1" si="30"/>
        <v>Sakıp Şen</v>
      </c>
      <c r="S183" t="str">
        <f ca="1">OFFSET(S$1,MATCH(Projeler[[#This Row],[İhale Usulu]],T$1:T$100)-1,0)</f>
        <v>Açık Teklif</v>
      </c>
      <c r="T183" t="str">
        <f t="shared" ca="1" si="31"/>
        <v>Pazarlık Usulü</v>
      </c>
      <c r="U183">
        <f ca="1">Projeler[[#This Row],[İhale Tutarı]]</f>
        <v>520700</v>
      </c>
      <c r="V183">
        <f ca="1">Projeler[[#This Row],[Finans - Proje Tutarı]]*RANDBETWEEN(1,100)/100</f>
        <v>46863</v>
      </c>
      <c r="W183">
        <f ca="1">(Projeler[[#This Row],[Finans - Proje Tutarı]]-Projeler[[#This Row],[Finans - Geçen Yıllar Harcama]])*RANDBETWEEN(1,100)/100</f>
        <v>298517.31</v>
      </c>
      <c r="X183">
        <f ca="1">Projeler[[#This Row],[Finans - Proje Tutarı]]-Projeler[[#This Row],[Finans - Geçen Yıllar Harcama]]-Projeler[[#This Row],[Finans - Dönem Harcama]]</f>
        <v>175319.69</v>
      </c>
      <c r="Y183" s="26">
        <f ca="1">(Projeler[[#This Row],[Finans - Proje Tutarı]]-Projeler[[#This Row],[Finans - Kalan Bütçe]])/Projeler[[#This Row],[Finans - Proje Tutarı]]</f>
        <v>0.6633</v>
      </c>
      <c r="Z183" s="26">
        <f ca="1">Projeler[[#This Row],[Bütçe Kullanım Oranı]]*RANDBETWEEN(50,100)/100</f>
        <v>0.37808100000000006</v>
      </c>
    </row>
    <row r="184" spans="1:26">
      <c r="A184">
        <v>83</v>
      </c>
      <c r="B184" s="7" t="str">
        <f ca="1">VLOOKUP(RANDBETWEEN(1,1000),Basvuranlar[],2,0)&amp;" "&amp;VLOOKUP(RANDBETWEEN(1,1000),Basvuranlar[],3,0)</f>
        <v>Talya Altan</v>
      </c>
      <c r="C184" t="str">
        <f ca="1">E184&amp;"-"&amp;F184&amp;" "&amp; Projeler[[#This Row],[Karakteristik]]&amp;" Projesi"</f>
        <v>Kahramanmaraş-Nurhak Saha Hizmetleri Projesi</v>
      </c>
      <c r="D184">
        <f t="shared" ca="1" si="22"/>
        <v>521</v>
      </c>
      <c r="E184" t="str">
        <f ca="1">VLOOKUP(Projeler[[#This Row],[ProjeİlceID]],ilceler[],3,0)</f>
        <v>Kahramanmaraş</v>
      </c>
      <c r="F184" t="str">
        <f ca="1">VLOOKUP(Projeler[[#This Row],[ProjeİlceID]],ilceler[],2,0)</f>
        <v>Nurhak</v>
      </c>
      <c r="G184" t="str">
        <f t="shared" ca="1" si="23"/>
        <v>Kurum içi eğitim</v>
      </c>
      <c r="H184" s="15" t="str">
        <f t="shared" ca="1" si="24"/>
        <v>Diğer</v>
      </c>
      <c r="I184" t="str">
        <f t="shared" ca="1" si="25"/>
        <v>Saha Hizmetleri</v>
      </c>
      <c r="J184" s="10">
        <f t="shared" ca="1" si="26"/>
        <v>42980</v>
      </c>
      <c r="K184" s="10">
        <f ca="1">Projeler[[#This Row],[Proje Başlangıç]]+RANDBETWEEN(60,620)</f>
        <v>43534</v>
      </c>
      <c r="L184" t="str">
        <f t="shared" ca="1" si="27"/>
        <v>Proje Aşamasında</v>
      </c>
      <c r="M184" s="25" t="str">
        <f ca="1">Projeler[[#This Row],[Proje Adı]]</f>
        <v>Kahramanmaraş-Nurhak Saha Hizmetleri Projesi</v>
      </c>
      <c r="N184" t="str">
        <f ca="1">Projeler[[#This Row],[Proje İli]]&amp;" İli "&amp;Projeler[[#This Row],[Proje İlçesi]]&amp;" İlçesi"</f>
        <v>Kahramanmaraş İli Nurhak İlçesi</v>
      </c>
      <c r="O184">
        <f t="shared" ca="1" si="28"/>
        <v>233140</v>
      </c>
      <c r="P184" s="10">
        <f t="shared" ca="1" si="29"/>
        <v>42985</v>
      </c>
      <c r="Q184" s="10">
        <f ca="1">Projeler[[#This Row],[İhale Tarihi]]+RANDBETWEEN(10,60)</f>
        <v>43000</v>
      </c>
      <c r="R184" t="str">
        <f t="shared" ca="1" si="30"/>
        <v>Bayülken Çarıcı</v>
      </c>
      <c r="S184" t="str">
        <f ca="1">OFFSET(S$1,MATCH(Projeler[[#This Row],[İhale Usulu]],T$1:T$100)-1,0)</f>
        <v>Açık Teklif</v>
      </c>
      <c r="T184" t="str">
        <f t="shared" ca="1" si="31"/>
        <v>Açık Teklif Usulü</v>
      </c>
      <c r="U184">
        <f ca="1">Projeler[[#This Row],[İhale Tutarı]]</f>
        <v>233140</v>
      </c>
      <c r="V184">
        <f ca="1">Projeler[[#This Row],[Finans - Proje Tutarı]]*RANDBETWEEN(1,100)/100</f>
        <v>156203.79999999999</v>
      </c>
      <c r="W184">
        <f ca="1">(Projeler[[#This Row],[Finans - Proje Tutarı]]-Projeler[[#This Row],[Finans - Geçen Yıllar Harcama]])*RANDBETWEEN(1,100)/100</f>
        <v>34621.290000000008</v>
      </c>
      <c r="X184">
        <f ca="1">Projeler[[#This Row],[Finans - Proje Tutarı]]-Projeler[[#This Row],[Finans - Geçen Yıllar Harcama]]-Projeler[[#This Row],[Finans - Dönem Harcama]]</f>
        <v>42314.91</v>
      </c>
      <c r="Y184" s="26">
        <f ca="1">(Projeler[[#This Row],[Finans - Proje Tutarı]]-Projeler[[#This Row],[Finans - Kalan Bütçe]])/Projeler[[#This Row],[Finans - Proje Tutarı]]</f>
        <v>0.81850000000000001</v>
      </c>
      <c r="Z184" s="26">
        <f ca="1">Projeler[[#This Row],[Bütçe Kullanım Oranı]]*RANDBETWEEN(50,100)/100</f>
        <v>0.81849999999999989</v>
      </c>
    </row>
    <row r="185" spans="1:26">
      <c r="A185">
        <v>84</v>
      </c>
      <c r="B185" s="7" t="str">
        <f ca="1">VLOOKUP(RANDBETWEEN(1,1000),Basvuranlar[],2,0)&amp;" "&amp;VLOOKUP(RANDBETWEEN(1,1000),Basvuranlar[],3,0)</f>
        <v>İpek Nazlı Saçak</v>
      </c>
      <c r="C185" t="str">
        <f ca="1">E185&amp;"-"&amp;F185&amp;" "&amp; Projeler[[#This Row],[Karakteristik]]&amp;" Projesi"</f>
        <v>Malatya-Arguvan Müşteri Deneyimi Projesi</v>
      </c>
      <c r="D185">
        <f t="shared" ca="1" si="22"/>
        <v>667</v>
      </c>
      <c r="E185" t="str">
        <f ca="1">VLOOKUP(Projeler[[#This Row],[ProjeİlceID]],ilceler[],3,0)</f>
        <v>Malatya</v>
      </c>
      <c r="F185" t="str">
        <f ca="1">VLOOKUP(Projeler[[#This Row],[ProjeİlceID]],ilceler[],2,0)</f>
        <v>Arguvan</v>
      </c>
      <c r="G185" t="str">
        <f t="shared" ca="1" si="23"/>
        <v>Satış ve Pazarlama</v>
      </c>
      <c r="H185" s="15" t="str">
        <f t="shared" ca="1" si="24"/>
        <v>Diğer</v>
      </c>
      <c r="I185" t="str">
        <f t="shared" ca="1" si="25"/>
        <v>Müşteri Deneyimi</v>
      </c>
      <c r="J185" s="10">
        <f t="shared" ca="1" si="26"/>
        <v>42941</v>
      </c>
      <c r="K185" s="10">
        <f ca="1">Projeler[[#This Row],[Proje Başlangıç]]+RANDBETWEEN(60,620)</f>
        <v>43411</v>
      </c>
      <c r="L185" t="str">
        <f t="shared" ca="1" si="27"/>
        <v>Bütçelendirme</v>
      </c>
      <c r="M185" s="25" t="str">
        <f ca="1">Projeler[[#This Row],[Proje Adı]]</f>
        <v>Malatya-Arguvan Müşteri Deneyimi Projesi</v>
      </c>
      <c r="N185" t="str">
        <f ca="1">Projeler[[#This Row],[Proje İli]]&amp;" İli "&amp;Projeler[[#This Row],[Proje İlçesi]]&amp;" İlçesi"</f>
        <v>Malatya İli Arguvan İlçesi</v>
      </c>
      <c r="O185">
        <f t="shared" ca="1" si="28"/>
        <v>27740</v>
      </c>
      <c r="P185" s="10">
        <f t="shared" ca="1" si="29"/>
        <v>42982</v>
      </c>
      <c r="Q185" s="10">
        <f ca="1">Projeler[[#This Row],[İhale Tarihi]]+RANDBETWEEN(10,60)</f>
        <v>43037</v>
      </c>
      <c r="R185" t="str">
        <f t="shared" ca="1" si="30"/>
        <v>Hami Güldoğuş</v>
      </c>
      <c r="S185" t="str">
        <f ca="1">OFFSET(S$1,MATCH(Projeler[[#This Row],[İhale Usulu]],T$1:T$100)-1,0)</f>
        <v>Açık Teklif</v>
      </c>
      <c r="T185" t="str">
        <f t="shared" ca="1" si="31"/>
        <v>Pazarlık Usulü</v>
      </c>
      <c r="U185">
        <f ca="1">Projeler[[#This Row],[İhale Tutarı]]</f>
        <v>27740</v>
      </c>
      <c r="V185">
        <f ca="1">Projeler[[#This Row],[Finans - Proje Tutarı]]*RANDBETWEEN(1,100)/100</f>
        <v>21082.400000000001</v>
      </c>
      <c r="W185">
        <f ca="1">(Projeler[[#This Row],[Finans - Proje Tutarı]]-Projeler[[#This Row],[Finans - Geçen Yıllar Harcama]])*RANDBETWEEN(1,100)/100</f>
        <v>3328.7999999999993</v>
      </c>
      <c r="X185">
        <f ca="1">Projeler[[#This Row],[Finans - Proje Tutarı]]-Projeler[[#This Row],[Finans - Geçen Yıllar Harcama]]-Projeler[[#This Row],[Finans - Dönem Harcama]]</f>
        <v>3328.7999999999993</v>
      </c>
      <c r="Y185" s="26">
        <f ca="1">(Projeler[[#This Row],[Finans - Proje Tutarı]]-Projeler[[#This Row],[Finans - Kalan Bütçe]])/Projeler[[#This Row],[Finans - Proje Tutarı]]</f>
        <v>0.88</v>
      </c>
      <c r="Z185" s="26">
        <f ca="1">Projeler[[#This Row],[Bütçe Kullanım Oranı]]*RANDBETWEEN(50,100)/100</f>
        <v>0.85360000000000003</v>
      </c>
    </row>
    <row r="186" spans="1:26">
      <c r="A186">
        <v>85</v>
      </c>
      <c r="B186" s="7" t="str">
        <f ca="1">VLOOKUP(RANDBETWEEN(1,1000),Basvuranlar[],2,0)&amp;" "&amp;VLOOKUP(RANDBETWEEN(1,1000),Basvuranlar[],3,0)</f>
        <v>Ramazan Tarık Yanık</v>
      </c>
      <c r="C186" t="str">
        <f ca="1">E186&amp;"-"&amp;F186&amp;" "&amp; Projeler[[#This Row],[Karakteristik]]&amp;" Projesi"</f>
        <v>Konya-Beyşehir Satış ve Pazarlama Projesi</v>
      </c>
      <c r="D186">
        <f t="shared" ca="1" si="22"/>
        <v>625</v>
      </c>
      <c r="E186" t="str">
        <f ca="1">VLOOKUP(Projeler[[#This Row],[ProjeİlceID]],ilceler[],3,0)</f>
        <v>Konya</v>
      </c>
      <c r="F186" t="str">
        <f ca="1">VLOOKUP(Projeler[[#This Row],[ProjeİlceID]],ilceler[],2,0)</f>
        <v>Beyşehir</v>
      </c>
      <c r="G186" t="str">
        <f t="shared" ca="1" si="23"/>
        <v>Network ve Sinyal</v>
      </c>
      <c r="H186" s="15" t="str">
        <f t="shared" ca="1" si="24"/>
        <v>Departman Bütçesi</v>
      </c>
      <c r="I186" t="str">
        <f t="shared" ca="1" si="25"/>
        <v>Satış ve Pazarlama</v>
      </c>
      <c r="J186" s="10">
        <f t="shared" ca="1" si="26"/>
        <v>42957</v>
      </c>
      <c r="K186" s="10">
        <f ca="1">Projeler[[#This Row],[Proje Başlangıç]]+RANDBETWEEN(60,620)</f>
        <v>43421</v>
      </c>
      <c r="L186" t="str">
        <f t="shared" ca="1" si="27"/>
        <v>Proje Aşamasında</v>
      </c>
      <c r="M186" s="25" t="str">
        <f ca="1">Projeler[[#This Row],[Proje Adı]]</f>
        <v>Konya-Beyşehir Satış ve Pazarlama Projesi</v>
      </c>
      <c r="N186" t="str">
        <f ca="1">Projeler[[#This Row],[Proje İli]]&amp;" İli "&amp;Projeler[[#This Row],[Proje İlçesi]]&amp;" İlçesi"</f>
        <v>Konya İli Beyşehir İlçesi</v>
      </c>
      <c r="O186">
        <f t="shared" ca="1" si="28"/>
        <v>212600</v>
      </c>
      <c r="P186" s="10">
        <f t="shared" ca="1" si="29"/>
        <v>42993</v>
      </c>
      <c r="Q186" s="10">
        <f ca="1">Projeler[[#This Row],[İhale Tarihi]]+RANDBETWEEN(10,60)</f>
        <v>43035</v>
      </c>
      <c r="R186" t="str">
        <f t="shared" ca="1" si="30"/>
        <v>Tuna Han Salih Hacılar</v>
      </c>
      <c r="S186" t="str">
        <f ca="1">OFFSET(S$1,MATCH(Projeler[[#This Row],[İhale Usulu]],T$1:T$100)-1,0)</f>
        <v>Açık Teklif</v>
      </c>
      <c r="T186" t="str">
        <f t="shared" ca="1" si="31"/>
        <v>Açık Teklif Usulü</v>
      </c>
      <c r="U186">
        <f ca="1">Projeler[[#This Row],[İhale Tutarı]]</f>
        <v>212600</v>
      </c>
      <c r="V186">
        <f ca="1">Projeler[[#This Row],[Finans - Proje Tutarı]]*RANDBETWEEN(1,100)/100</f>
        <v>165828</v>
      </c>
      <c r="W186">
        <f ca="1">(Projeler[[#This Row],[Finans - Proje Tutarı]]-Projeler[[#This Row],[Finans - Geçen Yıllar Harcama]])*RANDBETWEEN(1,100)/100</f>
        <v>21515.119999999999</v>
      </c>
      <c r="X186">
        <f ca="1">Projeler[[#This Row],[Finans - Proje Tutarı]]-Projeler[[#This Row],[Finans - Geçen Yıllar Harcama]]-Projeler[[#This Row],[Finans - Dönem Harcama]]</f>
        <v>25256.880000000001</v>
      </c>
      <c r="Y186" s="26">
        <f ca="1">(Projeler[[#This Row],[Finans - Proje Tutarı]]-Projeler[[#This Row],[Finans - Kalan Bütçe]])/Projeler[[#This Row],[Finans - Proje Tutarı]]</f>
        <v>0.88119999999999998</v>
      </c>
      <c r="Z186" s="26">
        <f ca="1">Projeler[[#This Row],[Bütçe Kullanım Oranı]]*RANDBETWEEN(50,100)/100</f>
        <v>0.73139600000000005</v>
      </c>
    </row>
    <row r="187" spans="1:26">
      <c r="A187">
        <v>86</v>
      </c>
      <c r="B187" s="7" t="str">
        <f ca="1">VLOOKUP(RANDBETWEEN(1,1000),Basvuranlar[],2,0)&amp;" "&amp;VLOOKUP(RANDBETWEEN(1,1000),Basvuranlar[],3,0)</f>
        <v>Ayşegül Mortepe</v>
      </c>
      <c r="C187" t="str">
        <f ca="1">E187&amp;"-"&amp;F187&amp;" "&amp; Projeler[[#This Row],[Karakteristik]]&amp;" Projesi"</f>
        <v>Düzce-Kaynaşlı Altyapı ve Teknoloji Projesi</v>
      </c>
      <c r="D187">
        <f t="shared" ca="1" si="22"/>
        <v>313</v>
      </c>
      <c r="E187" t="str">
        <f ca="1">VLOOKUP(Projeler[[#This Row],[ProjeİlceID]],ilceler[],3,0)</f>
        <v>Düzce</v>
      </c>
      <c r="F187" t="str">
        <f ca="1">VLOOKUP(Projeler[[#This Row],[ProjeİlceID]],ilceler[],2,0)</f>
        <v>Kaynaşlı</v>
      </c>
      <c r="G187" t="str">
        <f t="shared" ca="1" si="23"/>
        <v>Çalışan Deneyimi</v>
      </c>
      <c r="H187" s="15" t="str">
        <f t="shared" ca="1" si="24"/>
        <v>Genel Müdür Bütçesi</v>
      </c>
      <c r="I187" t="str">
        <f t="shared" ca="1" si="25"/>
        <v>Altyapı ve Teknoloji</v>
      </c>
      <c r="J187" s="10">
        <f t="shared" ca="1" si="26"/>
        <v>42986</v>
      </c>
      <c r="K187" s="10">
        <f ca="1">Projeler[[#This Row],[Proje Başlangıç]]+RANDBETWEEN(60,620)</f>
        <v>43132</v>
      </c>
      <c r="L187" t="str">
        <f t="shared" ca="1" si="27"/>
        <v>Son Kontrol</v>
      </c>
      <c r="M187" s="25" t="str">
        <f ca="1">Projeler[[#This Row],[Proje Adı]]</f>
        <v>Düzce-Kaynaşlı Altyapı ve Teknoloji Projesi</v>
      </c>
      <c r="N187" t="str">
        <f ca="1">Projeler[[#This Row],[Proje İli]]&amp;" İli "&amp;Projeler[[#This Row],[Proje İlçesi]]&amp;" İlçesi"</f>
        <v>Düzce İli Kaynaşlı İlçesi</v>
      </c>
      <c r="O187">
        <f t="shared" ca="1" si="28"/>
        <v>315300</v>
      </c>
      <c r="P187" s="10">
        <f t="shared" ca="1" si="29"/>
        <v>42972</v>
      </c>
      <c r="Q187" s="10">
        <f ca="1">Projeler[[#This Row],[İhale Tarihi]]+RANDBETWEEN(10,60)</f>
        <v>43015</v>
      </c>
      <c r="R187" t="str">
        <f t="shared" ca="1" si="30"/>
        <v>Dağhan Karaçay</v>
      </c>
      <c r="S187" t="str">
        <f ca="1">OFFSET(S$1,MATCH(Projeler[[#This Row],[İhale Usulu]],T$1:T$100)-1,0)</f>
        <v>Açık Teklif</v>
      </c>
      <c r="T187" t="str">
        <f t="shared" ca="1" si="31"/>
        <v>Açık Teklif Usulü</v>
      </c>
      <c r="U187">
        <f ca="1">Projeler[[#This Row],[İhale Tutarı]]</f>
        <v>315300</v>
      </c>
      <c r="V187">
        <f ca="1">Projeler[[#This Row],[Finans - Proje Tutarı]]*RANDBETWEEN(1,100)/100</f>
        <v>91437</v>
      </c>
      <c r="W187">
        <f ca="1">(Projeler[[#This Row],[Finans - Proje Tutarı]]-Projeler[[#This Row],[Finans - Geçen Yıllar Harcama]])*RANDBETWEEN(1,100)/100</f>
        <v>33579.449999999997</v>
      </c>
      <c r="X187">
        <f ca="1">Projeler[[#This Row],[Finans - Proje Tutarı]]-Projeler[[#This Row],[Finans - Geçen Yıllar Harcama]]-Projeler[[#This Row],[Finans - Dönem Harcama]]</f>
        <v>190283.55</v>
      </c>
      <c r="Y187" s="26">
        <f ca="1">(Projeler[[#This Row],[Finans - Proje Tutarı]]-Projeler[[#This Row],[Finans - Kalan Bütçe]])/Projeler[[#This Row],[Finans - Proje Tutarı]]</f>
        <v>0.39650000000000002</v>
      </c>
      <c r="Z187" s="26">
        <f ca="1">Projeler[[#This Row],[Bütçe Kullanım Oranı]]*RANDBETWEEN(50,100)/100</f>
        <v>0.21411000000000002</v>
      </c>
    </row>
    <row r="188" spans="1:26">
      <c r="A188">
        <v>87</v>
      </c>
      <c r="B188" s="7" t="str">
        <f ca="1">VLOOKUP(RANDBETWEEN(1,1000),Basvuranlar[],2,0)&amp;" "&amp;VLOOKUP(RANDBETWEEN(1,1000),Basvuranlar[],3,0)</f>
        <v>Delal Abdullatif Kına</v>
      </c>
      <c r="C188" t="str">
        <f ca="1">E188&amp;"-"&amp;F188&amp;" "&amp; Projeler[[#This Row],[Karakteristik]]&amp;" Projesi"</f>
        <v>İzmir-Beydağ Güvenlik Projesi</v>
      </c>
      <c r="D188">
        <f t="shared" ca="1" si="22"/>
        <v>489</v>
      </c>
      <c r="E188" t="str">
        <f ca="1">VLOOKUP(Projeler[[#This Row],[ProjeİlceID]],ilceler[],3,0)</f>
        <v>İzmir</v>
      </c>
      <c r="F188" t="str">
        <f ca="1">VLOOKUP(Projeler[[#This Row],[ProjeİlceID]],ilceler[],2,0)</f>
        <v>Beydağ</v>
      </c>
      <c r="G188" t="str">
        <f t="shared" ca="1" si="23"/>
        <v>Müşteri Deneyimi</v>
      </c>
      <c r="H188" s="15" t="str">
        <f t="shared" ca="1" si="24"/>
        <v>Genel Müdür Bütçesi</v>
      </c>
      <c r="I188" t="str">
        <f t="shared" ca="1" si="25"/>
        <v>Güvenlik</v>
      </c>
      <c r="J188" s="10">
        <f t="shared" ca="1" si="26"/>
        <v>42954</v>
      </c>
      <c r="K188" s="10">
        <f ca="1">Projeler[[#This Row],[Proje Başlangıç]]+RANDBETWEEN(60,620)</f>
        <v>43423</v>
      </c>
      <c r="L188" t="str">
        <f t="shared" ca="1" si="27"/>
        <v>Proje Aşamasında</v>
      </c>
      <c r="M188" s="25" t="str">
        <f ca="1">Projeler[[#This Row],[Proje Adı]]</f>
        <v>İzmir-Beydağ Güvenlik Projesi</v>
      </c>
      <c r="N188" t="str">
        <f ca="1">Projeler[[#This Row],[Proje İli]]&amp;" İli "&amp;Projeler[[#This Row],[Proje İlçesi]]&amp;" İlçesi"</f>
        <v>İzmir İli Beydağ İlçesi</v>
      </c>
      <c r="O188">
        <f t="shared" ca="1" si="28"/>
        <v>438540</v>
      </c>
      <c r="P188" s="10">
        <f t="shared" ca="1" si="29"/>
        <v>42987</v>
      </c>
      <c r="Q188" s="10">
        <f ca="1">Projeler[[#This Row],[İhale Tarihi]]+RANDBETWEEN(10,60)</f>
        <v>43029</v>
      </c>
      <c r="R188" t="str">
        <f t="shared" ca="1" si="30"/>
        <v>Zehranaz Kefal</v>
      </c>
      <c r="S188" t="str">
        <f ca="1">OFFSET(S$1,MATCH(Projeler[[#This Row],[İhale Usulu]],T$1:T$100)-1,0)</f>
        <v>Açık Teklif</v>
      </c>
      <c r="T188" t="str">
        <f t="shared" ca="1" si="31"/>
        <v>Pazarlık Usulü</v>
      </c>
      <c r="U188">
        <f ca="1">Projeler[[#This Row],[İhale Tutarı]]</f>
        <v>438540</v>
      </c>
      <c r="V188">
        <f ca="1">Projeler[[#This Row],[Finans - Proje Tutarı]]*RANDBETWEEN(1,100)/100</f>
        <v>293821.8</v>
      </c>
      <c r="W188">
        <f ca="1">(Projeler[[#This Row],[Finans - Proje Tutarı]]-Projeler[[#This Row],[Finans - Geçen Yıllar Harcama]])*RANDBETWEEN(1,100)/100</f>
        <v>118668.924</v>
      </c>
      <c r="X188">
        <f ca="1">Projeler[[#This Row],[Finans - Proje Tutarı]]-Projeler[[#This Row],[Finans - Geçen Yıllar Harcama]]-Projeler[[#This Row],[Finans - Dönem Harcama]]</f>
        <v>26049.276000000013</v>
      </c>
      <c r="Y188" s="26">
        <f ca="1">(Projeler[[#This Row],[Finans - Proje Tutarı]]-Projeler[[#This Row],[Finans - Kalan Bütçe]])/Projeler[[#This Row],[Finans - Proje Tutarı]]</f>
        <v>0.94059999999999999</v>
      </c>
      <c r="Z188" s="26">
        <f ca="1">Projeler[[#This Row],[Bütçe Kullanım Oranı]]*RANDBETWEEN(50,100)/100</f>
        <v>0.66782600000000003</v>
      </c>
    </row>
    <row r="189" spans="1:26">
      <c r="A189">
        <v>88</v>
      </c>
      <c r="B189" s="7" t="str">
        <f ca="1">VLOOKUP(RANDBETWEEN(1,1000),Basvuranlar[],2,0)&amp;" "&amp;VLOOKUP(RANDBETWEEN(1,1000),Basvuranlar[],3,0)</f>
        <v>Birgen Saparca</v>
      </c>
      <c r="C189" t="str">
        <f ca="1">E189&amp;"-"&amp;F189&amp;" "&amp; Projeler[[#This Row],[Karakteristik]]&amp;" Projesi"</f>
        <v>İzmir-Karabağlar Müşteri Deneyimi Projesi</v>
      </c>
      <c r="D189">
        <f t="shared" ca="1" si="22"/>
        <v>498</v>
      </c>
      <c r="E189" t="str">
        <f ca="1">VLOOKUP(Projeler[[#This Row],[ProjeİlceID]],ilceler[],3,0)</f>
        <v>İzmir</v>
      </c>
      <c r="F189" t="str">
        <f ca="1">VLOOKUP(Projeler[[#This Row],[ProjeİlceID]],ilceler[],2,0)</f>
        <v>Karabağlar</v>
      </c>
      <c r="G189" t="str">
        <f t="shared" ca="1" si="23"/>
        <v>Altyapı ve Teknoloji</v>
      </c>
      <c r="H189" s="15" t="str">
        <f t="shared" ca="1" si="24"/>
        <v>Departman Bütçesi</v>
      </c>
      <c r="I189" t="str">
        <f t="shared" ca="1" si="25"/>
        <v>Müşteri Deneyimi</v>
      </c>
      <c r="J189" s="10">
        <f t="shared" ca="1" si="26"/>
        <v>42941</v>
      </c>
      <c r="K189" s="10">
        <f ca="1">Projeler[[#This Row],[Proje Başlangıç]]+RANDBETWEEN(60,620)</f>
        <v>43220</v>
      </c>
      <c r="L189" t="str">
        <f t="shared" ca="1" si="27"/>
        <v>Bütçelendirme</v>
      </c>
      <c r="M189" s="25" t="str">
        <f ca="1">Projeler[[#This Row],[Proje Adı]]</f>
        <v>İzmir-Karabağlar Müşteri Deneyimi Projesi</v>
      </c>
      <c r="N189" t="str">
        <f ca="1">Projeler[[#This Row],[Proje İli]]&amp;" İli "&amp;Projeler[[#This Row],[Proje İlçesi]]&amp;" İlçesi"</f>
        <v>İzmir İli Karabağlar İlçesi</v>
      </c>
      <c r="O189">
        <f t="shared" ca="1" si="28"/>
        <v>541240</v>
      </c>
      <c r="P189" s="10">
        <f t="shared" ca="1" si="29"/>
        <v>42983</v>
      </c>
      <c r="Q189" s="10">
        <f ca="1">Projeler[[#This Row],[İhale Tarihi]]+RANDBETWEEN(10,60)</f>
        <v>43007</v>
      </c>
      <c r="R189" t="str">
        <f t="shared" ca="1" si="30"/>
        <v>Selma Barbaros</v>
      </c>
      <c r="S189" t="str">
        <f ca="1">OFFSET(S$1,MATCH(Projeler[[#This Row],[İhale Usulu]],T$1:T$100)-1,0)</f>
        <v>Açık Teklif</v>
      </c>
      <c r="T189" t="str">
        <f t="shared" ca="1" si="31"/>
        <v>Yarışma Usulü</v>
      </c>
      <c r="U189">
        <f ca="1">Projeler[[#This Row],[İhale Tutarı]]</f>
        <v>541240</v>
      </c>
      <c r="V189">
        <f ca="1">Projeler[[#This Row],[Finans - Proje Tutarı]]*RANDBETWEEN(1,100)/100</f>
        <v>449229.2</v>
      </c>
      <c r="W189">
        <f ca="1">(Projeler[[#This Row],[Finans - Proje Tutarı]]-Projeler[[#This Row],[Finans - Geçen Yıllar Harcama]])*RANDBETWEEN(1,100)/100</f>
        <v>55206.479999999989</v>
      </c>
      <c r="X189">
        <f ca="1">Projeler[[#This Row],[Finans - Proje Tutarı]]-Projeler[[#This Row],[Finans - Geçen Yıllar Harcama]]-Projeler[[#This Row],[Finans - Dönem Harcama]]</f>
        <v>36804.32</v>
      </c>
      <c r="Y189" s="26">
        <f ca="1">(Projeler[[#This Row],[Finans - Proje Tutarı]]-Projeler[[#This Row],[Finans - Kalan Bütçe]])/Projeler[[#This Row],[Finans - Proje Tutarı]]</f>
        <v>0.93199999999999994</v>
      </c>
      <c r="Z189" s="26">
        <f ca="1">Projeler[[#This Row],[Bütçe Kullanım Oranı]]*RANDBETWEEN(50,100)/100</f>
        <v>0.86675999999999986</v>
      </c>
    </row>
    <row r="190" spans="1:26">
      <c r="A190">
        <v>89</v>
      </c>
      <c r="B190" s="7" t="str">
        <f ca="1">VLOOKUP(RANDBETWEEN(1,1000),Basvuranlar[],2,0)&amp;" "&amp;VLOOKUP(RANDBETWEEN(1,1000),Basvuranlar[],3,0)</f>
        <v>Tomurcuk Kondakcıoğlu</v>
      </c>
      <c r="C190" t="str">
        <f ca="1">E190&amp;"-"&amp;F190&amp;" "&amp; Projeler[[#This Row],[Karakteristik]]&amp;" Projesi"</f>
        <v>Yozgat-Aydıncık Müşteri Deneyimi Projesi</v>
      </c>
      <c r="D190">
        <f t="shared" ca="1" si="22"/>
        <v>950</v>
      </c>
      <c r="E190" t="str">
        <f ca="1">VLOOKUP(Projeler[[#This Row],[ProjeİlceID]],ilceler[],3,0)</f>
        <v>Yozgat</v>
      </c>
      <c r="F190" t="str">
        <f ca="1">VLOOKUP(Projeler[[#This Row],[ProjeİlceID]],ilceler[],2,0)</f>
        <v>Aydıncık</v>
      </c>
      <c r="G190" t="str">
        <f t="shared" ca="1" si="23"/>
        <v>Satış ve Pazarlama</v>
      </c>
      <c r="H190" s="15" t="str">
        <f t="shared" ca="1" si="24"/>
        <v>Genel Müdür Bütçesi</v>
      </c>
      <c r="I190" t="str">
        <f t="shared" ca="1" si="25"/>
        <v>Müşteri Deneyimi</v>
      </c>
      <c r="J190" s="10">
        <f t="shared" ca="1" si="26"/>
        <v>42964</v>
      </c>
      <c r="K190" s="10">
        <f ca="1">Projeler[[#This Row],[Proje Başlangıç]]+RANDBETWEEN(60,620)</f>
        <v>43357</v>
      </c>
      <c r="L190" t="str">
        <f t="shared" ca="1" si="27"/>
        <v>Bütçelendirme</v>
      </c>
      <c r="M190" s="25" t="str">
        <f ca="1">Projeler[[#This Row],[Proje Adı]]</f>
        <v>Yozgat-Aydıncık Müşteri Deneyimi Projesi</v>
      </c>
      <c r="N190" t="str">
        <f ca="1">Projeler[[#This Row],[Proje İli]]&amp;" İli "&amp;Projeler[[#This Row],[Proje İlçesi]]&amp;" İlçesi"</f>
        <v>Yozgat İli Aydıncık İlçesi</v>
      </c>
      <c r="O190">
        <f t="shared" ca="1" si="28"/>
        <v>418000</v>
      </c>
      <c r="P190" s="10">
        <f t="shared" ca="1" si="29"/>
        <v>42987</v>
      </c>
      <c r="Q190" s="10">
        <f ca="1">Projeler[[#This Row],[İhale Tarihi]]+RANDBETWEEN(10,60)</f>
        <v>43046</v>
      </c>
      <c r="R190" t="str">
        <f t="shared" ca="1" si="30"/>
        <v>Büşra Gül Tayan</v>
      </c>
      <c r="S190" t="str">
        <f ca="1">OFFSET(S$1,MATCH(Projeler[[#This Row],[İhale Usulu]],T$1:T$100)-1,0)</f>
        <v>Açık Teklif</v>
      </c>
      <c r="T190" t="str">
        <f t="shared" ca="1" si="31"/>
        <v>Yarışma Usulü</v>
      </c>
      <c r="U190">
        <f ca="1">Projeler[[#This Row],[İhale Tutarı]]</f>
        <v>418000</v>
      </c>
      <c r="V190">
        <f ca="1">Projeler[[#This Row],[Finans - Proje Tutarı]]*RANDBETWEEN(1,100)/100</f>
        <v>66880</v>
      </c>
      <c r="W190">
        <f ca="1">(Projeler[[#This Row],[Finans - Proje Tutarı]]-Projeler[[#This Row],[Finans - Geçen Yıllar Harcama]])*RANDBETWEEN(1,100)/100</f>
        <v>179071.2</v>
      </c>
      <c r="X190">
        <f ca="1">Projeler[[#This Row],[Finans - Proje Tutarı]]-Projeler[[#This Row],[Finans - Geçen Yıllar Harcama]]-Projeler[[#This Row],[Finans - Dönem Harcama]]</f>
        <v>172048.8</v>
      </c>
      <c r="Y190" s="26">
        <f ca="1">(Projeler[[#This Row],[Finans - Proje Tutarı]]-Projeler[[#This Row],[Finans - Kalan Bütçe]])/Projeler[[#This Row],[Finans - Proje Tutarı]]</f>
        <v>0.58840000000000003</v>
      </c>
      <c r="Z190" s="26">
        <f ca="1">Projeler[[#This Row],[Bütçe Kullanım Oranı]]*RANDBETWEEN(50,100)/100</f>
        <v>0.44130000000000003</v>
      </c>
    </row>
    <row r="191" spans="1:26">
      <c r="A191">
        <v>90</v>
      </c>
      <c r="B191" s="7" t="str">
        <f ca="1">VLOOKUP(RANDBETWEEN(1,1000),Basvuranlar[],2,0)&amp;" "&amp;VLOOKUP(RANDBETWEEN(1,1000),Basvuranlar[],3,0)</f>
        <v>Orkide Apul</v>
      </c>
      <c r="C191" t="str">
        <f ca="1">E191&amp;"-"&amp;F191&amp;" "&amp; Projeler[[#This Row],[Karakteristik]]&amp;" Projesi"</f>
        <v>Rize-Güneysu Altyapı ve Teknoloji Projesi</v>
      </c>
      <c r="D191">
        <f t="shared" ca="1" si="22"/>
        <v>782</v>
      </c>
      <c r="E191" t="str">
        <f ca="1">VLOOKUP(Projeler[[#This Row],[ProjeİlceID]],ilceler[],3,0)</f>
        <v>Rize</v>
      </c>
      <c r="F191" t="str">
        <f ca="1">VLOOKUP(Projeler[[#This Row],[ProjeİlceID]],ilceler[],2,0)</f>
        <v>Güneysu</v>
      </c>
      <c r="G191" t="str">
        <f t="shared" ca="1" si="23"/>
        <v>Satış ve Pazarlama</v>
      </c>
      <c r="H191" s="15" t="str">
        <f t="shared" ca="1" si="24"/>
        <v>Genel Müdür Bütçesi</v>
      </c>
      <c r="I191" t="str">
        <f t="shared" ca="1" si="25"/>
        <v>Altyapı ve Teknoloji</v>
      </c>
      <c r="J191" s="10">
        <f t="shared" ca="1" si="26"/>
        <v>42941</v>
      </c>
      <c r="K191" s="10">
        <f ca="1">Projeler[[#This Row],[Proje Başlangıç]]+RANDBETWEEN(60,620)</f>
        <v>43345</v>
      </c>
      <c r="L191" t="str">
        <f t="shared" ca="1" si="27"/>
        <v>Devam Ediyor</v>
      </c>
      <c r="M191" s="25" t="str">
        <f ca="1">Projeler[[#This Row],[Proje Adı]]</f>
        <v>Rize-Güneysu Altyapı ve Teknoloji Projesi</v>
      </c>
      <c r="N191" t="str">
        <f ca="1">Projeler[[#This Row],[Proje İli]]&amp;" İli "&amp;Projeler[[#This Row],[Proje İlçesi]]&amp;" İlçesi"</f>
        <v>Rize İli Güneysu İlçesi</v>
      </c>
      <c r="O191">
        <f t="shared" ca="1" si="28"/>
        <v>335840</v>
      </c>
      <c r="P191" s="10">
        <f t="shared" ca="1" si="29"/>
        <v>42987</v>
      </c>
      <c r="Q191" s="10">
        <f ca="1">Projeler[[#This Row],[İhale Tarihi]]+RANDBETWEEN(10,60)</f>
        <v>43033</v>
      </c>
      <c r="R191" t="str">
        <f t="shared" ca="1" si="30"/>
        <v>Büşra Gül Tayan</v>
      </c>
      <c r="S191" t="str">
        <f ca="1">OFFSET(S$1,MATCH(Projeler[[#This Row],[İhale Usulu]],T$1:T$100)-1,0)</f>
        <v>Açık Teklif</v>
      </c>
      <c r="T191" t="str">
        <f t="shared" ca="1" si="31"/>
        <v>Açık Teklif Usulü</v>
      </c>
      <c r="U191">
        <f ca="1">Projeler[[#This Row],[İhale Tutarı]]</f>
        <v>335840</v>
      </c>
      <c r="V191">
        <f ca="1">Projeler[[#This Row],[Finans - Proje Tutarı]]*RANDBETWEEN(1,100)/100</f>
        <v>295539.20000000001</v>
      </c>
      <c r="W191">
        <f ca="1">(Projeler[[#This Row],[Finans - Proje Tutarı]]-Projeler[[#This Row],[Finans - Geçen Yıllar Harcama]])*RANDBETWEEN(1,100)/100</f>
        <v>2821.0559999999991</v>
      </c>
      <c r="X191">
        <f ca="1">Projeler[[#This Row],[Finans - Proje Tutarı]]-Projeler[[#This Row],[Finans - Geçen Yıllar Harcama]]-Projeler[[#This Row],[Finans - Dönem Harcama]]</f>
        <v>37479.743999999992</v>
      </c>
      <c r="Y191" s="26">
        <f ca="1">(Projeler[[#This Row],[Finans - Proje Tutarı]]-Projeler[[#This Row],[Finans - Kalan Bütçe]])/Projeler[[#This Row],[Finans - Proje Tutarı]]</f>
        <v>0.88839999999999997</v>
      </c>
      <c r="Z191" s="26">
        <f ca="1">Projeler[[#This Row],[Bütçe Kullanım Oranı]]*RANDBETWEEN(50,100)/100</f>
        <v>0.84397999999999995</v>
      </c>
    </row>
    <row r="192" spans="1:26">
      <c r="A192">
        <v>91</v>
      </c>
      <c r="B192" s="7" t="str">
        <f ca="1">VLOOKUP(RANDBETWEEN(1,1000),Basvuranlar[],2,0)&amp;" "&amp;VLOOKUP(RANDBETWEEN(1,1000),Basvuranlar[],3,0)</f>
        <v>Yiğithan Göreke</v>
      </c>
      <c r="C192" t="str">
        <f ca="1">E192&amp;"-"&amp;F192&amp;" "&amp; Projeler[[#This Row],[Karakteristik]]&amp;" Projesi"</f>
        <v>Hatay-Samandağ Network ve Sinyal Projesi</v>
      </c>
      <c r="D192">
        <f t="shared" ca="1" si="22"/>
        <v>426</v>
      </c>
      <c r="E192" t="str">
        <f ca="1">VLOOKUP(Projeler[[#This Row],[ProjeİlceID]],ilceler[],3,0)</f>
        <v>Hatay</v>
      </c>
      <c r="F192" t="str">
        <f ca="1">VLOOKUP(Projeler[[#This Row],[ProjeİlceID]],ilceler[],2,0)</f>
        <v>Samandağ</v>
      </c>
      <c r="G192" t="str">
        <f t="shared" ca="1" si="23"/>
        <v>Altyapı ve Teknoloji</v>
      </c>
      <c r="H192" s="15" t="str">
        <f t="shared" ca="1" si="24"/>
        <v>Diğer</v>
      </c>
      <c r="I192" t="str">
        <f t="shared" ca="1" si="25"/>
        <v>Network ve Sinyal</v>
      </c>
      <c r="J192" s="10">
        <f t="shared" ca="1" si="26"/>
        <v>42990</v>
      </c>
      <c r="K192" s="10">
        <f ca="1">Projeler[[#This Row],[Proje Başlangıç]]+RANDBETWEEN(60,620)</f>
        <v>43075</v>
      </c>
      <c r="L192" t="str">
        <f t="shared" ca="1" si="27"/>
        <v>Son Kontrol</v>
      </c>
      <c r="M192" s="25" t="str">
        <f ca="1">Projeler[[#This Row],[Proje Adı]]</f>
        <v>Hatay-Samandağ Network ve Sinyal Projesi</v>
      </c>
      <c r="N192" t="str">
        <f ca="1">Projeler[[#This Row],[Proje İli]]&amp;" İli "&amp;Projeler[[#This Row],[Proje İlçesi]]&amp;" İlçesi"</f>
        <v>Hatay İli Samandağ İlçesi</v>
      </c>
      <c r="O192">
        <f t="shared" ca="1" si="28"/>
        <v>479620</v>
      </c>
      <c r="P192" s="10">
        <f t="shared" ca="1" si="29"/>
        <v>42982</v>
      </c>
      <c r="Q192" s="10">
        <f ca="1">Projeler[[#This Row],[İhale Tarihi]]+RANDBETWEEN(10,60)</f>
        <v>43011</v>
      </c>
      <c r="R192" t="str">
        <f t="shared" ca="1" si="30"/>
        <v>Hami Güldoğuş</v>
      </c>
      <c r="S192" t="str">
        <f ca="1">OFFSET(S$1,MATCH(Projeler[[#This Row],[İhale Usulu]],T$1:T$100)-1,0)</f>
        <v>Açık Teklif</v>
      </c>
      <c r="T192" t="str">
        <f t="shared" ca="1" si="31"/>
        <v>Açık Teklif Usulü</v>
      </c>
      <c r="U192">
        <f ca="1">Projeler[[#This Row],[İhale Tutarı]]</f>
        <v>479620</v>
      </c>
      <c r="V192">
        <f ca="1">Projeler[[#This Row],[Finans - Proje Tutarı]]*RANDBETWEEN(1,100)/100</f>
        <v>244606.2</v>
      </c>
      <c r="W192">
        <f ca="1">(Projeler[[#This Row],[Finans - Proje Tutarı]]-Projeler[[#This Row],[Finans - Geçen Yıllar Harcama]])*RANDBETWEEN(1,100)/100</f>
        <v>138658.14199999999</v>
      </c>
      <c r="X192">
        <f ca="1">Projeler[[#This Row],[Finans - Proje Tutarı]]-Projeler[[#This Row],[Finans - Geçen Yıllar Harcama]]-Projeler[[#This Row],[Finans - Dönem Harcama]]</f>
        <v>96355.657999999996</v>
      </c>
      <c r="Y192" s="26">
        <f ca="1">(Projeler[[#This Row],[Finans - Proje Tutarı]]-Projeler[[#This Row],[Finans - Kalan Bütçe]])/Projeler[[#This Row],[Finans - Proje Tutarı]]</f>
        <v>0.79910000000000003</v>
      </c>
      <c r="Z192" s="26">
        <f ca="1">Projeler[[#This Row],[Bütçe Kullanım Oranı]]*RANDBETWEEN(50,100)/100</f>
        <v>0.73517200000000005</v>
      </c>
    </row>
    <row r="193" spans="1:26">
      <c r="A193">
        <v>92</v>
      </c>
      <c r="B193" s="7" t="str">
        <f ca="1">VLOOKUP(RANDBETWEEN(1,1000),Basvuranlar[],2,0)&amp;" "&amp;VLOOKUP(RANDBETWEEN(1,1000),Basvuranlar[],3,0)</f>
        <v>Örgün Buyuran</v>
      </c>
      <c r="C193" t="str">
        <f ca="1">E193&amp;"-"&amp;F193&amp;" "&amp; Projeler[[#This Row],[Karakteristik]]&amp;" Projesi"</f>
        <v>Kırşehir-Kırşehir Altyapı ve Teknoloji Projesi</v>
      </c>
      <c r="D193">
        <f t="shared" ca="1" si="22"/>
        <v>607</v>
      </c>
      <c r="E193" t="str">
        <f ca="1">VLOOKUP(Projeler[[#This Row],[ProjeİlceID]],ilceler[],3,0)</f>
        <v>Kırşehir</v>
      </c>
      <c r="F193" t="str">
        <f ca="1">VLOOKUP(Projeler[[#This Row],[ProjeİlceID]],ilceler[],2,0)</f>
        <v>Kırşehir</v>
      </c>
      <c r="G193" t="str">
        <f t="shared" ca="1" si="23"/>
        <v>Network ve Sinyal</v>
      </c>
      <c r="H193" s="15" t="str">
        <f t="shared" ca="1" si="24"/>
        <v>Departman Bütçesi</v>
      </c>
      <c r="I193" t="str">
        <f t="shared" ca="1" si="25"/>
        <v>Altyapı ve Teknoloji</v>
      </c>
      <c r="J193" s="10">
        <f t="shared" ca="1" si="26"/>
        <v>42964</v>
      </c>
      <c r="K193" s="10">
        <f ca="1">Projeler[[#This Row],[Proje Başlangıç]]+RANDBETWEEN(60,620)</f>
        <v>43424</v>
      </c>
      <c r="L193" t="str">
        <f t="shared" ca="1" si="27"/>
        <v>Devam Ediyor</v>
      </c>
      <c r="M193" s="25" t="str">
        <f ca="1">Projeler[[#This Row],[Proje Adı]]</f>
        <v>Kırşehir-Kırşehir Altyapı ve Teknoloji Projesi</v>
      </c>
      <c r="N193" t="str">
        <f ca="1">Projeler[[#This Row],[Proje İli]]&amp;" İli "&amp;Projeler[[#This Row],[Proje İlçesi]]&amp;" İlçesi"</f>
        <v>Kırşehir İli Kırşehir İlçesi</v>
      </c>
      <c r="O193">
        <f t="shared" ca="1" si="28"/>
        <v>500160</v>
      </c>
      <c r="P193" s="10">
        <f t="shared" ca="1" si="29"/>
        <v>43000</v>
      </c>
      <c r="Q193" s="10">
        <f ca="1">Projeler[[#This Row],[İhale Tarihi]]+RANDBETWEEN(10,60)</f>
        <v>43028</v>
      </c>
      <c r="R193" t="str">
        <f t="shared" ca="1" si="30"/>
        <v>Işıltı Burak</v>
      </c>
      <c r="S193" t="str">
        <f ca="1">OFFSET(S$1,MATCH(Projeler[[#This Row],[İhale Usulu]],T$1:T$100)-1,0)</f>
        <v>Açık Teklif</v>
      </c>
      <c r="T193" t="str">
        <f t="shared" ca="1" si="31"/>
        <v>Pazarlık Usulü</v>
      </c>
      <c r="U193">
        <f ca="1">Projeler[[#This Row],[İhale Tutarı]]</f>
        <v>500160</v>
      </c>
      <c r="V193">
        <f ca="1">Projeler[[#This Row],[Finans - Proje Tutarı]]*RANDBETWEEN(1,100)/100</f>
        <v>70022.399999999994</v>
      </c>
      <c r="W193">
        <f ca="1">(Projeler[[#This Row],[Finans - Proje Tutarı]]-Projeler[[#This Row],[Finans - Geçen Yıllar Harcama]])*RANDBETWEEN(1,100)/100</f>
        <v>262383.93599999999</v>
      </c>
      <c r="X193">
        <f ca="1">Projeler[[#This Row],[Finans - Proje Tutarı]]-Projeler[[#This Row],[Finans - Geçen Yıllar Harcama]]-Projeler[[#This Row],[Finans - Dönem Harcama]]</f>
        <v>167753.66399999999</v>
      </c>
      <c r="Y193" s="26">
        <f ca="1">(Projeler[[#This Row],[Finans - Proje Tutarı]]-Projeler[[#This Row],[Finans - Kalan Bütçe]])/Projeler[[#This Row],[Finans - Proje Tutarı]]</f>
        <v>0.66459999999999997</v>
      </c>
      <c r="Z193" s="26">
        <f ca="1">Projeler[[#This Row],[Bütçe Kullanım Oranı]]*RANDBETWEEN(50,100)/100</f>
        <v>0.57155599999999995</v>
      </c>
    </row>
  </sheetData>
  <dataValidations count="1">
    <dataValidation type="list" allowBlank="1" showInputMessage="1" showErrorMessage="1" sqref="G103:G193" xr:uid="{ECE1DF4F-3975-41B1-BB7F-D9B48CCABFE9}">
      <formula1>"Tarım,Madencilik,İmalat,Turizm,Konut,Eğitim,Sağlık,Ulaştırma,Enerji,Altyapı,DKH-İktisadi,DKH-Sosyal"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41191-EE94-4305-9C5F-EABA3144D754}">
  <dimension ref="A1:M193"/>
  <sheetViews>
    <sheetView workbookViewId="0">
      <pane ySplit="2903" topLeftCell="A101" activePane="bottomLeft"/>
      <selection activeCell="F5" sqref="F5"/>
      <selection pane="bottomLeft" activeCell="A101" sqref="A101"/>
    </sheetView>
  </sheetViews>
  <sheetFormatPr defaultRowHeight="14.25"/>
  <cols>
    <col min="1" max="1" width="10.06640625" customWidth="1"/>
    <col min="2" max="2" width="41.796875" customWidth="1"/>
    <col min="3" max="3" width="14.06640625" customWidth="1"/>
    <col min="4" max="4" width="14.59765625" bestFit="1" customWidth="1"/>
    <col min="5" max="5" width="12.19921875" bestFit="1" customWidth="1"/>
    <col min="6" max="6" width="23.33203125" customWidth="1"/>
    <col min="7" max="7" width="14.53125" bestFit="1" customWidth="1"/>
    <col min="8" max="9" width="12.796875" customWidth="1"/>
    <col min="10" max="10" width="20.73046875" bestFit="1" customWidth="1"/>
    <col min="11" max="11" width="19.53125" customWidth="1"/>
    <col min="12" max="13" width="23.73046875" customWidth="1"/>
    <col min="14" max="14" width="23.9296875" customWidth="1"/>
    <col min="15" max="15" width="25" customWidth="1"/>
  </cols>
  <sheetData>
    <row r="1" spans="2:13">
      <c r="B1" s="27" t="s">
        <v>3039</v>
      </c>
      <c r="F1" t="s">
        <v>3057</v>
      </c>
      <c r="G1" t="s">
        <v>3029</v>
      </c>
      <c r="K1" t="s">
        <v>3036</v>
      </c>
      <c r="M1" s="27"/>
    </row>
    <row r="2" spans="2:13">
      <c r="B2" t="s">
        <v>3052</v>
      </c>
      <c r="F2" t="s">
        <v>3059</v>
      </c>
      <c r="G2" t="s">
        <v>3029</v>
      </c>
      <c r="K2" t="s">
        <v>3034</v>
      </c>
    </row>
    <row r="3" spans="2:13">
      <c r="B3" t="s">
        <v>3040</v>
      </c>
      <c r="F3" t="s">
        <v>3058</v>
      </c>
      <c r="G3" t="s">
        <v>3030</v>
      </c>
    </row>
    <row r="4" spans="2:13">
      <c r="B4" t="s">
        <v>3042</v>
      </c>
      <c r="F4" t="s">
        <v>3033</v>
      </c>
      <c r="G4" t="s">
        <v>3030</v>
      </c>
    </row>
    <row r="5" spans="2:13">
      <c r="B5" t="s">
        <v>3043</v>
      </c>
      <c r="F5" t="s">
        <v>3025</v>
      </c>
      <c r="G5" t="s">
        <v>3026</v>
      </c>
    </row>
    <row r="6" spans="2:13">
      <c r="B6" t="s">
        <v>3044</v>
      </c>
    </row>
    <row r="7" spans="2:13">
      <c r="B7" t="s">
        <v>3045</v>
      </c>
    </row>
    <row r="8" spans="2:13">
      <c r="B8" t="s">
        <v>2119</v>
      </c>
    </row>
    <row r="10" spans="2:13">
      <c r="H10">
        <f t="shared" ref="H10:H28" si="0">H9+20540</f>
        <v>20540</v>
      </c>
    </row>
    <row r="11" spans="2:13">
      <c r="H11">
        <f t="shared" si="0"/>
        <v>41080</v>
      </c>
    </row>
    <row r="12" spans="2:13">
      <c r="H12">
        <f t="shared" si="0"/>
        <v>61620</v>
      </c>
    </row>
    <row r="13" spans="2:13">
      <c r="H13">
        <f t="shared" si="0"/>
        <v>82160</v>
      </c>
    </row>
    <row r="14" spans="2:13">
      <c r="H14">
        <f t="shared" si="0"/>
        <v>102700</v>
      </c>
    </row>
    <row r="15" spans="2:13">
      <c r="H15">
        <f t="shared" si="0"/>
        <v>123240</v>
      </c>
    </row>
    <row r="16" spans="2:13">
      <c r="H16">
        <f t="shared" si="0"/>
        <v>143780</v>
      </c>
    </row>
    <row r="17" spans="8:8">
      <c r="H17">
        <f t="shared" si="0"/>
        <v>164320</v>
      </c>
    </row>
    <row r="18" spans="8:8">
      <c r="H18">
        <f t="shared" si="0"/>
        <v>184860</v>
      </c>
    </row>
    <row r="19" spans="8:8">
      <c r="H19">
        <f t="shared" si="0"/>
        <v>205400</v>
      </c>
    </row>
    <row r="20" spans="8:8">
      <c r="H20">
        <f t="shared" si="0"/>
        <v>225940</v>
      </c>
    </row>
    <row r="21" spans="8:8">
      <c r="H21">
        <f t="shared" si="0"/>
        <v>246480</v>
      </c>
    </row>
    <row r="22" spans="8:8">
      <c r="H22">
        <f t="shared" si="0"/>
        <v>267020</v>
      </c>
    </row>
    <row r="23" spans="8:8">
      <c r="H23">
        <f t="shared" si="0"/>
        <v>287560</v>
      </c>
    </row>
    <row r="24" spans="8:8">
      <c r="H24">
        <f t="shared" si="0"/>
        <v>308100</v>
      </c>
    </row>
    <row r="25" spans="8:8">
      <c r="H25">
        <f t="shared" si="0"/>
        <v>328640</v>
      </c>
    </row>
    <row r="26" spans="8:8">
      <c r="H26">
        <f t="shared" si="0"/>
        <v>349180</v>
      </c>
    </row>
    <row r="27" spans="8:8">
      <c r="H27">
        <f t="shared" si="0"/>
        <v>369720</v>
      </c>
    </row>
    <row r="28" spans="8:8">
      <c r="H28">
        <f t="shared" si="0"/>
        <v>390260</v>
      </c>
    </row>
    <row r="101" spans="1:11">
      <c r="A101" t="s">
        <v>3020</v>
      </c>
      <c r="B101" t="s">
        <v>3021</v>
      </c>
      <c r="C101" t="s">
        <v>3027</v>
      </c>
      <c r="D101" t="s">
        <v>3024</v>
      </c>
      <c r="E101" t="s">
        <v>3023</v>
      </c>
      <c r="F101" t="s">
        <v>3022</v>
      </c>
      <c r="G101" t="s">
        <v>3028</v>
      </c>
      <c r="H101" t="s">
        <v>3032</v>
      </c>
      <c r="I101" t="s">
        <v>3035</v>
      </c>
      <c r="J101" t="s">
        <v>3037</v>
      </c>
      <c r="K101" t="s">
        <v>3031</v>
      </c>
    </row>
    <row r="102" spans="1:11">
      <c r="A102">
        <v>1</v>
      </c>
      <c r="B102" t="str">
        <f ca="1">SUBSTITUTE(OFFSET(B$1,RANDBETWEEN(1,COUNTA(B$1:B$100))-1,0),"xxx",UPPER(PerformansData[[#This Row],[Birim İli]]))</f>
        <v>Altyapı ve Teknoloji</v>
      </c>
      <c r="C102">
        <f t="shared" ref="C102:C165" ca="1" si="1">RANDBETWEEN(1,970)</f>
        <v>404</v>
      </c>
      <c r="D102" t="str">
        <f ca="1">VLOOKUP(PerformansData[[#This Row],[BirimİlceID]],ilceler[],3,0)</f>
        <v>Gümüşhane</v>
      </c>
      <c r="E102" t="str">
        <f ca="1">VLOOKUP(PerformansData[[#This Row],[BirimİlceID]],ilceler[],2,0)</f>
        <v>Kelkit</v>
      </c>
      <c r="F102" t="str">
        <f ca="1">OFFSET(F$1,RANDBETWEEN(1,COUNTA(F$1:F$100))-1,0)</f>
        <v>Müşteri Memnuniyet</v>
      </c>
      <c r="G102" t="str">
        <f ca="1">OFFSET(G$1,MATCH(PerformansData[[#This Row],[Hedef Adı]],F$1:F$100,)-1,0)</f>
        <v>Yüzdesel</v>
      </c>
      <c r="H102">
        <f ca="1">_xlfn.SWITCH(PerformansData[[#This Row],[Hedef Tipi]],"Yüzdesel",100,"Rakamsal",RANDBETWEEN(4,100),1)</f>
        <v>100</v>
      </c>
      <c r="I102">
        <f ca="1">ROUND(_xlfn.SWITCH(PerformansData[[#This Row],[Hedef Tipi]],"Yüzdesel",PerformansData[[#This Row],[Hedef]]*RANDBETWEEN(60,140)/100,"Rakamsal",PerformansData[[#This Row],[Hedef]]*RANDBETWEEN(60,140)/100,RANDBETWEEN(0,1)),0)</f>
        <v>126</v>
      </c>
      <c r="J102" s="26">
        <f ca="1">PerformansData[[#This Row],[Gerçekleşen]]/PerformansData[[#This Row],[Hedef]]</f>
        <v>1.26</v>
      </c>
      <c r="K102" t="str">
        <f ca="1">IF(PerformansData[[#This Row],[Gerçekleşen]]&gt;=PerformansData[[#This Row],[Hedef]],$K$1,$K$2)</f>
        <v>Hedef Gerçekleşti</v>
      </c>
    </row>
    <row r="103" spans="1:11">
      <c r="A103">
        <v>2</v>
      </c>
      <c r="B103" t="str">
        <f ca="1">SUBSTITUTE(OFFSET(B$1,RANDBETWEEN(1,COUNTA(B$1:B$100))-1,0),"xxx",UPPER(PerformansData[[#This Row],[Birim İli]]))</f>
        <v>Finans</v>
      </c>
      <c r="C103">
        <f t="shared" ca="1" si="1"/>
        <v>881</v>
      </c>
      <c r="D103" t="str">
        <f ca="1">VLOOKUP(PerformansData[[#This Row],[BirimİlceID]],ilceler[],3,0)</f>
        <v>Tekirdağ</v>
      </c>
      <c r="E103" t="str">
        <f ca="1">VLOOKUP(PerformansData[[#This Row],[BirimİlceID]],ilceler[],2,0)</f>
        <v>Marmaraereğlisi</v>
      </c>
      <c r="F103" t="str">
        <f ca="1">OFFSET(F$1,RANDBETWEEN(1,COUNTA(F$1:F$100))-1,0)</f>
        <v>Tanıtım Faaliyetleri</v>
      </c>
      <c r="G103" t="str">
        <f ca="1">OFFSET(G$1,MATCH(PerformansData[[#This Row],[Hedef Adı]],F$1:F$100,)-1,0)</f>
        <v>Evet/Hayır</v>
      </c>
      <c r="H103">
        <f ca="1">_xlfn.SWITCH(PerformansData[[#This Row],[Hedef Tipi]],"Yüzdesel",100,"Rakamsal",RANDBETWEEN(4,100),1)</f>
        <v>1</v>
      </c>
      <c r="I103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03" s="26">
        <f ca="1">PerformansData[[#This Row],[Gerçekleşen]]/PerformansData[[#This Row],[Hedef]]</f>
        <v>1</v>
      </c>
      <c r="K103" t="str">
        <f ca="1">IF(PerformansData[[#This Row],[Gerçekleşen]]&gt;=PerformansData[[#This Row],[Hedef]],$K$1,$K$2)</f>
        <v>Hedef Gerçekleşti</v>
      </c>
    </row>
    <row r="104" spans="1:11">
      <c r="A104">
        <v>3</v>
      </c>
      <c r="B104" t="str">
        <f ca="1">SUBSTITUTE(OFFSET(B$1,RANDBETWEEN(1,COUNTA(B$1:B$100))-1,0),"xxx",UPPER(PerformansData[[#This Row],[Birim İli]]))</f>
        <v>Finans</v>
      </c>
      <c r="C104">
        <f t="shared" ca="1" si="1"/>
        <v>512</v>
      </c>
      <c r="D104" t="str">
        <f ca="1">VLOOKUP(PerformansData[[#This Row],[BirimİlceID]],ilceler[],3,0)</f>
        <v>İzmir</v>
      </c>
      <c r="E104" t="str">
        <f ca="1">VLOOKUP(PerformansData[[#This Row],[BirimİlceID]],ilceler[],2,0)</f>
        <v>Torbalı</v>
      </c>
      <c r="F104" t="str">
        <f t="shared" ref="F104:F133" ca="1" si="2">OFFSET(F$1,RANDBETWEEN(1,COUNTA(F$1:F$100))-1,0)</f>
        <v>Tanıtım Faaliyetleri</v>
      </c>
      <c r="G104" t="str">
        <f ca="1">OFFSET(G$1,MATCH(PerformansData[[#This Row],[Hedef Adı]],F$1:F$100,)-1,0)</f>
        <v>Evet/Hayır</v>
      </c>
      <c r="H104">
        <f ca="1">_xlfn.SWITCH(PerformansData[[#This Row],[Hedef Tipi]],"Yüzdesel",100,"Rakamsal",RANDBETWEEN(4,100),1)</f>
        <v>1</v>
      </c>
      <c r="I104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04" s="26">
        <f ca="1">PerformansData[[#This Row],[Gerçekleşen]]/PerformansData[[#This Row],[Hedef]]</f>
        <v>1</v>
      </c>
      <c r="K104" t="str">
        <f ca="1">IF(PerformansData[[#This Row],[Gerçekleşen]]&gt;=PerformansData[[#This Row],[Hedef]],$K$1,$K$2)</f>
        <v>Hedef Gerçekleşti</v>
      </c>
    </row>
    <row r="105" spans="1:11">
      <c r="A105">
        <v>4</v>
      </c>
      <c r="B105" t="str">
        <f ca="1">SUBSTITUTE(OFFSET(B$1,RANDBETWEEN(1,COUNTA(B$1:B$100))-1,0),"xxx",UPPER(PerformansData[[#This Row],[Birim İli]]))</f>
        <v>Saha Hizmetleri</v>
      </c>
      <c r="C105">
        <f t="shared" ca="1" si="1"/>
        <v>744</v>
      </c>
      <c r="D105" t="str">
        <f ca="1">VLOOKUP(PerformansData[[#This Row],[BirimİlceID]],ilceler[],3,0)</f>
        <v>Nevşehir</v>
      </c>
      <c r="E105" t="str">
        <f ca="1">VLOOKUP(PerformansData[[#This Row],[BirimİlceID]],ilceler[],2,0)</f>
        <v>Ürgüp</v>
      </c>
      <c r="F105" t="str">
        <f t="shared" ca="1" si="2"/>
        <v>Müşteri Memnuniyet</v>
      </c>
      <c r="G105" t="str">
        <f ca="1">OFFSET(G$1,MATCH(PerformansData[[#This Row],[Hedef Adı]],F$1:F$100,)-1,0)</f>
        <v>Yüzdesel</v>
      </c>
      <c r="H105">
        <f ca="1">_xlfn.SWITCH(PerformansData[[#This Row],[Hedef Tipi]],"Yüzdesel",100,"Rakamsal",RANDBETWEEN(4,100),1)</f>
        <v>100</v>
      </c>
      <c r="I105">
        <f ca="1">ROUND(_xlfn.SWITCH(PerformansData[[#This Row],[Hedef Tipi]],"Yüzdesel",PerformansData[[#This Row],[Hedef]]*RANDBETWEEN(60,140)/100,"Rakamsal",PerformansData[[#This Row],[Hedef]]*RANDBETWEEN(60,140)/100,RANDBETWEEN(0,1)),0)</f>
        <v>63</v>
      </c>
      <c r="J105" s="26">
        <f ca="1">PerformansData[[#This Row],[Gerçekleşen]]/PerformansData[[#This Row],[Hedef]]</f>
        <v>0.63</v>
      </c>
      <c r="K105" t="str">
        <f ca="1">IF(PerformansData[[#This Row],[Gerçekleşen]]&gt;=PerformansData[[#This Row],[Hedef]],$K$1,$K$2)</f>
        <v>Hedef Gerçekleşmedi</v>
      </c>
    </row>
    <row r="106" spans="1:11">
      <c r="A106">
        <v>5</v>
      </c>
      <c r="B106" t="str">
        <f ca="1">SUBSTITUTE(OFFSET(B$1,RANDBETWEEN(1,COUNTA(B$1:B$100))-1,0),"xxx",UPPER(PerformansData[[#This Row],[Birim İli]]))</f>
        <v>Diğer</v>
      </c>
      <c r="C106">
        <f t="shared" ca="1" si="1"/>
        <v>137</v>
      </c>
      <c r="D106" t="str">
        <f ca="1">VLOOKUP(PerformansData[[#This Row],[BirimİlceID]],ilceler[],3,0)</f>
        <v>Aydın</v>
      </c>
      <c r="E106" t="str">
        <f ca="1">VLOOKUP(PerformansData[[#This Row],[BirimİlceID]],ilceler[],2,0)</f>
        <v>Söke</v>
      </c>
      <c r="F106" t="str">
        <f t="shared" ca="1" si="2"/>
        <v>Baz İstasyonu Sayısı</v>
      </c>
      <c r="G106" t="str">
        <f ca="1">OFFSET(G$1,MATCH(PerformansData[[#This Row],[Hedef Adı]],F$1:F$100,)-1,0)</f>
        <v>Rakamsal</v>
      </c>
      <c r="H106">
        <f ca="1">_xlfn.SWITCH(PerformansData[[#This Row],[Hedef Tipi]],"Yüzdesel",100,"Rakamsal",RANDBETWEEN(4,100),1)</f>
        <v>14</v>
      </c>
      <c r="I106">
        <f ca="1">ROUND(_xlfn.SWITCH(PerformansData[[#This Row],[Hedef Tipi]],"Yüzdesel",PerformansData[[#This Row],[Hedef]]*RANDBETWEEN(60,140)/100,"Rakamsal",PerformansData[[#This Row],[Hedef]]*RANDBETWEEN(60,140)/100,RANDBETWEEN(0,1)),0)</f>
        <v>18</v>
      </c>
      <c r="J106" s="26">
        <f ca="1">PerformansData[[#This Row],[Gerçekleşen]]/PerformansData[[#This Row],[Hedef]]</f>
        <v>1.2857142857142858</v>
      </c>
      <c r="K106" t="str">
        <f ca="1">IF(PerformansData[[#This Row],[Gerçekleşen]]&gt;=PerformansData[[#This Row],[Hedef]],$K$1,$K$2)</f>
        <v>Hedef Gerçekleşti</v>
      </c>
    </row>
    <row r="107" spans="1:11">
      <c r="A107">
        <v>6</v>
      </c>
      <c r="B107" t="str">
        <f ca="1">SUBSTITUTE(OFFSET(B$1,RANDBETWEEN(1,COUNTA(B$1:B$100))-1,0),"xxx",UPPER(PerformansData[[#This Row],[Birim İli]]))</f>
        <v>Altyapı ve Teknoloji</v>
      </c>
      <c r="C107">
        <f t="shared" ca="1" si="1"/>
        <v>640</v>
      </c>
      <c r="D107" t="str">
        <f ca="1">VLOOKUP(PerformansData[[#This Row],[BirimİlceID]],ilceler[],3,0)</f>
        <v>Konya</v>
      </c>
      <c r="E107" t="str">
        <f ca="1">VLOOKUP(PerformansData[[#This Row],[BirimİlceID]],ilceler[],2,0)</f>
        <v>Kadınhanı</v>
      </c>
      <c r="F107" t="str">
        <f t="shared" ca="1" si="2"/>
        <v>Tanıtım Faaliyetleri</v>
      </c>
      <c r="G107" t="str">
        <f ca="1">OFFSET(G$1,MATCH(PerformansData[[#This Row],[Hedef Adı]],F$1:F$100,)-1,0)</f>
        <v>Evet/Hayır</v>
      </c>
      <c r="H107">
        <f ca="1">_xlfn.SWITCH(PerformansData[[#This Row],[Hedef Tipi]],"Yüzdesel",100,"Rakamsal",RANDBETWEEN(4,100),1)</f>
        <v>1</v>
      </c>
      <c r="I107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07" s="26">
        <f ca="1">PerformansData[[#This Row],[Gerçekleşen]]/PerformansData[[#This Row],[Hedef]]</f>
        <v>0</v>
      </c>
      <c r="K107" t="str">
        <f ca="1">IF(PerformansData[[#This Row],[Gerçekleşen]]&gt;=PerformansData[[#This Row],[Hedef]],$K$1,$K$2)</f>
        <v>Hedef Gerçekleşmedi</v>
      </c>
    </row>
    <row r="108" spans="1:11">
      <c r="A108">
        <v>7</v>
      </c>
      <c r="B108" t="str">
        <f ca="1">SUBSTITUTE(OFFSET(B$1,RANDBETWEEN(1,COUNTA(B$1:B$100))-1,0),"xxx",UPPER(PerformansData[[#This Row],[Birim İli]]))</f>
        <v>Satış ve Pazarlama</v>
      </c>
      <c r="C108">
        <f t="shared" ca="1" si="1"/>
        <v>670</v>
      </c>
      <c r="D108" t="str">
        <f ca="1">VLOOKUP(PerformansData[[#This Row],[BirimİlceID]],ilceler[],3,0)</f>
        <v>Malatya</v>
      </c>
      <c r="E108" t="str">
        <f ca="1">VLOOKUP(PerformansData[[#This Row],[BirimİlceID]],ilceler[],2,0)</f>
        <v>Doğanşehir</v>
      </c>
      <c r="F108" t="str">
        <f t="shared" ca="1" si="2"/>
        <v>Müşteri Memnuniyet</v>
      </c>
      <c r="G108" t="str">
        <f ca="1">OFFSET(G$1,MATCH(PerformansData[[#This Row],[Hedef Adı]],F$1:F$100,)-1,0)</f>
        <v>Yüzdesel</v>
      </c>
      <c r="H108">
        <f ca="1">_xlfn.SWITCH(PerformansData[[#This Row],[Hedef Tipi]],"Yüzdesel",100,"Rakamsal",RANDBETWEEN(4,100),1)</f>
        <v>100</v>
      </c>
      <c r="I108">
        <f ca="1">ROUND(_xlfn.SWITCH(PerformansData[[#This Row],[Hedef Tipi]],"Yüzdesel",PerformansData[[#This Row],[Hedef]]*RANDBETWEEN(60,140)/100,"Rakamsal",PerformansData[[#This Row],[Hedef]]*RANDBETWEEN(60,140)/100,RANDBETWEEN(0,1)),0)</f>
        <v>137</v>
      </c>
      <c r="J108" s="26">
        <f ca="1">PerformansData[[#This Row],[Gerçekleşen]]/PerformansData[[#This Row],[Hedef]]</f>
        <v>1.37</v>
      </c>
      <c r="K108" t="str">
        <f ca="1">IF(PerformansData[[#This Row],[Gerçekleşen]]&gt;=PerformansData[[#This Row],[Hedef]],$K$1,$K$2)</f>
        <v>Hedef Gerçekleşti</v>
      </c>
    </row>
    <row r="109" spans="1:11">
      <c r="A109">
        <v>8</v>
      </c>
      <c r="B109" t="str">
        <f ca="1">SUBSTITUTE(OFFSET(B$1,RANDBETWEEN(1,COUNTA(B$1:B$100))-1,0),"xxx",UPPER(PerformansData[[#This Row],[Birim İli]]))</f>
        <v>Finans</v>
      </c>
      <c r="C109">
        <f t="shared" ca="1" si="1"/>
        <v>938</v>
      </c>
      <c r="D109" t="str">
        <f ca="1">VLOOKUP(PerformansData[[#This Row],[BirimİlceID]],ilceler[],3,0)</f>
        <v>Van</v>
      </c>
      <c r="E109" t="str">
        <f ca="1">VLOOKUP(PerformansData[[#This Row],[BirimİlceID]],ilceler[],2,0)</f>
        <v>İpekyolu</v>
      </c>
      <c r="F109" t="str">
        <f t="shared" ca="1" si="2"/>
        <v>Baz İstasyonu Sayısı</v>
      </c>
      <c r="G109" t="str">
        <f ca="1">OFFSET(G$1,MATCH(PerformansData[[#This Row],[Hedef Adı]],F$1:F$100,)-1,0)</f>
        <v>Rakamsal</v>
      </c>
      <c r="H109">
        <f ca="1">_xlfn.SWITCH(PerformansData[[#This Row],[Hedef Tipi]],"Yüzdesel",100,"Rakamsal",RANDBETWEEN(4,100),1)</f>
        <v>96</v>
      </c>
      <c r="I109">
        <f ca="1">ROUND(_xlfn.SWITCH(PerformansData[[#This Row],[Hedef Tipi]],"Yüzdesel",PerformansData[[#This Row],[Hedef]]*RANDBETWEEN(60,140)/100,"Rakamsal",PerformansData[[#This Row],[Hedef]]*RANDBETWEEN(60,140)/100,RANDBETWEEN(0,1)),0)</f>
        <v>63</v>
      </c>
      <c r="J109" s="26">
        <f ca="1">PerformansData[[#This Row],[Gerçekleşen]]/PerformansData[[#This Row],[Hedef]]</f>
        <v>0.65625</v>
      </c>
      <c r="K109" t="str">
        <f ca="1">IF(PerformansData[[#This Row],[Gerçekleşen]]&gt;=PerformansData[[#This Row],[Hedef]],$K$1,$K$2)</f>
        <v>Hedef Gerçekleşmedi</v>
      </c>
    </row>
    <row r="110" spans="1:11">
      <c r="A110">
        <v>9</v>
      </c>
      <c r="B110" t="str">
        <f ca="1">SUBSTITUTE(OFFSET(B$1,RANDBETWEEN(1,COUNTA(B$1:B$100))-1,0),"xxx",UPPER(PerformansData[[#This Row],[Birim İli]]))</f>
        <v>Satış ve Pazarlama</v>
      </c>
      <c r="C110">
        <f t="shared" ca="1" si="1"/>
        <v>164</v>
      </c>
      <c r="D110" t="str">
        <f ca="1">VLOOKUP(PerformansData[[#This Row],[BirimİlceID]],ilceler[],3,0)</f>
        <v>Batman</v>
      </c>
      <c r="E110" t="str">
        <f ca="1">VLOOKUP(PerformansData[[#This Row],[BirimİlceID]],ilceler[],2,0)</f>
        <v>Batman</v>
      </c>
      <c r="F110" t="str">
        <f t="shared" ca="1" si="2"/>
        <v>Eğitim Sayısı</v>
      </c>
      <c r="G110" t="str">
        <f ca="1">OFFSET(G$1,MATCH(PerformansData[[#This Row],[Hedef Adı]],F$1:F$100,)-1,0)</f>
        <v>Rakamsal</v>
      </c>
      <c r="H110">
        <f ca="1">_xlfn.SWITCH(PerformansData[[#This Row],[Hedef Tipi]],"Yüzdesel",100,"Rakamsal",RANDBETWEEN(4,100),1)</f>
        <v>99</v>
      </c>
      <c r="I110">
        <f ca="1">ROUND(_xlfn.SWITCH(PerformansData[[#This Row],[Hedef Tipi]],"Yüzdesel",PerformansData[[#This Row],[Hedef]]*RANDBETWEEN(60,140)/100,"Rakamsal",PerformansData[[#This Row],[Hedef]]*RANDBETWEEN(60,140)/100,RANDBETWEEN(0,1)),0)</f>
        <v>97</v>
      </c>
      <c r="J110" s="26">
        <f ca="1">PerformansData[[#This Row],[Gerçekleşen]]/PerformansData[[#This Row],[Hedef]]</f>
        <v>0.97979797979797978</v>
      </c>
      <c r="K110" t="str">
        <f ca="1">IF(PerformansData[[#This Row],[Gerçekleşen]]&gt;=PerformansData[[#This Row],[Hedef]],$K$1,$K$2)</f>
        <v>Hedef Gerçekleşmedi</v>
      </c>
    </row>
    <row r="111" spans="1:11">
      <c r="A111">
        <v>10</v>
      </c>
      <c r="B111" t="str">
        <f ca="1">SUBSTITUTE(OFFSET(B$1,RANDBETWEEN(1,COUNTA(B$1:B$100))-1,0),"xxx",UPPER(PerformansData[[#This Row],[Birim İli]]))</f>
        <v>Network ve Sinyal</v>
      </c>
      <c r="C111">
        <f t="shared" ca="1" si="1"/>
        <v>389</v>
      </c>
      <c r="D111" t="str">
        <f ca="1">VLOOKUP(PerformansData[[#This Row],[BirimİlceID]],ilceler[],3,0)</f>
        <v>Giresun</v>
      </c>
      <c r="E111" t="str">
        <f ca="1">VLOOKUP(PerformansData[[#This Row],[BirimİlceID]],ilceler[],2,0)</f>
        <v>Çamoluk</v>
      </c>
      <c r="F111" t="str">
        <f t="shared" ca="1" si="2"/>
        <v>Baz İstasyonu Sayısı</v>
      </c>
      <c r="G111" t="str">
        <f ca="1">OFFSET(G$1,MATCH(PerformansData[[#This Row],[Hedef Adı]],F$1:F$100,)-1,0)</f>
        <v>Rakamsal</v>
      </c>
      <c r="H111">
        <f ca="1">_xlfn.SWITCH(PerformansData[[#This Row],[Hedef Tipi]],"Yüzdesel",100,"Rakamsal",RANDBETWEEN(4,100),1)</f>
        <v>43</v>
      </c>
      <c r="I111">
        <f ca="1">ROUND(_xlfn.SWITCH(PerformansData[[#This Row],[Hedef Tipi]],"Yüzdesel",PerformansData[[#This Row],[Hedef]]*RANDBETWEEN(60,140)/100,"Rakamsal",PerformansData[[#This Row],[Hedef]]*RANDBETWEEN(60,140)/100,RANDBETWEEN(0,1)),0)</f>
        <v>46</v>
      </c>
      <c r="J111" s="26">
        <f ca="1">PerformansData[[#This Row],[Gerçekleşen]]/PerformansData[[#This Row],[Hedef]]</f>
        <v>1.069767441860465</v>
      </c>
      <c r="K111" t="str">
        <f ca="1">IF(PerformansData[[#This Row],[Gerçekleşen]]&gt;=PerformansData[[#This Row],[Hedef]],$K$1,$K$2)</f>
        <v>Hedef Gerçekleşti</v>
      </c>
    </row>
    <row r="112" spans="1:11">
      <c r="A112">
        <v>11</v>
      </c>
      <c r="B112" t="str">
        <f ca="1">SUBSTITUTE(OFFSET(B$1,RANDBETWEEN(1,COUNTA(B$1:B$100))-1,0),"xxx",UPPER(PerformansData[[#This Row],[Birim İli]]))</f>
        <v>Network ve Sinyal</v>
      </c>
      <c r="C112">
        <f t="shared" ca="1" si="1"/>
        <v>264</v>
      </c>
      <c r="D112" t="str">
        <f ca="1">VLOOKUP(PerformansData[[#This Row],[BirimİlceID]],ilceler[],3,0)</f>
        <v>Çorum</v>
      </c>
      <c r="E112" t="str">
        <f ca="1">VLOOKUP(PerformansData[[#This Row],[BirimİlceID]],ilceler[],2,0)</f>
        <v>Laçin</v>
      </c>
      <c r="F112" t="str">
        <f t="shared" ca="1" si="2"/>
        <v>Yönetici Memnuniyet</v>
      </c>
      <c r="G112" t="str">
        <f ca="1">OFFSET(G$1,MATCH(PerformansData[[#This Row],[Hedef Adı]],F$1:F$100,)-1,0)</f>
        <v>Yüzdesel</v>
      </c>
      <c r="H112">
        <f ca="1">_xlfn.SWITCH(PerformansData[[#This Row],[Hedef Tipi]],"Yüzdesel",100,"Rakamsal",RANDBETWEEN(4,100),1)</f>
        <v>100</v>
      </c>
      <c r="I112">
        <f ca="1">ROUND(_xlfn.SWITCH(PerformansData[[#This Row],[Hedef Tipi]],"Yüzdesel",PerformansData[[#This Row],[Hedef]]*RANDBETWEEN(60,140)/100,"Rakamsal",PerformansData[[#This Row],[Hedef]]*RANDBETWEEN(60,140)/100,RANDBETWEEN(0,1)),0)</f>
        <v>108</v>
      </c>
      <c r="J112" s="26">
        <f ca="1">PerformansData[[#This Row],[Gerçekleşen]]/PerformansData[[#This Row],[Hedef]]</f>
        <v>1.08</v>
      </c>
      <c r="K112" t="str">
        <f ca="1">IF(PerformansData[[#This Row],[Gerçekleşen]]&gt;=PerformansData[[#This Row],[Hedef]],$K$1,$K$2)</f>
        <v>Hedef Gerçekleşti</v>
      </c>
    </row>
    <row r="113" spans="1:11">
      <c r="A113">
        <v>12</v>
      </c>
      <c r="B113" t="str">
        <f ca="1">SUBSTITUTE(OFFSET(B$1,RANDBETWEEN(1,COUNTA(B$1:B$100))-1,0),"xxx",UPPER(PerformansData[[#This Row],[Birim İli]]))</f>
        <v>Altyapı ve Teknoloji</v>
      </c>
      <c r="C113">
        <f t="shared" ca="1" si="1"/>
        <v>296</v>
      </c>
      <c r="D113" t="str">
        <f ca="1">VLOOKUP(PerformansData[[#This Row],[BirimİlceID]],ilceler[],3,0)</f>
        <v>Diyarbakır</v>
      </c>
      <c r="E113" t="str">
        <f ca="1">VLOOKUP(PerformansData[[#This Row],[BirimİlceID]],ilceler[],2,0)</f>
        <v>Eğil</v>
      </c>
      <c r="F113" t="str">
        <f t="shared" ca="1" si="2"/>
        <v>Müşteri Memnuniyet</v>
      </c>
      <c r="G113" t="str">
        <f ca="1">OFFSET(G$1,MATCH(PerformansData[[#This Row],[Hedef Adı]],F$1:F$100,)-1,0)</f>
        <v>Yüzdesel</v>
      </c>
      <c r="H113">
        <f ca="1">_xlfn.SWITCH(PerformansData[[#This Row],[Hedef Tipi]],"Yüzdesel",100,"Rakamsal",RANDBETWEEN(4,100),1)</f>
        <v>100</v>
      </c>
      <c r="I113">
        <f ca="1">ROUND(_xlfn.SWITCH(PerformansData[[#This Row],[Hedef Tipi]],"Yüzdesel",PerformansData[[#This Row],[Hedef]]*RANDBETWEEN(60,140)/100,"Rakamsal",PerformansData[[#This Row],[Hedef]]*RANDBETWEEN(60,140)/100,RANDBETWEEN(0,1)),0)</f>
        <v>106</v>
      </c>
      <c r="J113" s="26">
        <f ca="1">PerformansData[[#This Row],[Gerçekleşen]]/PerformansData[[#This Row],[Hedef]]</f>
        <v>1.06</v>
      </c>
      <c r="K113" t="str">
        <f ca="1">IF(PerformansData[[#This Row],[Gerçekleşen]]&gt;=PerformansData[[#This Row],[Hedef]],$K$1,$K$2)</f>
        <v>Hedef Gerçekleşti</v>
      </c>
    </row>
    <row r="114" spans="1:11">
      <c r="A114">
        <v>13</v>
      </c>
      <c r="B114" t="str">
        <f ca="1">SUBSTITUTE(OFFSET(B$1,RANDBETWEEN(1,COUNTA(B$1:B$100))-1,0),"xxx",UPPER(PerformansData[[#This Row],[Birim İli]]))</f>
        <v>Diğer</v>
      </c>
      <c r="C114">
        <f t="shared" ca="1" si="1"/>
        <v>315</v>
      </c>
      <c r="D114" t="str">
        <f ca="1">VLOOKUP(PerformansData[[#This Row],[BirimİlceID]],ilceler[],3,0)</f>
        <v>Edirne</v>
      </c>
      <c r="E114" t="str">
        <f ca="1">VLOOKUP(PerformansData[[#This Row],[BirimİlceID]],ilceler[],2,0)</f>
        <v>Edirne</v>
      </c>
      <c r="F114" t="str">
        <f t="shared" ca="1" si="2"/>
        <v>Baz İstasyonu Sayısı</v>
      </c>
      <c r="G114" t="str">
        <f ca="1">OFFSET(G$1,MATCH(PerformansData[[#This Row],[Hedef Adı]],F$1:F$100,)-1,0)</f>
        <v>Rakamsal</v>
      </c>
      <c r="H114">
        <f ca="1">_xlfn.SWITCH(PerformansData[[#This Row],[Hedef Tipi]],"Yüzdesel",100,"Rakamsal",RANDBETWEEN(4,100),1)</f>
        <v>30</v>
      </c>
      <c r="I114">
        <f ca="1">ROUND(_xlfn.SWITCH(PerformansData[[#This Row],[Hedef Tipi]],"Yüzdesel",PerformansData[[#This Row],[Hedef]]*RANDBETWEEN(60,140)/100,"Rakamsal",PerformansData[[#This Row],[Hedef]]*RANDBETWEEN(60,140)/100,RANDBETWEEN(0,1)),0)</f>
        <v>22</v>
      </c>
      <c r="J114" s="26">
        <f ca="1">PerformansData[[#This Row],[Gerçekleşen]]/PerformansData[[#This Row],[Hedef]]</f>
        <v>0.73333333333333328</v>
      </c>
      <c r="K114" t="str">
        <f ca="1">IF(PerformansData[[#This Row],[Gerçekleşen]]&gt;=PerformansData[[#This Row],[Hedef]],$K$1,$K$2)</f>
        <v>Hedef Gerçekleşmedi</v>
      </c>
    </row>
    <row r="115" spans="1:11">
      <c r="A115">
        <v>14</v>
      </c>
      <c r="B115" t="str">
        <f ca="1">SUBSTITUTE(OFFSET(B$1,RANDBETWEEN(1,COUNTA(B$1:B$100))-1,0),"xxx",UPPER(PerformansData[[#This Row],[Birim İli]]))</f>
        <v>Saha Hizmetleri</v>
      </c>
      <c r="C115">
        <f t="shared" ca="1" si="1"/>
        <v>611</v>
      </c>
      <c r="D115" t="str">
        <f ca="1">VLOOKUP(PerformansData[[#This Row],[BirimİlceID]],ilceler[],3,0)</f>
        <v>Kocaeli</v>
      </c>
      <c r="E115" t="str">
        <f ca="1">VLOOKUP(PerformansData[[#This Row],[BirimİlceID]],ilceler[],2,0)</f>
        <v>Darıca</v>
      </c>
      <c r="F115" t="str">
        <f t="shared" ca="1" si="2"/>
        <v>Yönetici Memnuniyet</v>
      </c>
      <c r="G115" t="str">
        <f ca="1">OFFSET(G$1,MATCH(PerformansData[[#This Row],[Hedef Adı]],F$1:F$100,)-1,0)</f>
        <v>Yüzdesel</v>
      </c>
      <c r="H115">
        <f ca="1">_xlfn.SWITCH(PerformansData[[#This Row],[Hedef Tipi]],"Yüzdesel",100,"Rakamsal",RANDBETWEEN(4,100),1)</f>
        <v>100</v>
      </c>
      <c r="I115">
        <f ca="1">ROUND(_xlfn.SWITCH(PerformansData[[#This Row],[Hedef Tipi]],"Yüzdesel",PerformansData[[#This Row],[Hedef]]*RANDBETWEEN(60,140)/100,"Rakamsal",PerformansData[[#This Row],[Hedef]]*RANDBETWEEN(60,140)/100,RANDBETWEEN(0,1)),0)</f>
        <v>122</v>
      </c>
      <c r="J115" s="26">
        <f ca="1">PerformansData[[#This Row],[Gerçekleşen]]/PerformansData[[#This Row],[Hedef]]</f>
        <v>1.22</v>
      </c>
      <c r="K115" t="str">
        <f ca="1">IF(PerformansData[[#This Row],[Gerçekleşen]]&gt;=PerformansData[[#This Row],[Hedef]],$K$1,$K$2)</f>
        <v>Hedef Gerçekleşti</v>
      </c>
    </row>
    <row r="116" spans="1:11">
      <c r="A116">
        <v>15</v>
      </c>
      <c r="B116" t="str">
        <f ca="1">SUBSTITUTE(OFFSET(B$1,RANDBETWEEN(1,COUNTA(B$1:B$100))-1,0),"xxx",UPPER(PerformansData[[#This Row],[Birim İli]]))</f>
        <v>Network ve Sinyal</v>
      </c>
      <c r="C116">
        <f t="shared" ca="1" si="1"/>
        <v>610</v>
      </c>
      <c r="D116" t="str">
        <f ca="1">VLOOKUP(PerformansData[[#This Row],[BirimİlceID]],ilceler[],3,0)</f>
        <v>Kocaeli</v>
      </c>
      <c r="E116" t="str">
        <f ca="1">VLOOKUP(PerformansData[[#This Row],[BirimİlceID]],ilceler[],2,0)</f>
        <v>Çayırova</v>
      </c>
      <c r="F116" t="str">
        <f t="shared" ca="1" si="2"/>
        <v>Müşteri Memnuniyet</v>
      </c>
      <c r="G116" t="str">
        <f ca="1">OFFSET(G$1,MATCH(PerformansData[[#This Row],[Hedef Adı]],F$1:F$100,)-1,0)</f>
        <v>Yüzdesel</v>
      </c>
      <c r="H116">
        <f ca="1">_xlfn.SWITCH(PerformansData[[#This Row],[Hedef Tipi]],"Yüzdesel",100,"Rakamsal",RANDBETWEEN(4,100),1)</f>
        <v>100</v>
      </c>
      <c r="I116">
        <f ca="1">ROUND(_xlfn.SWITCH(PerformansData[[#This Row],[Hedef Tipi]],"Yüzdesel",PerformansData[[#This Row],[Hedef]]*RANDBETWEEN(60,140)/100,"Rakamsal",PerformansData[[#This Row],[Hedef]]*RANDBETWEEN(60,140)/100,RANDBETWEEN(0,1)),0)</f>
        <v>92</v>
      </c>
      <c r="J116" s="26">
        <f ca="1">PerformansData[[#This Row],[Gerçekleşen]]/PerformansData[[#This Row],[Hedef]]</f>
        <v>0.92</v>
      </c>
      <c r="K116" t="str">
        <f ca="1">IF(PerformansData[[#This Row],[Gerçekleşen]]&gt;=PerformansData[[#This Row],[Hedef]],$K$1,$K$2)</f>
        <v>Hedef Gerçekleşmedi</v>
      </c>
    </row>
    <row r="117" spans="1:11">
      <c r="A117">
        <v>16</v>
      </c>
      <c r="B117" t="str">
        <f ca="1">SUBSTITUTE(OFFSET(B$1,RANDBETWEEN(1,COUNTA(B$1:B$100))-1,0),"xxx",UPPER(PerformansData[[#This Row],[Birim İli]]))</f>
        <v>Saha Hizmetleri</v>
      </c>
      <c r="C117">
        <f t="shared" ca="1" si="1"/>
        <v>184</v>
      </c>
      <c r="D117" t="str">
        <f ca="1">VLOOKUP(PerformansData[[#This Row],[BirimİlceID]],ilceler[],3,0)</f>
        <v>Bingöl</v>
      </c>
      <c r="E117" t="str">
        <f ca="1">VLOOKUP(PerformansData[[#This Row],[BirimİlceID]],ilceler[],2,0)</f>
        <v>Karlıova</v>
      </c>
      <c r="F117" t="str">
        <f t="shared" ca="1" si="2"/>
        <v>Müşteri Memnuniyet</v>
      </c>
      <c r="G117" t="str">
        <f ca="1">OFFSET(G$1,MATCH(PerformansData[[#This Row],[Hedef Adı]],F$1:F$100,)-1,0)</f>
        <v>Yüzdesel</v>
      </c>
      <c r="H117">
        <f ca="1">_xlfn.SWITCH(PerformansData[[#This Row],[Hedef Tipi]],"Yüzdesel",100,"Rakamsal",RANDBETWEEN(4,100),1)</f>
        <v>100</v>
      </c>
      <c r="I117">
        <f ca="1">ROUND(_xlfn.SWITCH(PerformansData[[#This Row],[Hedef Tipi]],"Yüzdesel",PerformansData[[#This Row],[Hedef]]*RANDBETWEEN(60,140)/100,"Rakamsal",PerformansData[[#This Row],[Hedef]]*RANDBETWEEN(60,140)/100,RANDBETWEEN(0,1)),0)</f>
        <v>121</v>
      </c>
      <c r="J117" s="26">
        <f ca="1">PerformansData[[#This Row],[Gerçekleşen]]/PerformansData[[#This Row],[Hedef]]</f>
        <v>1.21</v>
      </c>
      <c r="K117" t="str">
        <f ca="1">IF(PerformansData[[#This Row],[Gerçekleşen]]&gt;=PerformansData[[#This Row],[Hedef]],$K$1,$K$2)</f>
        <v>Hedef Gerçekleşti</v>
      </c>
    </row>
    <row r="118" spans="1:11">
      <c r="A118">
        <v>17</v>
      </c>
      <c r="B118" t="str">
        <f ca="1">SUBSTITUTE(OFFSET(B$1,RANDBETWEEN(1,COUNTA(B$1:B$100))-1,0),"xxx",UPPER(PerformansData[[#This Row],[Birim İli]]))</f>
        <v>Saha Hizmetleri</v>
      </c>
      <c r="C118">
        <f t="shared" ca="1" si="1"/>
        <v>575</v>
      </c>
      <c r="D118" t="str">
        <f ca="1">VLOOKUP(PerformansData[[#This Row],[BirimİlceID]],ilceler[],3,0)</f>
        <v>Kayseri</v>
      </c>
      <c r="E118" t="str">
        <f ca="1">VLOOKUP(PerformansData[[#This Row],[BirimİlceID]],ilceler[],2,0)</f>
        <v>Sarıoğlan</v>
      </c>
      <c r="F118" t="str">
        <f t="shared" ca="1" si="2"/>
        <v>Müşteri Memnuniyet</v>
      </c>
      <c r="G118" t="str">
        <f ca="1">OFFSET(G$1,MATCH(PerformansData[[#This Row],[Hedef Adı]],F$1:F$100,)-1,0)</f>
        <v>Yüzdesel</v>
      </c>
      <c r="H118">
        <f ca="1">_xlfn.SWITCH(PerformansData[[#This Row],[Hedef Tipi]],"Yüzdesel",100,"Rakamsal",RANDBETWEEN(4,100),1)</f>
        <v>100</v>
      </c>
      <c r="I118">
        <f ca="1">ROUND(_xlfn.SWITCH(PerformansData[[#This Row],[Hedef Tipi]],"Yüzdesel",PerformansData[[#This Row],[Hedef]]*RANDBETWEEN(60,140)/100,"Rakamsal",PerformansData[[#This Row],[Hedef]]*RANDBETWEEN(60,140)/100,RANDBETWEEN(0,1)),0)</f>
        <v>138</v>
      </c>
      <c r="J118" s="26">
        <f ca="1">PerformansData[[#This Row],[Gerçekleşen]]/PerformansData[[#This Row],[Hedef]]</f>
        <v>1.38</v>
      </c>
      <c r="K118" t="str">
        <f ca="1">IF(PerformansData[[#This Row],[Gerçekleşen]]&gt;=PerformansData[[#This Row],[Hedef]],$K$1,$K$2)</f>
        <v>Hedef Gerçekleşti</v>
      </c>
    </row>
    <row r="119" spans="1:11">
      <c r="A119">
        <v>18</v>
      </c>
      <c r="B119" t="str">
        <f ca="1">SUBSTITUTE(OFFSET(B$1,RANDBETWEEN(1,COUNTA(B$1:B$100))-1,0),"xxx",UPPER(PerformansData[[#This Row],[Birim İli]]))</f>
        <v>Satış ve Pazarlama</v>
      </c>
      <c r="C119">
        <f t="shared" ca="1" si="1"/>
        <v>485</v>
      </c>
      <c r="D119" t="str">
        <f ca="1">VLOOKUP(PerformansData[[#This Row],[BirimİlceID]],ilceler[],3,0)</f>
        <v>İzmir</v>
      </c>
      <c r="E119" t="str">
        <f ca="1">VLOOKUP(PerformansData[[#This Row],[BirimİlceID]],ilceler[],2,0)</f>
        <v>Balçova</v>
      </c>
      <c r="F119" t="str">
        <f t="shared" ca="1" si="2"/>
        <v>Baz İstasyonu Sayısı</v>
      </c>
      <c r="G119" t="str">
        <f ca="1">OFFSET(G$1,MATCH(PerformansData[[#This Row],[Hedef Adı]],F$1:F$100,)-1,0)</f>
        <v>Rakamsal</v>
      </c>
      <c r="H119">
        <f ca="1">_xlfn.SWITCH(PerformansData[[#This Row],[Hedef Tipi]],"Yüzdesel",100,"Rakamsal",RANDBETWEEN(4,100),1)</f>
        <v>58</v>
      </c>
      <c r="I119">
        <f ca="1">ROUND(_xlfn.SWITCH(PerformansData[[#This Row],[Hedef Tipi]],"Yüzdesel",PerformansData[[#This Row],[Hedef]]*RANDBETWEEN(60,140)/100,"Rakamsal",PerformansData[[#This Row],[Hedef]]*RANDBETWEEN(60,140)/100,RANDBETWEEN(0,1)),0)</f>
        <v>68</v>
      </c>
      <c r="J119" s="26">
        <f ca="1">PerformansData[[#This Row],[Gerçekleşen]]/PerformansData[[#This Row],[Hedef]]</f>
        <v>1.1724137931034482</v>
      </c>
      <c r="K119" t="str">
        <f ca="1">IF(PerformansData[[#This Row],[Gerçekleşen]]&gt;=PerformansData[[#This Row],[Hedef]],$K$1,$K$2)</f>
        <v>Hedef Gerçekleşti</v>
      </c>
    </row>
    <row r="120" spans="1:11">
      <c r="A120">
        <v>19</v>
      </c>
      <c r="B120" t="str">
        <f ca="1">SUBSTITUTE(OFFSET(B$1,RANDBETWEEN(1,COUNTA(B$1:B$100))-1,0),"xxx",UPPER(PerformansData[[#This Row],[Birim İli]]))</f>
        <v>Saha Hizmetleri</v>
      </c>
      <c r="C120">
        <f t="shared" ca="1" si="1"/>
        <v>118</v>
      </c>
      <c r="D120" t="str">
        <f ca="1">VLOOKUP(PerformansData[[#This Row],[BirimİlceID]],ilceler[],3,0)</f>
        <v>Artvin</v>
      </c>
      <c r="E120" t="str">
        <f ca="1">VLOOKUP(PerformansData[[#This Row],[BirimİlceID]],ilceler[],2,0)</f>
        <v>Borçka</v>
      </c>
      <c r="F120" t="str">
        <f t="shared" ca="1" si="2"/>
        <v>Eğitim Sayısı</v>
      </c>
      <c r="G120" t="str">
        <f ca="1">OFFSET(G$1,MATCH(PerformansData[[#This Row],[Hedef Adı]],F$1:F$100,)-1,0)</f>
        <v>Rakamsal</v>
      </c>
      <c r="H120">
        <f ca="1">_xlfn.SWITCH(PerformansData[[#This Row],[Hedef Tipi]],"Yüzdesel",100,"Rakamsal",RANDBETWEEN(4,100),1)</f>
        <v>87</v>
      </c>
      <c r="I120">
        <f ca="1">ROUND(_xlfn.SWITCH(PerformansData[[#This Row],[Hedef Tipi]],"Yüzdesel",PerformansData[[#This Row],[Hedef]]*RANDBETWEEN(60,140)/100,"Rakamsal",PerformansData[[#This Row],[Hedef]]*RANDBETWEEN(60,140)/100,RANDBETWEEN(0,1)),0)</f>
        <v>77</v>
      </c>
      <c r="J120" s="26">
        <f ca="1">PerformansData[[#This Row],[Gerçekleşen]]/PerformansData[[#This Row],[Hedef]]</f>
        <v>0.88505747126436785</v>
      </c>
      <c r="K120" t="str">
        <f ca="1">IF(PerformansData[[#This Row],[Gerçekleşen]]&gt;=PerformansData[[#This Row],[Hedef]],$K$1,$K$2)</f>
        <v>Hedef Gerçekleşmedi</v>
      </c>
    </row>
    <row r="121" spans="1:11">
      <c r="A121">
        <v>20</v>
      </c>
      <c r="B121" t="str">
        <f ca="1">SUBSTITUTE(OFFSET(B$1,RANDBETWEEN(1,COUNTA(B$1:B$100))-1,0),"xxx",UPPER(PerformansData[[#This Row],[Birim İli]]))</f>
        <v>Müşteri Deneyimi</v>
      </c>
      <c r="C121">
        <f t="shared" ca="1" si="1"/>
        <v>372</v>
      </c>
      <c r="D121" t="str">
        <f ca="1">VLOOKUP(PerformansData[[#This Row],[BirimİlceID]],ilceler[],3,0)</f>
        <v>Eskişehir</v>
      </c>
      <c r="E121" t="str">
        <f ca="1">VLOOKUP(PerformansData[[#This Row],[BirimİlceID]],ilceler[],2,0)</f>
        <v>Mihalıççık</v>
      </c>
      <c r="F121" t="str">
        <f t="shared" ca="1" si="2"/>
        <v>Müşteri Memnuniyet</v>
      </c>
      <c r="G121" t="str">
        <f ca="1">OFFSET(G$1,MATCH(PerformansData[[#This Row],[Hedef Adı]],F$1:F$100,)-1,0)</f>
        <v>Yüzdesel</v>
      </c>
      <c r="H121">
        <f ca="1">_xlfn.SWITCH(PerformansData[[#This Row],[Hedef Tipi]],"Yüzdesel",100,"Rakamsal",RANDBETWEEN(4,100),1)</f>
        <v>100</v>
      </c>
      <c r="I121">
        <f ca="1">ROUND(_xlfn.SWITCH(PerformansData[[#This Row],[Hedef Tipi]],"Yüzdesel",PerformansData[[#This Row],[Hedef]]*RANDBETWEEN(60,140)/100,"Rakamsal",PerformansData[[#This Row],[Hedef]]*RANDBETWEEN(60,140)/100,RANDBETWEEN(0,1)),0)</f>
        <v>115</v>
      </c>
      <c r="J121" s="26">
        <f ca="1">PerformansData[[#This Row],[Gerçekleşen]]/PerformansData[[#This Row],[Hedef]]</f>
        <v>1.1499999999999999</v>
      </c>
      <c r="K121" t="str">
        <f ca="1">IF(PerformansData[[#This Row],[Gerçekleşen]]&gt;=PerformansData[[#This Row],[Hedef]],$K$1,$K$2)</f>
        <v>Hedef Gerçekleşti</v>
      </c>
    </row>
    <row r="122" spans="1:11">
      <c r="A122">
        <v>21</v>
      </c>
      <c r="B122" t="str">
        <f ca="1">SUBSTITUTE(OFFSET(B$1,RANDBETWEEN(1,COUNTA(B$1:B$100))-1,0),"xxx",UPPER(PerformansData[[#This Row],[Birim İli]]))</f>
        <v>Diğer</v>
      </c>
      <c r="C122">
        <f t="shared" ca="1" si="1"/>
        <v>330</v>
      </c>
      <c r="D122" t="str">
        <f ca="1">VLOOKUP(PerformansData[[#This Row],[BirimİlceID]],ilceler[],3,0)</f>
        <v>Elazığ</v>
      </c>
      <c r="E122" t="str">
        <f ca="1">VLOOKUP(PerformansData[[#This Row],[BirimİlceID]],ilceler[],2,0)</f>
        <v>Keban</v>
      </c>
      <c r="F122" t="str">
        <f t="shared" ca="1" si="2"/>
        <v>Eğitim Sayısı</v>
      </c>
      <c r="G122" t="str">
        <f ca="1">OFFSET(G$1,MATCH(PerformansData[[#This Row],[Hedef Adı]],F$1:F$100,)-1,0)</f>
        <v>Rakamsal</v>
      </c>
      <c r="H122">
        <f ca="1">_xlfn.SWITCH(PerformansData[[#This Row],[Hedef Tipi]],"Yüzdesel",100,"Rakamsal",RANDBETWEEN(4,100),1)</f>
        <v>49</v>
      </c>
      <c r="I122">
        <f ca="1">ROUND(_xlfn.SWITCH(PerformansData[[#This Row],[Hedef Tipi]],"Yüzdesel",PerformansData[[#This Row],[Hedef]]*RANDBETWEEN(60,140)/100,"Rakamsal",PerformansData[[#This Row],[Hedef]]*RANDBETWEEN(60,140)/100,RANDBETWEEN(0,1)),0)</f>
        <v>40</v>
      </c>
      <c r="J122" s="26">
        <f ca="1">PerformansData[[#This Row],[Gerçekleşen]]/PerformansData[[#This Row],[Hedef]]</f>
        <v>0.81632653061224492</v>
      </c>
      <c r="K122" t="str">
        <f ca="1">IF(PerformansData[[#This Row],[Gerçekleşen]]&gt;=PerformansData[[#This Row],[Hedef]],$K$1,$K$2)</f>
        <v>Hedef Gerçekleşmedi</v>
      </c>
    </row>
    <row r="123" spans="1:11">
      <c r="A123">
        <v>22</v>
      </c>
      <c r="B123" t="str">
        <f ca="1">SUBSTITUTE(OFFSET(B$1,RANDBETWEEN(1,COUNTA(B$1:B$100))-1,0),"xxx",UPPER(PerformansData[[#This Row],[Birim İli]]))</f>
        <v>Finans</v>
      </c>
      <c r="C123">
        <f t="shared" ca="1" si="1"/>
        <v>559</v>
      </c>
      <c r="D123" t="str">
        <f ca="1">VLOOKUP(PerformansData[[#This Row],[BirimİlceID]],ilceler[],3,0)</f>
        <v>Kastamonu</v>
      </c>
      <c r="E123" t="str">
        <f ca="1">VLOOKUP(PerformansData[[#This Row],[BirimİlceID]],ilceler[],2,0)</f>
        <v>Küre</v>
      </c>
      <c r="F123" t="str">
        <f t="shared" ca="1" si="2"/>
        <v>Eğitim Sayısı</v>
      </c>
      <c r="G123" t="str">
        <f ca="1">OFFSET(G$1,MATCH(PerformansData[[#This Row],[Hedef Adı]],F$1:F$100,)-1,0)</f>
        <v>Rakamsal</v>
      </c>
      <c r="H123">
        <f ca="1">_xlfn.SWITCH(PerformansData[[#This Row],[Hedef Tipi]],"Yüzdesel",100,"Rakamsal",RANDBETWEEN(4,100),1)</f>
        <v>47</v>
      </c>
      <c r="I123">
        <f ca="1">ROUND(_xlfn.SWITCH(PerformansData[[#This Row],[Hedef Tipi]],"Yüzdesel",PerformansData[[#This Row],[Hedef]]*RANDBETWEEN(60,140)/100,"Rakamsal",PerformansData[[#This Row],[Hedef]]*RANDBETWEEN(60,140)/100,RANDBETWEEN(0,1)),0)</f>
        <v>39</v>
      </c>
      <c r="J123" s="26">
        <f ca="1">PerformansData[[#This Row],[Gerçekleşen]]/PerformansData[[#This Row],[Hedef]]</f>
        <v>0.82978723404255317</v>
      </c>
      <c r="K123" t="str">
        <f ca="1">IF(PerformansData[[#This Row],[Gerçekleşen]]&gt;=PerformansData[[#This Row],[Hedef]],$K$1,$K$2)</f>
        <v>Hedef Gerçekleşmedi</v>
      </c>
    </row>
    <row r="124" spans="1:11">
      <c r="A124">
        <v>23</v>
      </c>
      <c r="B124" t="str">
        <f ca="1">SUBSTITUTE(OFFSET(B$1,RANDBETWEEN(1,COUNTA(B$1:B$100))-1,0),"xxx",UPPER(PerformansData[[#This Row],[Birim İli]]))</f>
        <v>Network ve Sinyal</v>
      </c>
      <c r="C124">
        <f t="shared" ca="1" si="1"/>
        <v>178</v>
      </c>
      <c r="D124" t="str">
        <f ca="1">VLOOKUP(PerformansData[[#This Row],[BirimİlceID]],ilceler[],3,0)</f>
        <v>Bilecik</v>
      </c>
      <c r="E124" t="str">
        <f ca="1">VLOOKUP(PerformansData[[#This Row],[BirimİlceID]],ilceler[],2,0)</f>
        <v>Pazaryeri</v>
      </c>
      <c r="F124" t="str">
        <f t="shared" ca="1" si="2"/>
        <v>Eğitim Sayısı</v>
      </c>
      <c r="G124" t="str">
        <f ca="1">OFFSET(G$1,MATCH(PerformansData[[#This Row],[Hedef Adı]],F$1:F$100,)-1,0)</f>
        <v>Rakamsal</v>
      </c>
      <c r="H124">
        <f ca="1">_xlfn.SWITCH(PerformansData[[#This Row],[Hedef Tipi]],"Yüzdesel",100,"Rakamsal",RANDBETWEEN(4,100),1)</f>
        <v>34</v>
      </c>
      <c r="I124">
        <f ca="1">ROUND(_xlfn.SWITCH(PerformansData[[#This Row],[Hedef Tipi]],"Yüzdesel",PerformansData[[#This Row],[Hedef]]*RANDBETWEEN(60,140)/100,"Rakamsal",PerformansData[[#This Row],[Hedef]]*RANDBETWEEN(60,140)/100,RANDBETWEEN(0,1)),0)</f>
        <v>41</v>
      </c>
      <c r="J124" s="26">
        <f ca="1">PerformansData[[#This Row],[Gerçekleşen]]/PerformansData[[#This Row],[Hedef]]</f>
        <v>1.2058823529411764</v>
      </c>
      <c r="K124" t="str">
        <f ca="1">IF(PerformansData[[#This Row],[Gerçekleşen]]&gt;=PerformansData[[#This Row],[Hedef]],$K$1,$K$2)</f>
        <v>Hedef Gerçekleşti</v>
      </c>
    </row>
    <row r="125" spans="1:11">
      <c r="A125">
        <v>24</v>
      </c>
      <c r="B125" t="str">
        <f ca="1">SUBSTITUTE(OFFSET(B$1,RANDBETWEEN(1,COUNTA(B$1:B$100))-1,0),"xxx",UPPER(PerformansData[[#This Row],[Birim İli]]))</f>
        <v>Altyapı ve Teknoloji</v>
      </c>
      <c r="C125">
        <f t="shared" ca="1" si="1"/>
        <v>793</v>
      </c>
      <c r="D125" t="str">
        <f ca="1">VLOOKUP(PerformansData[[#This Row],[BirimİlceID]],ilceler[],3,0)</f>
        <v>Sakarya</v>
      </c>
      <c r="E125" t="str">
        <f ca="1">VLOOKUP(PerformansData[[#This Row],[BirimİlceID]],ilceler[],2,0)</f>
        <v>Ferizli</v>
      </c>
      <c r="F125" t="str">
        <f t="shared" ca="1" si="2"/>
        <v>Tanıtım Faaliyetleri</v>
      </c>
      <c r="G125" t="str">
        <f ca="1">OFFSET(G$1,MATCH(PerformansData[[#This Row],[Hedef Adı]],F$1:F$100,)-1,0)</f>
        <v>Evet/Hayır</v>
      </c>
      <c r="H125">
        <f ca="1">_xlfn.SWITCH(PerformansData[[#This Row],[Hedef Tipi]],"Yüzdesel",100,"Rakamsal",RANDBETWEEN(4,100),1)</f>
        <v>1</v>
      </c>
      <c r="I125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25" s="26">
        <f ca="1">PerformansData[[#This Row],[Gerçekleşen]]/PerformansData[[#This Row],[Hedef]]</f>
        <v>1</v>
      </c>
      <c r="K125" t="str">
        <f ca="1">IF(PerformansData[[#This Row],[Gerçekleşen]]&gt;=PerformansData[[#This Row],[Hedef]],$K$1,$K$2)</f>
        <v>Hedef Gerçekleşti</v>
      </c>
    </row>
    <row r="126" spans="1:11">
      <c r="A126">
        <v>25</v>
      </c>
      <c r="B126" t="str">
        <f ca="1">SUBSTITUTE(OFFSET(B$1,RANDBETWEEN(1,COUNTA(B$1:B$100))-1,0),"xxx",UPPER(PerformansData[[#This Row],[Birim İli]]))</f>
        <v>İnsan Kaynakları</v>
      </c>
      <c r="C126">
        <f t="shared" ca="1" si="1"/>
        <v>906</v>
      </c>
      <c r="D126" t="str">
        <f ca="1">VLOOKUP(PerformansData[[#This Row],[BirimİlceID]],ilceler[],3,0)</f>
        <v>Trabzon</v>
      </c>
      <c r="E126" t="str">
        <f ca="1">VLOOKUP(PerformansData[[#This Row],[BirimİlceID]],ilceler[],2,0)</f>
        <v>Hayrat</v>
      </c>
      <c r="F126" t="str">
        <f t="shared" ca="1" si="2"/>
        <v>Tanıtım Faaliyetleri</v>
      </c>
      <c r="G126" t="str">
        <f ca="1">OFFSET(G$1,MATCH(PerformansData[[#This Row],[Hedef Adı]],F$1:F$100,)-1,0)</f>
        <v>Evet/Hayır</v>
      </c>
      <c r="H126">
        <f ca="1">_xlfn.SWITCH(PerformansData[[#This Row],[Hedef Tipi]],"Yüzdesel",100,"Rakamsal",RANDBETWEEN(4,100),1)</f>
        <v>1</v>
      </c>
      <c r="I126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26" s="26">
        <f ca="1">PerformansData[[#This Row],[Gerçekleşen]]/PerformansData[[#This Row],[Hedef]]</f>
        <v>1</v>
      </c>
      <c r="K126" t="str">
        <f ca="1">IF(PerformansData[[#This Row],[Gerçekleşen]]&gt;=PerformansData[[#This Row],[Hedef]],$K$1,$K$2)</f>
        <v>Hedef Gerçekleşti</v>
      </c>
    </row>
    <row r="127" spans="1:11">
      <c r="A127">
        <v>26</v>
      </c>
      <c r="B127" t="str">
        <f ca="1">SUBSTITUTE(OFFSET(B$1,RANDBETWEEN(1,COUNTA(B$1:B$100))-1,0),"xxx",UPPER(PerformansData[[#This Row],[Birim İli]]))</f>
        <v>Altyapı ve Teknoloji</v>
      </c>
      <c r="C127">
        <f t="shared" ca="1" si="1"/>
        <v>308</v>
      </c>
      <c r="D127" t="str">
        <f ca="1">VLOOKUP(PerformansData[[#This Row],[BirimİlceID]],ilceler[],3,0)</f>
        <v>Düzce</v>
      </c>
      <c r="E127" t="str">
        <f ca="1">VLOOKUP(PerformansData[[#This Row],[BirimİlceID]],ilceler[],2,0)</f>
        <v>Cumayeri</v>
      </c>
      <c r="F127" t="str">
        <f t="shared" ca="1" si="2"/>
        <v>Baz İstasyonu Sayısı</v>
      </c>
      <c r="G127" t="str">
        <f ca="1">OFFSET(G$1,MATCH(PerformansData[[#This Row],[Hedef Adı]],F$1:F$100,)-1,0)</f>
        <v>Rakamsal</v>
      </c>
      <c r="H127">
        <f ca="1">_xlfn.SWITCH(PerformansData[[#This Row],[Hedef Tipi]],"Yüzdesel",100,"Rakamsal",RANDBETWEEN(4,100),1)</f>
        <v>96</v>
      </c>
      <c r="I127">
        <f ca="1">ROUND(_xlfn.SWITCH(PerformansData[[#This Row],[Hedef Tipi]],"Yüzdesel",PerformansData[[#This Row],[Hedef]]*RANDBETWEEN(60,140)/100,"Rakamsal",PerformansData[[#This Row],[Hedef]]*RANDBETWEEN(60,140)/100,RANDBETWEEN(0,1)),0)</f>
        <v>101</v>
      </c>
      <c r="J127" s="26">
        <f ca="1">PerformansData[[#This Row],[Gerçekleşen]]/PerformansData[[#This Row],[Hedef]]</f>
        <v>1.0520833333333333</v>
      </c>
      <c r="K127" t="str">
        <f ca="1">IF(PerformansData[[#This Row],[Gerçekleşen]]&gt;=PerformansData[[#This Row],[Hedef]],$K$1,$K$2)</f>
        <v>Hedef Gerçekleşti</v>
      </c>
    </row>
    <row r="128" spans="1:11">
      <c r="A128">
        <v>27</v>
      </c>
      <c r="B128" t="str">
        <f ca="1">SUBSTITUTE(OFFSET(B$1,RANDBETWEEN(1,COUNTA(B$1:B$100))-1,0),"xxx",UPPER(PerformansData[[#This Row],[Birim İli]]))</f>
        <v>Diğer</v>
      </c>
      <c r="C128">
        <f t="shared" ca="1" si="1"/>
        <v>333</v>
      </c>
      <c r="D128" t="str">
        <f ca="1">VLOOKUP(PerformansData[[#This Row],[BirimİlceID]],ilceler[],3,0)</f>
        <v>Elazığ</v>
      </c>
      <c r="E128" t="str">
        <f ca="1">VLOOKUP(PerformansData[[#This Row],[BirimİlceID]],ilceler[],2,0)</f>
        <v>Palu</v>
      </c>
      <c r="F128" t="str">
        <f t="shared" ca="1" si="2"/>
        <v>Baz İstasyonu Sayısı</v>
      </c>
      <c r="G128" t="str">
        <f ca="1">OFFSET(G$1,MATCH(PerformansData[[#This Row],[Hedef Adı]],F$1:F$100,)-1,0)</f>
        <v>Rakamsal</v>
      </c>
      <c r="H128">
        <f ca="1">_xlfn.SWITCH(PerformansData[[#This Row],[Hedef Tipi]],"Yüzdesel",100,"Rakamsal",RANDBETWEEN(4,100),1)</f>
        <v>86</v>
      </c>
      <c r="I128">
        <f ca="1">ROUND(_xlfn.SWITCH(PerformansData[[#This Row],[Hedef Tipi]],"Yüzdesel",PerformansData[[#This Row],[Hedef]]*RANDBETWEEN(60,140)/100,"Rakamsal",PerformansData[[#This Row],[Hedef]]*RANDBETWEEN(60,140)/100,RANDBETWEEN(0,1)),0)</f>
        <v>75</v>
      </c>
      <c r="J128" s="26">
        <f ca="1">PerformansData[[#This Row],[Gerçekleşen]]/PerformansData[[#This Row],[Hedef]]</f>
        <v>0.87209302325581395</v>
      </c>
      <c r="K128" t="str">
        <f ca="1">IF(PerformansData[[#This Row],[Gerçekleşen]]&gt;=PerformansData[[#This Row],[Hedef]],$K$1,$K$2)</f>
        <v>Hedef Gerçekleşmedi</v>
      </c>
    </row>
    <row r="129" spans="1:11">
      <c r="A129">
        <v>28</v>
      </c>
      <c r="B129" t="str">
        <f ca="1">SUBSTITUTE(OFFSET(B$1,RANDBETWEEN(1,COUNTA(B$1:B$100))-1,0),"xxx",UPPER(PerformansData[[#This Row],[Birim İli]]))</f>
        <v>İnsan Kaynakları</v>
      </c>
      <c r="C129">
        <f t="shared" ca="1" si="1"/>
        <v>620</v>
      </c>
      <c r="D129" t="str">
        <f ca="1">VLOOKUP(PerformansData[[#This Row],[BirimİlceID]],ilceler[],3,0)</f>
        <v>Kocaeli</v>
      </c>
      <c r="E129" t="str">
        <f ca="1">VLOOKUP(PerformansData[[#This Row],[BirimİlceID]],ilceler[],2,0)</f>
        <v>Körfez</v>
      </c>
      <c r="F129" t="str">
        <f t="shared" ca="1" si="2"/>
        <v>Baz İstasyonu Sayısı</v>
      </c>
      <c r="G129" t="str">
        <f ca="1">OFFSET(G$1,MATCH(PerformansData[[#This Row],[Hedef Adı]],F$1:F$100,)-1,0)</f>
        <v>Rakamsal</v>
      </c>
      <c r="H129">
        <f ca="1">_xlfn.SWITCH(PerformansData[[#This Row],[Hedef Tipi]],"Yüzdesel",100,"Rakamsal",RANDBETWEEN(4,100),1)</f>
        <v>11</v>
      </c>
      <c r="I129">
        <f ca="1">ROUND(_xlfn.SWITCH(PerformansData[[#This Row],[Hedef Tipi]],"Yüzdesel",PerformansData[[#This Row],[Hedef]]*RANDBETWEEN(60,140)/100,"Rakamsal",PerformansData[[#This Row],[Hedef]]*RANDBETWEEN(60,140)/100,RANDBETWEEN(0,1)),0)</f>
        <v>14</v>
      </c>
      <c r="J129" s="26">
        <f ca="1">PerformansData[[#This Row],[Gerçekleşen]]/PerformansData[[#This Row],[Hedef]]</f>
        <v>1.2727272727272727</v>
      </c>
      <c r="K129" t="str">
        <f ca="1">IF(PerformansData[[#This Row],[Gerçekleşen]]&gt;=PerformansData[[#This Row],[Hedef]],$K$1,$K$2)</f>
        <v>Hedef Gerçekleşti</v>
      </c>
    </row>
    <row r="130" spans="1:11">
      <c r="A130">
        <v>29</v>
      </c>
      <c r="B130" t="str">
        <f ca="1">SUBSTITUTE(OFFSET(B$1,RANDBETWEEN(1,COUNTA(B$1:B$100))-1,0),"xxx",UPPER(PerformansData[[#This Row],[Birim İli]]))</f>
        <v>Saha Hizmetleri</v>
      </c>
      <c r="C130">
        <f t="shared" ca="1" si="1"/>
        <v>48</v>
      </c>
      <c r="D130" t="str">
        <f ca="1">VLOOKUP(PerformansData[[#This Row],[BirimİlceID]],ilceler[],3,0)</f>
        <v>Ağrı</v>
      </c>
      <c r="E130" t="str">
        <f ca="1">VLOOKUP(PerformansData[[#This Row],[BirimİlceID]],ilceler[],2,0)</f>
        <v>Patnos</v>
      </c>
      <c r="F130" t="str">
        <f t="shared" ca="1" si="2"/>
        <v>Baz İstasyonu Sayısı</v>
      </c>
      <c r="G130" t="str">
        <f ca="1">OFFSET(G$1,MATCH(PerformansData[[#This Row],[Hedef Adı]],F$1:F$100,)-1,0)</f>
        <v>Rakamsal</v>
      </c>
      <c r="H130">
        <f ca="1">_xlfn.SWITCH(PerformansData[[#This Row],[Hedef Tipi]],"Yüzdesel",100,"Rakamsal",RANDBETWEEN(4,100),1)</f>
        <v>47</v>
      </c>
      <c r="I130">
        <f ca="1">ROUND(_xlfn.SWITCH(PerformansData[[#This Row],[Hedef Tipi]],"Yüzdesel",PerformansData[[#This Row],[Hedef]]*RANDBETWEEN(60,140)/100,"Rakamsal",PerformansData[[#This Row],[Hedef]]*RANDBETWEEN(60,140)/100,RANDBETWEEN(0,1)),0)</f>
        <v>50</v>
      </c>
      <c r="J130" s="26">
        <f ca="1">PerformansData[[#This Row],[Gerçekleşen]]/PerformansData[[#This Row],[Hedef]]</f>
        <v>1.0638297872340425</v>
      </c>
      <c r="K130" t="str">
        <f ca="1">IF(PerformansData[[#This Row],[Gerçekleşen]]&gt;=PerformansData[[#This Row],[Hedef]],$K$1,$K$2)</f>
        <v>Hedef Gerçekleşti</v>
      </c>
    </row>
    <row r="131" spans="1:11">
      <c r="A131">
        <v>30</v>
      </c>
      <c r="B131" t="str">
        <f ca="1">SUBSTITUTE(OFFSET(B$1,RANDBETWEEN(1,COUNTA(B$1:B$100))-1,0),"xxx",UPPER(PerformansData[[#This Row],[Birim İli]]))</f>
        <v>Müşteri Deneyimi</v>
      </c>
      <c r="C131">
        <f t="shared" ca="1" si="1"/>
        <v>959</v>
      </c>
      <c r="D131" t="str">
        <f ca="1">VLOOKUP(PerformansData[[#This Row],[BirimİlceID]],ilceler[],3,0)</f>
        <v>Yozgat</v>
      </c>
      <c r="E131" t="str">
        <f ca="1">VLOOKUP(PerformansData[[#This Row],[BirimİlceID]],ilceler[],2,0)</f>
        <v>Şefaatli</v>
      </c>
      <c r="F131" t="str">
        <f t="shared" ca="1" si="2"/>
        <v>Tanıtım Faaliyetleri</v>
      </c>
      <c r="G131" t="str">
        <f ca="1">OFFSET(G$1,MATCH(PerformansData[[#This Row],[Hedef Adı]],F$1:F$100,)-1,0)</f>
        <v>Evet/Hayır</v>
      </c>
      <c r="H131">
        <f ca="1">_xlfn.SWITCH(PerformansData[[#This Row],[Hedef Tipi]],"Yüzdesel",100,"Rakamsal",RANDBETWEEN(4,100),1)</f>
        <v>1</v>
      </c>
      <c r="I131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31" s="26">
        <f ca="1">PerformansData[[#This Row],[Gerçekleşen]]/PerformansData[[#This Row],[Hedef]]</f>
        <v>1</v>
      </c>
      <c r="K131" t="str">
        <f ca="1">IF(PerformansData[[#This Row],[Gerçekleşen]]&gt;=PerformansData[[#This Row],[Hedef]],$K$1,$K$2)</f>
        <v>Hedef Gerçekleşti</v>
      </c>
    </row>
    <row r="132" spans="1:11">
      <c r="A132">
        <v>31</v>
      </c>
      <c r="B132" t="str">
        <f ca="1">SUBSTITUTE(OFFSET(B$1,RANDBETWEEN(1,COUNTA(B$1:B$100))-1,0),"xxx",UPPER(PerformansData[[#This Row],[Birim İli]]))</f>
        <v>Finans</v>
      </c>
      <c r="C132">
        <f t="shared" ca="1" si="1"/>
        <v>961</v>
      </c>
      <c r="D132" t="str">
        <f ca="1">VLOOKUP(PerformansData[[#This Row],[BirimİlceID]],ilceler[],3,0)</f>
        <v>Yozgat</v>
      </c>
      <c r="E132" t="str">
        <f ca="1">VLOOKUP(PerformansData[[#This Row],[BirimİlceID]],ilceler[],2,0)</f>
        <v>Yerköy</v>
      </c>
      <c r="F132" t="str">
        <f t="shared" ca="1" si="2"/>
        <v>Müşteri Memnuniyet</v>
      </c>
      <c r="G132" t="str">
        <f ca="1">OFFSET(G$1,MATCH(PerformansData[[#This Row],[Hedef Adı]],F$1:F$100,)-1,0)</f>
        <v>Yüzdesel</v>
      </c>
      <c r="H132">
        <f ca="1">_xlfn.SWITCH(PerformansData[[#This Row],[Hedef Tipi]],"Yüzdesel",100,"Rakamsal",RANDBETWEEN(4,100),1)</f>
        <v>100</v>
      </c>
      <c r="I132">
        <f ca="1">ROUND(_xlfn.SWITCH(PerformansData[[#This Row],[Hedef Tipi]],"Yüzdesel",PerformansData[[#This Row],[Hedef]]*RANDBETWEEN(60,140)/100,"Rakamsal",PerformansData[[#This Row],[Hedef]]*RANDBETWEEN(60,140)/100,RANDBETWEEN(0,1)),0)</f>
        <v>61</v>
      </c>
      <c r="J132" s="26">
        <f ca="1">PerformansData[[#This Row],[Gerçekleşen]]/PerformansData[[#This Row],[Hedef]]</f>
        <v>0.61</v>
      </c>
      <c r="K132" t="str">
        <f ca="1">IF(PerformansData[[#This Row],[Gerçekleşen]]&gt;=PerformansData[[#This Row],[Hedef]],$K$1,$K$2)</f>
        <v>Hedef Gerçekleşmedi</v>
      </c>
    </row>
    <row r="133" spans="1:11">
      <c r="A133">
        <v>32</v>
      </c>
      <c r="B133" t="str">
        <f ca="1">SUBSTITUTE(OFFSET(B$1,RANDBETWEEN(1,COUNTA(B$1:B$100))-1,0),"xxx",UPPER(PerformansData[[#This Row],[Birim İli]]))</f>
        <v>Müşteri Deneyimi</v>
      </c>
      <c r="C133">
        <f t="shared" ca="1" si="1"/>
        <v>125</v>
      </c>
      <c r="D133" t="str">
        <f ca="1">VLOOKUP(PerformansData[[#This Row],[BirimİlceID]],ilceler[],3,0)</f>
        <v>Aydın</v>
      </c>
      <c r="E133" t="str">
        <f ca="1">VLOOKUP(PerformansData[[#This Row],[BirimİlceID]],ilceler[],2,0)</f>
        <v>Çine</v>
      </c>
      <c r="F133" t="str">
        <f t="shared" ca="1" si="2"/>
        <v>Tanıtım Faaliyetleri</v>
      </c>
      <c r="G133" t="str">
        <f ca="1">OFFSET(G$1,MATCH(PerformansData[[#This Row],[Hedef Adı]],F$1:F$100,)-1,0)</f>
        <v>Evet/Hayır</v>
      </c>
      <c r="H133">
        <f ca="1">_xlfn.SWITCH(PerformansData[[#This Row],[Hedef Tipi]],"Yüzdesel",100,"Rakamsal",RANDBETWEEN(4,100),1)</f>
        <v>1</v>
      </c>
      <c r="I133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33" s="26">
        <f ca="1">PerformansData[[#This Row],[Gerçekleşen]]/PerformansData[[#This Row],[Hedef]]</f>
        <v>0</v>
      </c>
      <c r="K133" t="str">
        <f ca="1">IF(PerformansData[[#This Row],[Gerçekleşen]]&gt;=PerformansData[[#This Row],[Hedef]],$K$1,$K$2)</f>
        <v>Hedef Gerçekleşmedi</v>
      </c>
    </row>
    <row r="134" spans="1:11">
      <c r="A134">
        <v>33</v>
      </c>
      <c r="B134" t="str">
        <f ca="1">SUBSTITUTE(OFFSET(B$1,RANDBETWEEN(1,COUNTA(B$1:B$100))-1,0),"xxx",UPPER(PerformansData[[#This Row],[Birim İli]]))</f>
        <v>Satış ve Pazarlama</v>
      </c>
      <c r="C134">
        <f t="shared" ca="1" si="1"/>
        <v>250</v>
      </c>
      <c r="D134" t="str">
        <f ca="1">VLOOKUP(PerformansData[[#This Row],[BirimİlceID]],ilceler[],3,0)</f>
        <v>Çankırı</v>
      </c>
      <c r="E134" t="str">
        <f ca="1">VLOOKUP(PerformansData[[#This Row],[BirimİlceID]],ilceler[],2,0)</f>
        <v>Ilgaz</v>
      </c>
      <c r="F134" t="str">
        <f t="shared" ref="F134:F165" ca="1" si="3">OFFSET(F$1,RANDBETWEEN(1,COUNTA(F$1:F$100))-1,0)</f>
        <v>Yönetici Memnuniyet</v>
      </c>
      <c r="G134" t="str">
        <f ca="1">OFFSET(G$1,MATCH(PerformansData[[#This Row],[Hedef Adı]],F$1:F$100,)-1,0)</f>
        <v>Yüzdesel</v>
      </c>
      <c r="H134">
        <f ca="1">_xlfn.SWITCH(PerformansData[[#This Row],[Hedef Tipi]],"Yüzdesel",100,"Rakamsal",RANDBETWEEN(4,100),1)</f>
        <v>100</v>
      </c>
      <c r="I134">
        <f ca="1">ROUND(_xlfn.SWITCH(PerformansData[[#This Row],[Hedef Tipi]],"Yüzdesel",PerformansData[[#This Row],[Hedef]]*RANDBETWEEN(60,140)/100,"Rakamsal",PerformansData[[#This Row],[Hedef]]*RANDBETWEEN(60,140)/100,RANDBETWEEN(0,1)),0)</f>
        <v>107</v>
      </c>
      <c r="J134" s="26">
        <f ca="1">PerformansData[[#This Row],[Gerçekleşen]]/PerformansData[[#This Row],[Hedef]]</f>
        <v>1.07</v>
      </c>
      <c r="K134" t="str">
        <f ca="1">IF(PerformansData[[#This Row],[Gerçekleşen]]&gt;=PerformansData[[#This Row],[Hedef]],$K$1,$K$2)</f>
        <v>Hedef Gerçekleşti</v>
      </c>
    </row>
    <row r="135" spans="1:11">
      <c r="A135">
        <v>34</v>
      </c>
      <c r="B135" t="str">
        <f ca="1">SUBSTITUTE(OFFSET(B$1,RANDBETWEEN(1,COUNTA(B$1:B$100))-1,0),"xxx",UPPER(PerformansData[[#This Row],[Birim İli]]))</f>
        <v>Müşteri Deneyimi</v>
      </c>
      <c r="C135">
        <f t="shared" ca="1" si="1"/>
        <v>516</v>
      </c>
      <c r="D135" t="str">
        <f ca="1">VLOOKUP(PerformansData[[#This Row],[BirimİlceID]],ilceler[],3,0)</f>
        <v>Kahramanmaraş</v>
      </c>
      <c r="E135" t="str">
        <f ca="1">VLOOKUP(PerformansData[[#This Row],[BirimİlceID]],ilceler[],2,0)</f>
        <v>Çağlayancerit</v>
      </c>
      <c r="F135" t="str">
        <f t="shared" ca="1" si="3"/>
        <v>Müşteri Memnuniyet</v>
      </c>
      <c r="G135" t="str">
        <f ca="1">OFFSET(G$1,MATCH(PerformansData[[#This Row],[Hedef Adı]],F$1:F$100,)-1,0)</f>
        <v>Yüzdesel</v>
      </c>
      <c r="H135">
        <f ca="1">_xlfn.SWITCH(PerformansData[[#This Row],[Hedef Tipi]],"Yüzdesel",100,"Rakamsal",RANDBETWEEN(4,100),1)</f>
        <v>100</v>
      </c>
      <c r="I135">
        <f ca="1">ROUND(_xlfn.SWITCH(PerformansData[[#This Row],[Hedef Tipi]],"Yüzdesel",PerformansData[[#This Row],[Hedef]]*RANDBETWEEN(60,140)/100,"Rakamsal",PerformansData[[#This Row],[Hedef]]*RANDBETWEEN(60,140)/100,RANDBETWEEN(0,1)),0)</f>
        <v>125</v>
      </c>
      <c r="J135" s="26">
        <f ca="1">PerformansData[[#This Row],[Gerçekleşen]]/PerformansData[[#This Row],[Hedef]]</f>
        <v>1.25</v>
      </c>
      <c r="K135" t="str">
        <f ca="1">IF(PerformansData[[#This Row],[Gerçekleşen]]&gt;=PerformansData[[#This Row],[Hedef]],$K$1,$K$2)</f>
        <v>Hedef Gerçekleşti</v>
      </c>
    </row>
    <row r="136" spans="1:11">
      <c r="A136">
        <v>35</v>
      </c>
      <c r="B136" t="str">
        <f ca="1">SUBSTITUTE(OFFSET(B$1,RANDBETWEEN(1,COUNTA(B$1:B$100))-1,0),"xxx",UPPER(PerformansData[[#This Row],[Birim İli]]))</f>
        <v>Altyapı ve Teknoloji</v>
      </c>
      <c r="C136">
        <f t="shared" ca="1" si="1"/>
        <v>204</v>
      </c>
      <c r="D136" t="str">
        <f ca="1">VLOOKUP(PerformansData[[#This Row],[BirimİlceID]],ilceler[],3,0)</f>
        <v>Bolu</v>
      </c>
      <c r="E136" t="str">
        <f ca="1">VLOOKUP(PerformansData[[#This Row],[BirimİlceID]],ilceler[],2,0)</f>
        <v>Yeniçağa</v>
      </c>
      <c r="F136" t="str">
        <f t="shared" ca="1" si="3"/>
        <v>Tanıtım Faaliyetleri</v>
      </c>
      <c r="G136" t="str">
        <f ca="1">OFFSET(G$1,MATCH(PerformansData[[#This Row],[Hedef Adı]],F$1:F$100,)-1,0)</f>
        <v>Evet/Hayır</v>
      </c>
      <c r="H136">
        <f ca="1">_xlfn.SWITCH(PerformansData[[#This Row],[Hedef Tipi]],"Yüzdesel",100,"Rakamsal",RANDBETWEEN(4,100),1)</f>
        <v>1</v>
      </c>
      <c r="I136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36" s="26">
        <f ca="1">PerformansData[[#This Row],[Gerçekleşen]]/PerformansData[[#This Row],[Hedef]]</f>
        <v>1</v>
      </c>
      <c r="K136" t="str">
        <f ca="1">IF(PerformansData[[#This Row],[Gerçekleşen]]&gt;=PerformansData[[#This Row],[Hedef]],$K$1,$K$2)</f>
        <v>Hedef Gerçekleşti</v>
      </c>
    </row>
    <row r="137" spans="1:11">
      <c r="A137">
        <v>36</v>
      </c>
      <c r="B137" t="str">
        <f ca="1">SUBSTITUTE(OFFSET(B$1,RANDBETWEEN(1,COUNTA(B$1:B$100))-1,0),"xxx",UPPER(PerformansData[[#This Row],[Birim İli]]))</f>
        <v>Finans</v>
      </c>
      <c r="C137">
        <f t="shared" ca="1" si="1"/>
        <v>316</v>
      </c>
      <c r="D137" t="str">
        <f ca="1">VLOOKUP(PerformansData[[#This Row],[BirimİlceID]],ilceler[],3,0)</f>
        <v>Edirne</v>
      </c>
      <c r="E137" t="str">
        <f ca="1">VLOOKUP(PerformansData[[#This Row],[BirimİlceID]],ilceler[],2,0)</f>
        <v>Enez</v>
      </c>
      <c r="F137" t="str">
        <f t="shared" ca="1" si="3"/>
        <v>Yönetici Memnuniyet</v>
      </c>
      <c r="G137" t="str">
        <f ca="1">OFFSET(G$1,MATCH(PerformansData[[#This Row],[Hedef Adı]],F$1:F$100,)-1,0)</f>
        <v>Yüzdesel</v>
      </c>
      <c r="H137">
        <f ca="1">_xlfn.SWITCH(PerformansData[[#This Row],[Hedef Tipi]],"Yüzdesel",100,"Rakamsal",RANDBETWEEN(4,100),1)</f>
        <v>100</v>
      </c>
      <c r="I137">
        <f ca="1">ROUND(_xlfn.SWITCH(PerformansData[[#This Row],[Hedef Tipi]],"Yüzdesel",PerformansData[[#This Row],[Hedef]]*RANDBETWEEN(60,140)/100,"Rakamsal",PerformansData[[#This Row],[Hedef]]*RANDBETWEEN(60,140)/100,RANDBETWEEN(0,1)),0)</f>
        <v>66</v>
      </c>
      <c r="J137" s="26">
        <f ca="1">PerformansData[[#This Row],[Gerçekleşen]]/PerformansData[[#This Row],[Hedef]]</f>
        <v>0.66</v>
      </c>
      <c r="K137" t="str">
        <f ca="1">IF(PerformansData[[#This Row],[Gerçekleşen]]&gt;=PerformansData[[#This Row],[Hedef]],$K$1,$K$2)</f>
        <v>Hedef Gerçekleşmedi</v>
      </c>
    </row>
    <row r="138" spans="1:11">
      <c r="A138">
        <v>37</v>
      </c>
      <c r="B138" t="str">
        <f ca="1">SUBSTITUTE(OFFSET(B$1,RANDBETWEEN(1,COUNTA(B$1:B$100))-1,0),"xxx",UPPER(PerformansData[[#This Row],[Birim İli]]))</f>
        <v>Altyapı ve Teknoloji</v>
      </c>
      <c r="C138">
        <f t="shared" ca="1" si="1"/>
        <v>18</v>
      </c>
      <c r="D138" t="str">
        <f ca="1">VLOOKUP(PerformansData[[#This Row],[BirimİlceID]],ilceler[],3,0)</f>
        <v>Adıyaman</v>
      </c>
      <c r="E138" t="str">
        <f ca="1">VLOOKUP(PerformansData[[#This Row],[BirimİlceID]],ilceler[],2,0)</f>
        <v>Çelikhan</v>
      </c>
      <c r="F138" t="str">
        <f t="shared" ca="1" si="3"/>
        <v>Müşteri Memnuniyet</v>
      </c>
      <c r="G138" t="str">
        <f ca="1">OFFSET(G$1,MATCH(PerformansData[[#This Row],[Hedef Adı]],F$1:F$100,)-1,0)</f>
        <v>Yüzdesel</v>
      </c>
      <c r="H138">
        <f ca="1">_xlfn.SWITCH(PerformansData[[#This Row],[Hedef Tipi]],"Yüzdesel",100,"Rakamsal",RANDBETWEEN(4,100),1)</f>
        <v>100</v>
      </c>
      <c r="I138">
        <f ca="1">ROUND(_xlfn.SWITCH(PerformansData[[#This Row],[Hedef Tipi]],"Yüzdesel",PerformansData[[#This Row],[Hedef]]*RANDBETWEEN(60,140)/100,"Rakamsal",PerformansData[[#This Row],[Hedef]]*RANDBETWEEN(60,140)/100,RANDBETWEEN(0,1)),0)</f>
        <v>116</v>
      </c>
      <c r="J138" s="26">
        <f ca="1">PerformansData[[#This Row],[Gerçekleşen]]/PerformansData[[#This Row],[Hedef]]</f>
        <v>1.1599999999999999</v>
      </c>
      <c r="K138" t="str">
        <f ca="1">IF(PerformansData[[#This Row],[Gerçekleşen]]&gt;=PerformansData[[#This Row],[Hedef]],$K$1,$K$2)</f>
        <v>Hedef Gerçekleşti</v>
      </c>
    </row>
    <row r="139" spans="1:11">
      <c r="A139">
        <v>38</v>
      </c>
      <c r="B139" t="str">
        <f ca="1">SUBSTITUTE(OFFSET(B$1,RANDBETWEEN(1,COUNTA(B$1:B$100))-1,0),"xxx",UPPER(PerformansData[[#This Row],[Birim İli]]))</f>
        <v>Finans</v>
      </c>
      <c r="C139">
        <f t="shared" ca="1" si="1"/>
        <v>733</v>
      </c>
      <c r="D139" t="str">
        <f ca="1">VLOOKUP(PerformansData[[#This Row],[BirimİlceID]],ilceler[],3,0)</f>
        <v>Muş</v>
      </c>
      <c r="E139" t="str">
        <f ca="1">VLOOKUP(PerformansData[[#This Row],[BirimİlceID]],ilceler[],2,0)</f>
        <v>Korkut</v>
      </c>
      <c r="F139" t="str">
        <f t="shared" ca="1" si="3"/>
        <v>Yönetici Memnuniyet</v>
      </c>
      <c r="G139" t="str">
        <f ca="1">OFFSET(G$1,MATCH(PerformansData[[#This Row],[Hedef Adı]],F$1:F$100,)-1,0)</f>
        <v>Yüzdesel</v>
      </c>
      <c r="H139">
        <f ca="1">_xlfn.SWITCH(PerformansData[[#This Row],[Hedef Tipi]],"Yüzdesel",100,"Rakamsal",RANDBETWEEN(4,100),1)</f>
        <v>100</v>
      </c>
      <c r="I139">
        <f ca="1">ROUND(_xlfn.SWITCH(PerformansData[[#This Row],[Hedef Tipi]],"Yüzdesel",PerformansData[[#This Row],[Hedef]]*RANDBETWEEN(60,140)/100,"Rakamsal",PerformansData[[#This Row],[Hedef]]*RANDBETWEEN(60,140)/100,RANDBETWEEN(0,1)),0)</f>
        <v>107</v>
      </c>
      <c r="J139" s="26">
        <f ca="1">PerformansData[[#This Row],[Gerçekleşen]]/PerformansData[[#This Row],[Hedef]]</f>
        <v>1.07</v>
      </c>
      <c r="K139" t="str">
        <f ca="1">IF(PerformansData[[#This Row],[Gerçekleşen]]&gt;=PerformansData[[#This Row],[Hedef]],$K$1,$K$2)</f>
        <v>Hedef Gerçekleşti</v>
      </c>
    </row>
    <row r="140" spans="1:11">
      <c r="A140">
        <v>39</v>
      </c>
      <c r="B140" t="str">
        <f ca="1">SUBSTITUTE(OFFSET(B$1,RANDBETWEEN(1,COUNTA(B$1:B$100))-1,0),"xxx",UPPER(PerformansData[[#This Row],[Birim İli]]))</f>
        <v>Satış ve Pazarlama</v>
      </c>
      <c r="C140">
        <f t="shared" ca="1" si="1"/>
        <v>287</v>
      </c>
      <c r="D140" t="str">
        <f ca="1">VLOOKUP(PerformansData[[#This Row],[BirimİlceID]],ilceler[],3,0)</f>
        <v>Denizli</v>
      </c>
      <c r="E140" t="str">
        <f ca="1">VLOOKUP(PerformansData[[#This Row],[BirimİlceID]],ilceler[],2,0)</f>
        <v>Sarayköy</v>
      </c>
      <c r="F140" t="str">
        <f t="shared" ca="1" si="3"/>
        <v>Tanıtım Faaliyetleri</v>
      </c>
      <c r="G140" t="str">
        <f ca="1">OFFSET(G$1,MATCH(PerformansData[[#This Row],[Hedef Adı]],F$1:F$100,)-1,0)</f>
        <v>Evet/Hayır</v>
      </c>
      <c r="H140">
        <f ca="1">_xlfn.SWITCH(PerformansData[[#This Row],[Hedef Tipi]],"Yüzdesel",100,"Rakamsal",RANDBETWEEN(4,100),1)</f>
        <v>1</v>
      </c>
      <c r="I140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40" s="26">
        <f ca="1">PerformansData[[#This Row],[Gerçekleşen]]/PerformansData[[#This Row],[Hedef]]</f>
        <v>0</v>
      </c>
      <c r="K140" t="str">
        <f ca="1">IF(PerformansData[[#This Row],[Gerçekleşen]]&gt;=PerformansData[[#This Row],[Hedef]],$K$1,$K$2)</f>
        <v>Hedef Gerçekleşmedi</v>
      </c>
    </row>
    <row r="141" spans="1:11">
      <c r="A141">
        <v>40</v>
      </c>
      <c r="B141" t="str">
        <f ca="1">SUBSTITUTE(OFFSET(B$1,RANDBETWEEN(1,COUNTA(B$1:B$100))-1,0),"xxx",UPPER(PerformansData[[#This Row],[Birim İli]]))</f>
        <v>Saha Hizmetleri</v>
      </c>
      <c r="C141">
        <f t="shared" ca="1" si="1"/>
        <v>580</v>
      </c>
      <c r="D141" t="str">
        <f ca="1">VLOOKUP(PerformansData[[#This Row],[BirimİlceID]],ilceler[],3,0)</f>
        <v>Kayseri</v>
      </c>
      <c r="E141" t="str">
        <f ca="1">VLOOKUP(PerformansData[[#This Row],[BirimİlceID]],ilceler[],2,0)</f>
        <v>Yeşilhisar</v>
      </c>
      <c r="F141" t="str">
        <f t="shared" ca="1" si="3"/>
        <v>Müşteri Memnuniyet</v>
      </c>
      <c r="G141" t="str">
        <f ca="1">OFFSET(G$1,MATCH(PerformansData[[#This Row],[Hedef Adı]],F$1:F$100,)-1,0)</f>
        <v>Yüzdesel</v>
      </c>
      <c r="H141">
        <f ca="1">_xlfn.SWITCH(PerformansData[[#This Row],[Hedef Tipi]],"Yüzdesel",100,"Rakamsal",RANDBETWEEN(4,100),1)</f>
        <v>100</v>
      </c>
      <c r="I141">
        <f ca="1">ROUND(_xlfn.SWITCH(PerformansData[[#This Row],[Hedef Tipi]],"Yüzdesel",PerformansData[[#This Row],[Hedef]]*RANDBETWEEN(60,140)/100,"Rakamsal",PerformansData[[#This Row],[Hedef]]*RANDBETWEEN(60,140)/100,RANDBETWEEN(0,1)),0)</f>
        <v>122</v>
      </c>
      <c r="J141" s="26">
        <f ca="1">PerformansData[[#This Row],[Gerçekleşen]]/PerformansData[[#This Row],[Hedef]]</f>
        <v>1.22</v>
      </c>
      <c r="K141" t="str">
        <f ca="1">IF(PerformansData[[#This Row],[Gerçekleşen]]&gt;=PerformansData[[#This Row],[Hedef]],$K$1,$K$2)</f>
        <v>Hedef Gerçekleşti</v>
      </c>
    </row>
    <row r="142" spans="1:11">
      <c r="A142">
        <v>41</v>
      </c>
      <c r="B142" t="str">
        <f ca="1">SUBSTITUTE(OFFSET(B$1,RANDBETWEEN(1,COUNTA(B$1:B$100))-1,0),"xxx",UPPER(PerformansData[[#This Row],[Birim İli]]))</f>
        <v>Diğer</v>
      </c>
      <c r="C142">
        <f t="shared" ca="1" si="1"/>
        <v>277</v>
      </c>
      <c r="D142" t="str">
        <f ca="1">VLOOKUP(PerformansData[[#This Row],[BirimİlceID]],ilceler[],3,0)</f>
        <v>Denizli</v>
      </c>
      <c r="E142" t="str">
        <f ca="1">VLOOKUP(PerformansData[[#This Row],[BirimİlceID]],ilceler[],2,0)</f>
        <v>Buldan</v>
      </c>
      <c r="F142" t="str">
        <f t="shared" ca="1" si="3"/>
        <v>Eğitim Sayısı</v>
      </c>
      <c r="G142" t="str">
        <f ca="1">OFFSET(G$1,MATCH(PerformansData[[#This Row],[Hedef Adı]],F$1:F$100,)-1,0)</f>
        <v>Rakamsal</v>
      </c>
      <c r="H142">
        <f ca="1">_xlfn.SWITCH(PerformansData[[#This Row],[Hedef Tipi]],"Yüzdesel",100,"Rakamsal",RANDBETWEEN(4,100),1)</f>
        <v>59</v>
      </c>
      <c r="I142">
        <f ca="1">ROUND(_xlfn.SWITCH(PerformansData[[#This Row],[Hedef Tipi]],"Yüzdesel",PerformansData[[#This Row],[Hedef]]*RANDBETWEEN(60,140)/100,"Rakamsal",PerformansData[[#This Row],[Hedef]]*RANDBETWEEN(60,140)/100,RANDBETWEEN(0,1)),0)</f>
        <v>73</v>
      </c>
      <c r="J142" s="26">
        <f ca="1">PerformansData[[#This Row],[Gerçekleşen]]/PerformansData[[#This Row],[Hedef]]</f>
        <v>1.2372881355932204</v>
      </c>
      <c r="K142" t="str">
        <f ca="1">IF(PerformansData[[#This Row],[Gerçekleşen]]&gt;=PerformansData[[#This Row],[Hedef]],$K$1,$K$2)</f>
        <v>Hedef Gerçekleşti</v>
      </c>
    </row>
    <row r="143" spans="1:11">
      <c r="A143">
        <v>42</v>
      </c>
      <c r="B143" t="str">
        <f ca="1">SUBSTITUTE(OFFSET(B$1,RANDBETWEEN(1,COUNTA(B$1:B$100))-1,0),"xxx",UPPER(PerformansData[[#This Row],[Birim İli]]))</f>
        <v>İnsan Kaynakları</v>
      </c>
      <c r="C143">
        <f t="shared" ca="1" si="1"/>
        <v>949</v>
      </c>
      <c r="D143" t="str">
        <f ca="1">VLOOKUP(PerformansData[[#This Row],[BirimİlceID]],ilceler[],3,0)</f>
        <v>Yozgat</v>
      </c>
      <c r="E143" t="str">
        <f ca="1">VLOOKUP(PerformansData[[#This Row],[BirimİlceID]],ilceler[],2,0)</f>
        <v>Akdağmadeni</v>
      </c>
      <c r="F143" t="str">
        <f t="shared" ca="1" si="3"/>
        <v>Tanıtım Faaliyetleri</v>
      </c>
      <c r="G143" t="str">
        <f ca="1">OFFSET(G$1,MATCH(PerformansData[[#This Row],[Hedef Adı]],F$1:F$100,)-1,0)</f>
        <v>Evet/Hayır</v>
      </c>
      <c r="H143">
        <f ca="1">_xlfn.SWITCH(PerformansData[[#This Row],[Hedef Tipi]],"Yüzdesel",100,"Rakamsal",RANDBETWEEN(4,100),1)</f>
        <v>1</v>
      </c>
      <c r="I143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43" s="26">
        <f ca="1">PerformansData[[#This Row],[Gerçekleşen]]/PerformansData[[#This Row],[Hedef]]</f>
        <v>0</v>
      </c>
      <c r="K143" t="str">
        <f ca="1">IF(PerformansData[[#This Row],[Gerçekleşen]]&gt;=PerformansData[[#This Row],[Hedef]],$K$1,$K$2)</f>
        <v>Hedef Gerçekleşmedi</v>
      </c>
    </row>
    <row r="144" spans="1:11">
      <c r="A144">
        <v>43</v>
      </c>
      <c r="B144" t="str">
        <f ca="1">SUBSTITUTE(OFFSET(B$1,RANDBETWEEN(1,COUNTA(B$1:B$100))-1,0),"xxx",UPPER(PerformansData[[#This Row],[Birim İli]]))</f>
        <v>Satış ve Pazarlama</v>
      </c>
      <c r="C144">
        <f t="shared" ca="1" si="1"/>
        <v>282</v>
      </c>
      <c r="D144" t="str">
        <f ca="1">VLOOKUP(PerformansData[[#This Row],[BirimİlceID]],ilceler[],3,0)</f>
        <v>Denizli</v>
      </c>
      <c r="E144" t="str">
        <f ca="1">VLOOKUP(PerformansData[[#This Row],[BirimİlceID]],ilceler[],2,0)</f>
        <v>Güney</v>
      </c>
      <c r="F144" t="str">
        <f t="shared" ca="1" si="3"/>
        <v>Baz İstasyonu Sayısı</v>
      </c>
      <c r="G144" t="str">
        <f ca="1">OFFSET(G$1,MATCH(PerformansData[[#This Row],[Hedef Adı]],F$1:F$100,)-1,0)</f>
        <v>Rakamsal</v>
      </c>
      <c r="H144">
        <f ca="1">_xlfn.SWITCH(PerformansData[[#This Row],[Hedef Tipi]],"Yüzdesel",100,"Rakamsal",RANDBETWEEN(4,100),1)</f>
        <v>73</v>
      </c>
      <c r="I144">
        <f ca="1">ROUND(_xlfn.SWITCH(PerformansData[[#This Row],[Hedef Tipi]],"Yüzdesel",PerformansData[[#This Row],[Hedef]]*RANDBETWEEN(60,140)/100,"Rakamsal",PerformansData[[#This Row],[Hedef]]*RANDBETWEEN(60,140)/100,RANDBETWEEN(0,1)),0)</f>
        <v>46</v>
      </c>
      <c r="J144" s="26">
        <f ca="1">PerformansData[[#This Row],[Gerçekleşen]]/PerformansData[[#This Row],[Hedef]]</f>
        <v>0.63013698630136983</v>
      </c>
      <c r="K144" t="str">
        <f ca="1">IF(PerformansData[[#This Row],[Gerçekleşen]]&gt;=PerformansData[[#This Row],[Hedef]],$K$1,$K$2)</f>
        <v>Hedef Gerçekleşmedi</v>
      </c>
    </row>
    <row r="145" spans="1:11">
      <c r="A145">
        <v>44</v>
      </c>
      <c r="B145" t="str">
        <f ca="1">SUBSTITUTE(OFFSET(B$1,RANDBETWEEN(1,COUNTA(B$1:B$100))-1,0),"xxx",UPPER(PerformansData[[#This Row],[Birim İli]]))</f>
        <v>Satış ve Pazarlama</v>
      </c>
      <c r="C145">
        <f t="shared" ca="1" si="1"/>
        <v>352</v>
      </c>
      <c r="D145" t="str">
        <f ca="1">VLOOKUP(PerformansData[[#This Row],[BirimİlceID]],ilceler[],3,0)</f>
        <v>Erzurum</v>
      </c>
      <c r="E145" t="str">
        <f ca="1">VLOOKUP(PerformansData[[#This Row],[BirimİlceID]],ilceler[],2,0)</f>
        <v>Köprüköy</v>
      </c>
      <c r="F145" t="str">
        <f t="shared" ca="1" si="3"/>
        <v>Eğitim Sayısı</v>
      </c>
      <c r="G145" t="str">
        <f ca="1">OFFSET(G$1,MATCH(PerformansData[[#This Row],[Hedef Adı]],F$1:F$100,)-1,0)</f>
        <v>Rakamsal</v>
      </c>
      <c r="H145">
        <f ca="1">_xlfn.SWITCH(PerformansData[[#This Row],[Hedef Tipi]],"Yüzdesel",100,"Rakamsal",RANDBETWEEN(4,100),1)</f>
        <v>36</v>
      </c>
      <c r="I145">
        <f ca="1">ROUND(_xlfn.SWITCH(PerformansData[[#This Row],[Hedef Tipi]],"Yüzdesel",PerformansData[[#This Row],[Hedef]]*RANDBETWEEN(60,140)/100,"Rakamsal",PerformansData[[#This Row],[Hedef]]*RANDBETWEEN(60,140)/100,RANDBETWEEN(0,1)),0)</f>
        <v>29</v>
      </c>
      <c r="J145" s="26">
        <f ca="1">PerformansData[[#This Row],[Gerçekleşen]]/PerformansData[[#This Row],[Hedef]]</f>
        <v>0.80555555555555558</v>
      </c>
      <c r="K145" t="str">
        <f ca="1">IF(PerformansData[[#This Row],[Gerçekleşen]]&gt;=PerformansData[[#This Row],[Hedef]],$K$1,$K$2)</f>
        <v>Hedef Gerçekleşmedi</v>
      </c>
    </row>
    <row r="146" spans="1:11">
      <c r="A146">
        <v>45</v>
      </c>
      <c r="B146" t="str">
        <f ca="1">SUBSTITUTE(OFFSET(B$1,RANDBETWEEN(1,COUNTA(B$1:B$100))-1,0),"xxx",UPPER(PerformansData[[#This Row],[Birim İli]]))</f>
        <v>Müşteri Deneyimi</v>
      </c>
      <c r="C146">
        <f t="shared" ca="1" si="1"/>
        <v>156</v>
      </c>
      <c r="D146" t="str">
        <f ca="1">VLOOKUP(PerformansData[[#This Row],[BirimİlceID]],ilceler[],3,0)</f>
        <v>Balıkesir</v>
      </c>
      <c r="E146" t="str">
        <f ca="1">VLOOKUP(PerformansData[[#This Row],[BirimİlceID]],ilceler[],2,0)</f>
        <v>Marmara</v>
      </c>
      <c r="F146" t="str">
        <f t="shared" ca="1" si="3"/>
        <v>Müşteri Memnuniyet</v>
      </c>
      <c r="G146" t="str">
        <f ca="1">OFFSET(G$1,MATCH(PerformansData[[#This Row],[Hedef Adı]],F$1:F$100,)-1,0)</f>
        <v>Yüzdesel</v>
      </c>
      <c r="H146">
        <f ca="1">_xlfn.SWITCH(PerformansData[[#This Row],[Hedef Tipi]],"Yüzdesel",100,"Rakamsal",RANDBETWEEN(4,100),1)</f>
        <v>100</v>
      </c>
      <c r="I146">
        <f ca="1">ROUND(_xlfn.SWITCH(PerformansData[[#This Row],[Hedef Tipi]],"Yüzdesel",PerformansData[[#This Row],[Hedef]]*RANDBETWEEN(60,140)/100,"Rakamsal",PerformansData[[#This Row],[Hedef]]*RANDBETWEEN(60,140)/100,RANDBETWEEN(0,1)),0)</f>
        <v>106</v>
      </c>
      <c r="J146" s="26">
        <f ca="1">PerformansData[[#This Row],[Gerçekleşen]]/PerformansData[[#This Row],[Hedef]]</f>
        <v>1.06</v>
      </c>
      <c r="K146" t="str">
        <f ca="1">IF(PerformansData[[#This Row],[Gerçekleşen]]&gt;=PerformansData[[#This Row],[Hedef]],$K$1,$K$2)</f>
        <v>Hedef Gerçekleşti</v>
      </c>
    </row>
    <row r="147" spans="1:11">
      <c r="A147">
        <v>46</v>
      </c>
      <c r="B147" t="str">
        <f ca="1">SUBSTITUTE(OFFSET(B$1,RANDBETWEEN(1,COUNTA(B$1:B$100))-1,0),"xxx",UPPER(PerformansData[[#This Row],[Birim İli]]))</f>
        <v>Müşteri Deneyimi</v>
      </c>
      <c r="C147">
        <f t="shared" ca="1" si="1"/>
        <v>554</v>
      </c>
      <c r="D147" t="str">
        <f ca="1">VLOOKUP(PerformansData[[#This Row],[BirimİlceID]],ilceler[],3,0)</f>
        <v>Kastamonu</v>
      </c>
      <c r="E147" t="str">
        <f ca="1">VLOOKUP(PerformansData[[#This Row],[BirimİlceID]],ilceler[],2,0)</f>
        <v>Doğanyurt</v>
      </c>
      <c r="F147" t="str">
        <f t="shared" ca="1" si="3"/>
        <v>Tanıtım Faaliyetleri</v>
      </c>
      <c r="G147" t="str">
        <f ca="1">OFFSET(G$1,MATCH(PerformansData[[#This Row],[Hedef Adı]],F$1:F$100,)-1,0)</f>
        <v>Evet/Hayır</v>
      </c>
      <c r="H147">
        <f ca="1">_xlfn.SWITCH(PerformansData[[#This Row],[Hedef Tipi]],"Yüzdesel",100,"Rakamsal",RANDBETWEEN(4,100),1)</f>
        <v>1</v>
      </c>
      <c r="I147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47" s="26">
        <f ca="1">PerformansData[[#This Row],[Gerçekleşen]]/PerformansData[[#This Row],[Hedef]]</f>
        <v>1</v>
      </c>
      <c r="K147" t="str">
        <f ca="1">IF(PerformansData[[#This Row],[Gerçekleşen]]&gt;=PerformansData[[#This Row],[Hedef]],$K$1,$K$2)</f>
        <v>Hedef Gerçekleşti</v>
      </c>
    </row>
    <row r="148" spans="1:11">
      <c r="A148">
        <v>47</v>
      </c>
      <c r="B148" t="str">
        <f ca="1">SUBSTITUTE(OFFSET(B$1,RANDBETWEEN(1,COUNTA(B$1:B$100))-1,0),"xxx",UPPER(PerformansData[[#This Row],[Birim İli]]))</f>
        <v>Altyapı ve Teknoloji</v>
      </c>
      <c r="C148">
        <f t="shared" ca="1" si="1"/>
        <v>286</v>
      </c>
      <c r="D148" t="str">
        <f ca="1">VLOOKUP(PerformansData[[#This Row],[BirimİlceID]],ilceler[],3,0)</f>
        <v>Denizli</v>
      </c>
      <c r="E148" t="str">
        <f ca="1">VLOOKUP(PerformansData[[#This Row],[BirimİlceID]],ilceler[],2,0)</f>
        <v>Pamukkale</v>
      </c>
      <c r="F148" t="str">
        <f t="shared" ca="1" si="3"/>
        <v>Yönetici Memnuniyet</v>
      </c>
      <c r="G148" t="str">
        <f ca="1">OFFSET(G$1,MATCH(PerformansData[[#This Row],[Hedef Adı]],F$1:F$100,)-1,0)</f>
        <v>Yüzdesel</v>
      </c>
      <c r="H148">
        <f ca="1">_xlfn.SWITCH(PerformansData[[#This Row],[Hedef Tipi]],"Yüzdesel",100,"Rakamsal",RANDBETWEEN(4,100),1)</f>
        <v>100</v>
      </c>
      <c r="I148">
        <f ca="1">ROUND(_xlfn.SWITCH(PerformansData[[#This Row],[Hedef Tipi]],"Yüzdesel",PerformansData[[#This Row],[Hedef]]*RANDBETWEEN(60,140)/100,"Rakamsal",PerformansData[[#This Row],[Hedef]]*RANDBETWEEN(60,140)/100,RANDBETWEEN(0,1)),0)</f>
        <v>127</v>
      </c>
      <c r="J148" s="26">
        <f ca="1">PerformansData[[#This Row],[Gerçekleşen]]/PerformansData[[#This Row],[Hedef]]</f>
        <v>1.27</v>
      </c>
      <c r="K148" t="str">
        <f ca="1">IF(PerformansData[[#This Row],[Gerçekleşen]]&gt;=PerformansData[[#This Row],[Hedef]],$K$1,$K$2)</f>
        <v>Hedef Gerçekleşti</v>
      </c>
    </row>
    <row r="149" spans="1:11">
      <c r="A149">
        <v>48</v>
      </c>
      <c r="B149" t="str">
        <f ca="1">SUBSTITUTE(OFFSET(B$1,RANDBETWEEN(1,COUNTA(B$1:B$100))-1,0),"xxx",UPPER(PerformansData[[#This Row],[Birim İli]]))</f>
        <v>Altyapı ve Teknoloji</v>
      </c>
      <c r="C149">
        <f t="shared" ca="1" si="1"/>
        <v>543</v>
      </c>
      <c r="D149" t="str">
        <f ca="1">VLOOKUP(PerformansData[[#This Row],[BirimİlceID]],ilceler[],3,0)</f>
        <v>Kars</v>
      </c>
      <c r="E149" t="str">
        <f ca="1">VLOOKUP(PerformansData[[#This Row],[BirimİlceID]],ilceler[],2,0)</f>
        <v>Selim</v>
      </c>
      <c r="F149" t="str">
        <f t="shared" ca="1" si="3"/>
        <v>Müşteri Memnuniyet</v>
      </c>
      <c r="G149" t="str">
        <f ca="1">OFFSET(G$1,MATCH(PerformansData[[#This Row],[Hedef Adı]],F$1:F$100,)-1,0)</f>
        <v>Yüzdesel</v>
      </c>
      <c r="H149">
        <f ca="1">_xlfn.SWITCH(PerformansData[[#This Row],[Hedef Tipi]],"Yüzdesel",100,"Rakamsal",RANDBETWEEN(4,100),1)</f>
        <v>100</v>
      </c>
      <c r="I149">
        <f ca="1">ROUND(_xlfn.SWITCH(PerformansData[[#This Row],[Hedef Tipi]],"Yüzdesel",PerformansData[[#This Row],[Hedef]]*RANDBETWEEN(60,140)/100,"Rakamsal",PerformansData[[#This Row],[Hedef]]*RANDBETWEEN(60,140)/100,RANDBETWEEN(0,1)),0)</f>
        <v>89</v>
      </c>
      <c r="J149" s="26">
        <f ca="1">PerformansData[[#This Row],[Gerçekleşen]]/PerformansData[[#This Row],[Hedef]]</f>
        <v>0.89</v>
      </c>
      <c r="K149" t="str">
        <f ca="1">IF(PerformansData[[#This Row],[Gerçekleşen]]&gt;=PerformansData[[#This Row],[Hedef]],$K$1,$K$2)</f>
        <v>Hedef Gerçekleşmedi</v>
      </c>
    </row>
    <row r="150" spans="1:11">
      <c r="A150">
        <v>49</v>
      </c>
      <c r="B150" t="str">
        <f ca="1">SUBSTITUTE(OFFSET(B$1,RANDBETWEEN(1,COUNTA(B$1:B$100))-1,0),"xxx",UPPER(PerformansData[[#This Row],[Birim İli]]))</f>
        <v>Satış ve Pazarlama</v>
      </c>
      <c r="C150">
        <f t="shared" ca="1" si="1"/>
        <v>357</v>
      </c>
      <c r="D150" t="str">
        <f ca="1">VLOOKUP(PerformansData[[#This Row],[BirimİlceID]],ilceler[],3,0)</f>
        <v>Erzurum</v>
      </c>
      <c r="E150" t="str">
        <f ca="1">VLOOKUP(PerformansData[[#This Row],[BirimİlceID]],ilceler[],2,0)</f>
        <v>Pasinler</v>
      </c>
      <c r="F150" t="str">
        <f t="shared" ca="1" si="3"/>
        <v>Eğitim Sayısı</v>
      </c>
      <c r="G150" t="str">
        <f ca="1">OFFSET(G$1,MATCH(PerformansData[[#This Row],[Hedef Adı]],F$1:F$100,)-1,0)</f>
        <v>Rakamsal</v>
      </c>
      <c r="H150">
        <f ca="1">_xlfn.SWITCH(PerformansData[[#This Row],[Hedef Tipi]],"Yüzdesel",100,"Rakamsal",RANDBETWEEN(4,100),1)</f>
        <v>86</v>
      </c>
      <c r="I150">
        <f ca="1">ROUND(_xlfn.SWITCH(PerformansData[[#This Row],[Hedef Tipi]],"Yüzdesel",PerformansData[[#This Row],[Hedef]]*RANDBETWEEN(60,140)/100,"Rakamsal",PerformansData[[#This Row],[Hedef]]*RANDBETWEEN(60,140)/100,RANDBETWEEN(0,1)),0)</f>
        <v>62</v>
      </c>
      <c r="J150" s="26">
        <f ca="1">PerformansData[[#This Row],[Gerçekleşen]]/PerformansData[[#This Row],[Hedef]]</f>
        <v>0.72093023255813948</v>
      </c>
      <c r="K150" t="str">
        <f ca="1">IF(PerformansData[[#This Row],[Gerçekleşen]]&gt;=PerformansData[[#This Row],[Hedef]],$K$1,$K$2)</f>
        <v>Hedef Gerçekleşmedi</v>
      </c>
    </row>
    <row r="151" spans="1:11">
      <c r="A151">
        <v>50</v>
      </c>
      <c r="B151" t="str">
        <f ca="1">SUBSTITUTE(OFFSET(B$1,RANDBETWEEN(1,COUNTA(B$1:B$100))-1,0),"xxx",UPPER(PerformansData[[#This Row],[Birim İli]]))</f>
        <v>Network ve Sinyal</v>
      </c>
      <c r="C151">
        <f t="shared" ca="1" si="1"/>
        <v>253</v>
      </c>
      <c r="D151" t="str">
        <f ca="1">VLOOKUP(PerformansData[[#This Row],[BirimİlceID]],ilceler[],3,0)</f>
        <v>Çankırı</v>
      </c>
      <c r="E151" t="str">
        <f ca="1">VLOOKUP(PerformansData[[#This Row],[BirimİlceID]],ilceler[],2,0)</f>
        <v>Kurşunlu</v>
      </c>
      <c r="F151" t="str">
        <f t="shared" ca="1" si="3"/>
        <v>Baz İstasyonu Sayısı</v>
      </c>
      <c r="G151" t="str">
        <f ca="1">OFFSET(G$1,MATCH(PerformansData[[#This Row],[Hedef Adı]],F$1:F$100,)-1,0)</f>
        <v>Rakamsal</v>
      </c>
      <c r="H151">
        <f ca="1">_xlfn.SWITCH(PerformansData[[#This Row],[Hedef Tipi]],"Yüzdesel",100,"Rakamsal",RANDBETWEEN(4,100),1)</f>
        <v>80</v>
      </c>
      <c r="I151">
        <f ca="1">ROUND(_xlfn.SWITCH(PerformansData[[#This Row],[Hedef Tipi]],"Yüzdesel",PerformansData[[#This Row],[Hedef]]*RANDBETWEEN(60,140)/100,"Rakamsal",PerformansData[[#This Row],[Hedef]]*RANDBETWEEN(60,140)/100,RANDBETWEEN(0,1)),0)</f>
        <v>97</v>
      </c>
      <c r="J151" s="26">
        <f ca="1">PerformansData[[#This Row],[Gerçekleşen]]/PerformansData[[#This Row],[Hedef]]</f>
        <v>1.2124999999999999</v>
      </c>
      <c r="K151" t="str">
        <f ca="1">IF(PerformansData[[#This Row],[Gerçekleşen]]&gt;=PerformansData[[#This Row],[Hedef]],$K$1,$K$2)</f>
        <v>Hedef Gerçekleşti</v>
      </c>
    </row>
    <row r="152" spans="1:11">
      <c r="A152">
        <v>51</v>
      </c>
      <c r="B152" t="str">
        <f ca="1">SUBSTITUTE(OFFSET(B$1,RANDBETWEEN(1,COUNTA(B$1:B$100))-1,0),"xxx",UPPER(PerformansData[[#This Row],[Birim İli]]))</f>
        <v>Diğer</v>
      </c>
      <c r="C152">
        <f t="shared" ca="1" si="1"/>
        <v>306</v>
      </c>
      <c r="D152" t="str">
        <f ca="1">VLOOKUP(PerformansData[[#This Row],[BirimİlceID]],ilceler[],3,0)</f>
        <v>Diyarbakır</v>
      </c>
      <c r="E152" t="str">
        <f ca="1">VLOOKUP(PerformansData[[#This Row],[BirimİlceID]],ilceler[],2,0)</f>
        <v>Yenişehir</v>
      </c>
      <c r="F152" t="str">
        <f t="shared" ca="1" si="3"/>
        <v>Eğitim Sayısı</v>
      </c>
      <c r="G152" t="str">
        <f ca="1">OFFSET(G$1,MATCH(PerformansData[[#This Row],[Hedef Adı]],F$1:F$100,)-1,0)</f>
        <v>Rakamsal</v>
      </c>
      <c r="H152">
        <f ca="1">_xlfn.SWITCH(PerformansData[[#This Row],[Hedef Tipi]],"Yüzdesel",100,"Rakamsal",RANDBETWEEN(4,100),1)</f>
        <v>88</v>
      </c>
      <c r="I152">
        <f ca="1">ROUND(_xlfn.SWITCH(PerformansData[[#This Row],[Hedef Tipi]],"Yüzdesel",PerformansData[[#This Row],[Hedef]]*RANDBETWEEN(60,140)/100,"Rakamsal",PerformansData[[#This Row],[Hedef]]*RANDBETWEEN(60,140)/100,RANDBETWEEN(0,1)),0)</f>
        <v>66</v>
      </c>
      <c r="J152" s="26">
        <f ca="1">PerformansData[[#This Row],[Gerçekleşen]]/PerformansData[[#This Row],[Hedef]]</f>
        <v>0.75</v>
      </c>
      <c r="K152" t="str">
        <f ca="1">IF(PerformansData[[#This Row],[Gerçekleşen]]&gt;=PerformansData[[#This Row],[Hedef]],$K$1,$K$2)</f>
        <v>Hedef Gerçekleşmedi</v>
      </c>
    </row>
    <row r="153" spans="1:11">
      <c r="A153">
        <v>52</v>
      </c>
      <c r="B153" t="str">
        <f ca="1">SUBSTITUTE(OFFSET(B$1,RANDBETWEEN(1,COUNTA(B$1:B$100))-1,0),"xxx",UPPER(PerformansData[[#This Row],[Birim İli]]))</f>
        <v>Müşteri Deneyimi</v>
      </c>
      <c r="C153">
        <f t="shared" ca="1" si="1"/>
        <v>430</v>
      </c>
      <c r="D153" t="str">
        <f ca="1">VLOOKUP(PerformansData[[#This Row],[BirimİlceID]],ilceler[],3,0)</f>
        <v>Iğdır</v>
      </c>
      <c r="E153" t="str">
        <f ca="1">VLOOKUP(PerformansData[[#This Row],[BirimİlceID]],ilceler[],2,0)</f>
        <v>Karakoyunlu</v>
      </c>
      <c r="F153" t="str">
        <f t="shared" ca="1" si="3"/>
        <v>Eğitim Sayısı</v>
      </c>
      <c r="G153" t="str">
        <f ca="1">OFFSET(G$1,MATCH(PerformansData[[#This Row],[Hedef Adı]],F$1:F$100,)-1,0)</f>
        <v>Rakamsal</v>
      </c>
      <c r="H153">
        <f ca="1">_xlfn.SWITCH(PerformansData[[#This Row],[Hedef Tipi]],"Yüzdesel",100,"Rakamsal",RANDBETWEEN(4,100),1)</f>
        <v>54</v>
      </c>
      <c r="I153">
        <f ca="1">ROUND(_xlfn.SWITCH(PerformansData[[#This Row],[Hedef Tipi]],"Yüzdesel",PerformansData[[#This Row],[Hedef]]*RANDBETWEEN(60,140)/100,"Rakamsal",PerformansData[[#This Row],[Hedef]]*RANDBETWEEN(60,140)/100,RANDBETWEEN(0,1)),0)</f>
        <v>61</v>
      </c>
      <c r="J153" s="26">
        <f ca="1">PerformansData[[#This Row],[Gerçekleşen]]/PerformansData[[#This Row],[Hedef]]</f>
        <v>1.1296296296296295</v>
      </c>
      <c r="K153" t="str">
        <f ca="1">IF(PerformansData[[#This Row],[Gerçekleşen]]&gt;=PerformansData[[#This Row],[Hedef]],$K$1,$K$2)</f>
        <v>Hedef Gerçekleşti</v>
      </c>
    </row>
    <row r="154" spans="1:11">
      <c r="A154">
        <v>53</v>
      </c>
      <c r="B154" t="str">
        <f ca="1">SUBSTITUTE(OFFSET(B$1,RANDBETWEEN(1,COUNTA(B$1:B$100))-1,0),"xxx",UPPER(PerformansData[[#This Row],[Birim İli]]))</f>
        <v>Satış ve Pazarlama</v>
      </c>
      <c r="C154">
        <f t="shared" ca="1" si="1"/>
        <v>289</v>
      </c>
      <c r="D154" t="str">
        <f ca="1">VLOOKUP(PerformansData[[#This Row],[BirimİlceID]],ilceler[],3,0)</f>
        <v>Denizli</v>
      </c>
      <c r="E154" t="str">
        <f ca="1">VLOOKUP(PerformansData[[#This Row],[BirimİlceID]],ilceler[],2,0)</f>
        <v>Tavas</v>
      </c>
      <c r="F154" t="str">
        <f t="shared" ca="1" si="3"/>
        <v>Eğitim Sayısı</v>
      </c>
      <c r="G154" t="str">
        <f ca="1">OFFSET(G$1,MATCH(PerformansData[[#This Row],[Hedef Adı]],F$1:F$100,)-1,0)</f>
        <v>Rakamsal</v>
      </c>
      <c r="H154">
        <f ca="1">_xlfn.SWITCH(PerformansData[[#This Row],[Hedef Tipi]],"Yüzdesel",100,"Rakamsal",RANDBETWEEN(4,100),1)</f>
        <v>51</v>
      </c>
      <c r="I154">
        <f ca="1">ROUND(_xlfn.SWITCH(PerformansData[[#This Row],[Hedef Tipi]],"Yüzdesel",PerformansData[[#This Row],[Hedef]]*RANDBETWEEN(60,140)/100,"Rakamsal",PerformansData[[#This Row],[Hedef]]*RANDBETWEEN(60,140)/100,RANDBETWEEN(0,1)),0)</f>
        <v>49</v>
      </c>
      <c r="J154" s="26">
        <f ca="1">PerformansData[[#This Row],[Gerçekleşen]]/PerformansData[[#This Row],[Hedef]]</f>
        <v>0.96078431372549022</v>
      </c>
      <c r="K154" t="str">
        <f ca="1">IF(PerformansData[[#This Row],[Gerçekleşen]]&gt;=PerformansData[[#This Row],[Hedef]],$K$1,$K$2)</f>
        <v>Hedef Gerçekleşmedi</v>
      </c>
    </row>
    <row r="155" spans="1:11">
      <c r="A155">
        <v>54</v>
      </c>
      <c r="B155" t="str">
        <f ca="1">SUBSTITUTE(OFFSET(B$1,RANDBETWEEN(1,COUNTA(B$1:B$100))-1,0),"xxx",UPPER(PerformansData[[#This Row],[Birim İli]]))</f>
        <v>Network ve Sinyal</v>
      </c>
      <c r="C155">
        <f t="shared" ca="1" si="1"/>
        <v>416</v>
      </c>
      <c r="D155" t="str">
        <f ca="1">VLOOKUP(PerformansData[[#This Row],[BirimİlceID]],ilceler[],3,0)</f>
        <v>Hatay</v>
      </c>
      <c r="E155" t="str">
        <f ca="1">VLOOKUP(PerformansData[[#This Row],[BirimİlceID]],ilceler[],2,0)</f>
        <v>Belen</v>
      </c>
      <c r="F155" t="str">
        <f t="shared" ca="1" si="3"/>
        <v>Müşteri Memnuniyet</v>
      </c>
      <c r="G155" t="str">
        <f ca="1">OFFSET(G$1,MATCH(PerformansData[[#This Row],[Hedef Adı]],F$1:F$100,)-1,0)</f>
        <v>Yüzdesel</v>
      </c>
      <c r="H155">
        <f ca="1">_xlfn.SWITCH(PerformansData[[#This Row],[Hedef Tipi]],"Yüzdesel",100,"Rakamsal",RANDBETWEEN(4,100),1)</f>
        <v>100</v>
      </c>
      <c r="I155">
        <f ca="1">ROUND(_xlfn.SWITCH(PerformansData[[#This Row],[Hedef Tipi]],"Yüzdesel",PerformansData[[#This Row],[Hedef]]*RANDBETWEEN(60,140)/100,"Rakamsal",PerformansData[[#This Row],[Hedef]]*RANDBETWEEN(60,140)/100,RANDBETWEEN(0,1)),0)</f>
        <v>114</v>
      </c>
      <c r="J155" s="26">
        <f ca="1">PerformansData[[#This Row],[Gerçekleşen]]/PerformansData[[#This Row],[Hedef]]</f>
        <v>1.1399999999999999</v>
      </c>
      <c r="K155" t="str">
        <f ca="1">IF(PerformansData[[#This Row],[Gerçekleşen]]&gt;=PerformansData[[#This Row],[Hedef]],$K$1,$K$2)</f>
        <v>Hedef Gerçekleşti</v>
      </c>
    </row>
    <row r="156" spans="1:11">
      <c r="A156">
        <v>55</v>
      </c>
      <c r="B156" t="str">
        <f ca="1">SUBSTITUTE(OFFSET(B$1,RANDBETWEEN(1,COUNTA(B$1:B$100))-1,0),"xxx",UPPER(PerformansData[[#This Row],[Birim İli]]))</f>
        <v>Finans</v>
      </c>
      <c r="C156">
        <f t="shared" ca="1" si="1"/>
        <v>155</v>
      </c>
      <c r="D156" t="str">
        <f ca="1">VLOOKUP(PerformansData[[#This Row],[BirimİlceID]],ilceler[],3,0)</f>
        <v>Balıkesir</v>
      </c>
      <c r="E156" t="str">
        <f ca="1">VLOOKUP(PerformansData[[#This Row],[BirimİlceID]],ilceler[],2,0)</f>
        <v>Manyas</v>
      </c>
      <c r="F156" t="str">
        <f t="shared" ca="1" si="3"/>
        <v>Müşteri Memnuniyet</v>
      </c>
      <c r="G156" t="str">
        <f ca="1">OFFSET(G$1,MATCH(PerformansData[[#This Row],[Hedef Adı]],F$1:F$100,)-1,0)</f>
        <v>Yüzdesel</v>
      </c>
      <c r="H156">
        <f ca="1">_xlfn.SWITCH(PerformansData[[#This Row],[Hedef Tipi]],"Yüzdesel",100,"Rakamsal",RANDBETWEEN(4,100),1)</f>
        <v>100</v>
      </c>
      <c r="I156">
        <f ca="1">ROUND(_xlfn.SWITCH(PerformansData[[#This Row],[Hedef Tipi]],"Yüzdesel",PerformansData[[#This Row],[Hedef]]*RANDBETWEEN(60,140)/100,"Rakamsal",PerformansData[[#This Row],[Hedef]]*RANDBETWEEN(60,140)/100,RANDBETWEEN(0,1)),0)</f>
        <v>101</v>
      </c>
      <c r="J156" s="26">
        <f ca="1">PerformansData[[#This Row],[Gerçekleşen]]/PerformansData[[#This Row],[Hedef]]</f>
        <v>1.01</v>
      </c>
      <c r="K156" t="str">
        <f ca="1">IF(PerformansData[[#This Row],[Gerçekleşen]]&gt;=PerformansData[[#This Row],[Hedef]],$K$1,$K$2)</f>
        <v>Hedef Gerçekleşti</v>
      </c>
    </row>
    <row r="157" spans="1:11">
      <c r="A157">
        <v>56</v>
      </c>
      <c r="B157" t="str">
        <f ca="1">SUBSTITUTE(OFFSET(B$1,RANDBETWEEN(1,COUNTA(B$1:B$100))-1,0),"xxx",UPPER(PerformansData[[#This Row],[Birim İli]]))</f>
        <v>Finans</v>
      </c>
      <c r="C157">
        <f t="shared" ca="1" si="1"/>
        <v>956</v>
      </c>
      <c r="D157" t="str">
        <f ca="1">VLOOKUP(PerformansData[[#This Row],[BirimİlceID]],ilceler[],3,0)</f>
        <v>Yozgat</v>
      </c>
      <c r="E157" t="str">
        <f ca="1">VLOOKUP(PerformansData[[#This Row],[BirimİlceID]],ilceler[],2,0)</f>
        <v>Saraykent</v>
      </c>
      <c r="F157" t="str">
        <f t="shared" ca="1" si="3"/>
        <v>Tanıtım Faaliyetleri</v>
      </c>
      <c r="G157" t="str">
        <f ca="1">OFFSET(G$1,MATCH(PerformansData[[#This Row],[Hedef Adı]],F$1:F$100,)-1,0)</f>
        <v>Evet/Hayır</v>
      </c>
      <c r="H157">
        <f ca="1">_xlfn.SWITCH(PerformansData[[#This Row],[Hedef Tipi]],"Yüzdesel",100,"Rakamsal",RANDBETWEEN(4,100),1)</f>
        <v>1</v>
      </c>
      <c r="I157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57" s="26">
        <f ca="1">PerformansData[[#This Row],[Gerçekleşen]]/PerformansData[[#This Row],[Hedef]]</f>
        <v>0</v>
      </c>
      <c r="K157" t="str">
        <f ca="1">IF(PerformansData[[#This Row],[Gerçekleşen]]&gt;=PerformansData[[#This Row],[Hedef]],$K$1,$K$2)</f>
        <v>Hedef Gerçekleşmedi</v>
      </c>
    </row>
    <row r="158" spans="1:11">
      <c r="A158">
        <v>57</v>
      </c>
      <c r="B158" t="str">
        <f ca="1">SUBSTITUTE(OFFSET(B$1,RANDBETWEEN(1,COUNTA(B$1:B$100))-1,0),"xxx",UPPER(PerformansData[[#This Row],[Birim İli]]))</f>
        <v>Saha Hizmetleri</v>
      </c>
      <c r="C158">
        <f t="shared" ca="1" si="1"/>
        <v>216</v>
      </c>
      <c r="D158" t="str">
        <f ca="1">VLOOKUP(PerformansData[[#This Row],[BirimİlceID]],ilceler[],3,0)</f>
        <v>Bursa</v>
      </c>
      <c r="E158" t="str">
        <f ca="1">VLOOKUP(PerformansData[[#This Row],[BirimİlceID]],ilceler[],2,0)</f>
        <v>Büyükorhan</v>
      </c>
      <c r="F158" t="str">
        <f t="shared" ca="1" si="3"/>
        <v>Baz İstasyonu Sayısı</v>
      </c>
      <c r="G158" t="str">
        <f ca="1">OFFSET(G$1,MATCH(PerformansData[[#This Row],[Hedef Adı]],F$1:F$100,)-1,0)</f>
        <v>Rakamsal</v>
      </c>
      <c r="H158">
        <f ca="1">_xlfn.SWITCH(PerformansData[[#This Row],[Hedef Tipi]],"Yüzdesel",100,"Rakamsal",RANDBETWEEN(4,100),1)</f>
        <v>39</v>
      </c>
      <c r="I158">
        <f ca="1">ROUND(_xlfn.SWITCH(PerformansData[[#This Row],[Hedef Tipi]],"Yüzdesel",PerformansData[[#This Row],[Hedef]]*RANDBETWEEN(60,140)/100,"Rakamsal",PerformansData[[#This Row],[Hedef]]*RANDBETWEEN(60,140)/100,RANDBETWEEN(0,1)),0)</f>
        <v>35</v>
      </c>
      <c r="J158" s="26">
        <f ca="1">PerformansData[[#This Row],[Gerçekleşen]]/PerformansData[[#This Row],[Hedef]]</f>
        <v>0.89743589743589747</v>
      </c>
      <c r="K158" t="str">
        <f ca="1">IF(PerformansData[[#This Row],[Gerçekleşen]]&gt;=PerformansData[[#This Row],[Hedef]],$K$1,$K$2)</f>
        <v>Hedef Gerçekleşmedi</v>
      </c>
    </row>
    <row r="159" spans="1:11">
      <c r="A159">
        <v>58</v>
      </c>
      <c r="B159" t="str">
        <f ca="1">SUBSTITUTE(OFFSET(B$1,RANDBETWEEN(1,COUNTA(B$1:B$100))-1,0),"xxx",UPPER(PerformansData[[#This Row],[Birim İli]]))</f>
        <v>Müşteri Deneyimi</v>
      </c>
      <c r="C159">
        <f t="shared" ca="1" si="1"/>
        <v>390</v>
      </c>
      <c r="D159" t="str">
        <f ca="1">VLOOKUP(PerformansData[[#This Row],[BirimİlceID]],ilceler[],3,0)</f>
        <v>Giresun</v>
      </c>
      <c r="E159" t="str">
        <f ca="1">VLOOKUP(PerformansData[[#This Row],[BirimİlceID]],ilceler[],2,0)</f>
        <v>Çanakçı</v>
      </c>
      <c r="F159" t="str">
        <f t="shared" ca="1" si="3"/>
        <v>Eğitim Sayısı</v>
      </c>
      <c r="G159" t="str">
        <f ca="1">OFFSET(G$1,MATCH(PerformansData[[#This Row],[Hedef Adı]],F$1:F$100,)-1,0)</f>
        <v>Rakamsal</v>
      </c>
      <c r="H159">
        <f ca="1">_xlfn.SWITCH(PerformansData[[#This Row],[Hedef Tipi]],"Yüzdesel",100,"Rakamsal",RANDBETWEEN(4,100),1)</f>
        <v>37</v>
      </c>
      <c r="I159">
        <f ca="1">ROUND(_xlfn.SWITCH(PerformansData[[#This Row],[Hedef Tipi]],"Yüzdesel",PerformansData[[#This Row],[Hedef]]*RANDBETWEEN(60,140)/100,"Rakamsal",PerformansData[[#This Row],[Hedef]]*RANDBETWEEN(60,140)/100,RANDBETWEEN(0,1)),0)</f>
        <v>49</v>
      </c>
      <c r="J159" s="26">
        <f ca="1">PerformansData[[#This Row],[Gerçekleşen]]/PerformansData[[#This Row],[Hedef]]</f>
        <v>1.3243243243243243</v>
      </c>
      <c r="K159" t="str">
        <f ca="1">IF(PerformansData[[#This Row],[Gerçekleşen]]&gt;=PerformansData[[#This Row],[Hedef]],$K$1,$K$2)</f>
        <v>Hedef Gerçekleşti</v>
      </c>
    </row>
    <row r="160" spans="1:11">
      <c r="A160">
        <v>59</v>
      </c>
      <c r="B160" t="str">
        <f ca="1">SUBSTITUTE(OFFSET(B$1,RANDBETWEEN(1,COUNTA(B$1:B$100))-1,0),"xxx",UPPER(PerformansData[[#This Row],[Birim İli]]))</f>
        <v>Müşteri Deneyimi</v>
      </c>
      <c r="C160">
        <f t="shared" ca="1" si="1"/>
        <v>586</v>
      </c>
      <c r="D160" t="str">
        <f ca="1">VLOOKUP(PerformansData[[#This Row],[BirimİlceID]],ilceler[],3,0)</f>
        <v>Kırıkkale</v>
      </c>
      <c r="E160" t="str">
        <f ca="1">VLOOKUP(PerformansData[[#This Row],[BirimİlceID]],ilceler[],2,0)</f>
        <v>Balışeyh</v>
      </c>
      <c r="F160" t="str">
        <f t="shared" ca="1" si="3"/>
        <v>Müşteri Memnuniyet</v>
      </c>
      <c r="G160" t="str">
        <f ca="1">OFFSET(G$1,MATCH(PerformansData[[#This Row],[Hedef Adı]],F$1:F$100,)-1,0)</f>
        <v>Yüzdesel</v>
      </c>
      <c r="H160">
        <f ca="1">_xlfn.SWITCH(PerformansData[[#This Row],[Hedef Tipi]],"Yüzdesel",100,"Rakamsal",RANDBETWEEN(4,100),1)</f>
        <v>100</v>
      </c>
      <c r="I160">
        <f ca="1">ROUND(_xlfn.SWITCH(PerformansData[[#This Row],[Hedef Tipi]],"Yüzdesel",PerformansData[[#This Row],[Hedef]]*RANDBETWEEN(60,140)/100,"Rakamsal",PerformansData[[#This Row],[Hedef]]*RANDBETWEEN(60,140)/100,RANDBETWEEN(0,1)),0)</f>
        <v>76</v>
      </c>
      <c r="J160" s="26">
        <f ca="1">PerformansData[[#This Row],[Gerçekleşen]]/PerformansData[[#This Row],[Hedef]]</f>
        <v>0.76</v>
      </c>
      <c r="K160" t="str">
        <f ca="1">IF(PerformansData[[#This Row],[Gerçekleşen]]&gt;=PerformansData[[#This Row],[Hedef]],$K$1,$K$2)</f>
        <v>Hedef Gerçekleşmedi</v>
      </c>
    </row>
    <row r="161" spans="1:11">
      <c r="A161">
        <v>60</v>
      </c>
      <c r="B161" t="str">
        <f ca="1">SUBSTITUTE(OFFSET(B$1,RANDBETWEEN(1,COUNTA(B$1:B$100))-1,0),"xxx",UPPER(PerformansData[[#This Row],[Birim İli]]))</f>
        <v>Network ve Sinyal</v>
      </c>
      <c r="C161">
        <f t="shared" ca="1" si="1"/>
        <v>319</v>
      </c>
      <c r="D161" t="str">
        <f ca="1">VLOOKUP(PerformansData[[#This Row],[BirimİlceID]],ilceler[],3,0)</f>
        <v>Edirne</v>
      </c>
      <c r="E161" t="str">
        <f ca="1">VLOOKUP(PerformansData[[#This Row],[BirimİlceID]],ilceler[],2,0)</f>
        <v>Keşan</v>
      </c>
      <c r="F161" t="str">
        <f t="shared" ca="1" si="3"/>
        <v>Yönetici Memnuniyet</v>
      </c>
      <c r="G161" t="str">
        <f ca="1">OFFSET(G$1,MATCH(PerformansData[[#This Row],[Hedef Adı]],F$1:F$100,)-1,0)</f>
        <v>Yüzdesel</v>
      </c>
      <c r="H161">
        <f ca="1">_xlfn.SWITCH(PerformansData[[#This Row],[Hedef Tipi]],"Yüzdesel",100,"Rakamsal",RANDBETWEEN(4,100),1)</f>
        <v>100</v>
      </c>
      <c r="I161">
        <f ca="1">ROUND(_xlfn.SWITCH(PerformansData[[#This Row],[Hedef Tipi]],"Yüzdesel",PerformansData[[#This Row],[Hedef]]*RANDBETWEEN(60,140)/100,"Rakamsal",PerformansData[[#This Row],[Hedef]]*RANDBETWEEN(60,140)/100,RANDBETWEEN(0,1)),0)</f>
        <v>133</v>
      </c>
      <c r="J161" s="26">
        <f ca="1">PerformansData[[#This Row],[Gerçekleşen]]/PerformansData[[#This Row],[Hedef]]</f>
        <v>1.33</v>
      </c>
      <c r="K161" t="str">
        <f ca="1">IF(PerformansData[[#This Row],[Gerçekleşen]]&gt;=PerformansData[[#This Row],[Hedef]],$K$1,$K$2)</f>
        <v>Hedef Gerçekleşti</v>
      </c>
    </row>
    <row r="162" spans="1:11">
      <c r="A162">
        <v>61</v>
      </c>
      <c r="B162" t="str">
        <f ca="1">SUBSTITUTE(OFFSET(B$1,RANDBETWEEN(1,COUNTA(B$1:B$100))-1,0),"xxx",UPPER(PerformansData[[#This Row],[Birim İli]]))</f>
        <v>Altyapı ve Teknoloji</v>
      </c>
      <c r="C162">
        <f t="shared" ca="1" si="1"/>
        <v>892</v>
      </c>
      <c r="D162" t="str">
        <f ca="1">VLOOKUP(PerformansData[[#This Row],[BirimİlceID]],ilceler[],3,0)</f>
        <v>Tokat</v>
      </c>
      <c r="E162" t="str">
        <f ca="1">VLOOKUP(PerformansData[[#This Row],[BirimİlceID]],ilceler[],2,0)</f>
        <v>Reşadiye</v>
      </c>
      <c r="F162" t="str">
        <f t="shared" ca="1" si="3"/>
        <v>Müşteri Memnuniyet</v>
      </c>
      <c r="G162" t="str">
        <f ca="1">OFFSET(G$1,MATCH(PerformansData[[#This Row],[Hedef Adı]],F$1:F$100,)-1,0)</f>
        <v>Yüzdesel</v>
      </c>
      <c r="H162">
        <f ca="1">_xlfn.SWITCH(PerformansData[[#This Row],[Hedef Tipi]],"Yüzdesel",100,"Rakamsal",RANDBETWEEN(4,100),1)</f>
        <v>100</v>
      </c>
      <c r="I162">
        <f ca="1">ROUND(_xlfn.SWITCH(PerformansData[[#This Row],[Hedef Tipi]],"Yüzdesel",PerformansData[[#This Row],[Hedef]]*RANDBETWEEN(60,140)/100,"Rakamsal",PerformansData[[#This Row],[Hedef]]*RANDBETWEEN(60,140)/100,RANDBETWEEN(0,1)),0)</f>
        <v>61</v>
      </c>
      <c r="J162" s="26">
        <f ca="1">PerformansData[[#This Row],[Gerçekleşen]]/PerformansData[[#This Row],[Hedef]]</f>
        <v>0.61</v>
      </c>
      <c r="K162" t="str">
        <f ca="1">IF(PerformansData[[#This Row],[Gerçekleşen]]&gt;=PerformansData[[#This Row],[Hedef]],$K$1,$K$2)</f>
        <v>Hedef Gerçekleşmedi</v>
      </c>
    </row>
    <row r="163" spans="1:11">
      <c r="A163">
        <v>62</v>
      </c>
      <c r="B163" t="str">
        <f ca="1">SUBSTITUTE(OFFSET(B$1,RANDBETWEEN(1,COUNTA(B$1:B$100))-1,0),"xxx",UPPER(PerformansData[[#This Row],[Birim İli]]))</f>
        <v>Saha Hizmetleri</v>
      </c>
      <c r="C163">
        <f t="shared" ca="1" si="1"/>
        <v>707</v>
      </c>
      <c r="D163" t="str">
        <f ca="1">VLOOKUP(PerformansData[[#This Row],[BirimİlceID]],ilceler[],3,0)</f>
        <v>Mersin</v>
      </c>
      <c r="E163" t="str">
        <f ca="1">VLOOKUP(PerformansData[[#This Row],[BirimİlceID]],ilceler[],2,0)</f>
        <v>Aydıncık</v>
      </c>
      <c r="F163" t="str">
        <f t="shared" ca="1" si="3"/>
        <v>Tanıtım Faaliyetleri</v>
      </c>
      <c r="G163" t="str">
        <f ca="1">OFFSET(G$1,MATCH(PerformansData[[#This Row],[Hedef Adı]],F$1:F$100,)-1,0)</f>
        <v>Evet/Hayır</v>
      </c>
      <c r="H163">
        <f ca="1">_xlfn.SWITCH(PerformansData[[#This Row],[Hedef Tipi]],"Yüzdesel",100,"Rakamsal",RANDBETWEEN(4,100),1)</f>
        <v>1</v>
      </c>
      <c r="I163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63" s="26">
        <f ca="1">PerformansData[[#This Row],[Gerçekleşen]]/PerformansData[[#This Row],[Hedef]]</f>
        <v>1</v>
      </c>
      <c r="K163" t="str">
        <f ca="1">IF(PerformansData[[#This Row],[Gerçekleşen]]&gt;=PerformansData[[#This Row],[Hedef]],$K$1,$K$2)</f>
        <v>Hedef Gerçekleşti</v>
      </c>
    </row>
    <row r="164" spans="1:11">
      <c r="A164">
        <v>63</v>
      </c>
      <c r="B164" t="str">
        <f ca="1">SUBSTITUTE(OFFSET(B$1,RANDBETWEEN(1,COUNTA(B$1:B$100))-1,0),"xxx",UPPER(PerformansData[[#This Row],[Birim İli]]))</f>
        <v>Satış ve Pazarlama</v>
      </c>
      <c r="C164">
        <f t="shared" ca="1" si="1"/>
        <v>480</v>
      </c>
      <c r="D164" t="str">
        <f ca="1">VLOOKUP(PerformansData[[#This Row],[BirimİlceID]],ilceler[],3,0)</f>
        <v>İstanbul</v>
      </c>
      <c r="E164" t="str">
        <f ca="1">VLOOKUP(PerformansData[[#This Row],[BirimİlceID]],ilceler[],2,0)</f>
        <v>Tuzla</v>
      </c>
      <c r="F164" t="str">
        <f t="shared" ca="1" si="3"/>
        <v>Müşteri Memnuniyet</v>
      </c>
      <c r="G164" t="str">
        <f ca="1">OFFSET(G$1,MATCH(PerformansData[[#This Row],[Hedef Adı]],F$1:F$100,)-1,0)</f>
        <v>Yüzdesel</v>
      </c>
      <c r="H164">
        <f ca="1">_xlfn.SWITCH(PerformansData[[#This Row],[Hedef Tipi]],"Yüzdesel",100,"Rakamsal",RANDBETWEEN(4,100),1)</f>
        <v>100</v>
      </c>
      <c r="I164">
        <f ca="1">ROUND(_xlfn.SWITCH(PerformansData[[#This Row],[Hedef Tipi]],"Yüzdesel",PerformansData[[#This Row],[Hedef]]*RANDBETWEEN(60,140)/100,"Rakamsal",PerformansData[[#This Row],[Hedef]]*RANDBETWEEN(60,140)/100,RANDBETWEEN(0,1)),0)</f>
        <v>140</v>
      </c>
      <c r="J164" s="26">
        <f ca="1">PerformansData[[#This Row],[Gerçekleşen]]/PerformansData[[#This Row],[Hedef]]</f>
        <v>1.4</v>
      </c>
      <c r="K164" t="str">
        <f ca="1">IF(PerformansData[[#This Row],[Gerçekleşen]]&gt;=PerformansData[[#This Row],[Hedef]],$K$1,$K$2)</f>
        <v>Hedef Gerçekleşti</v>
      </c>
    </row>
    <row r="165" spans="1:11">
      <c r="A165">
        <v>64</v>
      </c>
      <c r="B165" t="str">
        <f ca="1">SUBSTITUTE(OFFSET(B$1,RANDBETWEEN(1,COUNTA(B$1:B$100))-1,0),"xxx",UPPER(PerformansData[[#This Row],[Birim İli]]))</f>
        <v>Diğer</v>
      </c>
      <c r="C165">
        <f t="shared" ca="1" si="1"/>
        <v>88</v>
      </c>
      <c r="D165" t="str">
        <f ca="1">VLOOKUP(PerformansData[[#This Row],[BirimİlceID]],ilceler[],3,0)</f>
        <v>Ankara</v>
      </c>
      <c r="E165" t="str">
        <f ca="1">VLOOKUP(PerformansData[[#This Row],[BirimİlceID]],ilceler[],2,0)</f>
        <v>Şereflikoçhisar</v>
      </c>
      <c r="F165" t="str">
        <f t="shared" ca="1" si="3"/>
        <v>Yönetici Memnuniyet</v>
      </c>
      <c r="G165" t="str">
        <f ca="1">OFFSET(G$1,MATCH(PerformansData[[#This Row],[Hedef Adı]],F$1:F$100,)-1,0)</f>
        <v>Yüzdesel</v>
      </c>
      <c r="H165">
        <f ca="1">_xlfn.SWITCH(PerformansData[[#This Row],[Hedef Tipi]],"Yüzdesel",100,"Rakamsal",RANDBETWEEN(4,100),1)</f>
        <v>100</v>
      </c>
      <c r="I165">
        <f ca="1">ROUND(_xlfn.SWITCH(PerformansData[[#This Row],[Hedef Tipi]],"Yüzdesel",PerformansData[[#This Row],[Hedef]]*RANDBETWEEN(60,140)/100,"Rakamsal",PerformansData[[#This Row],[Hedef]]*RANDBETWEEN(60,140)/100,RANDBETWEEN(0,1)),0)</f>
        <v>70</v>
      </c>
      <c r="J165" s="26">
        <f ca="1">PerformansData[[#This Row],[Gerçekleşen]]/PerformansData[[#This Row],[Hedef]]</f>
        <v>0.7</v>
      </c>
      <c r="K165" t="str">
        <f ca="1">IF(PerformansData[[#This Row],[Gerçekleşen]]&gt;=PerformansData[[#This Row],[Hedef]],$K$1,$K$2)</f>
        <v>Hedef Gerçekleşmedi</v>
      </c>
    </row>
    <row r="166" spans="1:11">
      <c r="A166">
        <v>65</v>
      </c>
      <c r="B166" t="str">
        <f ca="1">SUBSTITUTE(OFFSET(B$1,RANDBETWEEN(1,COUNTA(B$1:B$100))-1,0),"xxx",UPPER(PerformansData[[#This Row],[Birim İli]]))</f>
        <v>Müşteri Deneyimi</v>
      </c>
      <c r="C166">
        <f t="shared" ref="C166:C193" ca="1" si="4">RANDBETWEEN(1,970)</f>
        <v>345</v>
      </c>
      <c r="D166" t="str">
        <f ca="1">VLOOKUP(PerformansData[[#This Row],[BirimİlceID]],ilceler[],3,0)</f>
        <v>Erzurum</v>
      </c>
      <c r="E166" t="str">
        <f ca="1">VLOOKUP(PerformansData[[#This Row],[BirimİlceID]],ilceler[],2,0)</f>
        <v>Aziziye</v>
      </c>
      <c r="F166" t="str">
        <f t="shared" ref="F166:F193" ca="1" si="5">OFFSET(F$1,RANDBETWEEN(1,COUNTA(F$1:F$100))-1,0)</f>
        <v>Müşteri Memnuniyet</v>
      </c>
      <c r="G166" t="str">
        <f ca="1">OFFSET(G$1,MATCH(PerformansData[[#This Row],[Hedef Adı]],F$1:F$100,)-1,0)</f>
        <v>Yüzdesel</v>
      </c>
      <c r="H166">
        <f ca="1">_xlfn.SWITCH(PerformansData[[#This Row],[Hedef Tipi]],"Yüzdesel",100,"Rakamsal",RANDBETWEEN(4,100),1)</f>
        <v>100</v>
      </c>
      <c r="I166">
        <f ca="1">ROUND(_xlfn.SWITCH(PerformansData[[#This Row],[Hedef Tipi]],"Yüzdesel",PerformansData[[#This Row],[Hedef]]*RANDBETWEEN(60,140)/100,"Rakamsal",PerformansData[[#This Row],[Hedef]]*RANDBETWEEN(60,140)/100,RANDBETWEEN(0,1)),0)</f>
        <v>68</v>
      </c>
      <c r="J166" s="26">
        <f ca="1">PerformansData[[#This Row],[Gerçekleşen]]/PerformansData[[#This Row],[Hedef]]</f>
        <v>0.68</v>
      </c>
      <c r="K166" t="str">
        <f ca="1">IF(PerformansData[[#This Row],[Gerçekleşen]]&gt;=PerformansData[[#This Row],[Hedef]],$K$1,$K$2)</f>
        <v>Hedef Gerçekleşmedi</v>
      </c>
    </row>
    <row r="167" spans="1:11">
      <c r="A167">
        <v>66</v>
      </c>
      <c r="B167" t="str">
        <f ca="1">SUBSTITUTE(OFFSET(B$1,RANDBETWEEN(1,COUNTA(B$1:B$100))-1,0),"xxx",UPPER(PerformansData[[#This Row],[Birim İli]]))</f>
        <v>İnsan Kaynakları</v>
      </c>
      <c r="C167">
        <f t="shared" ca="1" si="4"/>
        <v>115</v>
      </c>
      <c r="D167" t="str">
        <f ca="1">VLOOKUP(PerformansData[[#This Row],[BirimİlceID]],ilceler[],3,0)</f>
        <v>Artvin</v>
      </c>
      <c r="E167" t="str">
        <f ca="1">VLOOKUP(PerformansData[[#This Row],[BirimİlceID]],ilceler[],2,0)</f>
        <v>Ardanuç</v>
      </c>
      <c r="F167" t="str">
        <f t="shared" ca="1" si="5"/>
        <v>Tanıtım Faaliyetleri</v>
      </c>
      <c r="G167" t="str">
        <f ca="1">OFFSET(G$1,MATCH(PerformansData[[#This Row],[Hedef Adı]],F$1:F$100,)-1,0)</f>
        <v>Evet/Hayır</v>
      </c>
      <c r="H167">
        <f ca="1">_xlfn.SWITCH(PerformansData[[#This Row],[Hedef Tipi]],"Yüzdesel",100,"Rakamsal",RANDBETWEEN(4,100),1)</f>
        <v>1</v>
      </c>
      <c r="I167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67" s="26">
        <f ca="1">PerformansData[[#This Row],[Gerçekleşen]]/PerformansData[[#This Row],[Hedef]]</f>
        <v>1</v>
      </c>
      <c r="K167" t="str">
        <f ca="1">IF(PerformansData[[#This Row],[Gerçekleşen]]&gt;=PerformansData[[#This Row],[Hedef]],$K$1,$K$2)</f>
        <v>Hedef Gerçekleşti</v>
      </c>
    </row>
    <row r="168" spans="1:11">
      <c r="A168">
        <v>67</v>
      </c>
      <c r="B168" t="str">
        <f ca="1">SUBSTITUTE(OFFSET(B$1,RANDBETWEEN(1,COUNTA(B$1:B$100))-1,0),"xxx",UPPER(PerformansData[[#This Row],[Birim İli]]))</f>
        <v>Satış ve Pazarlama</v>
      </c>
      <c r="C168">
        <f t="shared" ca="1" si="4"/>
        <v>112</v>
      </c>
      <c r="D168" t="str">
        <f ca="1">VLOOKUP(PerformansData[[#This Row],[BirimİlceID]],ilceler[],3,0)</f>
        <v>Ardahan</v>
      </c>
      <c r="E168" t="str">
        <f ca="1">VLOOKUP(PerformansData[[#This Row],[BirimİlceID]],ilceler[],2,0)</f>
        <v>Göle</v>
      </c>
      <c r="F168" t="str">
        <f t="shared" ca="1" si="5"/>
        <v>Tanıtım Faaliyetleri</v>
      </c>
      <c r="G168" t="str">
        <f ca="1">OFFSET(G$1,MATCH(PerformansData[[#This Row],[Hedef Adı]],F$1:F$100,)-1,0)</f>
        <v>Evet/Hayır</v>
      </c>
      <c r="H168">
        <f ca="1">_xlfn.SWITCH(PerformansData[[#This Row],[Hedef Tipi]],"Yüzdesel",100,"Rakamsal",RANDBETWEEN(4,100),1)</f>
        <v>1</v>
      </c>
      <c r="I168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68" s="26">
        <f ca="1">PerformansData[[#This Row],[Gerçekleşen]]/PerformansData[[#This Row],[Hedef]]</f>
        <v>1</v>
      </c>
      <c r="K168" t="str">
        <f ca="1">IF(PerformansData[[#This Row],[Gerçekleşen]]&gt;=PerformansData[[#This Row],[Hedef]],$K$1,$K$2)</f>
        <v>Hedef Gerçekleşti</v>
      </c>
    </row>
    <row r="169" spans="1:11">
      <c r="A169">
        <v>68</v>
      </c>
      <c r="B169" t="str">
        <f ca="1">SUBSTITUTE(OFFSET(B$1,RANDBETWEEN(1,COUNTA(B$1:B$100))-1,0),"xxx",UPPER(PerformansData[[#This Row],[Birim İli]]))</f>
        <v>İnsan Kaynakları</v>
      </c>
      <c r="C169">
        <f t="shared" ca="1" si="4"/>
        <v>313</v>
      </c>
      <c r="D169" t="str">
        <f ca="1">VLOOKUP(PerformansData[[#This Row],[BirimİlceID]],ilceler[],3,0)</f>
        <v>Düzce</v>
      </c>
      <c r="E169" t="str">
        <f ca="1">VLOOKUP(PerformansData[[#This Row],[BirimİlceID]],ilceler[],2,0)</f>
        <v>Kaynaşlı</v>
      </c>
      <c r="F169" t="str">
        <f t="shared" ca="1" si="5"/>
        <v>Tanıtım Faaliyetleri</v>
      </c>
      <c r="G169" t="str">
        <f ca="1">OFFSET(G$1,MATCH(PerformansData[[#This Row],[Hedef Adı]],F$1:F$100,)-1,0)</f>
        <v>Evet/Hayır</v>
      </c>
      <c r="H169">
        <f ca="1">_xlfn.SWITCH(PerformansData[[#This Row],[Hedef Tipi]],"Yüzdesel",100,"Rakamsal",RANDBETWEEN(4,100),1)</f>
        <v>1</v>
      </c>
      <c r="I169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69" s="26">
        <f ca="1">PerformansData[[#This Row],[Gerçekleşen]]/PerformansData[[#This Row],[Hedef]]</f>
        <v>1</v>
      </c>
      <c r="K169" t="str">
        <f ca="1">IF(PerformansData[[#This Row],[Gerçekleşen]]&gt;=PerformansData[[#This Row],[Hedef]],$K$1,$K$2)</f>
        <v>Hedef Gerçekleşti</v>
      </c>
    </row>
    <row r="170" spans="1:11">
      <c r="A170">
        <v>69</v>
      </c>
      <c r="B170" t="str">
        <f ca="1">SUBSTITUTE(OFFSET(B$1,RANDBETWEEN(1,COUNTA(B$1:B$100))-1,0),"xxx",UPPER(PerformansData[[#This Row],[Birim İli]]))</f>
        <v>Saha Hizmetleri</v>
      </c>
      <c r="C170">
        <f t="shared" ca="1" si="4"/>
        <v>568</v>
      </c>
      <c r="D170" t="str">
        <f ca="1">VLOOKUP(PerformansData[[#This Row],[BirimİlceID]],ilceler[],3,0)</f>
        <v>Kayseri</v>
      </c>
      <c r="E170" t="str">
        <f ca="1">VLOOKUP(PerformansData[[#This Row],[BirimİlceID]],ilceler[],2,0)</f>
        <v>Felahiye</v>
      </c>
      <c r="F170" t="str">
        <f t="shared" ca="1" si="5"/>
        <v>Müşteri Memnuniyet</v>
      </c>
      <c r="G170" t="str">
        <f ca="1">OFFSET(G$1,MATCH(PerformansData[[#This Row],[Hedef Adı]],F$1:F$100,)-1,0)</f>
        <v>Yüzdesel</v>
      </c>
      <c r="H170">
        <f ca="1">_xlfn.SWITCH(PerformansData[[#This Row],[Hedef Tipi]],"Yüzdesel",100,"Rakamsal",RANDBETWEEN(4,100),1)</f>
        <v>100</v>
      </c>
      <c r="I170">
        <f ca="1">ROUND(_xlfn.SWITCH(PerformansData[[#This Row],[Hedef Tipi]],"Yüzdesel",PerformansData[[#This Row],[Hedef]]*RANDBETWEEN(60,140)/100,"Rakamsal",PerformansData[[#This Row],[Hedef]]*RANDBETWEEN(60,140)/100,RANDBETWEEN(0,1)),0)</f>
        <v>113</v>
      </c>
      <c r="J170" s="26">
        <f ca="1">PerformansData[[#This Row],[Gerçekleşen]]/PerformansData[[#This Row],[Hedef]]</f>
        <v>1.1299999999999999</v>
      </c>
      <c r="K170" t="str">
        <f ca="1">IF(PerformansData[[#This Row],[Gerçekleşen]]&gt;=PerformansData[[#This Row],[Hedef]],$K$1,$K$2)</f>
        <v>Hedef Gerçekleşti</v>
      </c>
    </row>
    <row r="171" spans="1:11">
      <c r="A171">
        <v>70</v>
      </c>
      <c r="B171" t="str">
        <f ca="1">SUBSTITUTE(OFFSET(B$1,RANDBETWEEN(1,COUNTA(B$1:B$100))-1,0),"xxx",UPPER(PerformansData[[#This Row],[Birim İli]]))</f>
        <v>İnsan Kaynakları</v>
      </c>
      <c r="C171">
        <f t="shared" ca="1" si="4"/>
        <v>378</v>
      </c>
      <c r="D171" t="str">
        <f ca="1">VLOOKUP(PerformansData[[#This Row],[BirimİlceID]],ilceler[],3,0)</f>
        <v>Gaziantep</v>
      </c>
      <c r="E171" t="str">
        <f ca="1">VLOOKUP(PerformansData[[#This Row],[BirimİlceID]],ilceler[],2,0)</f>
        <v>Araban</v>
      </c>
      <c r="F171" t="str">
        <f t="shared" ca="1" si="5"/>
        <v>Eğitim Sayısı</v>
      </c>
      <c r="G171" t="str">
        <f ca="1">OFFSET(G$1,MATCH(PerformansData[[#This Row],[Hedef Adı]],F$1:F$100,)-1,0)</f>
        <v>Rakamsal</v>
      </c>
      <c r="H171">
        <f ca="1">_xlfn.SWITCH(PerformansData[[#This Row],[Hedef Tipi]],"Yüzdesel",100,"Rakamsal",RANDBETWEEN(4,100),1)</f>
        <v>54</v>
      </c>
      <c r="I171">
        <f ca="1">ROUND(_xlfn.SWITCH(PerformansData[[#This Row],[Hedef Tipi]],"Yüzdesel",PerformansData[[#This Row],[Hedef]]*RANDBETWEEN(60,140)/100,"Rakamsal",PerformansData[[#This Row],[Hedef]]*RANDBETWEEN(60,140)/100,RANDBETWEEN(0,1)),0)</f>
        <v>57</v>
      </c>
      <c r="J171" s="26">
        <f ca="1">PerformansData[[#This Row],[Gerçekleşen]]/PerformansData[[#This Row],[Hedef]]</f>
        <v>1.0555555555555556</v>
      </c>
      <c r="K171" t="str">
        <f ca="1">IF(PerformansData[[#This Row],[Gerçekleşen]]&gt;=PerformansData[[#This Row],[Hedef]],$K$1,$K$2)</f>
        <v>Hedef Gerçekleşti</v>
      </c>
    </row>
    <row r="172" spans="1:11">
      <c r="A172">
        <v>71</v>
      </c>
      <c r="B172" t="str">
        <f ca="1">SUBSTITUTE(OFFSET(B$1,RANDBETWEEN(1,COUNTA(B$1:B$100))-1,0),"xxx",UPPER(PerformansData[[#This Row],[Birim İli]]))</f>
        <v>Müşteri Deneyimi</v>
      </c>
      <c r="C172">
        <f t="shared" ca="1" si="4"/>
        <v>29</v>
      </c>
      <c r="D172" t="str">
        <f ca="1">VLOOKUP(PerformansData[[#This Row],[BirimİlceID]],ilceler[],3,0)</f>
        <v>Afyonkarahisar</v>
      </c>
      <c r="E172" t="str">
        <f ca="1">VLOOKUP(PerformansData[[#This Row],[BirimİlceID]],ilceler[],2,0)</f>
        <v>Çay</v>
      </c>
      <c r="F172" t="str">
        <f t="shared" ca="1" si="5"/>
        <v>Müşteri Memnuniyet</v>
      </c>
      <c r="G172" t="str">
        <f ca="1">OFFSET(G$1,MATCH(PerformansData[[#This Row],[Hedef Adı]],F$1:F$100,)-1,0)</f>
        <v>Yüzdesel</v>
      </c>
      <c r="H172">
        <f ca="1">_xlfn.SWITCH(PerformansData[[#This Row],[Hedef Tipi]],"Yüzdesel",100,"Rakamsal",RANDBETWEEN(4,100),1)</f>
        <v>100</v>
      </c>
      <c r="I172">
        <f ca="1">ROUND(_xlfn.SWITCH(PerformansData[[#This Row],[Hedef Tipi]],"Yüzdesel",PerformansData[[#This Row],[Hedef]]*RANDBETWEEN(60,140)/100,"Rakamsal",PerformansData[[#This Row],[Hedef]]*RANDBETWEEN(60,140)/100,RANDBETWEEN(0,1)),0)</f>
        <v>131</v>
      </c>
      <c r="J172" s="26">
        <f ca="1">PerformansData[[#This Row],[Gerçekleşen]]/PerformansData[[#This Row],[Hedef]]</f>
        <v>1.31</v>
      </c>
      <c r="K172" t="str">
        <f ca="1">IF(PerformansData[[#This Row],[Gerçekleşen]]&gt;=PerformansData[[#This Row],[Hedef]],$K$1,$K$2)</f>
        <v>Hedef Gerçekleşti</v>
      </c>
    </row>
    <row r="173" spans="1:11">
      <c r="A173">
        <v>72</v>
      </c>
      <c r="B173" t="str">
        <f ca="1">SUBSTITUTE(OFFSET(B$1,RANDBETWEEN(1,COUNTA(B$1:B$100))-1,0),"xxx",UPPER(PerformansData[[#This Row],[Birim İli]]))</f>
        <v>Altyapı ve Teknoloji</v>
      </c>
      <c r="C173">
        <f t="shared" ca="1" si="4"/>
        <v>168</v>
      </c>
      <c r="D173" t="str">
        <f ca="1">VLOOKUP(PerformansData[[#This Row],[BirimİlceID]],ilceler[],3,0)</f>
        <v>Batman</v>
      </c>
      <c r="E173" t="str">
        <f ca="1">VLOOKUP(PerformansData[[#This Row],[BirimİlceID]],ilceler[],2,0)</f>
        <v>Kozluk</v>
      </c>
      <c r="F173" t="str">
        <f t="shared" ca="1" si="5"/>
        <v>Tanıtım Faaliyetleri</v>
      </c>
      <c r="G173" t="str">
        <f ca="1">OFFSET(G$1,MATCH(PerformansData[[#This Row],[Hedef Adı]],F$1:F$100,)-1,0)</f>
        <v>Evet/Hayır</v>
      </c>
      <c r="H173">
        <f ca="1">_xlfn.SWITCH(PerformansData[[#This Row],[Hedef Tipi]],"Yüzdesel",100,"Rakamsal",RANDBETWEEN(4,100),1)</f>
        <v>1</v>
      </c>
      <c r="I173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73" s="26">
        <f ca="1">PerformansData[[#This Row],[Gerçekleşen]]/PerformansData[[#This Row],[Hedef]]</f>
        <v>0</v>
      </c>
      <c r="K173" t="str">
        <f ca="1">IF(PerformansData[[#This Row],[Gerçekleşen]]&gt;=PerformansData[[#This Row],[Hedef]],$K$1,$K$2)</f>
        <v>Hedef Gerçekleşmedi</v>
      </c>
    </row>
    <row r="174" spans="1:11">
      <c r="A174">
        <v>73</v>
      </c>
      <c r="B174" t="str">
        <f ca="1">SUBSTITUTE(OFFSET(B$1,RANDBETWEEN(1,COUNTA(B$1:B$100))-1,0),"xxx",UPPER(PerformansData[[#This Row],[Birim İli]]))</f>
        <v>Satış ve Pazarlama</v>
      </c>
      <c r="C174">
        <f t="shared" ca="1" si="4"/>
        <v>780</v>
      </c>
      <c r="D174" t="str">
        <f ca="1">VLOOKUP(PerformansData[[#This Row],[BirimİlceID]],ilceler[],3,0)</f>
        <v>Rize</v>
      </c>
      <c r="E174" t="str">
        <f ca="1">VLOOKUP(PerformansData[[#This Row],[BirimİlceID]],ilceler[],2,0)</f>
        <v>Derepazarı</v>
      </c>
      <c r="F174" t="str">
        <f t="shared" ca="1" si="5"/>
        <v>Müşteri Memnuniyet</v>
      </c>
      <c r="G174" t="str">
        <f ca="1">OFFSET(G$1,MATCH(PerformansData[[#This Row],[Hedef Adı]],F$1:F$100,)-1,0)</f>
        <v>Yüzdesel</v>
      </c>
      <c r="H174">
        <f ca="1">_xlfn.SWITCH(PerformansData[[#This Row],[Hedef Tipi]],"Yüzdesel",100,"Rakamsal",RANDBETWEEN(4,100),1)</f>
        <v>100</v>
      </c>
      <c r="I174">
        <f ca="1">ROUND(_xlfn.SWITCH(PerformansData[[#This Row],[Hedef Tipi]],"Yüzdesel",PerformansData[[#This Row],[Hedef]]*RANDBETWEEN(60,140)/100,"Rakamsal",PerformansData[[#This Row],[Hedef]]*RANDBETWEEN(60,140)/100,RANDBETWEEN(0,1)),0)</f>
        <v>108</v>
      </c>
      <c r="J174" s="26">
        <f ca="1">PerformansData[[#This Row],[Gerçekleşen]]/PerformansData[[#This Row],[Hedef]]</f>
        <v>1.08</v>
      </c>
      <c r="K174" t="str">
        <f ca="1">IF(PerformansData[[#This Row],[Gerçekleşen]]&gt;=PerformansData[[#This Row],[Hedef]],$K$1,$K$2)</f>
        <v>Hedef Gerçekleşti</v>
      </c>
    </row>
    <row r="175" spans="1:11">
      <c r="A175">
        <v>74</v>
      </c>
      <c r="B175" t="str">
        <f ca="1">SUBSTITUTE(OFFSET(B$1,RANDBETWEEN(1,COUNTA(B$1:B$100))-1,0),"xxx",UPPER(PerformansData[[#This Row],[Birim İli]]))</f>
        <v>Satış ve Pazarlama</v>
      </c>
      <c r="C175">
        <f t="shared" ca="1" si="4"/>
        <v>776</v>
      </c>
      <c r="D175" t="str">
        <f ca="1">VLOOKUP(PerformansData[[#This Row],[BirimİlceID]],ilceler[],3,0)</f>
        <v>Osmaniye</v>
      </c>
      <c r="E175" t="str">
        <f ca="1">VLOOKUP(PerformansData[[#This Row],[BirimİlceID]],ilceler[],2,0)</f>
        <v>Toprakkale</v>
      </c>
      <c r="F175" t="str">
        <f t="shared" ca="1" si="5"/>
        <v>Baz İstasyonu Sayısı</v>
      </c>
      <c r="G175" t="str">
        <f ca="1">OFFSET(G$1,MATCH(PerformansData[[#This Row],[Hedef Adı]],F$1:F$100,)-1,0)</f>
        <v>Rakamsal</v>
      </c>
      <c r="H175">
        <f ca="1">_xlfn.SWITCH(PerformansData[[#This Row],[Hedef Tipi]],"Yüzdesel",100,"Rakamsal",RANDBETWEEN(4,100),1)</f>
        <v>73</v>
      </c>
      <c r="I175">
        <f ca="1">ROUND(_xlfn.SWITCH(PerformansData[[#This Row],[Hedef Tipi]],"Yüzdesel",PerformansData[[#This Row],[Hedef]]*RANDBETWEEN(60,140)/100,"Rakamsal",PerformansData[[#This Row],[Hedef]]*RANDBETWEEN(60,140)/100,RANDBETWEEN(0,1)),0)</f>
        <v>85</v>
      </c>
      <c r="J175" s="26">
        <f ca="1">PerformansData[[#This Row],[Gerçekleşen]]/PerformansData[[#This Row],[Hedef]]</f>
        <v>1.1643835616438356</v>
      </c>
      <c r="K175" t="str">
        <f ca="1">IF(PerformansData[[#This Row],[Gerçekleşen]]&gt;=PerformansData[[#This Row],[Hedef]],$K$1,$K$2)</f>
        <v>Hedef Gerçekleşti</v>
      </c>
    </row>
    <row r="176" spans="1:11">
      <c r="A176">
        <v>75</v>
      </c>
      <c r="B176" t="str">
        <f ca="1">SUBSTITUTE(OFFSET(B$1,RANDBETWEEN(1,COUNTA(B$1:B$100))-1,0),"xxx",UPPER(PerformansData[[#This Row],[Birim İli]]))</f>
        <v>Saha Hizmetleri</v>
      </c>
      <c r="C176">
        <f t="shared" ca="1" si="4"/>
        <v>333</v>
      </c>
      <c r="D176" t="str">
        <f ca="1">VLOOKUP(PerformansData[[#This Row],[BirimİlceID]],ilceler[],3,0)</f>
        <v>Elazığ</v>
      </c>
      <c r="E176" t="str">
        <f ca="1">VLOOKUP(PerformansData[[#This Row],[BirimİlceID]],ilceler[],2,0)</f>
        <v>Palu</v>
      </c>
      <c r="F176" t="str">
        <f t="shared" ca="1" si="5"/>
        <v>Yönetici Memnuniyet</v>
      </c>
      <c r="G176" t="str">
        <f ca="1">OFFSET(G$1,MATCH(PerformansData[[#This Row],[Hedef Adı]],F$1:F$100,)-1,0)</f>
        <v>Yüzdesel</v>
      </c>
      <c r="H176">
        <f ca="1">_xlfn.SWITCH(PerformansData[[#This Row],[Hedef Tipi]],"Yüzdesel",100,"Rakamsal",RANDBETWEEN(4,100),1)</f>
        <v>100</v>
      </c>
      <c r="I176">
        <f ca="1">ROUND(_xlfn.SWITCH(PerformansData[[#This Row],[Hedef Tipi]],"Yüzdesel",PerformansData[[#This Row],[Hedef]]*RANDBETWEEN(60,140)/100,"Rakamsal",PerformansData[[#This Row],[Hedef]]*RANDBETWEEN(60,140)/100,RANDBETWEEN(0,1)),0)</f>
        <v>126</v>
      </c>
      <c r="J176" s="26">
        <f ca="1">PerformansData[[#This Row],[Gerçekleşen]]/PerformansData[[#This Row],[Hedef]]</f>
        <v>1.26</v>
      </c>
      <c r="K176" t="str">
        <f ca="1">IF(PerformansData[[#This Row],[Gerçekleşen]]&gt;=PerformansData[[#This Row],[Hedef]],$K$1,$K$2)</f>
        <v>Hedef Gerçekleşti</v>
      </c>
    </row>
    <row r="177" spans="1:11">
      <c r="A177">
        <v>76</v>
      </c>
      <c r="B177" t="str">
        <f ca="1">SUBSTITUTE(OFFSET(B$1,RANDBETWEEN(1,COUNTA(B$1:B$100))-1,0),"xxx",UPPER(PerformansData[[#This Row],[Birim İli]]))</f>
        <v>İnsan Kaynakları</v>
      </c>
      <c r="C177">
        <f t="shared" ca="1" si="4"/>
        <v>806</v>
      </c>
      <c r="D177" t="str">
        <f ca="1">VLOOKUP(PerformansData[[#This Row],[BirimİlceID]],ilceler[],3,0)</f>
        <v>Samsun</v>
      </c>
      <c r="E177" t="str">
        <f ca="1">VLOOKUP(PerformansData[[#This Row],[BirimİlceID]],ilceler[],2,0)</f>
        <v>Asarcık</v>
      </c>
      <c r="F177" t="str">
        <f t="shared" ca="1" si="5"/>
        <v>Baz İstasyonu Sayısı</v>
      </c>
      <c r="G177" t="str">
        <f ca="1">OFFSET(G$1,MATCH(PerformansData[[#This Row],[Hedef Adı]],F$1:F$100,)-1,0)</f>
        <v>Rakamsal</v>
      </c>
      <c r="H177">
        <f ca="1">_xlfn.SWITCH(PerformansData[[#This Row],[Hedef Tipi]],"Yüzdesel",100,"Rakamsal",RANDBETWEEN(4,100),1)</f>
        <v>71</v>
      </c>
      <c r="I177">
        <f ca="1">ROUND(_xlfn.SWITCH(PerformansData[[#This Row],[Hedef Tipi]],"Yüzdesel",PerformansData[[#This Row],[Hedef]]*RANDBETWEEN(60,140)/100,"Rakamsal",PerformansData[[#This Row],[Hedef]]*RANDBETWEEN(60,140)/100,RANDBETWEEN(0,1)),0)</f>
        <v>81</v>
      </c>
      <c r="J177" s="26">
        <f ca="1">PerformansData[[#This Row],[Gerçekleşen]]/PerformansData[[#This Row],[Hedef]]</f>
        <v>1.1408450704225352</v>
      </c>
      <c r="K177" t="str">
        <f ca="1">IF(PerformansData[[#This Row],[Gerçekleşen]]&gt;=PerformansData[[#This Row],[Hedef]],$K$1,$K$2)</f>
        <v>Hedef Gerçekleşti</v>
      </c>
    </row>
    <row r="178" spans="1:11">
      <c r="A178">
        <v>77</v>
      </c>
      <c r="B178" t="str">
        <f ca="1">SUBSTITUTE(OFFSET(B$1,RANDBETWEEN(1,COUNTA(B$1:B$100))-1,0),"xxx",UPPER(PerformansData[[#This Row],[Birim İli]]))</f>
        <v>Satış ve Pazarlama</v>
      </c>
      <c r="C178">
        <f t="shared" ca="1" si="4"/>
        <v>632</v>
      </c>
      <c r="D178" t="str">
        <f ca="1">VLOOKUP(PerformansData[[#This Row],[BirimİlceID]],ilceler[],3,0)</f>
        <v>Konya</v>
      </c>
      <c r="E178" t="str">
        <f ca="1">VLOOKUP(PerformansData[[#This Row],[BirimİlceID]],ilceler[],2,0)</f>
        <v>Doğanhisar</v>
      </c>
      <c r="F178" t="str">
        <f t="shared" ca="1" si="5"/>
        <v>Müşteri Memnuniyet</v>
      </c>
      <c r="G178" t="str">
        <f ca="1">OFFSET(G$1,MATCH(PerformansData[[#This Row],[Hedef Adı]],F$1:F$100,)-1,0)</f>
        <v>Yüzdesel</v>
      </c>
      <c r="H178">
        <f ca="1">_xlfn.SWITCH(PerformansData[[#This Row],[Hedef Tipi]],"Yüzdesel",100,"Rakamsal",RANDBETWEEN(4,100),1)</f>
        <v>100</v>
      </c>
      <c r="I178">
        <f ca="1">ROUND(_xlfn.SWITCH(PerformansData[[#This Row],[Hedef Tipi]],"Yüzdesel",PerformansData[[#This Row],[Hedef]]*RANDBETWEEN(60,140)/100,"Rakamsal",PerformansData[[#This Row],[Hedef]]*RANDBETWEEN(60,140)/100,RANDBETWEEN(0,1)),0)</f>
        <v>98</v>
      </c>
      <c r="J178" s="26">
        <f ca="1">PerformansData[[#This Row],[Gerçekleşen]]/PerformansData[[#This Row],[Hedef]]</f>
        <v>0.98</v>
      </c>
      <c r="K178" t="str">
        <f ca="1">IF(PerformansData[[#This Row],[Gerçekleşen]]&gt;=PerformansData[[#This Row],[Hedef]],$K$1,$K$2)</f>
        <v>Hedef Gerçekleşmedi</v>
      </c>
    </row>
    <row r="179" spans="1:11">
      <c r="A179">
        <v>78</v>
      </c>
      <c r="B179" t="str">
        <f ca="1">SUBSTITUTE(OFFSET(B$1,RANDBETWEEN(1,COUNTA(B$1:B$100))-1,0),"xxx",UPPER(PerformansData[[#This Row],[Birim İli]]))</f>
        <v>Network ve Sinyal</v>
      </c>
      <c r="C179">
        <f t="shared" ca="1" si="4"/>
        <v>359</v>
      </c>
      <c r="D179" t="str">
        <f ca="1">VLOOKUP(PerformansData[[#This Row],[BirimİlceID]],ilceler[],3,0)</f>
        <v>Erzurum</v>
      </c>
      <c r="E179" t="str">
        <f ca="1">VLOOKUP(PerformansData[[#This Row],[BirimİlceID]],ilceler[],2,0)</f>
        <v>Şenkaya</v>
      </c>
      <c r="F179" t="str">
        <f t="shared" ca="1" si="5"/>
        <v>Tanıtım Faaliyetleri</v>
      </c>
      <c r="G179" t="str">
        <f ca="1">OFFSET(G$1,MATCH(PerformansData[[#This Row],[Hedef Adı]],F$1:F$100,)-1,0)</f>
        <v>Evet/Hayır</v>
      </c>
      <c r="H179">
        <f ca="1">_xlfn.SWITCH(PerformansData[[#This Row],[Hedef Tipi]],"Yüzdesel",100,"Rakamsal",RANDBETWEEN(4,100),1)</f>
        <v>1</v>
      </c>
      <c r="I179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79" s="26">
        <f ca="1">PerformansData[[#This Row],[Gerçekleşen]]/PerformansData[[#This Row],[Hedef]]</f>
        <v>0</v>
      </c>
      <c r="K179" t="str">
        <f ca="1">IF(PerformansData[[#This Row],[Gerçekleşen]]&gt;=PerformansData[[#This Row],[Hedef]],$K$1,$K$2)</f>
        <v>Hedef Gerçekleşmedi</v>
      </c>
    </row>
    <row r="180" spans="1:11">
      <c r="A180">
        <v>79</v>
      </c>
      <c r="B180" t="str">
        <f ca="1">SUBSTITUTE(OFFSET(B$1,RANDBETWEEN(1,COUNTA(B$1:B$100))-1,0),"xxx",UPPER(PerformansData[[#This Row],[Birim İli]]))</f>
        <v>Diğer</v>
      </c>
      <c r="C180">
        <f t="shared" ca="1" si="4"/>
        <v>544</v>
      </c>
      <c r="D180" t="str">
        <f ca="1">VLOOKUP(PerformansData[[#This Row],[BirimİlceID]],ilceler[],3,0)</f>
        <v>Kars</v>
      </c>
      <c r="E180" t="str">
        <f ca="1">VLOOKUP(PerformansData[[#This Row],[BirimİlceID]],ilceler[],2,0)</f>
        <v>Susuz</v>
      </c>
      <c r="F180" t="str">
        <f t="shared" ca="1" si="5"/>
        <v>Baz İstasyonu Sayısı</v>
      </c>
      <c r="G180" t="str">
        <f ca="1">OFFSET(G$1,MATCH(PerformansData[[#This Row],[Hedef Adı]],F$1:F$100,)-1,0)</f>
        <v>Rakamsal</v>
      </c>
      <c r="H180">
        <f ca="1">_xlfn.SWITCH(PerformansData[[#This Row],[Hedef Tipi]],"Yüzdesel",100,"Rakamsal",RANDBETWEEN(4,100),1)</f>
        <v>23</v>
      </c>
      <c r="I180">
        <f ca="1">ROUND(_xlfn.SWITCH(PerformansData[[#This Row],[Hedef Tipi]],"Yüzdesel",PerformansData[[#This Row],[Hedef]]*RANDBETWEEN(60,140)/100,"Rakamsal",PerformansData[[#This Row],[Hedef]]*RANDBETWEEN(60,140)/100,RANDBETWEEN(0,1)),0)</f>
        <v>15</v>
      </c>
      <c r="J180" s="26">
        <f ca="1">PerformansData[[#This Row],[Gerçekleşen]]/PerformansData[[#This Row],[Hedef]]</f>
        <v>0.65217391304347827</v>
      </c>
      <c r="K180" t="str">
        <f ca="1">IF(PerformansData[[#This Row],[Gerçekleşen]]&gt;=PerformansData[[#This Row],[Hedef]],$K$1,$K$2)</f>
        <v>Hedef Gerçekleşmedi</v>
      </c>
    </row>
    <row r="181" spans="1:11">
      <c r="A181">
        <v>80</v>
      </c>
      <c r="B181" t="str">
        <f ca="1">SUBSTITUTE(OFFSET(B$1,RANDBETWEEN(1,COUNTA(B$1:B$100))-1,0),"xxx",UPPER(PerformansData[[#This Row],[Birim İli]]))</f>
        <v>Saha Hizmetleri</v>
      </c>
      <c r="C181">
        <f t="shared" ca="1" si="4"/>
        <v>408</v>
      </c>
      <c r="D181" t="str">
        <f ca="1">VLOOKUP(PerformansData[[#This Row],[BirimİlceID]],ilceler[],3,0)</f>
        <v>Gümüşhane</v>
      </c>
      <c r="E181" t="str">
        <f ca="1">VLOOKUP(PerformansData[[#This Row],[BirimİlceID]],ilceler[],2,0)</f>
        <v>Torul</v>
      </c>
      <c r="F181" t="str">
        <f t="shared" ca="1" si="5"/>
        <v>Tanıtım Faaliyetleri</v>
      </c>
      <c r="G181" t="str">
        <f ca="1">OFFSET(G$1,MATCH(PerformansData[[#This Row],[Hedef Adı]],F$1:F$100,)-1,0)</f>
        <v>Evet/Hayır</v>
      </c>
      <c r="H181">
        <f ca="1">_xlfn.SWITCH(PerformansData[[#This Row],[Hedef Tipi]],"Yüzdesel",100,"Rakamsal",RANDBETWEEN(4,100),1)</f>
        <v>1</v>
      </c>
      <c r="I181">
        <f ca="1">ROUND(_xlfn.SWITCH(PerformansData[[#This Row],[Hedef Tipi]],"Yüzdesel",PerformansData[[#This Row],[Hedef]]*RANDBETWEEN(60,140)/100,"Rakamsal",PerformansData[[#This Row],[Hedef]]*RANDBETWEEN(60,140)/100,RANDBETWEEN(0,1)),0)</f>
        <v>0</v>
      </c>
      <c r="J181" s="26">
        <f ca="1">PerformansData[[#This Row],[Gerçekleşen]]/PerformansData[[#This Row],[Hedef]]</f>
        <v>0</v>
      </c>
      <c r="K181" t="str">
        <f ca="1">IF(PerformansData[[#This Row],[Gerçekleşen]]&gt;=PerformansData[[#This Row],[Hedef]],$K$1,$K$2)</f>
        <v>Hedef Gerçekleşmedi</v>
      </c>
    </row>
    <row r="182" spans="1:11">
      <c r="A182">
        <v>81</v>
      </c>
      <c r="B182" t="str">
        <f ca="1">SUBSTITUTE(OFFSET(B$1,RANDBETWEEN(1,COUNTA(B$1:B$100))-1,0),"xxx",UPPER(PerformansData[[#This Row],[Birim İli]]))</f>
        <v>Satış ve Pazarlama</v>
      </c>
      <c r="C182">
        <f t="shared" ca="1" si="4"/>
        <v>89</v>
      </c>
      <c r="D182" t="str">
        <f ca="1">VLOOKUP(PerformansData[[#This Row],[BirimİlceID]],ilceler[],3,0)</f>
        <v>Ankara</v>
      </c>
      <c r="E182" t="str">
        <f ca="1">VLOOKUP(PerformansData[[#This Row],[BirimİlceID]],ilceler[],2,0)</f>
        <v>Yenimahalle</v>
      </c>
      <c r="F182" t="str">
        <f t="shared" ca="1" si="5"/>
        <v>Yönetici Memnuniyet</v>
      </c>
      <c r="G182" t="str">
        <f ca="1">OFFSET(G$1,MATCH(PerformansData[[#This Row],[Hedef Adı]],F$1:F$100,)-1,0)</f>
        <v>Yüzdesel</v>
      </c>
      <c r="H182">
        <f ca="1">_xlfn.SWITCH(PerformansData[[#This Row],[Hedef Tipi]],"Yüzdesel",100,"Rakamsal",RANDBETWEEN(4,100),1)</f>
        <v>100</v>
      </c>
      <c r="I182">
        <f ca="1">ROUND(_xlfn.SWITCH(PerformansData[[#This Row],[Hedef Tipi]],"Yüzdesel",PerformansData[[#This Row],[Hedef]]*RANDBETWEEN(60,140)/100,"Rakamsal",PerformansData[[#This Row],[Hedef]]*RANDBETWEEN(60,140)/100,RANDBETWEEN(0,1)),0)</f>
        <v>130</v>
      </c>
      <c r="J182" s="26">
        <f ca="1">PerformansData[[#This Row],[Gerçekleşen]]/PerformansData[[#This Row],[Hedef]]</f>
        <v>1.3</v>
      </c>
      <c r="K182" t="str">
        <f ca="1">IF(PerformansData[[#This Row],[Gerçekleşen]]&gt;=PerformansData[[#This Row],[Hedef]],$K$1,$K$2)</f>
        <v>Hedef Gerçekleşti</v>
      </c>
    </row>
    <row r="183" spans="1:11">
      <c r="A183">
        <v>82</v>
      </c>
      <c r="B183" t="str">
        <f ca="1">SUBSTITUTE(OFFSET(B$1,RANDBETWEEN(1,COUNTA(B$1:B$100))-1,0),"xxx",UPPER(PerformansData[[#This Row],[Birim İli]]))</f>
        <v>Altyapı ve Teknoloji</v>
      </c>
      <c r="C183">
        <f t="shared" ca="1" si="4"/>
        <v>757</v>
      </c>
      <c r="D183" t="str">
        <f ca="1">VLOOKUP(PerformansData[[#This Row],[BirimİlceID]],ilceler[],3,0)</f>
        <v>Ordu</v>
      </c>
      <c r="E183" t="str">
        <f ca="1">VLOOKUP(PerformansData[[#This Row],[BirimİlceID]],ilceler[],2,0)</f>
        <v>Fatsa</v>
      </c>
      <c r="F183" t="str">
        <f t="shared" ca="1" si="5"/>
        <v>Tanıtım Faaliyetleri</v>
      </c>
      <c r="G183" t="str">
        <f ca="1">OFFSET(G$1,MATCH(PerformansData[[#This Row],[Hedef Adı]],F$1:F$100,)-1,0)</f>
        <v>Evet/Hayır</v>
      </c>
      <c r="H183">
        <f ca="1">_xlfn.SWITCH(PerformansData[[#This Row],[Hedef Tipi]],"Yüzdesel",100,"Rakamsal",RANDBETWEEN(4,100),1)</f>
        <v>1</v>
      </c>
      <c r="I183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83" s="26">
        <f ca="1">PerformansData[[#This Row],[Gerçekleşen]]/PerformansData[[#This Row],[Hedef]]</f>
        <v>1</v>
      </c>
      <c r="K183" t="str">
        <f ca="1">IF(PerformansData[[#This Row],[Gerçekleşen]]&gt;=PerformansData[[#This Row],[Hedef]],$K$1,$K$2)</f>
        <v>Hedef Gerçekleşti</v>
      </c>
    </row>
    <row r="184" spans="1:11">
      <c r="A184">
        <v>83</v>
      </c>
      <c r="B184" t="str">
        <f ca="1">SUBSTITUTE(OFFSET(B$1,RANDBETWEEN(1,COUNTA(B$1:B$100))-1,0),"xxx",UPPER(PerformansData[[#This Row],[Birim İli]]))</f>
        <v>Diğer</v>
      </c>
      <c r="C184">
        <f t="shared" ca="1" si="4"/>
        <v>604</v>
      </c>
      <c r="D184" t="str">
        <f ca="1">VLOOKUP(PerformansData[[#This Row],[BirimİlceID]],ilceler[],3,0)</f>
        <v>Kırşehir</v>
      </c>
      <c r="E184" t="str">
        <f ca="1">VLOOKUP(PerformansData[[#This Row],[BirimİlceID]],ilceler[],2,0)</f>
        <v>Boztepe</v>
      </c>
      <c r="F184" t="str">
        <f t="shared" ca="1" si="5"/>
        <v>Tanıtım Faaliyetleri</v>
      </c>
      <c r="G184" t="str">
        <f ca="1">OFFSET(G$1,MATCH(PerformansData[[#This Row],[Hedef Adı]],F$1:F$100,)-1,0)</f>
        <v>Evet/Hayır</v>
      </c>
      <c r="H184">
        <f ca="1">_xlfn.SWITCH(PerformansData[[#This Row],[Hedef Tipi]],"Yüzdesel",100,"Rakamsal",RANDBETWEEN(4,100),1)</f>
        <v>1</v>
      </c>
      <c r="I184">
        <f ca="1">ROUND(_xlfn.SWITCH(PerformansData[[#This Row],[Hedef Tipi]],"Yüzdesel",PerformansData[[#This Row],[Hedef]]*RANDBETWEEN(60,140)/100,"Rakamsal",PerformansData[[#This Row],[Hedef]]*RANDBETWEEN(60,140)/100,RANDBETWEEN(0,1)),0)</f>
        <v>1</v>
      </c>
      <c r="J184" s="26">
        <f ca="1">PerformansData[[#This Row],[Gerçekleşen]]/PerformansData[[#This Row],[Hedef]]</f>
        <v>1</v>
      </c>
      <c r="K184" t="str">
        <f ca="1">IF(PerformansData[[#This Row],[Gerçekleşen]]&gt;=PerformansData[[#This Row],[Hedef]],$K$1,$K$2)</f>
        <v>Hedef Gerçekleşti</v>
      </c>
    </row>
    <row r="185" spans="1:11">
      <c r="A185">
        <v>84</v>
      </c>
      <c r="B185" t="str">
        <f ca="1">SUBSTITUTE(OFFSET(B$1,RANDBETWEEN(1,COUNTA(B$1:B$100))-1,0),"xxx",UPPER(PerformansData[[#This Row],[Birim İli]]))</f>
        <v>Satış ve Pazarlama</v>
      </c>
      <c r="C185">
        <f t="shared" ca="1" si="4"/>
        <v>798</v>
      </c>
      <c r="D185" t="str">
        <f ca="1">VLOOKUP(PerformansData[[#This Row],[BirimİlceID]],ilceler[],3,0)</f>
        <v>Sakarya</v>
      </c>
      <c r="E185" t="str">
        <f ca="1">VLOOKUP(PerformansData[[#This Row],[BirimİlceID]],ilceler[],2,0)</f>
        <v>Kaynarca</v>
      </c>
      <c r="F185" t="str">
        <f t="shared" ca="1" si="5"/>
        <v>Eğitim Sayısı</v>
      </c>
      <c r="G185" t="str">
        <f ca="1">OFFSET(G$1,MATCH(PerformansData[[#This Row],[Hedef Adı]],F$1:F$100,)-1,0)</f>
        <v>Rakamsal</v>
      </c>
      <c r="H185">
        <f ca="1">_xlfn.SWITCH(PerformansData[[#This Row],[Hedef Tipi]],"Yüzdesel",100,"Rakamsal",RANDBETWEEN(4,100),1)</f>
        <v>95</v>
      </c>
      <c r="I185">
        <f ca="1">ROUND(_xlfn.SWITCH(PerformansData[[#This Row],[Hedef Tipi]],"Yüzdesel",PerformansData[[#This Row],[Hedef]]*RANDBETWEEN(60,140)/100,"Rakamsal",PerformansData[[#This Row],[Hedef]]*RANDBETWEEN(60,140)/100,RANDBETWEEN(0,1)),0)</f>
        <v>111</v>
      </c>
      <c r="J185" s="26">
        <f ca="1">PerformansData[[#This Row],[Gerçekleşen]]/PerformansData[[#This Row],[Hedef]]</f>
        <v>1.168421052631579</v>
      </c>
      <c r="K185" t="str">
        <f ca="1">IF(PerformansData[[#This Row],[Gerçekleşen]]&gt;=PerformansData[[#This Row],[Hedef]],$K$1,$K$2)</f>
        <v>Hedef Gerçekleşti</v>
      </c>
    </row>
    <row r="186" spans="1:11">
      <c r="A186">
        <v>85</v>
      </c>
      <c r="B186" t="str">
        <f ca="1">SUBSTITUTE(OFFSET(B$1,RANDBETWEEN(1,COUNTA(B$1:B$100))-1,0),"xxx",UPPER(PerformansData[[#This Row],[Birim İli]]))</f>
        <v>Saha Hizmetleri</v>
      </c>
      <c r="C186">
        <f t="shared" ca="1" si="4"/>
        <v>372</v>
      </c>
      <c r="D186" t="str">
        <f ca="1">VLOOKUP(PerformansData[[#This Row],[BirimİlceID]],ilceler[],3,0)</f>
        <v>Eskişehir</v>
      </c>
      <c r="E186" t="str">
        <f ca="1">VLOOKUP(PerformansData[[#This Row],[BirimİlceID]],ilceler[],2,0)</f>
        <v>Mihalıççık</v>
      </c>
      <c r="F186" t="str">
        <f t="shared" ca="1" si="5"/>
        <v>Baz İstasyonu Sayısı</v>
      </c>
      <c r="G186" t="str">
        <f ca="1">OFFSET(G$1,MATCH(PerformansData[[#This Row],[Hedef Adı]],F$1:F$100,)-1,0)</f>
        <v>Rakamsal</v>
      </c>
      <c r="H186">
        <f ca="1">_xlfn.SWITCH(PerformansData[[#This Row],[Hedef Tipi]],"Yüzdesel",100,"Rakamsal",RANDBETWEEN(4,100),1)</f>
        <v>84</v>
      </c>
      <c r="I186">
        <f ca="1">ROUND(_xlfn.SWITCH(PerformansData[[#This Row],[Hedef Tipi]],"Yüzdesel",PerformansData[[#This Row],[Hedef]]*RANDBETWEEN(60,140)/100,"Rakamsal",PerformansData[[#This Row],[Hedef]]*RANDBETWEEN(60,140)/100,RANDBETWEEN(0,1)),0)</f>
        <v>90</v>
      </c>
      <c r="J186" s="26">
        <f ca="1">PerformansData[[#This Row],[Gerçekleşen]]/PerformansData[[#This Row],[Hedef]]</f>
        <v>1.0714285714285714</v>
      </c>
      <c r="K186" t="str">
        <f ca="1">IF(PerformansData[[#This Row],[Gerçekleşen]]&gt;=PerformansData[[#This Row],[Hedef]],$K$1,$K$2)</f>
        <v>Hedef Gerçekleşti</v>
      </c>
    </row>
    <row r="187" spans="1:11">
      <c r="A187">
        <v>86</v>
      </c>
      <c r="B187" t="str">
        <f ca="1">SUBSTITUTE(OFFSET(B$1,RANDBETWEEN(1,COUNTA(B$1:B$100))-1,0),"xxx",UPPER(PerformansData[[#This Row],[Birim İli]]))</f>
        <v>Müşteri Deneyimi</v>
      </c>
      <c r="C187">
        <f t="shared" ca="1" si="4"/>
        <v>189</v>
      </c>
      <c r="D187" t="str">
        <f ca="1">VLOOKUP(PerformansData[[#This Row],[BirimİlceID]],ilceler[],3,0)</f>
        <v>Bitlis</v>
      </c>
      <c r="E187" t="str">
        <f ca="1">VLOOKUP(PerformansData[[#This Row],[BirimİlceID]],ilceler[],2,0)</f>
        <v>Adilcevaz</v>
      </c>
      <c r="F187" t="str">
        <f t="shared" ca="1" si="5"/>
        <v>Müşteri Memnuniyet</v>
      </c>
      <c r="G187" t="str">
        <f ca="1">OFFSET(G$1,MATCH(PerformansData[[#This Row],[Hedef Adı]],F$1:F$100,)-1,0)</f>
        <v>Yüzdesel</v>
      </c>
      <c r="H187">
        <f ca="1">_xlfn.SWITCH(PerformansData[[#This Row],[Hedef Tipi]],"Yüzdesel",100,"Rakamsal",RANDBETWEEN(4,100),1)</f>
        <v>100</v>
      </c>
      <c r="I187">
        <f ca="1">ROUND(_xlfn.SWITCH(PerformansData[[#This Row],[Hedef Tipi]],"Yüzdesel",PerformansData[[#This Row],[Hedef]]*RANDBETWEEN(60,140)/100,"Rakamsal",PerformansData[[#This Row],[Hedef]]*RANDBETWEEN(60,140)/100,RANDBETWEEN(0,1)),0)</f>
        <v>106</v>
      </c>
      <c r="J187" s="26">
        <f ca="1">PerformansData[[#This Row],[Gerçekleşen]]/PerformansData[[#This Row],[Hedef]]</f>
        <v>1.06</v>
      </c>
      <c r="K187" t="str">
        <f ca="1">IF(PerformansData[[#This Row],[Gerçekleşen]]&gt;=PerformansData[[#This Row],[Hedef]],$K$1,$K$2)</f>
        <v>Hedef Gerçekleşti</v>
      </c>
    </row>
    <row r="188" spans="1:11">
      <c r="A188">
        <v>87</v>
      </c>
      <c r="B188" t="str">
        <f ca="1">SUBSTITUTE(OFFSET(B$1,RANDBETWEEN(1,COUNTA(B$1:B$100))-1,0),"xxx",UPPER(PerformansData[[#This Row],[Birim İli]]))</f>
        <v>Müşteri Deneyimi</v>
      </c>
      <c r="C188">
        <f t="shared" ca="1" si="4"/>
        <v>728</v>
      </c>
      <c r="D188" t="str">
        <f ca="1">VLOOKUP(PerformansData[[#This Row],[BirimİlceID]],ilceler[],3,0)</f>
        <v>Muğla</v>
      </c>
      <c r="E188" t="str">
        <f ca="1">VLOOKUP(PerformansData[[#This Row],[BirimİlceID]],ilceler[],2,0)</f>
        <v>Seydikemer</v>
      </c>
      <c r="F188" t="str">
        <f t="shared" ca="1" si="5"/>
        <v>Yönetici Memnuniyet</v>
      </c>
      <c r="G188" t="str">
        <f ca="1">OFFSET(G$1,MATCH(PerformansData[[#This Row],[Hedef Adı]],F$1:F$100,)-1,0)</f>
        <v>Yüzdesel</v>
      </c>
      <c r="H188">
        <f ca="1">_xlfn.SWITCH(PerformansData[[#This Row],[Hedef Tipi]],"Yüzdesel",100,"Rakamsal",RANDBETWEEN(4,100),1)</f>
        <v>100</v>
      </c>
      <c r="I188">
        <f ca="1">ROUND(_xlfn.SWITCH(PerformansData[[#This Row],[Hedef Tipi]],"Yüzdesel",PerformansData[[#This Row],[Hedef]]*RANDBETWEEN(60,140)/100,"Rakamsal",PerformansData[[#This Row],[Hedef]]*RANDBETWEEN(60,140)/100,RANDBETWEEN(0,1)),0)</f>
        <v>79</v>
      </c>
      <c r="J188" s="26">
        <f ca="1">PerformansData[[#This Row],[Gerçekleşen]]/PerformansData[[#This Row],[Hedef]]</f>
        <v>0.79</v>
      </c>
      <c r="K188" t="str">
        <f ca="1">IF(PerformansData[[#This Row],[Gerçekleşen]]&gt;=PerformansData[[#This Row],[Hedef]],$K$1,$K$2)</f>
        <v>Hedef Gerçekleşmedi</v>
      </c>
    </row>
    <row r="189" spans="1:11">
      <c r="A189">
        <v>88</v>
      </c>
      <c r="B189" t="str">
        <f ca="1">SUBSTITUTE(OFFSET(B$1,RANDBETWEEN(1,COUNTA(B$1:B$100))-1,0),"xxx",UPPER(PerformansData[[#This Row],[Birim İli]]))</f>
        <v>Müşteri Deneyimi</v>
      </c>
      <c r="C189">
        <f t="shared" ca="1" si="4"/>
        <v>477</v>
      </c>
      <c r="D189" t="str">
        <f ca="1">VLOOKUP(PerformansData[[#This Row],[BirimİlceID]],ilceler[],3,0)</f>
        <v>İstanbul</v>
      </c>
      <c r="E189" t="str">
        <f ca="1">VLOOKUP(PerformansData[[#This Row],[BirimİlceID]],ilceler[],2,0)</f>
        <v>Sultangazi</v>
      </c>
      <c r="F189" t="str">
        <f t="shared" ca="1" si="5"/>
        <v>Eğitim Sayısı</v>
      </c>
      <c r="G189" t="str">
        <f ca="1">OFFSET(G$1,MATCH(PerformansData[[#This Row],[Hedef Adı]],F$1:F$100,)-1,0)</f>
        <v>Rakamsal</v>
      </c>
      <c r="H189">
        <f ca="1">_xlfn.SWITCH(PerformansData[[#This Row],[Hedef Tipi]],"Yüzdesel",100,"Rakamsal",RANDBETWEEN(4,100),1)</f>
        <v>93</v>
      </c>
      <c r="I189">
        <f ca="1">ROUND(_xlfn.SWITCH(PerformansData[[#This Row],[Hedef Tipi]],"Yüzdesel",PerformansData[[#This Row],[Hedef]]*RANDBETWEEN(60,140)/100,"Rakamsal",PerformansData[[#This Row],[Hedef]]*RANDBETWEEN(60,140)/100,RANDBETWEEN(0,1)),0)</f>
        <v>72</v>
      </c>
      <c r="J189" s="26">
        <f ca="1">PerformansData[[#This Row],[Gerçekleşen]]/PerformansData[[#This Row],[Hedef]]</f>
        <v>0.77419354838709675</v>
      </c>
      <c r="K189" t="str">
        <f ca="1">IF(PerformansData[[#This Row],[Gerçekleşen]]&gt;=PerformansData[[#This Row],[Hedef]],$K$1,$K$2)</f>
        <v>Hedef Gerçekleşmedi</v>
      </c>
    </row>
    <row r="190" spans="1:11">
      <c r="A190">
        <v>89</v>
      </c>
      <c r="B190" t="str">
        <f ca="1">SUBSTITUTE(OFFSET(B$1,RANDBETWEEN(1,COUNTA(B$1:B$100))-1,0),"xxx",UPPER(PerformansData[[#This Row],[Birim İli]]))</f>
        <v>Saha Hizmetleri</v>
      </c>
      <c r="C190">
        <f t="shared" ca="1" si="4"/>
        <v>204</v>
      </c>
      <c r="D190" t="str">
        <f ca="1">VLOOKUP(PerformansData[[#This Row],[BirimİlceID]],ilceler[],3,0)</f>
        <v>Bolu</v>
      </c>
      <c r="E190" t="str">
        <f ca="1">VLOOKUP(PerformansData[[#This Row],[BirimİlceID]],ilceler[],2,0)</f>
        <v>Yeniçağa</v>
      </c>
      <c r="F190" t="str">
        <f t="shared" ca="1" si="5"/>
        <v>Yönetici Memnuniyet</v>
      </c>
      <c r="G190" t="str">
        <f ca="1">OFFSET(G$1,MATCH(PerformansData[[#This Row],[Hedef Adı]],F$1:F$100,)-1,0)</f>
        <v>Yüzdesel</v>
      </c>
      <c r="H190">
        <f ca="1">_xlfn.SWITCH(PerformansData[[#This Row],[Hedef Tipi]],"Yüzdesel",100,"Rakamsal",RANDBETWEEN(4,100),1)</f>
        <v>100</v>
      </c>
      <c r="I190">
        <f ca="1">ROUND(_xlfn.SWITCH(PerformansData[[#This Row],[Hedef Tipi]],"Yüzdesel",PerformansData[[#This Row],[Hedef]]*RANDBETWEEN(60,140)/100,"Rakamsal",PerformansData[[#This Row],[Hedef]]*RANDBETWEEN(60,140)/100,RANDBETWEEN(0,1)),0)</f>
        <v>80</v>
      </c>
      <c r="J190" s="26">
        <f ca="1">PerformansData[[#This Row],[Gerçekleşen]]/PerformansData[[#This Row],[Hedef]]</f>
        <v>0.8</v>
      </c>
      <c r="K190" t="str">
        <f ca="1">IF(PerformansData[[#This Row],[Gerçekleşen]]&gt;=PerformansData[[#This Row],[Hedef]],$K$1,$K$2)</f>
        <v>Hedef Gerçekleşmedi</v>
      </c>
    </row>
    <row r="191" spans="1:11">
      <c r="A191">
        <v>90</v>
      </c>
      <c r="B191" t="str">
        <f ca="1">SUBSTITUTE(OFFSET(B$1,RANDBETWEEN(1,COUNTA(B$1:B$100))-1,0),"xxx",UPPER(PerformansData[[#This Row],[Birim İli]]))</f>
        <v>Network ve Sinyal</v>
      </c>
      <c r="C191">
        <f t="shared" ca="1" si="4"/>
        <v>792</v>
      </c>
      <c r="D191" t="str">
        <f ca="1">VLOOKUP(PerformansData[[#This Row],[BirimİlceID]],ilceler[],3,0)</f>
        <v>Sakarya</v>
      </c>
      <c r="E191" t="str">
        <f ca="1">VLOOKUP(PerformansData[[#This Row],[BirimİlceID]],ilceler[],2,0)</f>
        <v>Erenler</v>
      </c>
      <c r="F191" t="str">
        <f t="shared" ca="1" si="5"/>
        <v>Eğitim Sayısı</v>
      </c>
      <c r="G191" t="str">
        <f ca="1">OFFSET(G$1,MATCH(PerformansData[[#This Row],[Hedef Adı]],F$1:F$100,)-1,0)</f>
        <v>Rakamsal</v>
      </c>
      <c r="H191">
        <f ca="1">_xlfn.SWITCH(PerformansData[[#This Row],[Hedef Tipi]],"Yüzdesel",100,"Rakamsal",RANDBETWEEN(4,100),1)</f>
        <v>100</v>
      </c>
      <c r="I191">
        <f ca="1">ROUND(_xlfn.SWITCH(PerformansData[[#This Row],[Hedef Tipi]],"Yüzdesel",PerformansData[[#This Row],[Hedef]]*RANDBETWEEN(60,140)/100,"Rakamsal",PerformansData[[#This Row],[Hedef]]*RANDBETWEEN(60,140)/100,RANDBETWEEN(0,1)),0)</f>
        <v>138</v>
      </c>
      <c r="J191" s="26">
        <f ca="1">PerformansData[[#This Row],[Gerçekleşen]]/PerformansData[[#This Row],[Hedef]]</f>
        <v>1.38</v>
      </c>
      <c r="K191" t="str">
        <f ca="1">IF(PerformansData[[#This Row],[Gerçekleşen]]&gt;=PerformansData[[#This Row],[Hedef]],$K$1,$K$2)</f>
        <v>Hedef Gerçekleşti</v>
      </c>
    </row>
    <row r="192" spans="1:11">
      <c r="A192">
        <v>91</v>
      </c>
      <c r="B192" t="str">
        <f ca="1">SUBSTITUTE(OFFSET(B$1,RANDBETWEEN(1,COUNTA(B$1:B$100))-1,0),"xxx",UPPER(PerformansData[[#This Row],[Birim İli]]))</f>
        <v>İnsan Kaynakları</v>
      </c>
      <c r="C192">
        <f t="shared" ca="1" si="4"/>
        <v>302</v>
      </c>
      <c r="D192" t="str">
        <f ca="1">VLOOKUP(PerformansData[[#This Row],[BirimİlceID]],ilceler[],3,0)</f>
        <v>Diyarbakır</v>
      </c>
      <c r="E192" t="str">
        <f ca="1">VLOOKUP(PerformansData[[#This Row],[BirimİlceID]],ilceler[],2,0)</f>
        <v>Kulp</v>
      </c>
      <c r="F192" t="str">
        <f t="shared" ca="1" si="5"/>
        <v>Baz İstasyonu Sayısı</v>
      </c>
      <c r="G192" t="str">
        <f ca="1">OFFSET(G$1,MATCH(PerformansData[[#This Row],[Hedef Adı]],F$1:F$100,)-1,0)</f>
        <v>Rakamsal</v>
      </c>
      <c r="H192">
        <f ca="1">_xlfn.SWITCH(PerformansData[[#This Row],[Hedef Tipi]],"Yüzdesel",100,"Rakamsal",RANDBETWEEN(4,100),1)</f>
        <v>34</v>
      </c>
      <c r="I192">
        <f ca="1">ROUND(_xlfn.SWITCH(PerformansData[[#This Row],[Hedef Tipi]],"Yüzdesel",PerformansData[[#This Row],[Hedef]]*RANDBETWEEN(60,140)/100,"Rakamsal",PerformansData[[#This Row],[Hedef]]*RANDBETWEEN(60,140)/100,RANDBETWEEN(0,1)),0)</f>
        <v>42</v>
      </c>
      <c r="J192" s="26">
        <f ca="1">PerformansData[[#This Row],[Gerçekleşen]]/PerformansData[[#This Row],[Hedef]]</f>
        <v>1.2352941176470589</v>
      </c>
      <c r="K192" t="str">
        <f ca="1">IF(PerformansData[[#This Row],[Gerçekleşen]]&gt;=PerformansData[[#This Row],[Hedef]],$K$1,$K$2)</f>
        <v>Hedef Gerçekleşti</v>
      </c>
    </row>
    <row r="193" spans="1:11">
      <c r="A193">
        <v>92</v>
      </c>
      <c r="B193" t="str">
        <f ca="1">SUBSTITUTE(OFFSET(B$1,RANDBETWEEN(1,COUNTA(B$1:B$100))-1,0),"xxx",UPPER(PerformansData[[#This Row],[Birim İli]]))</f>
        <v>Satış ve Pazarlama</v>
      </c>
      <c r="C193">
        <f t="shared" ca="1" si="4"/>
        <v>840</v>
      </c>
      <c r="D193" t="str">
        <f ca="1">VLOOKUP(PerformansData[[#This Row],[BirimİlceID]],ilceler[],3,0)</f>
        <v>Siirt</v>
      </c>
      <c r="E193" t="str">
        <f ca="1">VLOOKUP(PerformansData[[#This Row],[BirimİlceID]],ilceler[],2,0)</f>
        <v>Şirvan</v>
      </c>
      <c r="F193" t="str">
        <f t="shared" ca="1" si="5"/>
        <v>Müşteri Memnuniyet</v>
      </c>
      <c r="G193" t="str">
        <f ca="1">OFFSET(G$1,MATCH(PerformansData[[#This Row],[Hedef Adı]],F$1:F$100,)-1,0)</f>
        <v>Yüzdesel</v>
      </c>
      <c r="H193">
        <f ca="1">_xlfn.SWITCH(PerformansData[[#This Row],[Hedef Tipi]],"Yüzdesel",100,"Rakamsal",RANDBETWEEN(4,100),1)</f>
        <v>100</v>
      </c>
      <c r="I193">
        <f ca="1">ROUND(_xlfn.SWITCH(PerformansData[[#This Row],[Hedef Tipi]],"Yüzdesel",PerformansData[[#This Row],[Hedef]]*RANDBETWEEN(60,140)/100,"Rakamsal",PerformansData[[#This Row],[Hedef]]*RANDBETWEEN(60,140)/100,RANDBETWEEN(0,1)),0)</f>
        <v>100</v>
      </c>
      <c r="J193" s="26">
        <f ca="1">PerformansData[[#This Row],[Gerçekleşen]]/PerformansData[[#This Row],[Hedef]]</f>
        <v>1</v>
      </c>
      <c r="K193" t="str">
        <f ca="1">IF(PerformansData[[#This Row],[Gerçekleşen]]&gt;=PerformansData[[#This Row],[Hedef]],$K$1,$K$2)</f>
        <v>Hedef Gerçekleşti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4AC8F8-4ADC-4642-9B92-D05F95DC929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Talimatlar</vt:lpstr>
      <vt:lpstr>Sehirler</vt:lpstr>
      <vt:lpstr>Products</vt:lpstr>
      <vt:lpstr>Order Details</vt:lpstr>
      <vt:lpstr>Employee</vt:lpstr>
      <vt:lpstr>Orders</vt:lpstr>
      <vt:lpstr>Ilceler</vt:lpstr>
      <vt:lpstr>İlceKoordinat</vt:lpstr>
      <vt:lpstr>Yatırımcılar</vt:lpstr>
      <vt:lpstr>Girisimler</vt:lpstr>
      <vt:lpstr>Sektorler</vt:lpstr>
      <vt:lpstr>Girisimciler</vt:lpstr>
      <vt:lpstr>Applications</vt:lpstr>
      <vt:lpstr>HizmetTurleri</vt:lpstr>
      <vt:lpstr>Calisanlar</vt:lpstr>
      <vt:lpstr>Projeler</vt:lpstr>
      <vt:lpstr>PerformansData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Mustafa Asiroglu</dc:creator>
  <cp:lastModifiedBy>Mustafa Asiroglu</cp:lastModifiedBy>
  <dcterms:created xsi:type="dcterms:W3CDTF">2018-01-02T12:40:06Z</dcterms:created>
  <dcterms:modified xsi:type="dcterms:W3CDTF">2019-09-25T14:04:11Z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muasirog@microsoft.com</vt:lpwstr>
  </property>
  <property fmtid="{D5CDD505-2E9C-101B-9397-08002B2CF9AE}" pid="5" name="MSIP_Label_f42aa342-8706-4288-bd11-ebb85995028c_SetDate">
    <vt:lpwstr>2018-01-02T13:06:23.9606930Z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