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OneDrive\Masaüstü\"/>
    </mc:Choice>
  </mc:AlternateContent>
  <xr:revisionPtr revIDLastSave="0" documentId="13_ncr:1_{84186709-2382-4060-B8A1-0158200C39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pariş Mektubu" sheetId="2" r:id="rId1"/>
    <sheet name="Alış Kontrol" sheetId="3" r:id="rId2"/>
    <sheet name="Faturalama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2" i="2" l="1"/>
  <c r="L32" i="2"/>
  <c r="H32" i="2"/>
  <c r="I32" i="2"/>
  <c r="F32" i="2"/>
  <c r="H14" i="2"/>
  <c r="K31" i="2"/>
  <c r="L31" i="2"/>
  <c r="H31" i="2"/>
  <c r="I31" i="2"/>
  <c r="F31" i="2"/>
  <c r="K30" i="2"/>
  <c r="L30" i="2" s="1"/>
  <c r="H30" i="2"/>
  <c r="I30" i="2"/>
  <c r="F30" i="2"/>
  <c r="H29" i="2"/>
  <c r="I29" i="2" s="1"/>
  <c r="F29" i="2"/>
  <c r="H28" i="2"/>
  <c r="K28" i="2" s="1"/>
  <c r="L28" i="2" s="1"/>
  <c r="F28" i="2"/>
  <c r="C4" i="4"/>
  <c r="D4" i="4"/>
  <c r="C6" i="4"/>
  <c r="C7" i="4"/>
  <c r="D7" i="4"/>
  <c r="C8" i="4"/>
  <c r="D8" i="4"/>
  <c r="C12" i="4"/>
  <c r="D12" i="4"/>
  <c r="E12" i="4"/>
  <c r="F12" i="4"/>
  <c r="G12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B12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C4" i="3"/>
  <c r="D4" i="3"/>
  <c r="C5" i="3"/>
  <c r="D5" i="3"/>
  <c r="C6" i="3"/>
  <c r="D6" i="3"/>
  <c r="C8" i="3"/>
  <c r="D8" i="3"/>
  <c r="C9" i="3"/>
  <c r="D9" i="3"/>
  <c r="C10" i="3"/>
  <c r="D10" i="3"/>
  <c r="C12" i="3"/>
  <c r="D12" i="3"/>
  <c r="E12" i="3"/>
  <c r="F12" i="3"/>
  <c r="G12" i="3"/>
  <c r="C14" i="3"/>
  <c r="D14" i="3"/>
  <c r="E14" i="3"/>
  <c r="C15" i="3"/>
  <c r="D15" i="3"/>
  <c r="E15" i="3"/>
  <c r="F15" i="3"/>
  <c r="H15" i="3" s="1"/>
  <c r="I15" i="3" s="1"/>
  <c r="G15" i="3"/>
  <c r="C16" i="3"/>
  <c r="D16" i="3"/>
  <c r="E16" i="3"/>
  <c r="C17" i="3"/>
  <c r="D17" i="3"/>
  <c r="E17" i="3"/>
  <c r="C18" i="3"/>
  <c r="D18" i="3"/>
  <c r="E18" i="3"/>
  <c r="G18" i="3"/>
  <c r="C19" i="3"/>
  <c r="D19" i="3"/>
  <c r="E19" i="3"/>
  <c r="C20" i="3"/>
  <c r="D20" i="3"/>
  <c r="E20" i="3"/>
  <c r="F20" i="3"/>
  <c r="H20" i="3" s="1"/>
  <c r="I20" i="3" s="1"/>
  <c r="C21" i="3"/>
  <c r="D21" i="3"/>
  <c r="E21" i="3"/>
  <c r="C22" i="3"/>
  <c r="D22" i="3"/>
  <c r="E22" i="3"/>
  <c r="G22" i="3"/>
  <c r="C23" i="3"/>
  <c r="D23" i="3"/>
  <c r="E23" i="3"/>
  <c r="F23" i="3"/>
  <c r="H23" i="3" s="1"/>
  <c r="I23" i="3" s="1"/>
  <c r="G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F28" i="3"/>
  <c r="H28" i="3" s="1"/>
  <c r="I28" i="3" s="1"/>
  <c r="B12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H21" i="2"/>
  <c r="I21" i="2" s="1"/>
  <c r="K14" i="2"/>
  <c r="L14" i="2" s="1"/>
  <c r="G15" i="4" s="1"/>
  <c r="K19" i="2"/>
  <c r="F20" i="4" s="1"/>
  <c r="H20" i="4" s="1"/>
  <c r="I20" i="4" s="1"/>
  <c r="K27" i="2"/>
  <c r="F28" i="4" s="1"/>
  <c r="H28" i="4" s="1"/>
  <c r="I28" i="4" s="1"/>
  <c r="F21" i="2"/>
  <c r="F22" i="2"/>
  <c r="H22" i="2"/>
  <c r="K22" i="2" s="1"/>
  <c r="I22" i="2"/>
  <c r="F23" i="2"/>
  <c r="H23" i="2"/>
  <c r="K23" i="2" s="1"/>
  <c r="L23" i="2" s="1"/>
  <c r="G24" i="4" s="1"/>
  <c r="F24" i="2"/>
  <c r="H24" i="2"/>
  <c r="I24" i="2" s="1"/>
  <c r="G25" i="3" s="1"/>
  <c r="F25" i="2"/>
  <c r="H25" i="2"/>
  <c r="I25" i="2" s="1"/>
  <c r="G26" i="3" s="1"/>
  <c r="F26" i="2"/>
  <c r="H26" i="2"/>
  <c r="K26" i="2" s="1"/>
  <c r="L26" i="2" s="1"/>
  <c r="G27" i="4" s="1"/>
  <c r="I26" i="2"/>
  <c r="G27" i="3" s="1"/>
  <c r="F27" i="2"/>
  <c r="H27" i="2"/>
  <c r="I27" i="2" s="1"/>
  <c r="G28" i="3" s="1"/>
  <c r="L19" i="2"/>
  <c r="G20" i="4" s="1"/>
  <c r="I14" i="2"/>
  <c r="H15" i="2"/>
  <c r="I15" i="2" s="1"/>
  <c r="G16" i="3" s="1"/>
  <c r="H16" i="2"/>
  <c r="I16" i="2" s="1"/>
  <c r="G17" i="3" s="1"/>
  <c r="H17" i="2"/>
  <c r="I17" i="2" s="1"/>
  <c r="H18" i="2"/>
  <c r="F19" i="3" s="1"/>
  <c r="H19" i="3" s="1"/>
  <c r="I19" i="3" s="1"/>
  <c r="I18" i="2"/>
  <c r="G19" i="3" s="1"/>
  <c r="H19" i="2"/>
  <c r="I19" i="2"/>
  <c r="G20" i="3" s="1"/>
  <c r="H20" i="2"/>
  <c r="F21" i="3" s="1"/>
  <c r="H21" i="3" s="1"/>
  <c r="I21" i="3" s="1"/>
  <c r="F14" i="2"/>
  <c r="F15" i="2"/>
  <c r="F16" i="2"/>
  <c r="F17" i="2"/>
  <c r="F18" i="2"/>
  <c r="F19" i="2"/>
  <c r="F20" i="2"/>
  <c r="H13" i="2"/>
  <c r="I13" i="2" s="1"/>
  <c r="G14" i="3" s="1"/>
  <c r="F13" i="2"/>
  <c r="L22" i="2" l="1"/>
  <c r="G23" i="4" s="1"/>
  <c r="F23" i="4"/>
  <c r="H23" i="4" s="1"/>
  <c r="F24" i="3"/>
  <c r="H24" i="3" s="1"/>
  <c r="I24" i="3" s="1"/>
  <c r="F16" i="3"/>
  <c r="H16" i="3" s="1"/>
  <c r="I16" i="3" s="1"/>
  <c r="K25" i="2"/>
  <c r="I20" i="2"/>
  <c r="G21" i="3" s="1"/>
  <c r="K17" i="2"/>
  <c r="F26" i="3"/>
  <c r="H26" i="3" s="1"/>
  <c r="I26" i="3" s="1"/>
  <c r="F22" i="3"/>
  <c r="H22" i="3" s="1"/>
  <c r="I22" i="3" s="1"/>
  <c r="F18" i="3"/>
  <c r="H18" i="3" s="1"/>
  <c r="I18" i="3" s="1"/>
  <c r="F14" i="3"/>
  <c r="H14" i="3" s="1"/>
  <c r="I14" i="3" s="1"/>
  <c r="F24" i="4"/>
  <c r="H24" i="4" s="1"/>
  <c r="I24" i="4" s="1"/>
  <c r="I28" i="2"/>
  <c r="K15" i="2"/>
  <c r="K18" i="2"/>
  <c r="F27" i="3"/>
  <c r="H27" i="3" s="1"/>
  <c r="I27" i="3" s="1"/>
  <c r="K20" i="2"/>
  <c r="K16" i="2"/>
  <c r="F25" i="3"/>
  <c r="H25" i="3" s="1"/>
  <c r="I25" i="3" s="1"/>
  <c r="F17" i="3"/>
  <c r="H17" i="3" s="1"/>
  <c r="I17" i="3" s="1"/>
  <c r="F27" i="4"/>
  <c r="H27" i="4" s="1"/>
  <c r="I27" i="4" s="1"/>
  <c r="F15" i="4"/>
  <c r="H15" i="4" s="1"/>
  <c r="I15" i="4" s="1"/>
  <c r="K29" i="2"/>
  <c r="L29" i="2" s="1"/>
  <c r="I23" i="4"/>
  <c r="L27" i="2"/>
  <c r="G28" i="4" s="1"/>
  <c r="K24" i="2"/>
  <c r="F25" i="4" s="1"/>
  <c r="H25" i="4" s="1"/>
  <c r="I25" i="4" s="1"/>
  <c r="I23" i="2"/>
  <c r="K21" i="2"/>
  <c r="F10" i="2"/>
  <c r="L16" i="2" l="1"/>
  <c r="G17" i="4" s="1"/>
  <c r="F17" i="4"/>
  <c r="H17" i="4" s="1"/>
  <c r="I17" i="4" s="1"/>
  <c r="I11" i="3"/>
  <c r="L17" i="2"/>
  <c r="G18" i="4" s="1"/>
  <c r="F18" i="4"/>
  <c r="H18" i="4" s="1"/>
  <c r="I18" i="4" s="1"/>
  <c r="L21" i="2"/>
  <c r="G22" i="4" s="1"/>
  <c r="F22" i="4"/>
  <c r="H22" i="4" s="1"/>
  <c r="I22" i="4" s="1"/>
  <c r="F19" i="4"/>
  <c r="H19" i="4" s="1"/>
  <c r="I19" i="4" s="1"/>
  <c r="L18" i="2"/>
  <c r="G19" i="4" s="1"/>
  <c r="L20" i="2"/>
  <c r="G21" i="4" s="1"/>
  <c r="F21" i="4"/>
  <c r="H21" i="4" s="1"/>
  <c r="I21" i="4" s="1"/>
  <c r="L15" i="2"/>
  <c r="G16" i="4" s="1"/>
  <c r="F16" i="4"/>
  <c r="H16" i="4" s="1"/>
  <c r="I16" i="4" s="1"/>
  <c r="I10" i="2"/>
  <c r="G11" i="3" s="1"/>
  <c r="G24" i="3"/>
  <c r="L24" i="2"/>
  <c r="G25" i="4" s="1"/>
  <c r="L13" i="2"/>
  <c r="G14" i="4" s="1"/>
  <c r="F14" i="4"/>
  <c r="H14" i="4" s="1"/>
  <c r="I14" i="4" s="1"/>
  <c r="L25" i="2"/>
  <c r="G26" i="4" s="1"/>
  <c r="F26" i="4"/>
  <c r="H26" i="4" s="1"/>
  <c r="I26" i="4" s="1"/>
  <c r="I11" i="4" l="1"/>
  <c r="L10" i="2"/>
  <c r="L7" i="2" s="1"/>
  <c r="G11" i="4" l="1"/>
</calcChain>
</file>

<file path=xl/sharedStrings.xml><?xml version="1.0" encoding="utf-8"?>
<sst xmlns="http://schemas.openxmlformats.org/spreadsheetml/2006/main" count="94" uniqueCount="57">
  <si>
    <t>Üretici</t>
  </si>
  <si>
    <t>Sıra</t>
  </si>
  <si>
    <t>Açıklama</t>
  </si>
  <si>
    <t>Adet</t>
  </si>
  <si>
    <t>Teslim Tarihi</t>
  </si>
  <si>
    <t>Liste Fiyatı</t>
  </si>
  <si>
    <t>Liste Toplam</t>
  </si>
  <si>
    <t>İSK</t>
  </si>
  <si>
    <t>Alış Toplam</t>
  </si>
  <si>
    <t>Toplam Satış</t>
  </si>
  <si>
    <t>Advance Endüstriyel Çözümler Sipariş Mektubu</t>
  </si>
  <si>
    <t>İlgili:</t>
  </si>
  <si>
    <t>Ödeme Vadesi</t>
  </si>
  <si>
    <t>Müşteri</t>
  </si>
  <si>
    <t>Tarih:</t>
  </si>
  <si>
    <t>Müşteri Vadesi</t>
  </si>
  <si>
    <t>ADVANCE Alış</t>
  </si>
  <si>
    <t>2 HAFTA</t>
  </si>
  <si>
    <t>ADVANCE Satış</t>
  </si>
  <si>
    <t>KAR:</t>
  </si>
  <si>
    <t>Müşteri Sipariş No:</t>
  </si>
  <si>
    <t>TEDARİKÇİ</t>
  </si>
  <si>
    <t>Ürün 1</t>
  </si>
  <si>
    <t>Ürün 2</t>
  </si>
  <si>
    <t>Ürün 3</t>
  </si>
  <si>
    <t>Ürün 4</t>
  </si>
  <si>
    <t>Ürün 5</t>
  </si>
  <si>
    <t>Ürün 6</t>
  </si>
  <si>
    <t>Ürün 7</t>
  </si>
  <si>
    <t>Ürün 8</t>
  </si>
  <si>
    <t>Ürün 9</t>
  </si>
  <si>
    <t>Ürün 10</t>
  </si>
  <si>
    <t>Ürün 11</t>
  </si>
  <si>
    <t>Ürün 12</t>
  </si>
  <si>
    <t>Ürün 13</t>
  </si>
  <si>
    <t>Ürün 14</t>
  </si>
  <si>
    <t>Ürün 15</t>
  </si>
  <si>
    <t>Faktör</t>
  </si>
  <si>
    <t>Güncel Kur</t>
  </si>
  <si>
    <t>Fatura birim</t>
  </si>
  <si>
    <t>Fatura Toplam</t>
  </si>
  <si>
    <t>Advance Endüstriyel Çözümler Faturalama</t>
  </si>
  <si>
    <t>Advance Endüstriyel Çözümler Tedari Kontrol</t>
  </si>
  <si>
    <t xml:space="preserve">AHMET </t>
  </si>
  <si>
    <t>ÜRÜN 16</t>
  </si>
  <si>
    <t xml:space="preserve">MEHMET </t>
  </si>
  <si>
    <t xml:space="preserve">ÜRÜN  17 </t>
  </si>
  <si>
    <t xml:space="preserve">2 HAFTA </t>
  </si>
  <si>
    <t>mehmey</t>
  </si>
  <si>
    <t xml:space="preserve">ürün </t>
  </si>
  <si>
    <t>2 hafta</t>
  </si>
  <si>
    <t>kamil</t>
  </si>
  <si>
    <t xml:space="preserve">ürün 8 </t>
  </si>
  <si>
    <t>1A2B</t>
  </si>
  <si>
    <t>MKC6545</t>
  </si>
  <si>
    <t>MKC65789</t>
  </si>
  <si>
    <t>Müşteri İsmisadasdasd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</si>
</sst>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#,##0.00\ [$€-1]"/>
    <numFmt numFmtId="165" formatCode="#,##0.00\ [$€-1];\-#,##0.00\ [$€-1]"/>
    <numFmt numFmtId="166" formatCode="_-&quot;₺&quot;* #,##0.0000_-;\-&quot;₺&quot;* #,##0.0000_-;_-&quot;₺&quot;* &quot;-&quot;??_-;_-@_-"/>
    <numFmt numFmtId="167" formatCode="_-[$€-2]\ * #,##0.00_-;\-[$€-2]\ * #,##0.00_-;_-[$€-2]\ * &quot;-&quot;??_-;_-@_-"/>
    <numFmt numFmtId="168" formatCode="_-* #,##0_-;\-* #,##0_-;_-* &quot;-&quot;??_-;_-@_-"/>
    <numFmt numFmtId="169" formatCode="#,##0.00\ [$€-1];[Red]\-#,##0.00\ [$€-1]"/>
  </numFmts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6" fillId="0" borderId="0" xfId="0" applyFont="1"/>
    <xf numFmtId="14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9" fontId="0" fillId="0" borderId="0" xfId="1" applyFont="1" applyAlignment="1">
      <alignment horizontal="center"/>
    </xf>
    <xf numFmtId="164" fontId="0" fillId="0" borderId="0" xfId="0" applyNumberFormat="1" applyAlignment="1">
      <alignment horizontal="right"/>
    </xf>
    <xf numFmtId="166" fontId="0" fillId="0" borderId="0" xfId="44" applyNumberFormat="1" applyFont="1"/>
    <xf numFmtId="0" fontId="20" fillId="0" borderId="0" xfId="0" applyFont="1"/>
    <xf numFmtId="43" fontId="0" fillId="0" borderId="0" xfId="45" applyFont="1" applyAlignment="1">
      <alignment horizontal="center"/>
    </xf>
    <xf numFmtId="164" fontId="0" fillId="34" borderId="0" xfId="0" applyNumberFormat="1" applyFill="1" applyAlignment="1">
      <alignment horizontal="right"/>
    </xf>
    <xf numFmtId="164" fontId="0" fillId="34" borderId="0" xfId="0" applyNumberFormat="1" applyFill="1"/>
    <xf numFmtId="165" fontId="0" fillId="34" borderId="0" xfId="0" applyNumberFormat="1" applyFill="1" applyAlignment="1">
      <alignment vertical="center"/>
    </xf>
    <xf numFmtId="0" fontId="16" fillId="34" borderId="11" xfId="0" applyFont="1" applyFill="1" applyBorder="1" applyAlignment="1">
      <alignment horizontal="right"/>
    </xf>
    <xf numFmtId="164" fontId="16" fillId="34" borderId="12" xfId="0" applyNumberFormat="1" applyFont="1" applyFill="1" applyBorder="1" applyAlignment="1">
      <alignment horizontal="right"/>
    </xf>
    <xf numFmtId="164" fontId="16" fillId="34" borderId="13" xfId="0" applyNumberFormat="1" applyFont="1" applyFill="1" applyBorder="1" applyAlignment="1">
      <alignment horizontal="right"/>
    </xf>
    <xf numFmtId="0" fontId="18" fillId="0" borderId="14" xfId="0" applyFont="1" applyBorder="1" applyAlignment="1">
      <alignment horizontal="right"/>
    </xf>
    <xf numFmtId="14" fontId="0" fillId="0" borderId="0" xfId="0" applyNumberFormat="1"/>
    <xf numFmtId="167" fontId="0" fillId="0" borderId="0" xfId="0" applyNumberFormat="1"/>
    <xf numFmtId="168" fontId="0" fillId="0" borderId="0" xfId="45" applyNumberFormat="1" applyFont="1"/>
    <xf numFmtId="44" fontId="0" fillId="0" borderId="0" xfId="0" applyNumberFormat="1"/>
    <xf numFmtId="44" fontId="0" fillId="34" borderId="0" xfId="44" applyFont="1" applyFill="1"/>
    <xf numFmtId="0" fontId="16" fillId="0" borderId="10" xfId="0" applyFont="1" applyBorder="1"/>
    <xf numFmtId="0" fontId="16" fillId="0" borderId="16" xfId="0" applyFont="1" applyBorder="1"/>
    <xf numFmtId="0" fontId="0" fillId="0" borderId="15" xfId="0" applyBorder="1"/>
    <xf numFmtId="0" fontId="0" fillId="0" borderId="0" xfId="0" applyBorder="1"/>
    <xf numFmtId="167" fontId="0" fillId="0" borderId="15" xfId="0" applyNumberFormat="1" applyBorder="1"/>
    <xf numFmtId="0" fontId="16" fillId="0" borderId="17" xfId="0" applyFont="1" applyBorder="1"/>
    <xf numFmtId="0" fontId="0" fillId="0" borderId="18" xfId="0" applyBorder="1"/>
    <xf numFmtId="167" fontId="0" fillId="0" borderId="18" xfId="0" applyNumberFormat="1" applyBorder="1"/>
    <xf numFmtId="168" fontId="0" fillId="0" borderId="0" xfId="45" applyNumberFormat="1" applyFont="1" applyBorder="1"/>
    <xf numFmtId="44" fontId="0" fillId="0" borderId="0" xfId="0" applyNumberFormat="1" applyBorder="1"/>
    <xf numFmtId="44" fontId="0" fillId="0" borderId="18" xfId="44" applyFont="1" applyBorder="1"/>
    <xf numFmtId="44" fontId="0" fillId="0" borderId="15" xfId="0" applyNumberFormat="1" applyBorder="1"/>
    <xf numFmtId="168" fontId="0" fillId="0" borderId="18" xfId="45" applyNumberFormat="1" applyFont="1" applyBorder="1"/>
    <xf numFmtId="169" fontId="0" fillId="0" borderId="0" xfId="0" applyNumberFormat="1"/>
    <xf numFmtId="9" fontId="0" fillId="0" borderId="0" xfId="0" applyNumberFormat="1"/>
    <xf numFmtId="0" fontId="16" fillId="0" borderId="11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6">
    <cellStyle name="%20 - Vurgu1" xfId="20" builtinId="30" customBuiltin="1"/>
    <cellStyle name="%20 - Vurgu2" xfId="24" builtinId="34" customBuiltin="1"/>
    <cellStyle name="%20 - Vurgu3" xfId="28" builtinId="38" customBuiltin="1"/>
    <cellStyle name="%20 - Vurgu4" xfId="32" builtinId="42" customBuiltin="1"/>
    <cellStyle name="%20 - Vurgu5" xfId="36" builtinId="46" customBuiltin="1"/>
    <cellStyle name="%20 - Vurgu6" xfId="40" builtinId="50" customBuiltin="1"/>
    <cellStyle name="%40 - Vurgu1" xfId="21" builtinId="31" customBuiltin="1"/>
    <cellStyle name="%40 - Vurgu2" xfId="25" builtinId="35" customBuiltin="1"/>
    <cellStyle name="%40 - Vurgu3" xfId="29" builtinId="39" customBuiltin="1"/>
    <cellStyle name="%40 - Vurgu4" xfId="33" builtinId="43" customBuiltin="1"/>
    <cellStyle name="%40 - Vurgu5" xfId="37" builtinId="47" customBuiltin="1"/>
    <cellStyle name="%40 - Vurgu6" xfId="41" builtinId="51" customBuiltin="1"/>
    <cellStyle name="%60 - Vurgu1" xfId="22" builtinId="32" customBuiltin="1"/>
    <cellStyle name="%60 - Vurgu2" xfId="26" builtinId="36" customBuiltin="1"/>
    <cellStyle name="%60 - Vurgu3" xfId="30" builtinId="40" customBuiltin="1"/>
    <cellStyle name="%60 - Vurgu4" xfId="34" builtinId="44" customBuiltin="1"/>
    <cellStyle name="%60 - Vurgu5" xfId="38" builtinId="48" customBuiltin="1"/>
    <cellStyle name="%60 - Vurgu6" xfId="42" builtinId="52" customBuiltin="1"/>
    <cellStyle name="Açıklama Metni" xfId="17" builtinId="53" customBuiltin="1"/>
    <cellStyle name="Ana Başlık" xfId="2" builtinId="15" customBuiltin="1"/>
    <cellStyle name="Bağlı Hücre" xfId="13" builtinId="24" customBuiltin="1"/>
    <cellStyle name="Başlık 1" xfId="3" builtinId="16" customBuiltin="1"/>
    <cellStyle name="Başlık 2" xfId="4" builtinId="17" customBuiltin="1"/>
    <cellStyle name="Başlık 3" xfId="5" builtinId="18" customBuiltin="1"/>
    <cellStyle name="Başlık 4" xfId="6" builtinId="19" customBuiltin="1"/>
    <cellStyle name="Çıkış" xfId="11" builtinId="21" customBuiltin="1"/>
    <cellStyle name="Giriş" xfId="10" builtinId="20" customBuiltin="1"/>
    <cellStyle name="Hesaplama" xfId="12" builtinId="22" customBuiltin="1"/>
    <cellStyle name="İşaretli Hücre" xfId="14" builtinId="23" customBuiltin="1"/>
    <cellStyle name="İyi" xfId="7" builtinId="26" customBuiltin="1"/>
    <cellStyle name="Kötü" xfId="8" builtinId="27" customBuiltin="1"/>
    <cellStyle name="Normal" xfId="0" builtinId="0"/>
    <cellStyle name="Normal 2" xfId="43" xr:uid="{00000000-0005-0000-0000-000020000000}"/>
    <cellStyle name="Not" xfId="16" builtinId="10" customBuiltin="1"/>
    <cellStyle name="Nötr" xfId="9" builtinId="28" customBuiltin="1"/>
    <cellStyle name="ParaBirimi" xfId="44" builtinId="4"/>
    <cellStyle name="Toplam" xfId="18" builtinId="25" customBuiltin="1"/>
    <cellStyle name="Uyarı Metni" xfId="15" builtinId="11" customBuiltin="1"/>
    <cellStyle name="Virgül" xfId="45" builtinId="3"/>
    <cellStyle name="Vurgu1" xfId="19" builtinId="29" customBuiltin="1"/>
    <cellStyle name="Vurgu2" xfId="23" builtinId="33" customBuiltin="1"/>
    <cellStyle name="Vurgu3" xfId="27" builtinId="37" customBuiltin="1"/>
    <cellStyle name="Vurgu4" xfId="31" builtinId="41" customBuiltin="1"/>
    <cellStyle name="Vurgu5" xfId="35" builtinId="45" customBuiltin="1"/>
    <cellStyle name="Vurgu6" xfId="39" builtinId="49" customBuiltin="1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307434</xdr:colOff>
      <xdr:row>0</xdr:row>
      <xdr:rowOff>0</xdr:rowOff>
    </xdr:from>
    <xdr:to>
      <xdr:col>12</xdr:col>
      <xdr:colOff>770261</xdr:colOff>
      <xdr:row>5</xdr:row>
      <xdr:rowOff>160020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5678D5D-3DCA-4970-95BF-42A466527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94" y="0"/>
          <a:ext cx="3009985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L13" sqref="L13"/>
    </sheetView>
  </sheetViews>
  <sheetFormatPr defaultRowHeight="15" x14ac:dyDescent="0.25"/>
  <cols>
    <col min="1" max="1" width="4.7109375" bestFit="1" customWidth="1"/>
    <col min="2" max="2" width="16.7109375" customWidth="1"/>
    <col min="3" max="3" width="22.28515625" customWidth="1"/>
    <col min="4" max="4" width="5.7109375" customWidth="1"/>
    <col min="5" max="5" width="10.85546875" bestFit="1" customWidth="1"/>
    <col min="6" max="6" width="13" bestFit="1" customWidth="1"/>
    <col min="7" max="7" width="5.140625" customWidth="1"/>
    <col min="8" max="8" width="14.7109375" bestFit="1" customWidth="1"/>
    <col min="9" max="9" width="12" bestFit="1" customWidth="1"/>
    <col min="10" max="10" width="8.85546875" bestFit="1" customWidth="1"/>
    <col min="11" max="11" width="15.7109375" bestFit="1" customWidth="1"/>
    <col min="12" max="12" width="13.28515625" bestFit="1" customWidth="1"/>
    <col min="13" max="13" width="12.85546875" bestFit="1" customWidth="1"/>
    <col min="15" max="15" width="10.5703125" bestFit="1" customWidth="1"/>
  </cols>
  <sheetData>
    <row r="2" spans="1:15" x14ac:dyDescent="0.25">
      <c r="B2" s="6" t="s">
        <v>10</v>
      </c>
    </row>
    <row r="3" spans="1:15" x14ac:dyDescent="0.25">
      <c r="B3" s="6" t="s">
        <v>14</v>
      </c>
      <c r="C3" s="7">
        <v>44784</v>
      </c>
    </row>
    <row r="4" spans="1:15" x14ac:dyDescent="0.25">
      <c r="B4" s="6" t="s">
        <v>11</v>
      </c>
      <c r="C4" s="8" t="s">
        <v>21</v>
      </c>
    </row>
    <row r="5" spans="1:15" x14ac:dyDescent="0.25">
      <c r="B5" s="6" t="s">
        <v>12</v>
      </c>
      <c r="C5" s="8" t="s">
        <v>17</v>
      </c>
    </row>
    <row r="6" spans="1:15" ht="15.75" thickBot="1" x14ac:dyDescent="0.3">
      <c r="B6" s="6"/>
    </row>
    <row r="7" spans="1:15" ht="15.75" thickBot="1" x14ac:dyDescent="0.3">
      <c r="B7" s="6" t="s">
        <v>20</v>
      </c>
      <c r="C7" s="8" t="s">
        <v>53</v>
      </c>
      <c r="K7" s="19" t="s">
        <v>19</v>
      </c>
      <c r="L7" s="20">
        <f>+L10-I10</f>
        <v>399.70150000000012</v>
      </c>
    </row>
    <row r="8" spans="1:15" x14ac:dyDescent="0.25">
      <c r="B8" s="6" t="s">
        <v>13</v>
      </c>
      <c r="C8" s="8" t="s">
        <v>56</v>
      </c>
    </row>
    <row r="9" spans="1:15" ht="15.75" thickBot="1" x14ac:dyDescent="0.3">
      <c r="B9" s="6" t="s">
        <v>15</v>
      </c>
      <c r="C9" s="8" t="s">
        <v>15</v>
      </c>
    </row>
    <row r="10" spans="1:15" x14ac:dyDescent="0.25">
      <c r="B10" s="6"/>
      <c r="C10" s="1"/>
      <c r="F10" s="21">
        <f>SUM(F12:F51)</f>
        <v>1695.8600000000001</v>
      </c>
      <c r="G10" s="6"/>
      <c r="H10" s="6"/>
      <c r="I10" s="21">
        <f>SUM(I12:I51)</f>
        <v>1141.1759999999999</v>
      </c>
      <c r="J10" s="6"/>
      <c r="K10" s="6"/>
      <c r="L10" s="21">
        <f>SUM(L12:L51)</f>
        <v>1540.8775000000001</v>
      </c>
    </row>
    <row r="11" spans="1:15" ht="16.5" thickBot="1" x14ac:dyDescent="0.3">
      <c r="A11" s="3" t="s">
        <v>1</v>
      </c>
      <c r="B11" s="3" t="s">
        <v>0</v>
      </c>
      <c r="C11" s="4" t="s">
        <v>2</v>
      </c>
      <c r="D11" s="3" t="s">
        <v>3</v>
      </c>
      <c r="E11" s="3" t="s">
        <v>5</v>
      </c>
      <c r="F11" s="22" t="s">
        <v>6</v>
      </c>
      <c r="G11" s="3" t="s">
        <v>7</v>
      </c>
      <c r="H11" s="5" t="s">
        <v>16</v>
      </c>
      <c r="I11" s="22" t="s">
        <v>8</v>
      </c>
      <c r="J11" s="5" t="s">
        <v>37</v>
      </c>
      <c r="K11" s="5" t="s">
        <v>18</v>
      </c>
      <c r="L11" s="22" t="s">
        <v>9</v>
      </c>
      <c r="M11" s="3" t="s">
        <v>4</v>
      </c>
    </row>
    <row r="12" spans="1:15" x14ac:dyDescent="0.25">
      <c r="A12" s="1"/>
      <c r="B12" s="1"/>
      <c r="D12" s="1"/>
      <c r="E12" s="2"/>
      <c r="G12" s="1"/>
      <c r="M12" s="1"/>
    </row>
    <row r="13" spans="1:15" x14ac:dyDescent="0.25">
      <c r="A13" s="1">
        <v>1</v>
      </c>
      <c r="B13" s="1" t="s">
        <v>21</v>
      </c>
      <c r="C13" s="14" t="s">
        <v>22</v>
      </c>
      <c r="D13" s="1">
        <v>1</v>
      </c>
      <c r="E13" s="2">
        <v>45</v>
      </c>
      <c r="F13" s="16">
        <f t="shared" ref="F13:F20" si="0">E13*D13</f>
        <v>45</v>
      </c>
      <c r="G13" s="11">
        <v>0.45</v>
      </c>
      <c r="H13" s="12">
        <f>(1-G13)*E13</f>
        <v>24.750000000000004</v>
      </c>
      <c r="I13" s="17">
        <f>H13*D13</f>
        <v>24.750000000000004</v>
      </c>
      <c r="J13" s="15">
        <v>1.25</v>
      </c>
      <c r="K13" s="10">
        <v>35</v>
      </c>
      <c r="L13" s="18">
        <f>K13*D13</f>
        <v>35</v>
      </c>
      <c r="M13" s="9" t="s">
        <v>17</v>
      </c>
      <c r="O13" s="13"/>
    </row>
    <row r="14" spans="1:15" x14ac:dyDescent="0.25">
      <c r="A14" s="1">
        <v>2</v>
      </c>
      <c r="B14" s="1" t="s">
        <v>21</v>
      </c>
      <c r="C14" s="14" t="s">
        <v>23</v>
      </c>
      <c r="D14" s="1">
        <v>10</v>
      </c>
      <c r="E14" s="2">
        <v>45</v>
      </c>
      <c r="F14" s="16">
        <f t="shared" si="0"/>
        <v>450</v>
      </c>
      <c r="G14" s="11">
        <v>0.45</v>
      </c>
      <c r="H14" s="12">
        <f>(1-G14)*E14</f>
        <v>24.750000000000004</v>
      </c>
      <c r="I14" s="17">
        <f t="shared" ref="I14:I19" si="1">H14*D14</f>
        <v>247.50000000000003</v>
      </c>
      <c r="J14" s="15">
        <v>1.25</v>
      </c>
      <c r="K14" s="10">
        <f t="shared" ref="K14:K32" si="2">+J14*H14</f>
        <v>30.937500000000004</v>
      </c>
      <c r="L14" s="18">
        <f t="shared" ref="L14:L20" si="3">K14*D14</f>
        <v>309.37500000000006</v>
      </c>
      <c r="M14" s="9" t="s">
        <v>17</v>
      </c>
      <c r="O14" s="13"/>
    </row>
    <row r="15" spans="1:15" x14ac:dyDescent="0.25">
      <c r="A15" s="1">
        <v>3</v>
      </c>
      <c r="B15" s="1" t="s">
        <v>21</v>
      </c>
      <c r="C15" s="14" t="s">
        <v>24</v>
      </c>
      <c r="D15" s="1">
        <v>5</v>
      </c>
      <c r="E15" s="2">
        <v>34</v>
      </c>
      <c r="F15" s="16">
        <f t="shared" si="0"/>
        <v>170</v>
      </c>
      <c r="G15" s="11">
        <v>0.45</v>
      </c>
      <c r="H15" s="12">
        <f t="shared" ref="H15:H20" si="4">(1-G15)*E15</f>
        <v>18.700000000000003</v>
      </c>
      <c r="I15" s="17">
        <f t="shared" si="1"/>
        <v>93.500000000000014</v>
      </c>
      <c r="J15" s="15">
        <v>1.25</v>
      </c>
      <c r="K15" s="10">
        <f t="shared" si="2"/>
        <v>23.375000000000004</v>
      </c>
      <c r="L15" s="18">
        <f t="shared" si="3"/>
        <v>116.87500000000001</v>
      </c>
      <c r="M15" s="9" t="s">
        <v>17</v>
      </c>
      <c r="O15" s="13"/>
    </row>
    <row r="16" spans="1:15" x14ac:dyDescent="0.25">
      <c r="A16" s="1">
        <v>4</v>
      </c>
      <c r="B16" s="1" t="s">
        <v>21</v>
      </c>
      <c r="C16" s="14" t="s">
        <v>25</v>
      </c>
      <c r="D16" s="1">
        <v>4</v>
      </c>
      <c r="E16" s="2">
        <v>10</v>
      </c>
      <c r="F16" s="16">
        <f t="shared" si="0"/>
        <v>40</v>
      </c>
      <c r="G16" s="11">
        <v>0.45</v>
      </c>
      <c r="H16" s="12">
        <f t="shared" si="4"/>
        <v>5.5</v>
      </c>
      <c r="I16" s="17">
        <f t="shared" si="1"/>
        <v>22</v>
      </c>
      <c r="J16" s="15">
        <v>1.25</v>
      </c>
      <c r="K16" s="10">
        <f t="shared" si="2"/>
        <v>6.875</v>
      </c>
      <c r="L16" s="18">
        <f t="shared" si="3"/>
        <v>27.5</v>
      </c>
      <c r="M16" s="9" t="s">
        <v>17</v>
      </c>
    </row>
    <row r="17" spans="1:13" x14ac:dyDescent="0.25">
      <c r="A17" s="1">
        <v>5</v>
      </c>
      <c r="B17" s="1" t="s">
        <v>21</v>
      </c>
      <c r="C17" s="14" t="s">
        <v>26</v>
      </c>
      <c r="D17" s="1">
        <v>30</v>
      </c>
      <c r="E17" s="2">
        <v>0.55000000000000004</v>
      </c>
      <c r="F17" s="16">
        <f t="shared" si="0"/>
        <v>16.5</v>
      </c>
      <c r="G17" s="11">
        <v>0.45</v>
      </c>
      <c r="H17" s="12">
        <f t="shared" si="4"/>
        <v>0.30250000000000005</v>
      </c>
      <c r="I17" s="17">
        <f t="shared" si="1"/>
        <v>9.0750000000000011</v>
      </c>
      <c r="J17" s="15">
        <v>1.25</v>
      </c>
      <c r="K17" s="10">
        <f t="shared" si="2"/>
        <v>0.37812500000000004</v>
      </c>
      <c r="L17" s="18">
        <f t="shared" si="3"/>
        <v>11.343750000000002</v>
      </c>
      <c r="M17" s="9" t="s">
        <v>17</v>
      </c>
    </row>
    <row r="18" spans="1:13" x14ac:dyDescent="0.25">
      <c r="A18" s="1">
        <v>6</v>
      </c>
      <c r="B18" s="1" t="s">
        <v>21</v>
      </c>
      <c r="C18" s="14" t="s">
        <v>27</v>
      </c>
      <c r="D18" s="1">
        <v>14</v>
      </c>
      <c r="E18" s="2">
        <v>2</v>
      </c>
      <c r="F18" s="16">
        <f t="shared" si="0"/>
        <v>28</v>
      </c>
      <c r="G18" s="11">
        <v>0.45</v>
      </c>
      <c r="H18" s="12">
        <f t="shared" si="4"/>
        <v>1.1000000000000001</v>
      </c>
      <c r="I18" s="17">
        <f t="shared" si="1"/>
        <v>15.400000000000002</v>
      </c>
      <c r="J18" s="15">
        <v>1.25</v>
      </c>
      <c r="K18" s="10">
        <f t="shared" si="2"/>
        <v>1.375</v>
      </c>
      <c r="L18" s="18">
        <f t="shared" si="3"/>
        <v>19.25</v>
      </c>
      <c r="M18" s="9" t="s">
        <v>17</v>
      </c>
    </row>
    <row r="19" spans="1:13" x14ac:dyDescent="0.25">
      <c r="A19" s="1">
        <v>7</v>
      </c>
      <c r="B19" s="1" t="s">
        <v>21</v>
      </c>
      <c r="C19" s="14" t="s">
        <v>28</v>
      </c>
      <c r="D19" s="1">
        <v>15</v>
      </c>
      <c r="E19" s="2">
        <v>5</v>
      </c>
      <c r="F19" s="16">
        <f t="shared" si="0"/>
        <v>75</v>
      </c>
      <c r="G19" s="11">
        <v>0.45</v>
      </c>
      <c r="H19" s="12">
        <f t="shared" si="4"/>
        <v>2.75</v>
      </c>
      <c r="I19" s="17">
        <f t="shared" si="1"/>
        <v>41.25</v>
      </c>
      <c r="J19" s="15">
        <v>1.25</v>
      </c>
      <c r="K19" s="10">
        <f t="shared" si="2"/>
        <v>3.4375</v>
      </c>
      <c r="L19" s="18">
        <f t="shared" si="3"/>
        <v>51.5625</v>
      </c>
      <c r="M19" s="9" t="s">
        <v>17</v>
      </c>
    </row>
    <row r="20" spans="1:13" x14ac:dyDescent="0.25">
      <c r="A20" s="1">
        <v>8</v>
      </c>
      <c r="B20" s="1" t="s">
        <v>21</v>
      </c>
      <c r="C20" s="14" t="s">
        <v>29</v>
      </c>
      <c r="D20" s="1">
        <v>22</v>
      </c>
      <c r="E20" s="2">
        <v>3.33</v>
      </c>
      <c r="F20" s="16">
        <f t="shared" si="0"/>
        <v>73.260000000000005</v>
      </c>
      <c r="G20" s="11">
        <v>0.45</v>
      </c>
      <c r="H20" s="12">
        <f t="shared" si="4"/>
        <v>1.8315000000000001</v>
      </c>
      <c r="I20" s="17">
        <f>H20*D20</f>
        <v>40.293000000000006</v>
      </c>
      <c r="J20" s="15">
        <v>1.25</v>
      </c>
      <c r="K20" s="10">
        <f t="shared" si="2"/>
        <v>2.2893750000000002</v>
      </c>
      <c r="L20" s="18">
        <f t="shared" si="3"/>
        <v>50.366250000000001</v>
      </c>
      <c r="M20" s="9" t="s">
        <v>17</v>
      </c>
    </row>
    <row r="21" spans="1:13" x14ac:dyDescent="0.25">
      <c r="A21" s="1">
        <v>9</v>
      </c>
      <c r="B21" s="1" t="s">
        <v>21</v>
      </c>
      <c r="C21" s="14" t="s">
        <v>30</v>
      </c>
      <c r="D21" s="1">
        <v>0</v>
      </c>
      <c r="E21" s="2">
        <v>0</v>
      </c>
      <c r="F21" s="16">
        <f t="shared" ref="F21:F32" si="5">E21*D21</f>
        <v>0</v>
      </c>
      <c r="G21" s="11">
        <v>0.45</v>
      </c>
      <c r="H21" s="12">
        <f>(1-G21)*E21</f>
        <v>0</v>
      </c>
      <c r="I21" s="17">
        <f>H21*D21</f>
        <v>0</v>
      </c>
      <c r="J21" s="15">
        <v>1.25</v>
      </c>
      <c r="K21" s="10">
        <f>+J21*H21</f>
        <v>0</v>
      </c>
      <c r="L21" s="18">
        <f t="shared" ref="L21:L32" si="6">K21*D21</f>
        <v>0</v>
      </c>
      <c r="M21" s="9" t="s">
        <v>17</v>
      </c>
    </row>
    <row r="22" spans="1:13" x14ac:dyDescent="0.25">
      <c r="A22" s="1">
        <v>10</v>
      </c>
      <c r="B22" s="1" t="s">
        <v>21</v>
      </c>
      <c r="C22" s="14" t="s">
        <v>31</v>
      </c>
      <c r="D22" s="1">
        <v>0</v>
      </c>
      <c r="E22" s="2">
        <v>0</v>
      </c>
      <c r="F22" s="16">
        <f t="shared" si="5"/>
        <v>0</v>
      </c>
      <c r="G22" s="11">
        <v>0.45</v>
      </c>
      <c r="H22" s="12">
        <f t="shared" ref="H22:H32" si="7">(1-G22)*E22</f>
        <v>0</v>
      </c>
      <c r="I22" s="17">
        <f t="shared" ref="I22:I32" si="8">H22*D22</f>
        <v>0</v>
      </c>
      <c r="J22" s="15">
        <v>1.25</v>
      </c>
      <c r="K22" s="10">
        <f t="shared" si="2"/>
        <v>0</v>
      </c>
      <c r="L22" s="18">
        <f t="shared" si="6"/>
        <v>0</v>
      </c>
      <c r="M22" s="9" t="s">
        <v>17</v>
      </c>
    </row>
    <row r="23" spans="1:13" x14ac:dyDescent="0.25">
      <c r="A23" s="1">
        <v>11</v>
      </c>
      <c r="B23" s="1" t="s">
        <v>21</v>
      </c>
      <c r="C23" s="14" t="s">
        <v>32</v>
      </c>
      <c r="D23" s="1">
        <v>0</v>
      </c>
      <c r="E23" s="2">
        <v>0</v>
      </c>
      <c r="F23" s="16">
        <f t="shared" si="5"/>
        <v>0</v>
      </c>
      <c r="G23" s="11">
        <v>0.45</v>
      </c>
      <c r="H23" s="12">
        <f t="shared" si="7"/>
        <v>0</v>
      </c>
      <c r="I23" s="17">
        <f t="shared" si="8"/>
        <v>0</v>
      </c>
      <c r="J23" s="15">
        <v>1.25</v>
      </c>
      <c r="K23" s="10">
        <f t="shared" si="2"/>
        <v>0</v>
      </c>
      <c r="L23" s="18">
        <f t="shared" si="6"/>
        <v>0</v>
      </c>
      <c r="M23" s="9" t="s">
        <v>17</v>
      </c>
    </row>
    <row r="24" spans="1:13" x14ac:dyDescent="0.25">
      <c r="A24" s="1">
        <v>12</v>
      </c>
      <c r="B24" s="1" t="s">
        <v>21</v>
      </c>
      <c r="C24" s="14" t="s">
        <v>33</v>
      </c>
      <c r="D24" s="1">
        <v>0</v>
      </c>
      <c r="E24" s="2">
        <v>0</v>
      </c>
      <c r="F24" s="16">
        <f t="shared" si="5"/>
        <v>0</v>
      </c>
      <c r="G24" s="11">
        <v>0.45</v>
      </c>
      <c r="H24" s="12">
        <f t="shared" si="7"/>
        <v>0</v>
      </c>
      <c r="I24" s="17">
        <f t="shared" si="8"/>
        <v>0</v>
      </c>
      <c r="J24" s="15">
        <v>1.25</v>
      </c>
      <c r="K24" s="10">
        <f t="shared" si="2"/>
        <v>0</v>
      </c>
      <c r="L24" s="18">
        <f t="shared" si="6"/>
        <v>0</v>
      </c>
      <c r="M24" s="9" t="s">
        <v>17</v>
      </c>
    </row>
    <row r="25" spans="1:13" x14ac:dyDescent="0.25">
      <c r="A25" s="1">
        <v>13</v>
      </c>
      <c r="B25" s="1" t="s">
        <v>21</v>
      </c>
      <c r="C25" s="14" t="s">
        <v>34</v>
      </c>
      <c r="D25" s="1">
        <v>0</v>
      </c>
      <c r="E25" s="2">
        <v>0</v>
      </c>
      <c r="F25" s="16">
        <f t="shared" si="5"/>
        <v>0</v>
      </c>
      <c r="G25" s="11">
        <v>0.45</v>
      </c>
      <c r="H25" s="12">
        <f t="shared" si="7"/>
        <v>0</v>
      </c>
      <c r="I25" s="17">
        <f t="shared" si="8"/>
        <v>0</v>
      </c>
      <c r="J25" s="15">
        <v>1.25</v>
      </c>
      <c r="K25" s="10">
        <f t="shared" si="2"/>
        <v>0</v>
      </c>
      <c r="L25" s="18">
        <f t="shared" si="6"/>
        <v>0</v>
      </c>
      <c r="M25" s="9" t="s">
        <v>17</v>
      </c>
    </row>
    <row r="26" spans="1:13" x14ac:dyDescent="0.25">
      <c r="A26" s="1">
        <v>14</v>
      </c>
      <c r="B26" s="1" t="s">
        <v>21</v>
      </c>
      <c r="C26" s="14" t="s">
        <v>35</v>
      </c>
      <c r="D26" s="1">
        <v>0</v>
      </c>
      <c r="E26" s="2">
        <v>0</v>
      </c>
      <c r="F26" s="16">
        <f t="shared" si="5"/>
        <v>0</v>
      </c>
      <c r="G26" s="11">
        <v>0.45</v>
      </c>
      <c r="H26" s="12">
        <f t="shared" si="7"/>
        <v>0</v>
      </c>
      <c r="I26" s="17">
        <f t="shared" si="8"/>
        <v>0</v>
      </c>
      <c r="J26" s="15">
        <v>1.25</v>
      </c>
      <c r="K26" s="10">
        <f t="shared" si="2"/>
        <v>0</v>
      </c>
      <c r="L26" s="18">
        <f t="shared" si="6"/>
        <v>0</v>
      </c>
      <c r="M26" s="9" t="s">
        <v>17</v>
      </c>
    </row>
    <row r="27" spans="1:13" x14ac:dyDescent="0.25">
      <c r="A27" s="1">
        <v>15</v>
      </c>
      <c r="B27" s="1" t="s">
        <v>21</v>
      </c>
      <c r="C27" s="14" t="s">
        <v>36</v>
      </c>
      <c r="D27" s="1">
        <v>0</v>
      </c>
      <c r="E27" s="2">
        <v>0</v>
      </c>
      <c r="F27" s="16">
        <f t="shared" si="5"/>
        <v>0</v>
      </c>
      <c r="G27" s="11">
        <v>0.45</v>
      </c>
      <c r="H27" s="12">
        <f t="shared" si="7"/>
        <v>0</v>
      </c>
      <c r="I27" s="17">
        <f t="shared" si="8"/>
        <v>0</v>
      </c>
      <c r="J27" s="15">
        <v>1.25</v>
      </c>
      <c r="K27" s="10">
        <f t="shared" si="2"/>
        <v>0</v>
      </c>
      <c r="L27" s="18">
        <f t="shared" si="6"/>
        <v>0</v>
      </c>
      <c r="M27" s="9" t="s">
        <v>17</v>
      </c>
    </row>
    <row r="28" spans="1:13" x14ac:dyDescent="0.25">
      <c r="A28" s="1">
        <v>16</v>
      </c>
      <c r="B28" s="1" t="s">
        <v>43</v>
      </c>
      <c r="C28" s="14" t="s">
        <v>44</v>
      </c>
      <c r="D28" s="1">
        <v>2</v>
      </c>
      <c r="E28" s="41">
        <v>12.05</v>
      </c>
      <c r="F28" s="16">
        <f t="shared" si="5"/>
        <v>24.1</v>
      </c>
      <c r="G28" s="42">
        <v>0.32</v>
      </c>
      <c r="H28" s="12">
        <f t="shared" si="7"/>
        <v>8.1939999999999991</v>
      </c>
      <c r="I28" s="17">
        <f t="shared" si="8"/>
        <v>16.387999999999998</v>
      </c>
      <c r="J28" s="15">
        <v>1.25</v>
      </c>
      <c r="K28" s="10">
        <f t="shared" si="2"/>
        <v>10.2425</v>
      </c>
      <c r="L28" s="18">
        <f t="shared" si="6"/>
        <v>20.484999999999999</v>
      </c>
      <c r="M28" s="9" t="s">
        <v>17</v>
      </c>
    </row>
    <row r="29" spans="1:13" x14ac:dyDescent="0.25">
      <c r="A29" s="1">
        <v>17</v>
      </c>
      <c r="B29" s="1" t="s">
        <v>45</v>
      </c>
      <c r="C29" s="14" t="s">
        <v>46</v>
      </c>
      <c r="D29" s="1">
        <v>2</v>
      </c>
      <c r="E29" s="2">
        <v>125</v>
      </c>
      <c r="F29" s="16">
        <f t="shared" si="5"/>
        <v>250</v>
      </c>
      <c r="G29" s="11">
        <v>0.12</v>
      </c>
      <c r="H29" s="12">
        <f t="shared" si="7"/>
        <v>110</v>
      </c>
      <c r="I29" s="17">
        <f t="shared" si="8"/>
        <v>220</v>
      </c>
      <c r="J29" s="15">
        <v>1.25</v>
      </c>
      <c r="K29" s="10">
        <f t="shared" si="2"/>
        <v>137.5</v>
      </c>
      <c r="L29" s="18">
        <f t="shared" si="6"/>
        <v>275</v>
      </c>
      <c r="M29" s="9" t="s">
        <v>47</v>
      </c>
    </row>
    <row r="30" spans="1:13" x14ac:dyDescent="0.25">
      <c r="A30" s="1">
        <v>18</v>
      </c>
      <c r="B30" s="1" t="s">
        <v>48</v>
      </c>
      <c r="C30" s="14" t="s">
        <v>49</v>
      </c>
      <c r="D30" s="1">
        <v>2</v>
      </c>
      <c r="E30" s="2">
        <v>125</v>
      </c>
      <c r="F30" s="16">
        <f t="shared" si="5"/>
        <v>250</v>
      </c>
      <c r="G30" s="42">
        <v>0.23</v>
      </c>
      <c r="H30" s="12">
        <f t="shared" si="7"/>
        <v>96.25</v>
      </c>
      <c r="I30" s="17">
        <f t="shared" si="8"/>
        <v>192.5</v>
      </c>
      <c r="J30" s="15">
        <v>1.56</v>
      </c>
      <c r="K30" s="10">
        <f t="shared" si="2"/>
        <v>150.15</v>
      </c>
      <c r="L30" s="18">
        <f t="shared" si="6"/>
        <v>300.3</v>
      </c>
      <c r="M30" s="9" t="s">
        <v>50</v>
      </c>
    </row>
    <row r="31" spans="1:13" x14ac:dyDescent="0.25">
      <c r="A31" s="1">
        <v>19</v>
      </c>
      <c r="B31" s="1" t="s">
        <v>51</v>
      </c>
      <c r="C31" s="14" t="s">
        <v>52</v>
      </c>
      <c r="D31" s="1">
        <v>2</v>
      </c>
      <c r="E31" s="2">
        <v>125</v>
      </c>
      <c r="F31" s="16">
        <f t="shared" si="5"/>
        <v>250</v>
      </c>
      <c r="G31" s="11">
        <v>0.22</v>
      </c>
      <c r="H31" s="12">
        <f t="shared" si="7"/>
        <v>97.5</v>
      </c>
      <c r="I31" s="17">
        <f t="shared" si="8"/>
        <v>195</v>
      </c>
      <c r="J31" s="15">
        <v>1.54</v>
      </c>
      <c r="K31" s="10">
        <f t="shared" si="2"/>
        <v>150.15</v>
      </c>
      <c r="L31" s="18">
        <f t="shared" si="6"/>
        <v>300.3</v>
      </c>
      <c r="M31" s="9" t="s">
        <v>50</v>
      </c>
    </row>
    <row r="32" spans="1:13" x14ac:dyDescent="0.25">
      <c r="A32" s="1">
        <v>20</v>
      </c>
      <c r="B32" s="1" t="s">
        <v>54</v>
      </c>
      <c r="C32" s="14" t="s">
        <v>55</v>
      </c>
      <c r="D32" s="1">
        <v>2</v>
      </c>
      <c r="E32" s="2">
        <v>12</v>
      </c>
      <c r="F32" s="16">
        <f t="shared" si="5"/>
        <v>24</v>
      </c>
      <c r="G32" s="42">
        <v>0.02</v>
      </c>
      <c r="H32" s="12">
        <f t="shared" si="7"/>
        <v>11.76</v>
      </c>
      <c r="I32" s="17">
        <f t="shared" si="8"/>
        <v>23.52</v>
      </c>
      <c r="J32" s="15">
        <v>1</v>
      </c>
      <c r="K32" s="10">
        <f t="shared" si="2"/>
        <v>11.76</v>
      </c>
      <c r="L32" s="18">
        <f t="shared" si="6"/>
        <v>23.52</v>
      </c>
      <c r="M32" s="9" t="s">
        <v>17</v>
      </c>
    </row>
  </sheetData>
  <phoneticPr fontId="2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D067-7040-40FD-86E4-D0CADDBBA933}">
  <dimension ref="B2:I30"/>
  <sheetViews>
    <sheetView workbookViewId="0">
      <selection activeCell="C28" sqref="C27:E28"/>
    </sheetView>
  </sheetViews>
  <sheetFormatPr defaultRowHeight="15" x14ac:dyDescent="0.25"/>
  <cols>
    <col min="1" max="1" width="3.28515625" customWidth="1"/>
    <col min="2" max="2" width="3.85546875" bestFit="1" customWidth="1"/>
    <col min="3" max="3" width="16" bestFit="1" customWidth="1"/>
    <col min="4" max="4" width="13.5703125" bestFit="1" customWidth="1"/>
    <col min="5" max="5" width="4.7109375" bestFit="1" customWidth="1"/>
    <col min="6" max="6" width="11.85546875" bestFit="1" customWidth="1"/>
    <col min="7" max="7" width="10" bestFit="1" customWidth="1"/>
    <col min="8" max="8" width="10.5703125" bestFit="1" customWidth="1"/>
    <col min="9" max="9" width="12.28515625" bestFit="1" customWidth="1"/>
  </cols>
  <sheetData>
    <row r="2" spans="2:9" ht="15.75" thickBot="1" x14ac:dyDescent="0.3"/>
    <row r="3" spans="2:9" ht="15.75" thickBot="1" x14ac:dyDescent="0.3">
      <c r="B3" s="43" t="s">
        <v>42</v>
      </c>
      <c r="C3" s="44"/>
      <c r="D3" s="44"/>
      <c r="E3" s="44"/>
      <c r="F3" s="44"/>
      <c r="G3" s="44"/>
      <c r="H3" s="44"/>
      <c r="I3" s="45"/>
    </row>
    <row r="4" spans="2:9" x14ac:dyDescent="0.25">
      <c r="C4" t="str">
        <f>+'Sipariş Mektubu'!B3</f>
        <v>Tarih:</v>
      </c>
      <c r="D4" s="23">
        <f>+'Sipariş Mektubu'!C3</f>
        <v>44784</v>
      </c>
    </row>
    <row r="5" spans="2:9" x14ac:dyDescent="0.25">
      <c r="C5" t="str">
        <f>+'Sipariş Mektubu'!B4</f>
        <v>İlgili:</v>
      </c>
      <c r="D5" t="str">
        <f>+'Sipariş Mektubu'!C4</f>
        <v>TEDARİKÇİ</v>
      </c>
      <c r="G5" t="s">
        <v>38</v>
      </c>
    </row>
    <row r="6" spans="2:9" x14ac:dyDescent="0.25">
      <c r="C6" t="str">
        <f>+'Sipariş Mektubu'!B5</f>
        <v>Ödeme Vadesi</v>
      </c>
      <c r="D6" t="str">
        <f>+'Sipariş Mektubu'!C5</f>
        <v>2 HAFTA</v>
      </c>
      <c r="G6" s="27">
        <v>18.5</v>
      </c>
    </row>
    <row r="8" spans="2:9" x14ac:dyDescent="0.25">
      <c r="C8" t="str">
        <f>+'Sipariş Mektubu'!B7</f>
        <v>Müşteri Sipariş No:</v>
      </c>
      <c r="D8" t="str">
        <f>+'Sipariş Mektubu'!C7</f>
        <v>1A2B</v>
      </c>
    </row>
    <row r="9" spans="2:9" x14ac:dyDescent="0.25">
      <c r="C9" t="str">
        <f>+'Sipariş Mektubu'!B8</f>
        <v>Müşteri</v>
      </c>
      <c r="D9" t="str">
        <f>+'Sipariş Mektubu'!C8</f>
        <v>Müşteri İsmisadasdasd</v>
      </c>
    </row>
    <row r="10" spans="2:9" x14ac:dyDescent="0.25">
      <c r="C10" t="str">
        <f>+'Sipariş Mektubu'!B9</f>
        <v>Müşteri Vadesi</v>
      </c>
      <c r="D10" t="str">
        <f>+'Sipariş Mektubu'!C9</f>
        <v>Müşteri Vadesi</v>
      </c>
    </row>
    <row r="11" spans="2:9" x14ac:dyDescent="0.25">
      <c r="G11" s="24">
        <f>+'Sipariş Mektubu'!I10</f>
        <v>1141.1759999999999</v>
      </c>
      <c r="I11" s="26">
        <f>SUM(I14:I50)</f>
        <v>9134.7080000000005</v>
      </c>
    </row>
    <row r="12" spans="2:9" x14ac:dyDescent="0.25">
      <c r="B12" s="28" t="str">
        <f>+'Sipariş Mektubu'!A11</f>
        <v>Sıra</v>
      </c>
      <c r="C12" s="28" t="str">
        <f>+'Sipariş Mektubu'!B11</f>
        <v>Üretici</v>
      </c>
      <c r="D12" s="28" t="str">
        <f>+'Sipariş Mektubu'!C11</f>
        <v>Açıklama</v>
      </c>
      <c r="E12" s="28" t="str">
        <f>+'Sipariş Mektubu'!D11</f>
        <v>Adet</v>
      </c>
      <c r="F12" s="29" t="str">
        <f>+'Sipariş Mektubu'!H11</f>
        <v>ADVANCE Alış</v>
      </c>
      <c r="G12" s="33" t="str">
        <f>+'Sipariş Mektubu'!I11</f>
        <v>Alış Toplam</v>
      </c>
      <c r="H12" s="28" t="s">
        <v>39</v>
      </c>
      <c r="I12" s="33" t="s">
        <v>40</v>
      </c>
    </row>
    <row r="13" spans="2:9" x14ac:dyDescent="0.25">
      <c r="B13" s="31"/>
      <c r="C13" s="31"/>
      <c r="D13" s="31"/>
      <c r="E13" s="31"/>
      <c r="F13" s="30"/>
      <c r="G13" s="34"/>
      <c r="H13" s="31"/>
      <c r="I13" s="34"/>
    </row>
    <row r="14" spans="2:9" x14ac:dyDescent="0.25">
      <c r="B14" s="31">
        <f>+'Sipariş Mektubu'!A13</f>
        <v>1</v>
      </c>
      <c r="C14" s="31" t="str">
        <f>+'Sipariş Mektubu'!B13</f>
        <v>TEDARİKÇİ</v>
      </c>
      <c r="D14" s="31" t="str">
        <f>+'Sipariş Mektubu'!C13</f>
        <v>Ürün 1</v>
      </c>
      <c r="E14" s="36">
        <f>+'Sipariş Mektubu'!D13</f>
        <v>1</v>
      </c>
      <c r="F14" s="32">
        <f>+'Sipariş Mektubu'!H13</f>
        <v>24.750000000000004</v>
      </c>
      <c r="G14" s="35">
        <f>+'Sipariş Mektubu'!I13</f>
        <v>24.750000000000004</v>
      </c>
      <c r="H14" s="37">
        <f t="shared" ref="H14:H28" si="0">+F14*$G$6</f>
        <v>457.87500000000006</v>
      </c>
      <c r="I14" s="38">
        <f>+H14*E14</f>
        <v>457.87500000000006</v>
      </c>
    </row>
    <row r="15" spans="2:9" x14ac:dyDescent="0.25">
      <c r="B15" s="31">
        <f>+'Sipariş Mektubu'!A14</f>
        <v>2</v>
      </c>
      <c r="C15" s="31" t="str">
        <f>+'Sipariş Mektubu'!B14</f>
        <v>TEDARİKÇİ</v>
      </c>
      <c r="D15" s="31" t="str">
        <f>+'Sipariş Mektubu'!C14</f>
        <v>Ürün 2</v>
      </c>
      <c r="E15" s="36">
        <f>+'Sipariş Mektubu'!D14</f>
        <v>10</v>
      </c>
      <c r="F15" s="32">
        <f>+'Sipariş Mektubu'!H14</f>
        <v>24.750000000000004</v>
      </c>
      <c r="G15" s="35">
        <f>+'Sipariş Mektubu'!I14</f>
        <v>247.50000000000003</v>
      </c>
      <c r="H15" s="37">
        <f t="shared" si="0"/>
        <v>457.87500000000006</v>
      </c>
      <c r="I15" s="38">
        <f t="shared" ref="I15:I28" si="1">+H15*E15</f>
        <v>4578.7500000000009</v>
      </c>
    </row>
    <row r="16" spans="2:9" x14ac:dyDescent="0.25">
      <c r="B16" s="31">
        <f>+'Sipariş Mektubu'!A15</f>
        <v>3</v>
      </c>
      <c r="C16" s="31" t="str">
        <f>+'Sipariş Mektubu'!B15</f>
        <v>TEDARİKÇİ</v>
      </c>
      <c r="D16" s="31" t="str">
        <f>+'Sipariş Mektubu'!C15</f>
        <v>Ürün 3</v>
      </c>
      <c r="E16" s="36">
        <f>+'Sipariş Mektubu'!D15</f>
        <v>5</v>
      </c>
      <c r="F16" s="32">
        <f>+'Sipariş Mektubu'!H15</f>
        <v>18.700000000000003</v>
      </c>
      <c r="G16" s="35">
        <f>+'Sipariş Mektubu'!I15</f>
        <v>93.500000000000014</v>
      </c>
      <c r="H16" s="37">
        <f t="shared" si="0"/>
        <v>345.95000000000005</v>
      </c>
      <c r="I16" s="38">
        <f t="shared" si="1"/>
        <v>1729.7500000000002</v>
      </c>
    </row>
    <row r="17" spans="2:9" x14ac:dyDescent="0.25">
      <c r="B17" s="31">
        <f>+'Sipariş Mektubu'!A16</f>
        <v>4</v>
      </c>
      <c r="C17" s="31" t="str">
        <f>+'Sipariş Mektubu'!B16</f>
        <v>TEDARİKÇİ</v>
      </c>
      <c r="D17" s="31" t="str">
        <f>+'Sipariş Mektubu'!C16</f>
        <v>Ürün 4</v>
      </c>
      <c r="E17" s="36">
        <f>+'Sipariş Mektubu'!D16</f>
        <v>4</v>
      </c>
      <c r="F17" s="32">
        <f>+'Sipariş Mektubu'!H16</f>
        <v>5.5</v>
      </c>
      <c r="G17" s="35">
        <f>+'Sipariş Mektubu'!I16</f>
        <v>22</v>
      </c>
      <c r="H17" s="37">
        <f t="shared" si="0"/>
        <v>101.75</v>
      </c>
      <c r="I17" s="38">
        <f t="shared" si="1"/>
        <v>407</v>
      </c>
    </row>
    <row r="18" spans="2:9" x14ac:dyDescent="0.25">
      <c r="B18" s="31">
        <f>+'Sipariş Mektubu'!A17</f>
        <v>5</v>
      </c>
      <c r="C18" s="31" t="str">
        <f>+'Sipariş Mektubu'!B17</f>
        <v>TEDARİKÇİ</v>
      </c>
      <c r="D18" s="31" t="str">
        <f>+'Sipariş Mektubu'!C17</f>
        <v>Ürün 5</v>
      </c>
      <c r="E18" s="36">
        <f>+'Sipariş Mektubu'!D17</f>
        <v>30</v>
      </c>
      <c r="F18" s="32">
        <f>+'Sipariş Mektubu'!H17</f>
        <v>0.30250000000000005</v>
      </c>
      <c r="G18" s="35">
        <f>+'Sipariş Mektubu'!I17</f>
        <v>9.0750000000000011</v>
      </c>
      <c r="H18" s="37">
        <f t="shared" si="0"/>
        <v>5.5962500000000013</v>
      </c>
      <c r="I18" s="38">
        <f t="shared" si="1"/>
        <v>167.88750000000005</v>
      </c>
    </row>
    <row r="19" spans="2:9" x14ac:dyDescent="0.25">
      <c r="B19" s="31">
        <f>+'Sipariş Mektubu'!A18</f>
        <v>6</v>
      </c>
      <c r="C19" s="31" t="str">
        <f>+'Sipariş Mektubu'!B18</f>
        <v>TEDARİKÇİ</v>
      </c>
      <c r="D19" s="31" t="str">
        <f>+'Sipariş Mektubu'!C18</f>
        <v>Ürün 6</v>
      </c>
      <c r="E19" s="36">
        <f>+'Sipariş Mektubu'!D18</f>
        <v>14</v>
      </c>
      <c r="F19" s="32">
        <f>+'Sipariş Mektubu'!H18</f>
        <v>1.1000000000000001</v>
      </c>
      <c r="G19" s="35">
        <f>+'Sipariş Mektubu'!I18</f>
        <v>15.400000000000002</v>
      </c>
      <c r="H19" s="37">
        <f t="shared" si="0"/>
        <v>20.350000000000001</v>
      </c>
      <c r="I19" s="38">
        <f t="shared" si="1"/>
        <v>284.90000000000003</v>
      </c>
    </row>
    <row r="20" spans="2:9" x14ac:dyDescent="0.25">
      <c r="B20" s="31">
        <f>+'Sipariş Mektubu'!A19</f>
        <v>7</v>
      </c>
      <c r="C20" s="31" t="str">
        <f>+'Sipariş Mektubu'!B19</f>
        <v>TEDARİKÇİ</v>
      </c>
      <c r="D20" s="31" t="str">
        <f>+'Sipariş Mektubu'!C19</f>
        <v>Ürün 7</v>
      </c>
      <c r="E20" s="36">
        <f>+'Sipariş Mektubu'!D19</f>
        <v>15</v>
      </c>
      <c r="F20" s="32">
        <f>+'Sipariş Mektubu'!H19</f>
        <v>2.75</v>
      </c>
      <c r="G20" s="35">
        <f>+'Sipariş Mektubu'!I19</f>
        <v>41.25</v>
      </c>
      <c r="H20" s="37">
        <f t="shared" si="0"/>
        <v>50.875</v>
      </c>
      <c r="I20" s="38">
        <f t="shared" si="1"/>
        <v>763.125</v>
      </c>
    </row>
    <row r="21" spans="2:9" x14ac:dyDescent="0.25">
      <c r="B21" s="31">
        <f>+'Sipariş Mektubu'!A20</f>
        <v>8</v>
      </c>
      <c r="C21" s="31" t="str">
        <f>+'Sipariş Mektubu'!B20</f>
        <v>TEDARİKÇİ</v>
      </c>
      <c r="D21" s="31" t="str">
        <f>+'Sipariş Mektubu'!C20</f>
        <v>Ürün 8</v>
      </c>
      <c r="E21" s="36">
        <f>+'Sipariş Mektubu'!D20</f>
        <v>22</v>
      </c>
      <c r="F21" s="32">
        <f>+'Sipariş Mektubu'!H20</f>
        <v>1.8315000000000001</v>
      </c>
      <c r="G21" s="35">
        <f>+'Sipariş Mektubu'!I20</f>
        <v>40.293000000000006</v>
      </c>
      <c r="H21" s="37">
        <f t="shared" si="0"/>
        <v>33.882750000000001</v>
      </c>
      <c r="I21" s="38">
        <f t="shared" si="1"/>
        <v>745.42050000000006</v>
      </c>
    </row>
    <row r="22" spans="2:9" x14ac:dyDescent="0.25">
      <c r="B22" s="31">
        <f>+'Sipariş Mektubu'!A21</f>
        <v>9</v>
      </c>
      <c r="C22" s="31" t="str">
        <f>+'Sipariş Mektubu'!B21</f>
        <v>TEDARİKÇİ</v>
      </c>
      <c r="D22" s="31" t="str">
        <f>+'Sipariş Mektubu'!C21</f>
        <v>Ürün 9</v>
      </c>
      <c r="E22" s="36">
        <f>+'Sipariş Mektubu'!D21</f>
        <v>0</v>
      </c>
      <c r="F22" s="32">
        <f>+'Sipariş Mektubu'!H21</f>
        <v>0</v>
      </c>
      <c r="G22" s="35">
        <f>+'Sipariş Mektubu'!I21</f>
        <v>0</v>
      </c>
      <c r="H22" s="37">
        <f t="shared" si="0"/>
        <v>0</v>
      </c>
      <c r="I22" s="38">
        <f t="shared" si="1"/>
        <v>0</v>
      </c>
    </row>
    <row r="23" spans="2:9" x14ac:dyDescent="0.25">
      <c r="B23" s="31">
        <f>+'Sipariş Mektubu'!A22</f>
        <v>10</v>
      </c>
      <c r="C23" s="31" t="str">
        <f>+'Sipariş Mektubu'!B22</f>
        <v>TEDARİKÇİ</v>
      </c>
      <c r="D23" s="31" t="str">
        <f>+'Sipariş Mektubu'!C22</f>
        <v>Ürün 10</v>
      </c>
      <c r="E23" s="36">
        <f>+'Sipariş Mektubu'!D22</f>
        <v>0</v>
      </c>
      <c r="F23" s="32">
        <f>+'Sipariş Mektubu'!H22</f>
        <v>0</v>
      </c>
      <c r="G23" s="35">
        <f>+'Sipariş Mektubu'!I22</f>
        <v>0</v>
      </c>
      <c r="H23" s="37">
        <f t="shared" si="0"/>
        <v>0</v>
      </c>
      <c r="I23" s="38">
        <f t="shared" si="1"/>
        <v>0</v>
      </c>
    </row>
    <row r="24" spans="2:9" x14ac:dyDescent="0.25">
      <c r="B24" s="31">
        <f>+'Sipariş Mektubu'!A23</f>
        <v>11</v>
      </c>
      <c r="C24" s="31" t="str">
        <f>+'Sipariş Mektubu'!B23</f>
        <v>TEDARİKÇİ</v>
      </c>
      <c r="D24" s="31" t="str">
        <f>+'Sipariş Mektubu'!C23</f>
        <v>Ürün 11</v>
      </c>
      <c r="E24" s="36">
        <f>+'Sipariş Mektubu'!D23</f>
        <v>0</v>
      </c>
      <c r="F24" s="32">
        <f>+'Sipariş Mektubu'!H23</f>
        <v>0</v>
      </c>
      <c r="G24" s="35">
        <f>+'Sipariş Mektubu'!I23</f>
        <v>0</v>
      </c>
      <c r="H24" s="37">
        <f t="shared" si="0"/>
        <v>0</v>
      </c>
      <c r="I24" s="38">
        <f t="shared" si="1"/>
        <v>0</v>
      </c>
    </row>
    <row r="25" spans="2:9" x14ac:dyDescent="0.25">
      <c r="B25" s="31">
        <f>+'Sipariş Mektubu'!A24</f>
        <v>12</v>
      </c>
      <c r="C25" s="31" t="str">
        <f>+'Sipariş Mektubu'!B24</f>
        <v>TEDARİKÇİ</v>
      </c>
      <c r="D25" s="31" t="str">
        <f>+'Sipariş Mektubu'!C24</f>
        <v>Ürün 12</v>
      </c>
      <c r="E25" s="36">
        <f>+'Sipariş Mektubu'!D24</f>
        <v>0</v>
      </c>
      <c r="F25" s="32">
        <f>+'Sipariş Mektubu'!H24</f>
        <v>0</v>
      </c>
      <c r="G25" s="35">
        <f>+'Sipariş Mektubu'!I24</f>
        <v>0</v>
      </c>
      <c r="H25" s="37">
        <f t="shared" si="0"/>
        <v>0</v>
      </c>
      <c r="I25" s="38">
        <f t="shared" si="1"/>
        <v>0</v>
      </c>
    </row>
    <row r="26" spans="2:9" x14ac:dyDescent="0.25">
      <c r="B26" s="31">
        <f>+'Sipariş Mektubu'!A25</f>
        <v>13</v>
      </c>
      <c r="C26" s="31" t="str">
        <f>+'Sipariş Mektubu'!B25</f>
        <v>TEDARİKÇİ</v>
      </c>
      <c r="D26" s="31" t="str">
        <f>+'Sipariş Mektubu'!C25</f>
        <v>Ürün 13</v>
      </c>
      <c r="E26" s="36">
        <f>+'Sipariş Mektubu'!D25</f>
        <v>0</v>
      </c>
      <c r="F26" s="32">
        <f>+'Sipariş Mektubu'!H25</f>
        <v>0</v>
      </c>
      <c r="G26" s="35">
        <f>+'Sipariş Mektubu'!I25</f>
        <v>0</v>
      </c>
      <c r="H26" s="37">
        <f t="shared" si="0"/>
        <v>0</v>
      </c>
      <c r="I26" s="38">
        <f t="shared" si="1"/>
        <v>0</v>
      </c>
    </row>
    <row r="27" spans="2:9" x14ac:dyDescent="0.25">
      <c r="B27" s="31">
        <f>+'Sipariş Mektubu'!A26</f>
        <v>14</v>
      </c>
      <c r="C27" s="31" t="str">
        <f>+'Sipariş Mektubu'!B26</f>
        <v>TEDARİKÇİ</v>
      </c>
      <c r="D27" s="31" t="str">
        <f>+'Sipariş Mektubu'!C26</f>
        <v>Ürün 14</v>
      </c>
      <c r="E27" s="36">
        <f>+'Sipariş Mektubu'!D26</f>
        <v>0</v>
      </c>
      <c r="F27" s="32">
        <f>+'Sipariş Mektubu'!H26</f>
        <v>0</v>
      </c>
      <c r="G27" s="35">
        <f>+'Sipariş Mektubu'!I26</f>
        <v>0</v>
      </c>
      <c r="H27" s="37">
        <f t="shared" si="0"/>
        <v>0</v>
      </c>
      <c r="I27" s="38">
        <f t="shared" si="1"/>
        <v>0</v>
      </c>
    </row>
    <row r="28" spans="2:9" x14ac:dyDescent="0.25">
      <c r="B28" s="31">
        <f>+'Sipariş Mektubu'!A27</f>
        <v>15</v>
      </c>
      <c r="C28" s="31" t="str">
        <f>+'Sipariş Mektubu'!B27</f>
        <v>TEDARİKÇİ</v>
      </c>
      <c r="D28" s="31" t="str">
        <f>+'Sipariş Mektubu'!C27</f>
        <v>Ürün 15</v>
      </c>
      <c r="E28" s="36">
        <f>+'Sipariş Mektubu'!D27</f>
        <v>0</v>
      </c>
      <c r="F28" s="32">
        <f>+'Sipariş Mektubu'!H27</f>
        <v>0</v>
      </c>
      <c r="G28" s="35">
        <f>+'Sipariş Mektubu'!I27</f>
        <v>0</v>
      </c>
      <c r="H28" s="37">
        <f t="shared" si="0"/>
        <v>0</v>
      </c>
      <c r="I28" s="38">
        <f t="shared" si="1"/>
        <v>0</v>
      </c>
    </row>
    <row r="29" spans="2:9" x14ac:dyDescent="0.25">
      <c r="E29" s="25"/>
      <c r="F29" s="24"/>
      <c r="G29" s="24"/>
    </row>
    <row r="30" spans="2:9" x14ac:dyDescent="0.25">
      <c r="E30" s="25"/>
      <c r="F30" s="24"/>
      <c r="G30" s="24"/>
    </row>
  </sheetData>
  <mergeCells count="1"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6D60-3446-4FC4-87D9-0388BA18EDFB}">
  <dimension ref="B2:I28"/>
  <sheetViews>
    <sheetView topLeftCell="A13" workbookViewId="0">
      <selection activeCell="B31" sqref="B31:C32"/>
    </sheetView>
  </sheetViews>
  <sheetFormatPr defaultRowHeight="15" x14ac:dyDescent="0.25"/>
  <cols>
    <col min="1" max="1" width="3.5703125" customWidth="1"/>
    <col min="2" max="2" width="3.85546875" bestFit="1" customWidth="1"/>
    <col min="3" max="3" width="16" bestFit="1" customWidth="1"/>
    <col min="4" max="4" width="12.7109375" bestFit="1" customWidth="1"/>
    <col min="5" max="5" width="4.7109375" bestFit="1" customWidth="1"/>
    <col min="6" max="6" width="11" customWidth="1"/>
    <col min="7" max="7" width="10.85546875" bestFit="1" customWidth="1"/>
    <col min="8" max="8" width="10.5703125" bestFit="1" customWidth="1"/>
    <col min="9" max="9" width="12.28515625" bestFit="1" customWidth="1"/>
  </cols>
  <sheetData>
    <row r="2" spans="2:9" ht="15.75" thickBot="1" x14ac:dyDescent="0.3"/>
    <row r="3" spans="2:9" ht="15.75" thickBot="1" x14ac:dyDescent="0.3">
      <c r="B3" s="43" t="s">
        <v>41</v>
      </c>
      <c r="C3" s="44"/>
      <c r="D3" s="44"/>
      <c r="E3" s="44"/>
      <c r="F3" s="44"/>
      <c r="G3" s="44"/>
      <c r="H3" s="44"/>
      <c r="I3" s="45"/>
    </row>
    <row r="4" spans="2:9" x14ac:dyDescent="0.25">
      <c r="C4" t="str">
        <f>+'Sipariş Mektubu'!B3</f>
        <v>Tarih:</v>
      </c>
      <c r="D4" s="23">
        <f>+'Sipariş Mektubu'!C3</f>
        <v>44784</v>
      </c>
    </row>
    <row r="5" spans="2:9" x14ac:dyDescent="0.25">
      <c r="G5" t="s">
        <v>38</v>
      </c>
    </row>
    <row r="6" spans="2:9" x14ac:dyDescent="0.25">
      <c r="C6" t="str">
        <f>+'Sipariş Mektubu'!B7</f>
        <v>Müşteri Sipariş No:</v>
      </c>
      <c r="G6" s="27">
        <v>18.5</v>
      </c>
    </row>
    <row r="7" spans="2:9" x14ac:dyDescent="0.25">
      <c r="C7" t="str">
        <f>+'Sipariş Mektubu'!B8</f>
        <v>Müşteri</v>
      </c>
      <c r="D7" t="str">
        <f>+'Sipariş Mektubu'!C8</f>
        <v>Müşteri İsmisadasdasd</v>
      </c>
    </row>
    <row r="8" spans="2:9" x14ac:dyDescent="0.25">
      <c r="C8" t="str">
        <f>+'Sipariş Mektubu'!B9</f>
        <v>Müşteri Vadesi</v>
      </c>
      <c r="D8" t="str">
        <f>+'Sipariş Mektubu'!C9</f>
        <v>Müşteri Vadesi</v>
      </c>
    </row>
    <row r="11" spans="2:9" x14ac:dyDescent="0.25">
      <c r="G11" s="24">
        <f>+'Sipariş Mektubu'!L10</f>
        <v>1540.8775000000001</v>
      </c>
      <c r="I11" s="26">
        <f>SUM(I14:I53)</f>
        <v>11493.541250000002</v>
      </c>
    </row>
    <row r="12" spans="2:9" x14ac:dyDescent="0.25">
      <c r="B12" s="28" t="str">
        <f>+'Sipariş Mektubu'!A11</f>
        <v>Sıra</v>
      </c>
      <c r="C12" s="28" t="str">
        <f>+'Sipariş Mektubu'!B11</f>
        <v>Üretici</v>
      </c>
      <c r="D12" s="28" t="str">
        <f>+'Sipariş Mektubu'!C11</f>
        <v>Açıklama</v>
      </c>
      <c r="E12" s="33" t="str">
        <f>+'Sipariş Mektubu'!D11</f>
        <v>Adet</v>
      </c>
      <c r="F12" s="28" t="str">
        <f>+'Sipariş Mektubu'!K11</f>
        <v>ADVANCE Satış</v>
      </c>
      <c r="G12" s="28" t="str">
        <f>+'Sipariş Mektubu'!L11</f>
        <v>Toplam Satış</v>
      </c>
      <c r="H12" s="29" t="s">
        <v>39</v>
      </c>
      <c r="I12" s="33" t="s">
        <v>40</v>
      </c>
    </row>
    <row r="13" spans="2:9" x14ac:dyDescent="0.25">
      <c r="E13" s="34"/>
      <c r="H13" s="30"/>
      <c r="I13" s="34"/>
    </row>
    <row r="14" spans="2:9" x14ac:dyDescent="0.25">
      <c r="B14">
        <f>+'Sipariş Mektubu'!A13</f>
        <v>1</v>
      </c>
      <c r="C14" t="str">
        <f>+'Sipariş Mektubu'!B13</f>
        <v>TEDARİKÇİ</v>
      </c>
      <c r="D14" t="str">
        <f>+'Sipariş Mektubu'!C13</f>
        <v>Ürün 1</v>
      </c>
      <c r="E14" s="40">
        <f>+'Sipariş Mektubu'!D13</f>
        <v>1</v>
      </c>
      <c r="F14" s="24">
        <f>+'Sipariş Mektubu'!K13</f>
        <v>35</v>
      </c>
      <c r="G14" s="24">
        <f>+'Sipariş Mektubu'!L13</f>
        <v>35</v>
      </c>
      <c r="H14" s="39">
        <f>+F14*$G$6</f>
        <v>647.5</v>
      </c>
      <c r="I14" s="38">
        <f>+H14*E14</f>
        <v>647.5</v>
      </c>
    </row>
    <row r="15" spans="2:9" x14ac:dyDescent="0.25">
      <c r="B15">
        <f>+'Sipariş Mektubu'!A14</f>
        <v>2</v>
      </c>
      <c r="C15" t="str">
        <f>+'Sipariş Mektubu'!B14</f>
        <v>TEDARİKÇİ</v>
      </c>
      <c r="D15" t="str">
        <f>+'Sipariş Mektubu'!C14</f>
        <v>Ürün 2</v>
      </c>
      <c r="E15" s="40">
        <f>+'Sipariş Mektubu'!D14</f>
        <v>10</v>
      </c>
      <c r="F15" s="24">
        <f>+'Sipariş Mektubu'!K14</f>
        <v>30.937500000000004</v>
      </c>
      <c r="G15" s="24">
        <f>+'Sipariş Mektubu'!L14</f>
        <v>309.37500000000006</v>
      </c>
      <c r="H15" s="39">
        <f t="shared" ref="H15:H28" si="0">+F15*$G$6</f>
        <v>572.34375000000011</v>
      </c>
      <c r="I15" s="38">
        <f t="shared" ref="I15:I28" si="1">+H15*E15</f>
        <v>5723.4375000000009</v>
      </c>
    </row>
    <row r="16" spans="2:9" x14ac:dyDescent="0.25">
      <c r="B16">
        <f>+'Sipariş Mektubu'!A15</f>
        <v>3</v>
      </c>
      <c r="C16" t="str">
        <f>+'Sipariş Mektubu'!B15</f>
        <v>TEDARİKÇİ</v>
      </c>
      <c r="D16" t="str">
        <f>+'Sipariş Mektubu'!C15</f>
        <v>Ürün 3</v>
      </c>
      <c r="E16" s="40">
        <f>+'Sipariş Mektubu'!D15</f>
        <v>5</v>
      </c>
      <c r="F16" s="24">
        <f>+'Sipariş Mektubu'!K15</f>
        <v>23.375000000000004</v>
      </c>
      <c r="G16" s="24">
        <f>+'Sipariş Mektubu'!L15</f>
        <v>116.87500000000001</v>
      </c>
      <c r="H16" s="39">
        <f t="shared" si="0"/>
        <v>432.43750000000006</v>
      </c>
      <c r="I16" s="38">
        <f t="shared" si="1"/>
        <v>2162.1875000000005</v>
      </c>
    </row>
    <row r="17" spans="2:9" x14ac:dyDescent="0.25">
      <c r="B17">
        <f>+'Sipariş Mektubu'!A16</f>
        <v>4</v>
      </c>
      <c r="C17" t="str">
        <f>+'Sipariş Mektubu'!B16</f>
        <v>TEDARİKÇİ</v>
      </c>
      <c r="D17" t="str">
        <f>+'Sipariş Mektubu'!C16</f>
        <v>Ürün 4</v>
      </c>
      <c r="E17" s="40">
        <f>+'Sipariş Mektubu'!D16</f>
        <v>4</v>
      </c>
      <c r="F17" s="24">
        <f>+'Sipariş Mektubu'!K16</f>
        <v>6.875</v>
      </c>
      <c r="G17" s="24">
        <f>+'Sipariş Mektubu'!L16</f>
        <v>27.5</v>
      </c>
      <c r="H17" s="39">
        <f t="shared" si="0"/>
        <v>127.1875</v>
      </c>
      <c r="I17" s="38">
        <f t="shared" si="1"/>
        <v>508.75</v>
      </c>
    </row>
    <row r="18" spans="2:9" x14ac:dyDescent="0.25">
      <c r="B18">
        <f>+'Sipariş Mektubu'!A17</f>
        <v>5</v>
      </c>
      <c r="C18" t="str">
        <f>+'Sipariş Mektubu'!B17</f>
        <v>TEDARİKÇİ</v>
      </c>
      <c r="D18" t="str">
        <f>+'Sipariş Mektubu'!C17</f>
        <v>Ürün 5</v>
      </c>
      <c r="E18" s="40">
        <f>+'Sipariş Mektubu'!D17</f>
        <v>30</v>
      </c>
      <c r="F18" s="24">
        <f>+'Sipariş Mektubu'!K17</f>
        <v>0.37812500000000004</v>
      </c>
      <c r="G18" s="24">
        <f>+'Sipariş Mektubu'!L17</f>
        <v>11.343750000000002</v>
      </c>
      <c r="H18" s="39">
        <f t="shared" si="0"/>
        <v>6.9953125000000007</v>
      </c>
      <c r="I18" s="38">
        <f t="shared" si="1"/>
        <v>209.85937500000003</v>
      </c>
    </row>
    <row r="19" spans="2:9" x14ac:dyDescent="0.25">
      <c r="B19">
        <f>+'Sipariş Mektubu'!A18</f>
        <v>6</v>
      </c>
      <c r="C19" t="str">
        <f>+'Sipariş Mektubu'!B18</f>
        <v>TEDARİKÇİ</v>
      </c>
      <c r="D19" t="str">
        <f>+'Sipariş Mektubu'!C18</f>
        <v>Ürün 6</v>
      </c>
      <c r="E19" s="40">
        <f>+'Sipariş Mektubu'!D18</f>
        <v>14</v>
      </c>
      <c r="F19" s="24">
        <f>+'Sipariş Mektubu'!K18</f>
        <v>1.375</v>
      </c>
      <c r="G19" s="24">
        <f>+'Sipariş Mektubu'!L18</f>
        <v>19.25</v>
      </c>
      <c r="H19" s="39">
        <f t="shared" si="0"/>
        <v>25.4375</v>
      </c>
      <c r="I19" s="38">
        <f t="shared" si="1"/>
        <v>356.125</v>
      </c>
    </row>
    <row r="20" spans="2:9" x14ac:dyDescent="0.25">
      <c r="B20">
        <f>+'Sipariş Mektubu'!A19</f>
        <v>7</v>
      </c>
      <c r="C20" t="str">
        <f>+'Sipariş Mektubu'!B19</f>
        <v>TEDARİKÇİ</v>
      </c>
      <c r="D20" t="str">
        <f>+'Sipariş Mektubu'!C19</f>
        <v>Ürün 7</v>
      </c>
      <c r="E20" s="40">
        <f>+'Sipariş Mektubu'!D19</f>
        <v>15</v>
      </c>
      <c r="F20" s="24">
        <f>+'Sipariş Mektubu'!K19</f>
        <v>3.4375</v>
      </c>
      <c r="G20" s="24">
        <f>+'Sipariş Mektubu'!L19</f>
        <v>51.5625</v>
      </c>
      <c r="H20" s="39">
        <f t="shared" si="0"/>
        <v>63.59375</v>
      </c>
      <c r="I20" s="38">
        <f t="shared" si="1"/>
        <v>953.90625</v>
      </c>
    </row>
    <row r="21" spans="2:9" x14ac:dyDescent="0.25">
      <c r="B21">
        <f>+'Sipariş Mektubu'!A20</f>
        <v>8</v>
      </c>
      <c r="C21" t="str">
        <f>+'Sipariş Mektubu'!B20</f>
        <v>TEDARİKÇİ</v>
      </c>
      <c r="D21" t="str">
        <f>+'Sipariş Mektubu'!C20</f>
        <v>Ürün 8</v>
      </c>
      <c r="E21" s="40">
        <f>+'Sipariş Mektubu'!D20</f>
        <v>22</v>
      </c>
      <c r="F21" s="24">
        <f>+'Sipariş Mektubu'!K20</f>
        <v>2.2893750000000002</v>
      </c>
      <c r="G21" s="24">
        <f>+'Sipariş Mektubu'!L20</f>
        <v>50.366250000000001</v>
      </c>
      <c r="H21" s="39">
        <f t="shared" si="0"/>
        <v>42.353437500000005</v>
      </c>
      <c r="I21" s="38">
        <f t="shared" si="1"/>
        <v>931.7756250000001</v>
      </c>
    </row>
    <row r="22" spans="2:9" x14ac:dyDescent="0.25">
      <c r="B22">
        <f>+'Sipariş Mektubu'!A21</f>
        <v>9</v>
      </c>
      <c r="C22" t="str">
        <f>+'Sipariş Mektubu'!B21</f>
        <v>TEDARİKÇİ</v>
      </c>
      <c r="D22" t="str">
        <f>+'Sipariş Mektubu'!C21</f>
        <v>Ürün 9</v>
      </c>
      <c r="E22" s="40">
        <f>+'Sipariş Mektubu'!D21</f>
        <v>0</v>
      </c>
      <c r="F22" s="24">
        <f>+'Sipariş Mektubu'!K21</f>
        <v>0</v>
      </c>
      <c r="G22" s="24">
        <f>+'Sipariş Mektubu'!L21</f>
        <v>0</v>
      </c>
      <c r="H22" s="39">
        <f t="shared" si="0"/>
        <v>0</v>
      </c>
      <c r="I22" s="38">
        <f t="shared" si="1"/>
        <v>0</v>
      </c>
    </row>
    <row r="23" spans="2:9" x14ac:dyDescent="0.25">
      <c r="B23">
        <f>+'Sipariş Mektubu'!A22</f>
        <v>10</v>
      </c>
      <c r="C23" t="str">
        <f>+'Sipariş Mektubu'!B22</f>
        <v>TEDARİKÇİ</v>
      </c>
      <c r="D23" t="str">
        <f>+'Sipariş Mektubu'!C22</f>
        <v>Ürün 10</v>
      </c>
      <c r="E23" s="40">
        <f>+'Sipariş Mektubu'!D22</f>
        <v>0</v>
      </c>
      <c r="F23" s="24">
        <f>+'Sipariş Mektubu'!K22</f>
        <v>0</v>
      </c>
      <c r="G23" s="24">
        <f>+'Sipariş Mektubu'!L22</f>
        <v>0</v>
      </c>
      <c r="H23" s="39">
        <f t="shared" si="0"/>
        <v>0</v>
      </c>
      <c r="I23" s="38">
        <f t="shared" si="1"/>
        <v>0</v>
      </c>
    </row>
    <row r="24" spans="2:9" x14ac:dyDescent="0.25">
      <c r="B24">
        <f>+'Sipariş Mektubu'!A23</f>
        <v>11</v>
      </c>
      <c r="C24" t="str">
        <f>+'Sipariş Mektubu'!B23</f>
        <v>TEDARİKÇİ</v>
      </c>
      <c r="D24" t="str">
        <f>+'Sipariş Mektubu'!C23</f>
        <v>Ürün 11</v>
      </c>
      <c r="E24" s="40">
        <f>+'Sipariş Mektubu'!D23</f>
        <v>0</v>
      </c>
      <c r="F24" s="24">
        <f>+'Sipariş Mektubu'!K23</f>
        <v>0</v>
      </c>
      <c r="G24" s="24">
        <f>+'Sipariş Mektubu'!L23</f>
        <v>0</v>
      </c>
      <c r="H24" s="39">
        <f t="shared" si="0"/>
        <v>0</v>
      </c>
      <c r="I24" s="38">
        <f t="shared" si="1"/>
        <v>0</v>
      </c>
    </row>
    <row r="25" spans="2:9" x14ac:dyDescent="0.25">
      <c r="B25">
        <f>+'Sipariş Mektubu'!A24</f>
        <v>12</v>
      </c>
      <c r="C25" t="str">
        <f>+'Sipariş Mektubu'!B24</f>
        <v>TEDARİKÇİ</v>
      </c>
      <c r="D25" t="str">
        <f>+'Sipariş Mektubu'!C24</f>
        <v>Ürün 12</v>
      </c>
      <c r="E25" s="40">
        <f>+'Sipariş Mektubu'!D24</f>
        <v>0</v>
      </c>
      <c r="F25" s="24">
        <f>+'Sipariş Mektubu'!K24</f>
        <v>0</v>
      </c>
      <c r="G25" s="24">
        <f>+'Sipariş Mektubu'!L24</f>
        <v>0</v>
      </c>
      <c r="H25" s="39">
        <f t="shared" si="0"/>
        <v>0</v>
      </c>
      <c r="I25" s="38">
        <f t="shared" si="1"/>
        <v>0</v>
      </c>
    </row>
    <row r="26" spans="2:9" x14ac:dyDescent="0.25">
      <c r="B26">
        <f>+'Sipariş Mektubu'!A25</f>
        <v>13</v>
      </c>
      <c r="C26" t="str">
        <f>+'Sipariş Mektubu'!B25</f>
        <v>TEDARİKÇİ</v>
      </c>
      <c r="D26" t="str">
        <f>+'Sipariş Mektubu'!C25</f>
        <v>Ürün 13</v>
      </c>
      <c r="E26" s="40">
        <f>+'Sipariş Mektubu'!D25</f>
        <v>0</v>
      </c>
      <c r="F26" s="24">
        <f>+'Sipariş Mektubu'!K25</f>
        <v>0</v>
      </c>
      <c r="G26" s="24">
        <f>+'Sipariş Mektubu'!L25</f>
        <v>0</v>
      </c>
      <c r="H26" s="39">
        <f t="shared" si="0"/>
        <v>0</v>
      </c>
      <c r="I26" s="38">
        <f t="shared" si="1"/>
        <v>0</v>
      </c>
    </row>
    <row r="27" spans="2:9" x14ac:dyDescent="0.25">
      <c r="B27">
        <f>+'Sipariş Mektubu'!A26</f>
        <v>14</v>
      </c>
      <c r="C27" t="str">
        <f>+'Sipariş Mektubu'!B26</f>
        <v>TEDARİKÇİ</v>
      </c>
      <c r="D27" t="str">
        <f>+'Sipariş Mektubu'!C26</f>
        <v>Ürün 14</v>
      </c>
      <c r="E27" s="40">
        <f>+'Sipariş Mektubu'!D26</f>
        <v>0</v>
      </c>
      <c r="F27" s="24">
        <f>+'Sipariş Mektubu'!K26</f>
        <v>0</v>
      </c>
      <c r="G27" s="24">
        <f>+'Sipariş Mektubu'!L26</f>
        <v>0</v>
      </c>
      <c r="H27" s="39">
        <f t="shared" si="0"/>
        <v>0</v>
      </c>
      <c r="I27" s="38">
        <f t="shared" si="1"/>
        <v>0</v>
      </c>
    </row>
    <row r="28" spans="2:9" x14ac:dyDescent="0.25">
      <c r="B28">
        <f>+'Sipariş Mektubu'!A27</f>
        <v>15</v>
      </c>
      <c r="C28" t="str">
        <f>+'Sipariş Mektubu'!B27</f>
        <v>TEDARİKÇİ</v>
      </c>
      <c r="D28" t="str">
        <f>+'Sipariş Mektubu'!C27</f>
        <v>Ürün 15</v>
      </c>
      <c r="E28" s="40">
        <f>+'Sipariş Mektubu'!D27</f>
        <v>0</v>
      </c>
      <c r="F28" s="24">
        <f>+'Sipariş Mektubu'!K27</f>
        <v>0</v>
      </c>
      <c r="G28" s="24">
        <f>+'Sipariş Mektubu'!L27</f>
        <v>0</v>
      </c>
      <c r="H28" s="39">
        <f t="shared" si="0"/>
        <v>0</v>
      </c>
      <c r="I28" s="38">
        <f t="shared" si="1"/>
        <v>0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Sipariş Mektubu</vt:lpstr>
      <vt:lpstr>Alış Kontrol</vt:lpstr>
      <vt:lpstr>Faturalama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Cingoz, Yüksel</dc:creator>
  <cp:lastModifiedBy>mustafa çiftci</cp:lastModifiedBy>
  <cp:lastPrinted>2021-04-30T12:34:39Z</cp:lastPrinted>
  <dcterms:created xsi:type="dcterms:W3CDTF">2021-04-30T12:30:26Z</dcterms:created>
  <dcterms:modified xsi:type="dcterms:W3CDTF">2022-11-02T07:08:22Z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iteId">
    <vt:lpwstr>a1ae89fb-21b9-40bf-9d82-a10ae85a2407</vt:lpwstr>
  </property>
  <property fmtid="{D5CDD505-2E9C-101B-9397-08002B2CF9AE}" pid="4" name="MSIP_Label_9c86c25f-31f1-46f7-b4f9-3c53b1ed0b07_Owner">
    <vt:lpwstr>tr0yci@festo.net</vt:lpwstr>
  </property>
  <property fmtid="{D5CDD505-2E9C-101B-9397-08002B2CF9AE}" pid="5" name="MSIP_Label_9c86c25f-31f1-46f7-b4f9-3c53b1ed0b07_SetDate">
    <vt:lpwstr>2021-04-30T12:33:18.4316073Z</vt:lpwstr>
  </property>
  <property fmtid="{D5CDD505-2E9C-101B-9397-08002B2CF9AE}" pid="6" name="MSIP_Label_9c86c25f-31f1-46f7-b4f9-3c53b1ed0b07_Name">
    <vt:lpwstr>Internal</vt:lpwstr>
  </property>
  <property fmtid="{D5CDD505-2E9C-101B-9397-08002B2CF9AE}" pid="7" name="MSIP_Label_9c86c25f-31f1-46f7-b4f9-3c53b1ed0b07_Application">
    <vt:lpwstr>Microsoft Azure Information Protection</vt:lpwstr>
  </property>
  <property fmtid="{D5CDD505-2E9C-101B-9397-08002B2CF9AE}" pid="8" name="MSIP_Label_9c86c25f-31f1-46f7-b4f9-3c53b1ed0b07_ActionId">
    <vt:lpwstr>eaa38216-4f5c-40e0-92be-74066a37f7be</vt:lpwstr>
  </property>
  <property fmtid="{D5CDD505-2E9C-101B-9397-08002B2CF9AE}" pid="9" name="MSIP_Label_9c86c25f-31f1-46f7-b4f9-3c53b1ed0b07_Extended_MSFT_Method">
    <vt:lpwstr>Automatic</vt:lpwstr>
  </property>
  <property fmtid="{D5CDD505-2E9C-101B-9397-08002B2CF9AE}" pid="10" name="Sensitivity">
    <vt:lpwstr>Internal</vt:lpwstr>
  </property>
</Properties>
</file>