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usthaq ahamed\Desktop\"/>
    </mc:Choice>
  </mc:AlternateContent>
  <xr:revisionPtr revIDLastSave="0" documentId="13_ncr:10000001_{C941BC9D-AFF7-4E4E-B306-35D6910621B8}" xr6:coauthVersionLast="47" xr6:coauthVersionMax="47" xr10:uidLastSave="{00000000-0000-0000-0000-000000000000}"/>
  <bookViews>
    <workbookView xWindow="-110" yWindow="-110" windowWidth="19420" windowHeight="11500" firstSheet="6" activeTab="8" xr2:uid="{3806F50E-CF49-4900-9FD3-470C925AFDB5}"/>
  </bookViews>
  <sheets>
    <sheet name="Percentage of Population Affect" sheetId="33" r:id="rId1"/>
    <sheet name="Region_varies" sheetId="5" r:id="rId2"/>
    <sheet name="Top10DeathsbyState" sheetId="7" r:id="rId3"/>
    <sheet name="Top5Death-RatiobyState" sheetId="8" r:id="rId4"/>
    <sheet name="Average Discharge Ratio by Zone" sheetId="9" r:id="rId5"/>
    <sheet name="Average Active Ratio by Zone" sheetId="36" r:id="rId6"/>
    <sheet name="StatebyPop" sheetId="37" r:id="rId7"/>
    <sheet name="Data" sheetId="1" r:id="rId8"/>
    <sheet name="Report" sheetId="34" r:id="rId9"/>
  </sheets>
  <definedNames>
    <definedName name="_xlnm._FilterDatabase" localSheetId="7" hidden="1">Data!$A$37:$M$37</definedName>
    <definedName name="_xlcn.WorksheetConnection_Coviid_project.xlsxTable11" hidden="1">Table1[]</definedName>
    <definedName name="Slicer_Death_Avg">#N/A</definedName>
    <definedName name="Slicer_Discharge_Avg">#N/A</definedName>
    <definedName name="Slicer_State_UTs">#N/A</definedName>
  </definedNames>
  <calcPr calcId="191029"/>
  <pivotCaches>
    <pivotCache cacheId="0" r:id="rId10"/>
    <pivotCache cacheId="1" r:id="rId11"/>
    <pivotCache cacheId="2" r:id="rId12"/>
  </pivotCaches>
  <fileRecoveryPr repairLoad="1"/>
  <extLst>
    <ext xmlns:x14="http://schemas.microsoft.com/office/spreadsheetml/2009/9/main" uri="{876F7934-8845-4945-9796-88D515C7AA90}">
      <x14:pivotCaches>
        <pivotCache cacheId="3"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Coviid_projec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6" i="1" l="1"/>
  <c r="N34" i="1"/>
  <c r="E1048576" i="1"/>
  <c r="N37" i="1"/>
  <c r="O37" i="1" s="1"/>
  <c r="M37" i="1"/>
  <c r="N36" i="1"/>
  <c r="O36" i="1" s="1"/>
  <c r="M36" i="1"/>
  <c r="N35" i="1"/>
  <c r="O35" i="1" s="1"/>
  <c r="M35" i="1"/>
  <c r="O34" i="1"/>
  <c r="M34" i="1"/>
  <c r="N33" i="1"/>
  <c r="O33" i="1" s="1"/>
  <c r="M33" i="1"/>
  <c r="P32" i="1"/>
  <c r="N32" i="1"/>
  <c r="O32" i="1" s="1"/>
  <c r="M32" i="1"/>
  <c r="N31" i="1"/>
  <c r="O31" i="1" s="1"/>
  <c r="M31" i="1"/>
  <c r="P30" i="1"/>
  <c r="O30" i="1"/>
  <c r="N30" i="1"/>
  <c r="M30" i="1"/>
  <c r="N29" i="1"/>
  <c r="O29" i="1" s="1"/>
  <c r="M29" i="1"/>
  <c r="P28" i="1"/>
  <c r="N28" i="1"/>
  <c r="O28" i="1" s="1"/>
  <c r="M28" i="1"/>
  <c r="O27" i="1"/>
  <c r="N27" i="1"/>
  <c r="M27" i="1"/>
  <c r="P26" i="1"/>
  <c r="N26" i="1"/>
  <c r="O26" i="1" s="1"/>
  <c r="M26" i="1"/>
  <c r="N25" i="1"/>
  <c r="O25" i="1" s="1"/>
  <c r="M25" i="1"/>
  <c r="N24" i="1"/>
  <c r="O24" i="1" s="1"/>
  <c r="M24" i="1"/>
  <c r="P23" i="1"/>
  <c r="N23" i="1"/>
  <c r="O23" i="1" s="1"/>
  <c r="M23" i="1"/>
  <c r="N22" i="1"/>
  <c r="O22" i="1" s="1"/>
  <c r="M22" i="1"/>
  <c r="P21" i="1"/>
  <c r="N21" i="1"/>
  <c r="O21" i="1" s="1"/>
  <c r="M21" i="1"/>
  <c r="O20" i="1"/>
  <c r="N20" i="1"/>
  <c r="M20" i="1"/>
  <c r="P19" i="1"/>
  <c r="N19" i="1"/>
  <c r="O19" i="1" s="1"/>
  <c r="M19" i="1"/>
  <c r="N18" i="1"/>
  <c r="O18" i="1" s="1"/>
  <c r="M18" i="1"/>
  <c r="P17" i="1"/>
  <c r="N17" i="1"/>
  <c r="O17" i="1" s="1"/>
  <c r="M17" i="1"/>
  <c r="N16" i="1"/>
  <c r="O16" i="1" s="1"/>
  <c r="M16" i="1"/>
  <c r="P15" i="1"/>
  <c r="N15" i="1"/>
  <c r="O15" i="1" s="1"/>
  <c r="M15" i="1"/>
  <c r="N14" i="1"/>
  <c r="O14" i="1" s="1"/>
  <c r="M14" i="1"/>
  <c r="O13" i="1"/>
  <c r="N13" i="1"/>
  <c r="M13" i="1"/>
  <c r="O12" i="1"/>
  <c r="N12" i="1"/>
  <c r="M12" i="1"/>
  <c r="N11" i="1"/>
  <c r="O11" i="1" s="1"/>
  <c r="M11" i="1"/>
  <c r="N10" i="1"/>
  <c r="O10" i="1" s="1"/>
  <c r="M10" i="1"/>
  <c r="O9" i="1"/>
  <c r="N9" i="1"/>
  <c r="M9" i="1"/>
  <c r="N8" i="1"/>
  <c r="O8" i="1" s="1"/>
  <c r="M8" i="1"/>
  <c r="N7" i="1"/>
  <c r="O7" i="1" s="1"/>
  <c r="M7" i="1"/>
  <c r="N6" i="1"/>
  <c r="O6" i="1" s="1"/>
  <c r="M6" i="1"/>
  <c r="O5" i="1"/>
  <c r="N5" i="1"/>
  <c r="M5" i="1"/>
  <c r="N4" i="1"/>
  <c r="O4" i="1" s="1"/>
  <c r="M4" i="1"/>
  <c r="N3" i="1"/>
  <c r="O3" i="1" s="1"/>
  <c r="M3" i="1"/>
  <c r="N2" i="1"/>
  <c r="O2" i="1" s="1"/>
  <c r="R8" i="1" s="1"/>
  <c r="M2" i="1"/>
  <c r="P3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F08430-72AB-4E2D-9BF5-E896429A04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731D304-3AA4-4E6C-90A1-F9A54D4FE03A}" name="WorksheetConnection_Coviid_project.xlsx!Table1" type="102" refreshedVersion="8" minRefreshableVersion="5">
    <extLst>
      <ext xmlns:x15="http://schemas.microsoft.com/office/spreadsheetml/2010/11/main" uri="{DE250136-89BD-433C-8126-D09CA5730AF9}">
        <x15:connection id="Table1" autoDelete="1">
          <x15:rangePr sourceName="_xlcn.WorksheetConnection_Coviid_project.xlsxTable11"/>
        </x15:connection>
      </ext>
    </extLst>
  </connection>
</connections>
</file>

<file path=xl/sharedStrings.xml><?xml version="1.0" encoding="utf-8"?>
<sst xmlns="http://schemas.openxmlformats.org/spreadsheetml/2006/main" count="228" uniqueCount="70">
  <si>
    <t>State/UTs</t>
  </si>
  <si>
    <t>Zone</t>
  </si>
  <si>
    <t>Total Cases</t>
  </si>
  <si>
    <t>Active</t>
  </si>
  <si>
    <t>Discharged</t>
  </si>
  <si>
    <t>Deaths</t>
  </si>
  <si>
    <t>Active Ratio</t>
  </si>
  <si>
    <t>Discharge Ratio</t>
  </si>
  <si>
    <t>Discharge Avg</t>
  </si>
  <si>
    <t>Death Ratio</t>
  </si>
  <si>
    <t>Death Avg</t>
  </si>
  <si>
    <t>Population</t>
  </si>
  <si>
    <t>South</t>
  </si>
  <si>
    <t>Below Average</t>
  </si>
  <si>
    <t>Above Average</t>
  </si>
  <si>
    <t>Andhra Pradesh</t>
  </si>
  <si>
    <t>Arunachal Pradesh</t>
  </si>
  <si>
    <t>East</t>
  </si>
  <si>
    <t>Assam</t>
  </si>
  <si>
    <t>Bihar</t>
  </si>
  <si>
    <t>Chandigarh</t>
  </si>
  <si>
    <t>North</t>
  </si>
  <si>
    <t>Chhattisgarh</t>
  </si>
  <si>
    <t>Daman and Diu</t>
  </si>
  <si>
    <t>West</t>
  </si>
  <si>
    <t>Delhi</t>
  </si>
  <si>
    <t>Goa</t>
  </si>
  <si>
    <t>Gujarat</t>
  </si>
  <si>
    <t>Haryana</t>
  </si>
  <si>
    <t>Himachal Pradesh</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</si>
  <si>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</si>
  <si>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</si>
  <si>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</si>
  <si>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</si>
  <si>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</si>
  <si>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</si>
  <si>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</si>
  <si>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</si>
  <si>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</si>
  <si>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</si>
  <si>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</si>
  <si>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</si>
  <si>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</si>
  <si>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</si>
  <si>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</si>
  <si>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</si>
  <si>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</si>
  <si>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</si>
  <si>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</si>
  <si>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</si>
  <si>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</si>
  <si>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</si>
  <si>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</si>
  <si>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</si>
  <si>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States</t>
  </si>
  <si>
    <t>Region</t>
  </si>
  <si>
    <t>State</t>
  </si>
  <si>
    <t xml:space="preserve">Deaths </t>
  </si>
  <si>
    <t>Sum of Death Ratio</t>
  </si>
  <si>
    <t>Average of Discharge Ratio</t>
  </si>
  <si>
    <t>cases % of Population</t>
  </si>
  <si>
    <t xml:space="preserve">cases % of Population </t>
  </si>
  <si>
    <t>JK</t>
  </si>
  <si>
    <t>Andaman &amp; Nicobar</t>
  </si>
  <si>
    <t>“Sorted by % Population Affected (Highest to Lowest)”</t>
  </si>
  <si>
    <t>Average of Active Ratio</t>
  </si>
  <si>
    <t>COVID 19 - INDIA</t>
  </si>
  <si>
    <t>Sum of Population</t>
  </si>
  <si>
    <t>Population Not Infected</t>
  </si>
  <si>
    <t xml:space="preserve">% Not Affected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</si>
</sst>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0.00,,,&quot;B&quot;"/>
    <numFmt numFmtId="165" formatCode="0.00,,&quot;M&quot;"/>
    <numFmt numFmtId="166" formatCode="0.0"/>
  </numFmts>
  <fonts count="10" x14ac:knownFonts="1">
    <font>
      <sz val="11"/>
      <color theme="1"/>
      <name val="Calibri"/>
      <family val="2"/>
      <scheme val="minor"/>
    </font>
    <font>
      <sz val="11"/>
      <color theme="1"/>
      <name val="Calibri"/>
      <family val="2"/>
      <scheme val="minor"/>
    </font>
    <font>
      <b/>
      <sz val="13"/>
      <color theme="3"/>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sz val="24"/>
      <color theme="2"/>
      <name val="Calibri"/>
      <family val="2"/>
      <scheme val="minor"/>
    </font>
    <font>
      <b/>
      <sz val="11"/>
      <color theme="1"/>
      <name val="Calibri"/>
      <family val="2"/>
      <scheme val="minor"/>
    </font>
  </fonts>
  <fills count="5">
    <fill>
      <patternFill patternType="none"/>
    </fill>
    <fill>
      <patternFill patternType="gray125"/>
    </fill>
    <fill>
      <patternFill patternType="solid">
        <fgColor theme="5"/>
      </patternFill>
    </fill>
    <fill>
      <patternFill patternType="solid">
        <fgColor theme="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4" fillId="0" borderId="0" xfId="0" applyFont="1"/>
    <xf numFmtId="0" fontId="0" fillId="0" borderId="0" xfId="0" pivotButton="1"/>
    <xf numFmtId="0" fontId="0" fillId="0" borderId="0" xfId="0" applyAlignment="1">
      <alignment horizontal="left"/>
    </xf>
    <xf numFmtId="0" fontId="5" fillId="0" borderId="0" xfId="0" applyFont="1"/>
    <xf numFmtId="0" fontId="0" fillId="3" borderId="0" xfId="0" applyFill="1"/>
    <xf numFmtId="0" fontId="0" fillId="3" borderId="1" xfId="0" applyFill="1" applyBorder="1"/>
    <xf numFmtId="0" fontId="0" fillId="3" borderId="1" xfId="0" applyFill="1" applyBorder="1" applyAlignment="1">
      <alignment horizontal="left"/>
    </xf>
    <xf numFmtId="0" fontId="3" fillId="3" borderId="0" xfId="0" applyFont="1" applyFill="1"/>
    <xf numFmtId="0" fontId="2" fillId="3" borderId="1" xfId="0" applyFont="1" applyFill="1" applyBorder="1" applyAlignment="1">
      <alignment horizontal="left"/>
    </xf>
    <xf numFmtId="0" fontId="2" fillId="3" borderId="1" xfId="0" applyFont="1" applyFill="1" applyBorder="1" applyAlignment="1">
      <alignment horizontal="right" vertical="center"/>
    </xf>
    <xf numFmtId="0" fontId="2" fillId="3" borderId="1" xfId="0" applyFont="1" applyFill="1" applyBorder="1" applyAlignment="1">
      <alignment horizontal="left" vertical="center"/>
    </xf>
    <xf numFmtId="2" fontId="0" fillId="0" borderId="0" xfId="0" applyNumberFormat="1"/>
    <xf numFmtId="10" fontId="0" fillId="0" borderId="0" xfId="0" applyNumberFormat="1"/>
    <xf numFmtId="10" fontId="4" fillId="0" borderId="0" xfId="0" applyNumberFormat="1" applyFont="1"/>
    <xf numFmtId="10" fontId="3" fillId="2" borderId="1" xfId="0" applyNumberFormat="1" applyFont="1" applyFill="1" applyBorder="1"/>
    <xf numFmtId="0" fontId="3" fillId="2" borderId="1" xfId="0" applyFont="1" applyFill="1" applyBorder="1" applyAlignment="1">
      <alignment horizontal="left"/>
    </xf>
    <xf numFmtId="0" fontId="6" fillId="0" borderId="0" xfId="0" applyFont="1"/>
    <xf numFmtId="0" fontId="0" fillId="0" borderId="0" xfId="0" applyAlignment="1">
      <alignment wrapText="1"/>
    </xf>
    <xf numFmtId="0" fontId="0" fillId="2" borderId="1" xfId="0" applyFill="1" applyBorder="1"/>
    <xf numFmtId="10" fontId="0" fillId="2" borderId="1" xfId="0" applyNumberFormat="1" applyFill="1" applyBorder="1"/>
    <xf numFmtId="0" fontId="0" fillId="2" borderId="1" xfId="0" applyFill="1" applyBorder="1" applyAlignment="1">
      <alignment horizontal="left"/>
    </xf>
    <xf numFmtId="9" fontId="9" fillId="0" borderId="0" xfId="2" applyFont="1"/>
    <xf numFmtId="9" fontId="0" fillId="0" borderId="0" xfId="2" applyFont="1"/>
    <xf numFmtId="166" fontId="0" fillId="0" borderId="0" xfId="0" applyNumberFormat="1"/>
    <xf numFmtId="9" fontId="0" fillId="0" borderId="0" xfId="0" applyNumberFormat="1"/>
    <xf numFmtId="0" fontId="0" fillId="0" borderId="0" xfId="0" applyNumberFormat="1"/>
    <xf numFmtId="0" fontId="2" fillId="3" borderId="1" xfId="0" applyNumberFormat="1" applyFont="1" applyFill="1" applyBorder="1"/>
    <xf numFmtId="0" fontId="8" fillId="4" borderId="0" xfId="0" applyFont="1" applyFill="1" applyAlignment="1">
      <alignment horizontal="center"/>
    </xf>
    <xf numFmtId="0" fontId="7" fillId="4" borderId="0" xfId="0" applyFont="1" applyFill="1" applyAlignment="1">
      <alignment horizontal="center"/>
    </xf>
    <xf numFmtId="0" fontId="7" fillId="4" borderId="0" xfId="0" applyFont="1" applyFill="1"/>
    <xf numFmtId="0" fontId="0" fillId="4" borderId="0" xfId="0" applyFill="1"/>
    <xf numFmtId="165" fontId="0" fillId="4" borderId="0" xfId="0" applyNumberFormat="1" applyFill="1"/>
    <xf numFmtId="164" fontId="0" fillId="4" borderId="0" xfId="0" applyNumberFormat="1" applyFill="1"/>
  </cellXfs>
  <cellStyles count="3">
    <cellStyle name="Comma 2" xfId="1" xr:uid="{A15F907B-CD4C-4D95-9294-85B698155CD0}"/>
    <cellStyle name="Normal" xfId="0" builtinId="0"/>
    <cellStyle name="Percent" xfId="2" builtinId="5"/>
  </cellStyles>
  <dxfs count="164">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vertical="center"/>
    </dxf>
    <dxf>
      <alignment vertical="center"/>
    </dxf>
    <dxf>
      <alignment horizontal="lef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vertical="center"/>
    </dxf>
    <dxf>
      <alignment vertical="center"/>
    </dxf>
    <dxf>
      <alignment horizontal="lef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vertical="center"/>
    </dxf>
    <dxf>
      <alignment vertical="center"/>
    </dxf>
    <dxf>
      <alignment horizontal="lef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vertical="center"/>
    </dxf>
    <dxf>
      <alignment vertical="center"/>
    </dxf>
    <dxf>
      <alignment horizontal="left"/>
    </dxf>
    <dxf>
      <numFmt numFmtId="2" formatCode="0.00"/>
    </dxf>
    <dxf>
      <numFmt numFmtId="2" formatCode="0.00"/>
    </dxf>
    <dxf>
      <numFmt numFmtId="2" formatCode="0.00"/>
    </dxf>
    <dxf>
      <numFmt numFmtId="2" formatCode="0.00"/>
    </dxf>
    <dxf>
      <font>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4" formatCode="0.00%"/>
    </dxf>
    <dxf>
      <font>
        <b/>
        <i val="0"/>
        <strike val="0"/>
        <condense val="0"/>
        <extend val="0"/>
        <outline val="0"/>
        <shadow val="0"/>
        <u val="none"/>
        <vertAlign val="baseline"/>
        <sz val="14"/>
        <color theme="1"/>
        <name val="Calibri"/>
        <family val="2"/>
        <scheme val="minor"/>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numFmt numFmtId="14" formatCode="0.00%"/>
    </dxf>
    <dxf>
      <numFmt numFmtId="14" formatCode="0.00%"/>
    </dxf>
  </dxfs>
  <tableStyles count="3" defaultTableStyle="TableStyleMedium2" defaultPivotStyle="PivotStyleLight16">
    <tableStyle name="Slicer Style 1" pivot="0" table="0" count="1" xr9:uid="{3244E71D-BA24-4263-9358-9B0A6FF2B336}">
      <tableStyleElement type="headerRow" dxfId="116"/>
    </tableStyle>
    <tableStyle name="Slicer Style 2" pivot="0" table="0" count="1" xr9:uid="{BFE54615-D503-4E03-86BE-429E1DA3A580}"/>
    <tableStyle name="Slicer Style 3" pivot="0" table="0" count="0" xr9:uid="{37229D32-3EE9-4C48-A34F-82661E55A7CA}"/>
  </tableStyles>
  <colors>
    <mruColors>
      <color rgb="FF66FF99"/>
      <color rgb="FF3399FF"/>
      <color rgb="FF081505"/>
      <color rgb="FFC29524"/>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[COVID19_Dashboard(asdfghjk).xlsx]Percentage of Population Affect!PivotTable32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 of</a:t>
            </a:r>
            <a:r>
              <a:rPr lang="en-US" sz="1050" b="1" baseline="0"/>
              <a:t> 10 States affected by COVID19</a:t>
            </a:r>
            <a:endParaRPr lang="en-US"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s>
    <c:plotArea>
      <c:layout/>
      <c:barChart>
        <c:barDir val="col"/>
        <c:grouping val="clustered"/>
        <c:varyColors val="1"/>
        <c:ser>
          <c:idx val="0"/>
          <c:order val="0"/>
          <c:tx>
            <c:strRef>
              <c:f>'Percentage of Population Affect'!$B$3</c:f>
              <c:strCache>
                <c:ptCount val="1"/>
                <c:pt idx="0">
                  <c:v>Total</c:v>
                </c:pt>
              </c:strCache>
            </c:strRef>
          </c:tx>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028C-4B8A-986F-564332E4E57C}"/>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028C-4B8A-986F-564332E4E57C}"/>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028C-4B8A-986F-564332E4E57C}"/>
              </c:ext>
            </c:extLst>
          </c:dPt>
          <c:dPt>
            <c:idx val="3"/>
            <c:invertIfNegative val="0"/>
            <c:bubble3D val="0"/>
            <c:spPr>
              <a:solidFill>
                <a:schemeClr val="accent2">
                  <a:lumMod val="60000"/>
                </a:schemeClr>
              </a:solidFill>
              <a:ln>
                <a:noFill/>
              </a:ln>
              <a:effectLst/>
            </c:spPr>
            <c:extLst>
              <c:ext xmlns:c16="http://schemas.microsoft.com/office/drawing/2014/chart" uri="{C3380CC4-5D6E-409C-BE32-E72D297353CC}">
                <c16:uniqueId val="{00000007-028C-4B8A-986F-564332E4E57C}"/>
              </c:ext>
            </c:extLst>
          </c:dPt>
          <c:dPt>
            <c:idx val="4"/>
            <c:invertIfNegative val="0"/>
            <c:bubble3D val="0"/>
            <c:spPr>
              <a:solidFill>
                <a:schemeClr val="accent4">
                  <a:lumMod val="60000"/>
                </a:schemeClr>
              </a:solidFill>
              <a:ln>
                <a:noFill/>
              </a:ln>
              <a:effectLst/>
            </c:spPr>
            <c:extLst>
              <c:ext xmlns:c16="http://schemas.microsoft.com/office/drawing/2014/chart" uri="{C3380CC4-5D6E-409C-BE32-E72D297353CC}">
                <c16:uniqueId val="{00000009-028C-4B8A-986F-564332E4E57C}"/>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028C-4B8A-986F-564332E4E57C}"/>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028C-4B8A-986F-564332E4E57C}"/>
              </c:ext>
            </c:extLst>
          </c:dPt>
          <c:dPt>
            <c:idx val="7"/>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0F-028C-4B8A-986F-564332E4E57C}"/>
              </c:ext>
            </c:extLst>
          </c:dPt>
          <c:dPt>
            <c:idx val="8"/>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11-028C-4B8A-986F-564332E4E57C}"/>
              </c:ext>
            </c:extLst>
          </c:dPt>
          <c:dPt>
            <c:idx val="9"/>
            <c:invertIfNegative val="0"/>
            <c:bubble3D val="0"/>
            <c:spPr>
              <a:solidFill>
                <a:schemeClr val="accent2">
                  <a:lumMod val="80000"/>
                </a:schemeClr>
              </a:solidFill>
              <a:ln>
                <a:noFill/>
              </a:ln>
              <a:effectLst/>
            </c:spPr>
            <c:extLst>
              <c:ext xmlns:c16="http://schemas.microsoft.com/office/drawing/2014/chart" uri="{C3380CC4-5D6E-409C-BE32-E72D297353CC}">
                <c16:uniqueId val="{00000013-028C-4B8A-986F-564332E4E57C}"/>
              </c:ext>
            </c:extLst>
          </c:dPt>
          <c:dPt>
            <c:idx val="10"/>
            <c:invertIfNegative val="0"/>
            <c:bubble3D val="0"/>
            <c:spPr>
              <a:solidFill>
                <a:schemeClr val="accent4">
                  <a:lumMod val="80000"/>
                </a:schemeClr>
              </a:solidFill>
              <a:ln>
                <a:noFill/>
              </a:ln>
              <a:effectLst/>
            </c:spPr>
            <c:extLst>
              <c:ext xmlns:c16="http://schemas.microsoft.com/office/drawing/2014/chart" uri="{C3380CC4-5D6E-409C-BE32-E72D297353CC}">
                <c16:uniqueId val="{00000015-028C-4B8A-986F-564332E4E57C}"/>
              </c:ext>
            </c:extLst>
          </c:dPt>
          <c:dPt>
            <c:idx val="11"/>
            <c:invertIfNegative val="0"/>
            <c:bubble3D val="0"/>
            <c:spPr>
              <a:solidFill>
                <a:schemeClr val="accent6">
                  <a:lumMod val="80000"/>
                </a:schemeClr>
              </a:solidFill>
              <a:ln>
                <a:noFill/>
              </a:ln>
              <a:effectLst/>
            </c:spPr>
            <c:extLst>
              <c:ext xmlns:c16="http://schemas.microsoft.com/office/drawing/2014/chart" uri="{C3380CC4-5D6E-409C-BE32-E72D297353CC}">
                <c16:uniqueId val="{00000017-028C-4B8A-986F-564332E4E57C}"/>
              </c:ext>
            </c:extLst>
          </c:dPt>
          <c:dPt>
            <c:idx val="1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9-028C-4B8A-986F-564332E4E57C}"/>
              </c:ext>
            </c:extLst>
          </c:dPt>
          <c:dPt>
            <c:idx val="1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B-028C-4B8A-986F-564332E4E57C}"/>
              </c:ext>
            </c:extLst>
          </c:dPt>
          <c:dPt>
            <c:idx val="1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D-028C-4B8A-986F-564332E4E57C}"/>
              </c:ext>
            </c:extLst>
          </c:dPt>
          <c:dPt>
            <c:idx val="15"/>
            <c:invertIfNegative val="0"/>
            <c:bubble3D val="0"/>
            <c:spPr>
              <a:solidFill>
                <a:schemeClr val="accent2">
                  <a:lumMod val="50000"/>
                </a:schemeClr>
              </a:solidFill>
              <a:ln>
                <a:noFill/>
              </a:ln>
              <a:effectLst/>
            </c:spPr>
            <c:extLst>
              <c:ext xmlns:c16="http://schemas.microsoft.com/office/drawing/2014/chart" uri="{C3380CC4-5D6E-409C-BE32-E72D297353CC}">
                <c16:uniqueId val="{0000001F-028C-4B8A-986F-564332E4E57C}"/>
              </c:ext>
            </c:extLst>
          </c:dPt>
          <c:dPt>
            <c:idx val="16"/>
            <c:invertIfNegative val="0"/>
            <c:bubble3D val="0"/>
            <c:spPr>
              <a:solidFill>
                <a:schemeClr val="accent4">
                  <a:lumMod val="50000"/>
                </a:schemeClr>
              </a:solidFill>
              <a:ln>
                <a:noFill/>
              </a:ln>
              <a:effectLst/>
            </c:spPr>
            <c:extLst>
              <c:ext xmlns:c16="http://schemas.microsoft.com/office/drawing/2014/chart" uri="{C3380CC4-5D6E-409C-BE32-E72D297353CC}">
                <c16:uniqueId val="{00000021-028C-4B8A-986F-564332E4E57C}"/>
              </c:ext>
            </c:extLst>
          </c:dPt>
          <c:dPt>
            <c:idx val="17"/>
            <c:invertIfNegative val="0"/>
            <c:bubble3D val="0"/>
            <c:spPr>
              <a:solidFill>
                <a:schemeClr val="accent6">
                  <a:lumMod val="50000"/>
                </a:schemeClr>
              </a:solidFill>
              <a:ln>
                <a:noFill/>
              </a:ln>
              <a:effectLst/>
            </c:spPr>
            <c:extLst>
              <c:ext xmlns:c16="http://schemas.microsoft.com/office/drawing/2014/chart" uri="{C3380CC4-5D6E-409C-BE32-E72D297353CC}">
                <c16:uniqueId val="{00000023-028C-4B8A-986F-564332E4E57C}"/>
              </c:ext>
            </c:extLst>
          </c:dPt>
          <c:dPt>
            <c:idx val="18"/>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25-028C-4B8A-986F-564332E4E57C}"/>
              </c:ext>
            </c:extLst>
          </c:dPt>
          <c:dPt>
            <c:idx val="1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27-028C-4B8A-986F-564332E4E57C}"/>
              </c:ext>
            </c:extLst>
          </c:dPt>
          <c:dPt>
            <c:idx val="20"/>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29-028C-4B8A-986F-564332E4E57C}"/>
              </c:ext>
            </c:extLst>
          </c:dPt>
          <c:dPt>
            <c:idx val="21"/>
            <c:invertIfNegative val="0"/>
            <c:bubble3D val="0"/>
            <c:spPr>
              <a:solidFill>
                <a:schemeClr val="accent2">
                  <a:lumMod val="70000"/>
                </a:schemeClr>
              </a:solidFill>
              <a:ln>
                <a:noFill/>
              </a:ln>
              <a:effectLst/>
            </c:spPr>
            <c:extLst>
              <c:ext xmlns:c16="http://schemas.microsoft.com/office/drawing/2014/chart" uri="{C3380CC4-5D6E-409C-BE32-E72D297353CC}">
                <c16:uniqueId val="{0000002B-028C-4B8A-986F-564332E4E57C}"/>
              </c:ext>
            </c:extLst>
          </c:dPt>
          <c:dPt>
            <c:idx val="22"/>
            <c:invertIfNegative val="0"/>
            <c:bubble3D val="0"/>
            <c:spPr>
              <a:solidFill>
                <a:schemeClr val="accent4">
                  <a:lumMod val="70000"/>
                </a:schemeClr>
              </a:solidFill>
              <a:ln>
                <a:noFill/>
              </a:ln>
              <a:effectLst/>
            </c:spPr>
            <c:extLst>
              <c:ext xmlns:c16="http://schemas.microsoft.com/office/drawing/2014/chart" uri="{C3380CC4-5D6E-409C-BE32-E72D297353CC}">
                <c16:uniqueId val="{0000002D-028C-4B8A-986F-564332E4E57C}"/>
              </c:ext>
            </c:extLst>
          </c:dPt>
          <c:dPt>
            <c:idx val="23"/>
            <c:invertIfNegative val="0"/>
            <c:bubble3D val="0"/>
            <c:spPr>
              <a:solidFill>
                <a:schemeClr val="accent6">
                  <a:lumMod val="70000"/>
                </a:schemeClr>
              </a:solidFill>
              <a:ln>
                <a:noFill/>
              </a:ln>
              <a:effectLst/>
            </c:spPr>
            <c:extLst>
              <c:ext xmlns:c16="http://schemas.microsoft.com/office/drawing/2014/chart" uri="{C3380CC4-5D6E-409C-BE32-E72D297353CC}">
                <c16:uniqueId val="{0000002F-028C-4B8A-986F-564332E4E57C}"/>
              </c:ext>
            </c:extLst>
          </c:dPt>
          <c:dPt>
            <c:idx val="24"/>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031-028C-4B8A-986F-564332E4E57C}"/>
              </c:ext>
            </c:extLst>
          </c:dPt>
          <c:dPt>
            <c:idx val="25"/>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033-028C-4B8A-986F-564332E4E57C}"/>
              </c:ext>
            </c:extLst>
          </c:dPt>
          <c:dPt>
            <c:idx val="26"/>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035-028C-4B8A-986F-564332E4E57C}"/>
              </c:ext>
            </c:extLst>
          </c:dPt>
          <c:dPt>
            <c:idx val="27"/>
            <c:invertIfNegative val="0"/>
            <c:bubble3D val="0"/>
            <c:spPr>
              <a:solidFill>
                <a:schemeClr val="accent2"/>
              </a:solidFill>
              <a:ln>
                <a:noFill/>
              </a:ln>
              <a:effectLst/>
            </c:spPr>
            <c:extLst>
              <c:ext xmlns:c16="http://schemas.microsoft.com/office/drawing/2014/chart" uri="{C3380CC4-5D6E-409C-BE32-E72D297353CC}">
                <c16:uniqueId val="{00000037-028C-4B8A-986F-564332E4E57C}"/>
              </c:ext>
            </c:extLst>
          </c:dPt>
          <c:dPt>
            <c:idx val="28"/>
            <c:invertIfNegative val="0"/>
            <c:bubble3D val="0"/>
            <c:spPr>
              <a:solidFill>
                <a:schemeClr val="accent4"/>
              </a:solidFill>
              <a:ln>
                <a:noFill/>
              </a:ln>
              <a:effectLst/>
            </c:spPr>
            <c:extLst>
              <c:ext xmlns:c16="http://schemas.microsoft.com/office/drawing/2014/chart" uri="{C3380CC4-5D6E-409C-BE32-E72D297353CC}">
                <c16:uniqueId val="{00000039-028C-4B8A-986F-564332E4E57C}"/>
              </c:ext>
            </c:extLst>
          </c:dPt>
          <c:dPt>
            <c:idx val="29"/>
            <c:invertIfNegative val="0"/>
            <c:bubble3D val="0"/>
            <c:spPr>
              <a:solidFill>
                <a:schemeClr val="accent6"/>
              </a:solidFill>
              <a:ln>
                <a:noFill/>
              </a:ln>
              <a:effectLst/>
            </c:spPr>
            <c:extLst>
              <c:ext xmlns:c16="http://schemas.microsoft.com/office/drawing/2014/chart" uri="{C3380CC4-5D6E-409C-BE32-E72D297353CC}">
                <c16:uniqueId val="{0000003B-028C-4B8A-986F-564332E4E57C}"/>
              </c:ext>
            </c:extLst>
          </c:dPt>
          <c:dPt>
            <c:idx val="30"/>
            <c:invertIfNegative val="0"/>
            <c:bubble3D val="0"/>
            <c:spPr>
              <a:solidFill>
                <a:schemeClr val="accent2">
                  <a:lumMod val="60000"/>
                </a:schemeClr>
              </a:solidFill>
              <a:ln>
                <a:noFill/>
              </a:ln>
              <a:effectLst/>
            </c:spPr>
            <c:extLst>
              <c:ext xmlns:c16="http://schemas.microsoft.com/office/drawing/2014/chart" uri="{C3380CC4-5D6E-409C-BE32-E72D297353CC}">
                <c16:uniqueId val="{0000003D-028C-4B8A-986F-564332E4E57C}"/>
              </c:ext>
            </c:extLst>
          </c:dPt>
          <c:dPt>
            <c:idx val="31"/>
            <c:invertIfNegative val="0"/>
            <c:bubble3D val="0"/>
            <c:spPr>
              <a:solidFill>
                <a:schemeClr val="accent4">
                  <a:lumMod val="60000"/>
                </a:schemeClr>
              </a:solidFill>
              <a:ln>
                <a:noFill/>
              </a:ln>
              <a:effectLst/>
            </c:spPr>
            <c:extLst>
              <c:ext xmlns:c16="http://schemas.microsoft.com/office/drawing/2014/chart" uri="{C3380CC4-5D6E-409C-BE32-E72D297353CC}">
                <c16:uniqueId val="{0000003F-028C-4B8A-986F-564332E4E57C}"/>
              </c:ext>
            </c:extLst>
          </c:dPt>
          <c:dPt>
            <c:idx val="32"/>
            <c:invertIfNegative val="0"/>
            <c:bubble3D val="0"/>
            <c:spPr>
              <a:solidFill>
                <a:schemeClr val="accent6">
                  <a:lumMod val="60000"/>
                </a:schemeClr>
              </a:solidFill>
              <a:ln>
                <a:noFill/>
              </a:ln>
              <a:effectLst/>
            </c:spPr>
            <c:extLst>
              <c:ext xmlns:c16="http://schemas.microsoft.com/office/drawing/2014/chart" uri="{C3380CC4-5D6E-409C-BE32-E72D297353CC}">
                <c16:uniqueId val="{00000041-028C-4B8A-986F-564332E4E57C}"/>
              </c:ext>
            </c:extLst>
          </c:dPt>
          <c:dPt>
            <c:idx val="3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43-028C-4B8A-986F-564332E4E57C}"/>
              </c:ext>
            </c:extLst>
          </c:dPt>
          <c:dPt>
            <c:idx val="34"/>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45-028C-4B8A-986F-564332E4E57C}"/>
              </c:ext>
            </c:extLst>
          </c:dPt>
          <c:dPt>
            <c:idx val="35"/>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47-028C-4B8A-986F-564332E4E57C}"/>
              </c:ext>
            </c:extLst>
          </c:dPt>
          <c:dLbls>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'Percentage of Population Affect'!$A$4:$A$14</c:f>
              <c:strCache>
                <c:ptCount val="10"/>
                <c:pt idx="0">
                  <c:v>Lakshadweep</c:v>
                </c:pt>
                <c:pt idx="1">
                  <c:v>Kerala</c:v>
                </c:pt>
                <c:pt idx="2">
                  <c:v>Goa</c:v>
                </c:pt>
                <c:pt idx="3">
                  <c:v>Mizoram</c:v>
                </c:pt>
                <c:pt idx="4">
                  <c:v>Puducherry</c:v>
                </c:pt>
                <c:pt idx="5">
                  <c:v>Delhi</c:v>
                </c:pt>
                <c:pt idx="6">
                  <c:v>Ladakh</c:v>
                </c:pt>
                <c:pt idx="7">
                  <c:v>Chandigarh</c:v>
                </c:pt>
                <c:pt idx="8">
                  <c:v>Maharashtra</c:v>
                </c:pt>
                <c:pt idx="9">
                  <c:v>Sikkim</c:v>
                </c:pt>
              </c:strCache>
            </c:strRef>
          </c:cat>
          <c:val>
            <c:numRef>
              <c:f>'Percentage of Population Affect'!$B$4:$B$14</c:f>
              <c:numCache>
                <c:formatCode>0.00%</c:formatCode>
                <c:ptCount val="10"/>
                <c:pt idx="0">
                  <c:v>0.15704307510492266</c:v>
                </c:pt>
                <c:pt idx="1">
                  <c:v>0.14568840788963885</c:v>
                </c:pt>
                <c:pt idx="2">
                  <c:v>0.11725882921855042</c:v>
                </c:pt>
                <c:pt idx="3">
                  <c:v>9.8248466156900818E-2</c:v>
                </c:pt>
                <c:pt idx="4">
                  <c:v>7.8005528386136502E-2</c:v>
                </c:pt>
                <c:pt idx="5">
                  <c:v>7.4627264690046616E-2</c:v>
                </c:pt>
                <c:pt idx="6">
                  <c:v>7.2800627900251991E-2</c:v>
                </c:pt>
                <c:pt idx="7">
                  <c:v>5.6457462609236293E-2</c:v>
                </c:pt>
                <c:pt idx="8">
                  <c:v>5.3027446959675158E-2</c:v>
                </c:pt>
                <c:pt idx="9">
                  <c:v>4.8776707055571342E-2</c:v>
                </c:pt>
              </c:numCache>
            </c:numRef>
          </c:val>
          <c:extLst>
            <c:ext xmlns:c16="http://schemas.microsoft.com/office/drawing/2014/chart" uri="{C3380CC4-5D6E-409C-BE32-E72D297353CC}">
              <c16:uniqueId val="{00000000-87BA-45C5-82C6-3AFF1BB0DCE0}"/>
            </c:ext>
          </c:extLst>
        </c:ser>
        <c:dLbls>
          <c:dLblPos val="inEnd"/>
          <c:showLegendKey val="0"/>
          <c:showVal val="1"/>
          <c:showCatName val="0"/>
          <c:showSerName val="0"/>
          <c:showPercent val="0"/>
          <c:showBubbleSize val="0"/>
        </c:dLbls>
        <c:gapWidth val="219"/>
        <c:overlap val="-27"/>
        <c:axId val="76031648"/>
        <c:axId val="76028288"/>
      </c:barChart>
      <c:catAx>
        <c:axId val="7603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6028288"/>
        <c:crosses val="autoZero"/>
        <c:auto val="1"/>
        <c:lblAlgn val="ctr"/>
        <c:lblOffset val="100"/>
        <c:noMultiLvlLbl val="0"/>
      </c:catAx>
      <c:valAx>
        <c:axId val="76028288"/>
        <c:scaling>
          <c:orientation val="minMax"/>
          <c:max val="0.16000000000000003"/>
        </c:scaling>
        <c:delete val="1"/>
        <c:axPos val="l"/>
        <c:numFmt formatCode="0.00%" sourceLinked="1"/>
        <c:majorTickMark val="none"/>
        <c:minorTickMark val="none"/>
        <c:tickLblPos val="nextTo"/>
        <c:crossAx val="7603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[COVID19_Dashboard(asdfghjk).xlsx]Average Active Ratio by Zone!PivotTable33</c:name>
    <c:fmtId val="22"/>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t>Average</a:t>
            </a:r>
            <a:r>
              <a:rPr lang="en-US" sz="900" b="1" baseline="0"/>
              <a:t> Active Ratio by Zone</a:t>
            </a:r>
            <a:endParaRPr lang="en-US" sz="900" b="1"/>
          </a:p>
        </c:rich>
      </c:tx>
      <c:layout>
        <c:manualLayout>
          <c:xMode val="edge"/>
          <c:yMode val="edge"/>
          <c:x val="0.23335729214938952"/>
          <c:y val="2.5471592155017035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0000"/>
          </a:solidFill>
          <a:ln>
            <a:noFill/>
          </a:ln>
          <a:effectLst/>
        </c:spPr>
      </c:pivotFmt>
      <c:pivotFmt>
        <c:idx val="2"/>
        <c:spPr>
          <a:solidFill>
            <a:schemeClr val="accent4">
              <a:lumMod val="60000"/>
              <a:lumOff val="40000"/>
            </a:schemeClr>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4">
              <a:lumMod val="60000"/>
              <a:lumOff val="40000"/>
            </a:schemeClr>
          </a:solidFill>
          <a:ln>
            <a:noFill/>
          </a:ln>
          <a:effectLst/>
        </c:spPr>
      </c:pivotFmt>
      <c:pivotFmt>
        <c:idx val="9"/>
        <c:spPr>
          <a:solidFill>
            <a:srgbClr val="EE0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4">
              <a:lumMod val="60000"/>
              <a:lumOff val="40000"/>
            </a:schemeClr>
          </a:solidFill>
          <a:ln>
            <a:noFill/>
          </a:ln>
          <a:effectLst/>
        </c:spPr>
      </c:pivotFmt>
      <c:pivotFmt>
        <c:idx val="14"/>
        <c:spPr>
          <a:solidFill>
            <a:srgbClr val="EE0000"/>
          </a:solidFill>
          <a:ln>
            <a:noFill/>
          </a:ln>
          <a:effectLst/>
        </c:spPr>
      </c:pivotFmt>
    </c:pivotFmts>
    <c:plotArea>
      <c:layout>
        <c:manualLayout>
          <c:layoutTarget val="inner"/>
          <c:xMode val="edge"/>
          <c:yMode val="edge"/>
          <c:x val="0.16690320821317639"/>
          <c:y val="0.24804199475065616"/>
          <c:w val="0.80090203268800164"/>
          <c:h val="0.66029133858267719"/>
        </c:manualLayout>
      </c:layout>
      <c:barChart>
        <c:barDir val="bar"/>
        <c:grouping val="clustered"/>
        <c:varyColors val="1"/>
        <c:ser>
          <c:idx val="0"/>
          <c:order val="0"/>
          <c:tx>
            <c:strRef>
              <c:f>'Average Active Ratio by Zone'!$B$3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5F3-4E7D-90AC-CF2D31B5444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5F3-4E7D-90AC-CF2D31B54447}"/>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95F3-4E7D-90AC-CF2D31B54447}"/>
              </c:ext>
            </c:extLst>
          </c:dPt>
          <c:dPt>
            <c:idx val="3"/>
            <c:invertIfNegative val="0"/>
            <c:bubble3D val="0"/>
            <c:spPr>
              <a:solidFill>
                <a:srgbClr val="EE0000"/>
              </a:solidFill>
              <a:ln>
                <a:noFill/>
              </a:ln>
              <a:effectLst/>
            </c:spPr>
            <c:extLst>
              <c:ext xmlns:c16="http://schemas.microsoft.com/office/drawing/2014/chart" uri="{C3380CC4-5D6E-409C-BE32-E72D297353CC}">
                <c16:uniqueId val="{00000007-95F3-4E7D-90AC-CF2D31B54447}"/>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Active Ratio by Zone'!$A$4:$A$8</c:f>
              <c:strCache>
                <c:ptCount val="4"/>
                <c:pt idx="0">
                  <c:v>West</c:v>
                </c:pt>
                <c:pt idx="1">
                  <c:v>North</c:v>
                </c:pt>
                <c:pt idx="2">
                  <c:v>South</c:v>
                </c:pt>
                <c:pt idx="3">
                  <c:v>East</c:v>
                </c:pt>
              </c:strCache>
            </c:strRef>
          </c:cat>
          <c:val>
            <c:numRef>
              <c:f>'Average Active Ratio by Zone'!$B$4:$B$8</c:f>
              <c:numCache>
                <c:formatCode>0.00</c:formatCode>
                <c:ptCount val="4"/>
                <c:pt idx="0">
                  <c:v>7.3333333333333334E-2</c:v>
                </c:pt>
                <c:pt idx="1">
                  <c:v>0.20555555555555557</c:v>
                </c:pt>
                <c:pt idx="2">
                  <c:v>0.37625000000000003</c:v>
                </c:pt>
                <c:pt idx="3">
                  <c:v>0.59999999999999987</c:v>
                </c:pt>
              </c:numCache>
            </c:numRef>
          </c:val>
          <c:extLst>
            <c:ext xmlns:c16="http://schemas.microsoft.com/office/drawing/2014/chart" uri="{C3380CC4-5D6E-409C-BE32-E72D297353CC}">
              <c16:uniqueId val="{00000008-95F3-4E7D-90AC-CF2D31B54447}"/>
            </c:ext>
          </c:extLst>
        </c:ser>
        <c:dLbls>
          <c:showLegendKey val="0"/>
          <c:showVal val="0"/>
          <c:showCatName val="0"/>
          <c:showSerName val="0"/>
          <c:showPercent val="0"/>
          <c:showBubbleSize val="0"/>
        </c:dLbls>
        <c:gapWidth val="182"/>
        <c:axId val="1788900672"/>
        <c:axId val="1788890592"/>
      </c:barChart>
      <c:catAx>
        <c:axId val="178890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8890592"/>
        <c:crosses val="autoZero"/>
        <c:auto val="1"/>
        <c:lblAlgn val="ctr"/>
        <c:lblOffset val="100"/>
        <c:noMultiLvlLbl val="0"/>
      </c:catAx>
      <c:valAx>
        <c:axId val="1788890592"/>
        <c:scaling>
          <c:orientation val="minMax"/>
        </c:scaling>
        <c:delete val="1"/>
        <c:axPos val="b"/>
        <c:numFmt formatCode="0.00" sourceLinked="1"/>
        <c:majorTickMark val="none"/>
        <c:minorTickMark val="none"/>
        <c:tickLblPos val="nextTo"/>
        <c:crossAx val="178890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[COVID19_Dashboard(asdfghjk).xlsx]Top5Death-RatiobyState!PivotTable6</c:name>
    <c:fmtId val="24"/>
  </c:pivotSource>
  <c:chart>
    <c:title>
      <c:tx>
        <c:rich>
          <a:bodyPr rot="0" spcFirstLastPara="1" vertOverflow="ellipsis" vert="horz" wrap="square" anchor="ctr" anchorCtr="1"/>
          <a:lstStyle/>
          <a:p>
            <a:pPr>
              <a:defRPr sz="700" b="1" i="0" u="none" strike="noStrike" kern="1200" cap="all" spc="120" normalizeH="0" baseline="0">
                <a:solidFill>
                  <a:schemeClr val="tx1">
                    <a:lumMod val="65000"/>
                    <a:lumOff val="35000"/>
                  </a:schemeClr>
                </a:solidFill>
                <a:latin typeface="+mn-lt"/>
                <a:ea typeface="+mn-ea"/>
                <a:cs typeface="+mn-cs"/>
              </a:defRPr>
            </a:pPr>
            <a:r>
              <a:rPr lang="en-US" sz="700" b="1">
                <a:latin typeface="+mn-lt"/>
              </a:rPr>
              <a:t>Top 5</a:t>
            </a:r>
            <a:r>
              <a:rPr lang="en-US" sz="700" b="1" baseline="0">
                <a:latin typeface="+mn-lt"/>
              </a:rPr>
              <a:t> death Ratio by state</a:t>
            </a:r>
            <a:endParaRPr lang="en-US" sz="700" b="1">
              <a:latin typeface="+mn-lt"/>
            </a:endParaRPr>
          </a:p>
        </c:rich>
      </c:tx>
      <c:layout>
        <c:manualLayout>
          <c:xMode val="edge"/>
          <c:yMode val="edge"/>
          <c:x val="0.2801903821042605"/>
          <c:y val="2.3415749396168667E-2"/>
        </c:manualLayout>
      </c:layout>
      <c:overlay val="0"/>
      <c:spPr>
        <a:noFill/>
        <a:ln>
          <a:noFill/>
        </a:ln>
        <a:effectLst/>
      </c:spPr>
      <c:txPr>
        <a:bodyPr rot="0" spcFirstLastPara="1" vertOverflow="ellipsis" vert="horz" wrap="square" anchor="ctr" anchorCtr="1"/>
        <a:lstStyle/>
        <a:p>
          <a:pPr>
            <a:defRPr sz="7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tx1">
              <a:lumMod val="75000"/>
              <a:lumOff val="25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tx1">
              <a:lumMod val="75000"/>
              <a:lumOff val="25000"/>
            </a:schemeClr>
          </a:solidFill>
          <a:ln>
            <a:noFill/>
          </a:ln>
          <a:effectLst/>
        </c:spPr>
      </c:pivotFmt>
    </c:pivotFmts>
    <c:plotArea>
      <c:layout/>
      <c:barChart>
        <c:barDir val="bar"/>
        <c:grouping val="stacked"/>
        <c:varyColors val="1"/>
        <c:ser>
          <c:idx val="0"/>
          <c:order val="0"/>
          <c:tx>
            <c:strRef>
              <c:f>'Top5Death-RatiobyState'!$B$3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BC8-4F70-AAFF-06E13A6A0BD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BC8-4F70-AAFF-06E13A6A0BD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BC8-4F70-AAFF-06E13A6A0BD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1BC8-4F70-AAFF-06E13A6A0BDF}"/>
              </c:ext>
            </c:extLst>
          </c:dPt>
          <c:dPt>
            <c:idx val="4"/>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9-1BC8-4F70-AAFF-06E13A6A0B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'Top5Death-RatiobyState'!$A$4:$A$9</c:f>
              <c:strCache>
                <c:ptCount val="5"/>
                <c:pt idx="0">
                  <c:v>Punjab</c:v>
                </c:pt>
                <c:pt idx="1">
                  <c:v>Nagaland</c:v>
                </c:pt>
                <c:pt idx="2">
                  <c:v>Uttarakhand</c:v>
                </c:pt>
                <c:pt idx="3">
                  <c:v>Maharashtra</c:v>
                </c:pt>
                <c:pt idx="4">
                  <c:v>Goa</c:v>
                </c:pt>
              </c:strCache>
            </c:strRef>
          </c:cat>
          <c:val>
            <c:numRef>
              <c:f>'Top5Death-RatiobyState'!$B$4:$B$9</c:f>
              <c:numCache>
                <c:formatCode>General</c:formatCode>
                <c:ptCount val="5"/>
                <c:pt idx="0">
                  <c:v>2.75</c:v>
                </c:pt>
                <c:pt idx="1">
                  <c:v>2.16</c:v>
                </c:pt>
                <c:pt idx="2">
                  <c:v>2.15</c:v>
                </c:pt>
                <c:pt idx="3">
                  <c:v>2.12</c:v>
                </c:pt>
                <c:pt idx="4">
                  <c:v>1.89</c:v>
                </c:pt>
              </c:numCache>
            </c:numRef>
          </c:val>
          <c:extLst>
            <c:ext xmlns:c16="http://schemas.microsoft.com/office/drawing/2014/chart" uri="{C3380CC4-5D6E-409C-BE32-E72D297353CC}">
              <c16:uniqueId val="{0000000A-1BC8-4F70-AAFF-06E13A6A0BDF}"/>
            </c:ext>
          </c:extLst>
        </c:ser>
        <c:dLbls>
          <c:dLblPos val="inEnd"/>
          <c:showLegendKey val="0"/>
          <c:showVal val="1"/>
          <c:showCatName val="0"/>
          <c:showSerName val="0"/>
          <c:showPercent val="0"/>
          <c:showBubbleSize val="0"/>
        </c:dLbls>
        <c:gapWidth val="79"/>
        <c:overlap val="100"/>
        <c:axId val="76027328"/>
        <c:axId val="76011008"/>
      </c:barChart>
      <c:catAx>
        <c:axId val="7602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cap="all" spc="120" normalizeH="0" baseline="0">
                <a:solidFill>
                  <a:schemeClr val="tx1">
                    <a:lumMod val="65000"/>
                    <a:lumOff val="35000"/>
                  </a:schemeClr>
                </a:solidFill>
                <a:latin typeface="+mn-lt"/>
                <a:ea typeface="+mn-ea"/>
                <a:cs typeface="+mn-cs"/>
              </a:defRPr>
            </a:pPr>
            <a:endParaRPr lang="en-US"/>
          </a:p>
        </c:txPr>
        <c:crossAx val="76011008"/>
        <c:crosses val="autoZero"/>
        <c:auto val="1"/>
        <c:lblAlgn val="ctr"/>
        <c:lblOffset val="100"/>
        <c:noMultiLvlLbl val="0"/>
      </c:catAx>
      <c:valAx>
        <c:axId val="76011008"/>
        <c:scaling>
          <c:orientation val="minMax"/>
        </c:scaling>
        <c:delete val="1"/>
        <c:axPos val="b"/>
        <c:numFmt formatCode="General" sourceLinked="1"/>
        <c:majorTickMark val="none"/>
        <c:minorTickMark val="none"/>
        <c:tickLblPos val="nextTo"/>
        <c:crossAx val="7602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[COVID19_Dashboard(asdfghjk).xlsx]Region_varies!PivotTable3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900" b="1"/>
              <a:t>Total Cases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5.4386004624165304E-2"/>
              <c:y val="-0.235447594050743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c:spPr>
        <c:dLbl>
          <c:idx val="0"/>
          <c:layout>
            <c:manualLayout>
              <c:x val="-0.20803246616760182"/>
              <c:y val="3.784776902887057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0.12397031479894582"/>
              <c:y val="0.154812948381452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0.13133761257255575"/>
              <c:y val="0.113405074365704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0.12397031479894582"/>
              <c:y val="0.154812948381452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0.20803246616760182"/>
              <c:y val="3.784776902887057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5.4386004624165304E-2"/>
              <c:y val="-0.235447594050743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c:spPr>
        <c:dLbl>
          <c:idx val="0"/>
          <c:layout>
            <c:manualLayout>
              <c:x val="0.13133761257255575"/>
              <c:y val="0.113405074365704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c:spPr>
        <c:dLbl>
          <c:idx val="0"/>
          <c:layout>
            <c:manualLayout>
              <c:x val="-0.12397031479894582"/>
              <c:y val="0.154812948381452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c:spPr>
        <c:dLbl>
          <c:idx val="0"/>
          <c:layout>
            <c:manualLayout>
              <c:x val="-0.20803246616760182"/>
              <c:y val="3.784776902887057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c:spPr>
        <c:dLbl>
          <c:idx val="0"/>
          <c:layout>
            <c:manualLayout>
              <c:x val="5.4386004624165304E-2"/>
              <c:y val="-0.235447594050743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c:spPr>
        <c:dLbl>
          <c:idx val="0"/>
          <c:layout>
            <c:manualLayout>
              <c:x val="0.13133761257255575"/>
              <c:y val="0.113405074365704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s>
    <c:plotArea>
      <c:layout>
        <c:manualLayout>
          <c:layoutTarget val="inner"/>
          <c:xMode val="edge"/>
          <c:yMode val="edge"/>
          <c:x val="0.18077864166007487"/>
          <c:y val="0.18107100584789684"/>
          <c:w val="0.6389726901307341"/>
          <c:h val="0.69775744551637142"/>
        </c:manualLayout>
      </c:layout>
      <c:pieChart>
        <c:varyColors val="1"/>
        <c:ser>
          <c:idx val="0"/>
          <c:order val="0"/>
          <c:tx>
            <c:strRef>
              <c:f>Region_varies!$B$3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B-73C0-49BC-A9E9-AAF4A7876AE9}"/>
              </c:ext>
            </c:extLst>
          </c:dPt>
          <c:dPt>
            <c:idx val="1"/>
            <c:bubble3D val="0"/>
            <c:spPr>
              <a:solidFill>
                <a:schemeClr val="accent2"/>
              </a:solidFill>
              <a:ln>
                <a:noFill/>
              </a:ln>
              <a:effectLst/>
            </c:spPr>
            <c:extLst>
              <c:ext xmlns:c16="http://schemas.microsoft.com/office/drawing/2014/chart" uri="{C3380CC4-5D6E-409C-BE32-E72D297353CC}">
                <c16:uniqueId val="{0000000D-73C0-49BC-A9E9-AAF4A7876AE9}"/>
              </c:ext>
            </c:extLst>
          </c:dPt>
          <c:dPt>
            <c:idx val="2"/>
            <c:bubble3D val="0"/>
            <c:spPr>
              <a:solidFill>
                <a:schemeClr val="accent3"/>
              </a:solidFill>
              <a:ln>
                <a:noFill/>
              </a:ln>
              <a:effectLst/>
            </c:spPr>
            <c:extLst>
              <c:ext xmlns:c16="http://schemas.microsoft.com/office/drawing/2014/chart" uri="{C3380CC4-5D6E-409C-BE32-E72D297353CC}">
                <c16:uniqueId val="{0000000F-73C0-49BC-A9E9-AAF4A7876AE9}"/>
              </c:ext>
            </c:extLst>
          </c:dPt>
          <c:dPt>
            <c:idx val="3"/>
            <c:bubble3D val="0"/>
            <c:spPr>
              <a:solidFill>
                <a:schemeClr val="accent4"/>
              </a:solidFill>
              <a:ln>
                <a:noFill/>
              </a:ln>
              <a:effectLst/>
            </c:spPr>
            <c:extLst>
              <c:ext xmlns:c16="http://schemas.microsoft.com/office/drawing/2014/chart" uri="{C3380CC4-5D6E-409C-BE32-E72D297353CC}">
                <c16:uniqueId val="{00000011-73C0-49BC-A9E9-AAF4A7876A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Ref>
              <c:f>Region_varies!$A$4:$A$8</c:f>
              <c:strCache>
                <c:ptCount val="4"/>
                <c:pt idx="0">
                  <c:v>East</c:v>
                </c:pt>
                <c:pt idx="1">
                  <c:v>North</c:v>
                </c:pt>
                <c:pt idx="2">
                  <c:v>South</c:v>
                </c:pt>
                <c:pt idx="3">
                  <c:v>West</c:v>
                </c:pt>
              </c:strCache>
            </c:strRef>
          </c:cat>
          <c:val>
            <c:numRef>
              <c:f>Region_varies!$B$4:$B$8</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12-73C0-49BC-A9E9-AAF4A7876AE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[COVID19_Dashboard(asdfghjk).xlsx]StatebyPop!PivotTable1</c:name>
    <c:fmtId val="4"/>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t>Top</a:t>
            </a:r>
            <a:r>
              <a:rPr lang="en-US" sz="900" b="1" baseline="0"/>
              <a:t> 10 State by Population</a:t>
            </a:r>
            <a:endParaRPr lang="en-US" sz="900" b="1"/>
          </a:p>
        </c:rich>
      </c:tx>
      <c:layout>
        <c:manualLayout>
          <c:xMode val="edge"/>
          <c:yMode val="edge"/>
          <c:x val="0.32575250674310868"/>
          <c:y val="1.7191977077363897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quot;L&quot;" sourceLinked="0"/>
          <c:spPr>
            <a:noFill/>
            <a:ln>
              <a:noFill/>
            </a:ln>
            <a:effectLst/>
          </c:spPr>
          <c:txPr>
            <a:bodyPr rot="0" spcFirstLastPara="1" vertOverflow="ellipsis" vert="horz" wrap="square" lIns="38100" tIns="19050" rIns="38100" bIns="19050" anchor="b" anchorCtr="0">
              <a:spAutoFit/>
            </a:bodyPr>
            <a:lstStyle/>
            <a:p>
              <a:pPr algn="ctr">
                <a:defRPr sz="6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numFmt formatCode="0.00,,,&quot;L&quot;" sourceLinked="0"/>
          <c:spPr>
            <a:noFill/>
            <a:ln>
              <a:noFill/>
            </a:ln>
            <a:effectLst/>
          </c:spPr>
          <c:txPr>
            <a:bodyPr rot="0" spcFirstLastPara="1" vertOverflow="ellipsis" vert="horz" wrap="square" lIns="38100" tIns="19050" rIns="38100" bIns="19050" anchor="b" anchorCtr="0">
              <a:spAutoFit/>
            </a:bodyPr>
            <a:lstStyle/>
            <a:p>
              <a:pPr algn="ctr">
                <a:defRPr sz="6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00,,,&quot;L&quot;" sourceLinked="0"/>
          <c:spPr>
            <a:noFill/>
            <a:ln>
              <a:noFill/>
            </a:ln>
            <a:effectLst/>
          </c:spPr>
          <c:txPr>
            <a:bodyPr rot="0" spcFirstLastPara="1" vertOverflow="ellipsis" vert="horz" wrap="square" lIns="38100" tIns="19050" rIns="38100" bIns="19050" anchor="b" anchorCtr="0">
              <a:spAutoFit/>
            </a:bodyPr>
            <a:lstStyle/>
            <a:p>
              <a:pPr algn="ctr">
                <a:defRPr sz="6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07638000680796"/>
          <c:y val="0.1343723077639514"/>
          <c:w val="0.74112343844804474"/>
          <c:h val="0.79188786660147104"/>
        </c:manualLayout>
      </c:layout>
      <c:barChart>
        <c:barDir val="bar"/>
        <c:grouping val="clustered"/>
        <c:varyColors val="0"/>
        <c:ser>
          <c:idx val="0"/>
          <c:order val="0"/>
          <c:tx>
            <c:strRef>
              <c:f>StatebyPop!$B$3</c:f>
              <c:strCache>
                <c:ptCount val="1"/>
                <c:pt idx="0">
                  <c:v>Total</c:v>
                </c:pt>
              </c:strCache>
            </c:strRef>
          </c:tx>
          <c:spPr>
            <a:solidFill>
              <a:schemeClr val="accent5"/>
            </a:solidFill>
            <a:ln>
              <a:noFill/>
            </a:ln>
            <a:effectLst/>
          </c:spPr>
          <c:invertIfNegative val="0"/>
          <c:dLbls>
            <c:numFmt formatCode="0.00,,,&quot;L&quot;" sourceLinked="0"/>
            <c:spPr>
              <a:noFill/>
              <a:ln>
                <a:noFill/>
              </a:ln>
              <a:effectLst/>
            </c:spPr>
            <c:txPr>
              <a:bodyPr rot="0" spcFirstLastPara="1" vertOverflow="ellipsis" vert="horz" wrap="square" lIns="38100" tIns="19050" rIns="38100" bIns="19050" anchor="b" anchorCtr="0">
                <a:spAutoFit/>
              </a:bodyPr>
              <a:lstStyle/>
              <a:p>
                <a:pPr algn="ctr">
                  <a:defRPr sz="6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StatebyPop!$A$4:$A$13</c:f>
              <c:strCache>
                <c:ptCount val="10"/>
                <c:pt idx="0">
                  <c:v>Uttar Pradesh</c:v>
                </c:pt>
                <c:pt idx="1">
                  <c:v>Bihar</c:v>
                </c:pt>
                <c:pt idx="2">
                  <c:v>Maharashtra</c:v>
                </c:pt>
                <c:pt idx="3">
                  <c:v>West Bengal</c:v>
                </c:pt>
                <c:pt idx="4">
                  <c:v>Andhra Pradesh</c:v>
                </c:pt>
                <c:pt idx="5">
                  <c:v>Madhya Pradesh</c:v>
                </c:pt>
                <c:pt idx="6">
                  <c:v>Tamil Nadu</c:v>
                </c:pt>
                <c:pt idx="7">
                  <c:v>Rajasthan</c:v>
                </c:pt>
                <c:pt idx="8">
                  <c:v>Gujarat</c:v>
                </c:pt>
                <c:pt idx="9">
                  <c:v>Karnataka</c:v>
                </c:pt>
              </c:strCache>
            </c:strRef>
          </c:cat>
          <c:val>
            <c:numRef>
              <c:f>StatebyPop!$B$4:$B$13</c:f>
              <c:numCache>
                <c:formatCode>General</c:formatCode>
                <c:ptCount val="10"/>
                <c:pt idx="0">
                  <c:v>231502578</c:v>
                </c:pt>
                <c:pt idx="1">
                  <c:v>128500364</c:v>
                </c:pt>
                <c:pt idx="2">
                  <c:v>124904071</c:v>
                </c:pt>
                <c:pt idx="3">
                  <c:v>100896618</c:v>
                </c:pt>
                <c:pt idx="4">
                  <c:v>91702478</c:v>
                </c:pt>
                <c:pt idx="5">
                  <c:v>85002417</c:v>
                </c:pt>
                <c:pt idx="6">
                  <c:v>83697770</c:v>
                </c:pt>
                <c:pt idx="7">
                  <c:v>79502477</c:v>
                </c:pt>
                <c:pt idx="8">
                  <c:v>70400153</c:v>
                </c:pt>
                <c:pt idx="9">
                  <c:v>69599762</c:v>
                </c:pt>
              </c:numCache>
            </c:numRef>
          </c:val>
          <c:extLst>
            <c:ext xmlns:c16="http://schemas.microsoft.com/office/drawing/2014/chart" uri="{C3380CC4-5D6E-409C-BE32-E72D297353CC}">
              <c16:uniqueId val="{00000000-186A-478F-8F5F-17847B7721A9}"/>
            </c:ext>
          </c:extLst>
        </c:ser>
        <c:dLbls>
          <c:dLblPos val="outEnd"/>
          <c:showLegendKey val="0"/>
          <c:showVal val="1"/>
          <c:showCatName val="0"/>
          <c:showSerName val="0"/>
          <c:showPercent val="0"/>
          <c:showBubbleSize val="0"/>
        </c:dLbls>
        <c:gapWidth val="70"/>
        <c:axId val="1327208720"/>
        <c:axId val="1327209680"/>
      </c:barChart>
      <c:catAx>
        <c:axId val="132720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327209680"/>
        <c:crosses val="autoZero"/>
        <c:auto val="1"/>
        <c:lblAlgn val="ctr"/>
        <c:lblOffset val="100"/>
        <c:noMultiLvlLbl val="0"/>
      </c:catAx>
      <c:valAx>
        <c:axId val="1327209680"/>
        <c:scaling>
          <c:orientation val="minMax"/>
        </c:scaling>
        <c:delete val="1"/>
        <c:axPos val="b"/>
        <c:numFmt formatCode="General" sourceLinked="1"/>
        <c:majorTickMark val="none"/>
        <c:minorTickMark val="none"/>
        <c:tickLblPos val="nextTo"/>
        <c:crossAx val="132720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[COVID19_Dashboard(asdfghjk).xlsx]Top10DeathsbyState!PivotTable5</c:name>
    <c:fmtId val="30"/>
  </c:pivotSource>
  <c:chart>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US" sz="1050"/>
              <a:t>Top10 Deaths by State</a:t>
            </a:r>
          </a:p>
        </c:rich>
      </c:tx>
      <c:layout>
        <c:manualLayout>
          <c:xMode val="edge"/>
          <c:yMode val="edge"/>
          <c:x val="0.3837779014584608"/>
          <c:y val="2.9381444252989504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pivotFmt>
      <c:pivotFmt>
        <c:idx val="18"/>
        <c:spPr>
          <a:solidFill>
            <a:schemeClr val="accent1">
              <a:alpha val="85000"/>
            </a:schemeClr>
          </a:solidFill>
          <a:ln w="9525" cap="flat" cmpd="sng" algn="ctr">
            <a:solidFill>
              <a:schemeClr val="lt1">
                <a:alpha val="50000"/>
              </a:schemeClr>
            </a:solidFill>
            <a:round/>
          </a:ln>
          <a:effectLst/>
        </c:spPr>
      </c:pivotFmt>
      <c:pivotFmt>
        <c:idx val="19"/>
        <c:spPr>
          <a:solidFill>
            <a:schemeClr val="accent1">
              <a:alpha val="85000"/>
            </a:schemeClr>
          </a:solidFill>
          <a:ln w="9525" cap="flat" cmpd="sng" algn="ctr">
            <a:solidFill>
              <a:schemeClr val="lt1">
                <a:alpha val="50000"/>
              </a:schemeClr>
            </a:solidFill>
            <a:round/>
          </a:ln>
          <a:effectLst/>
        </c:spPr>
      </c:pivotFmt>
      <c:pivotFmt>
        <c:idx val="20"/>
        <c:spPr>
          <a:solidFill>
            <a:schemeClr val="accent1">
              <a:alpha val="85000"/>
            </a:schemeClr>
          </a:solidFill>
          <a:ln w="9525" cap="flat" cmpd="sng" algn="ctr">
            <a:solidFill>
              <a:schemeClr val="lt1">
                <a:alpha val="50000"/>
              </a:schemeClr>
            </a:solidFill>
            <a:round/>
          </a:ln>
          <a:effectLst/>
        </c:spPr>
      </c:pivotFmt>
      <c:pivotFmt>
        <c:idx val="21"/>
        <c:spPr>
          <a:solidFill>
            <a:schemeClr val="accent1">
              <a:alpha val="85000"/>
            </a:schemeClr>
          </a:solidFill>
          <a:ln w="9525" cap="flat" cmpd="sng" algn="ctr">
            <a:solidFill>
              <a:schemeClr val="lt1">
                <a:alpha val="50000"/>
              </a:schemeClr>
            </a:solidFill>
            <a:round/>
          </a:ln>
          <a:effectLst/>
        </c:spPr>
      </c:pivotFmt>
      <c:pivotFmt>
        <c:idx val="22"/>
        <c:spPr>
          <a:solidFill>
            <a:schemeClr val="accent1">
              <a:alpha val="85000"/>
            </a:schemeClr>
          </a:solidFill>
          <a:ln w="9525" cap="flat" cmpd="sng" algn="ctr">
            <a:solidFill>
              <a:schemeClr val="lt1">
                <a:alpha val="50000"/>
              </a:schemeClr>
            </a:solidFill>
            <a:round/>
          </a:ln>
          <a:effectLst/>
        </c:spPr>
      </c:pivotFmt>
      <c:pivotFmt>
        <c:idx val="23"/>
        <c:spPr>
          <a:solidFill>
            <a:schemeClr val="accent1">
              <a:alpha val="85000"/>
            </a:schemeClr>
          </a:solidFill>
          <a:ln w="9525" cap="flat" cmpd="sng" algn="ctr">
            <a:solidFill>
              <a:schemeClr val="lt1">
                <a:alpha val="50000"/>
              </a:schemeClr>
            </a:solidFill>
            <a:round/>
          </a:ln>
          <a:effectLst/>
        </c:spPr>
      </c:pivotFmt>
      <c:pivotFmt>
        <c:idx val="24"/>
        <c:spPr>
          <a:solidFill>
            <a:schemeClr val="accent1">
              <a:alpha val="85000"/>
            </a:schemeClr>
          </a:solidFill>
          <a:ln w="9525" cap="flat" cmpd="sng" algn="ctr">
            <a:solidFill>
              <a:schemeClr val="lt1">
                <a:alpha val="50000"/>
              </a:schemeClr>
            </a:solidFill>
            <a:round/>
          </a:ln>
          <a:effectLst/>
        </c:spPr>
      </c:pivotFmt>
      <c:pivotFmt>
        <c:idx val="25"/>
        <c:spPr>
          <a:solidFill>
            <a:schemeClr val="accent1">
              <a:alpha val="85000"/>
            </a:schemeClr>
          </a:solidFill>
          <a:ln w="9525" cap="flat" cmpd="sng" algn="ctr">
            <a:solidFill>
              <a:schemeClr val="lt1">
                <a:alpha val="50000"/>
              </a:schemeClr>
            </a:solidFill>
            <a:round/>
          </a:ln>
          <a:effectLst/>
        </c:spPr>
      </c:pivotFmt>
      <c:pivotFmt>
        <c:idx val="26"/>
        <c:spPr>
          <a:solidFill>
            <a:schemeClr val="accent1">
              <a:alpha val="85000"/>
            </a:schemeClr>
          </a:solidFill>
          <a:ln w="9525" cap="flat" cmpd="sng" algn="ctr">
            <a:solidFill>
              <a:schemeClr val="lt1">
                <a:alpha val="50000"/>
              </a:schemeClr>
            </a:solidFill>
            <a:round/>
          </a:ln>
          <a:effectLst/>
        </c:spPr>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pivotFmt>
      <c:pivotFmt>
        <c:idx val="29"/>
        <c:spPr>
          <a:solidFill>
            <a:schemeClr val="accent1">
              <a:alpha val="85000"/>
            </a:schemeClr>
          </a:solidFill>
          <a:ln w="9525" cap="flat" cmpd="sng" algn="ctr">
            <a:solidFill>
              <a:schemeClr val="lt1">
                <a:alpha val="50000"/>
              </a:schemeClr>
            </a:solidFill>
            <a:round/>
          </a:ln>
          <a:effectLst/>
        </c:spPr>
      </c:pivotFmt>
      <c:pivotFmt>
        <c:idx val="30"/>
        <c:spPr>
          <a:solidFill>
            <a:schemeClr val="accent1">
              <a:alpha val="85000"/>
            </a:schemeClr>
          </a:solidFill>
          <a:ln w="9525" cap="flat" cmpd="sng" algn="ctr">
            <a:solidFill>
              <a:schemeClr val="lt1">
                <a:alpha val="50000"/>
              </a:schemeClr>
            </a:solidFill>
            <a:round/>
          </a:ln>
          <a:effectLst/>
        </c:spPr>
      </c:pivotFmt>
      <c:pivotFmt>
        <c:idx val="31"/>
        <c:spPr>
          <a:solidFill>
            <a:schemeClr val="accent1">
              <a:alpha val="85000"/>
            </a:schemeClr>
          </a:solidFill>
          <a:ln w="9525" cap="flat" cmpd="sng" algn="ctr">
            <a:solidFill>
              <a:schemeClr val="lt1">
                <a:alpha val="50000"/>
              </a:schemeClr>
            </a:solidFill>
            <a:round/>
          </a:ln>
          <a:effectLst/>
        </c:spPr>
      </c:pivotFmt>
      <c:pivotFmt>
        <c:idx val="32"/>
        <c:spPr>
          <a:solidFill>
            <a:schemeClr val="accent1">
              <a:alpha val="85000"/>
            </a:schemeClr>
          </a:solidFill>
          <a:ln w="9525" cap="flat" cmpd="sng" algn="ctr">
            <a:solidFill>
              <a:schemeClr val="lt1">
                <a:alpha val="50000"/>
              </a:schemeClr>
            </a:solidFill>
            <a:round/>
          </a:ln>
          <a:effectLst/>
        </c:spPr>
      </c:pivotFmt>
      <c:pivotFmt>
        <c:idx val="33"/>
        <c:spPr>
          <a:solidFill>
            <a:schemeClr val="accent1">
              <a:alpha val="85000"/>
            </a:schemeClr>
          </a:solidFill>
          <a:ln w="9525" cap="flat" cmpd="sng" algn="ctr">
            <a:solidFill>
              <a:schemeClr val="lt1">
                <a:alpha val="50000"/>
              </a:schemeClr>
            </a:solidFill>
            <a:round/>
          </a:ln>
          <a:effectLst/>
        </c:spPr>
      </c:pivotFmt>
      <c:pivotFmt>
        <c:idx val="34"/>
        <c:spPr>
          <a:solidFill>
            <a:schemeClr val="accent1">
              <a:alpha val="85000"/>
            </a:schemeClr>
          </a:solidFill>
          <a:ln w="9525" cap="flat" cmpd="sng" algn="ctr">
            <a:solidFill>
              <a:schemeClr val="lt1">
                <a:alpha val="50000"/>
              </a:schemeClr>
            </a:solidFill>
            <a:round/>
          </a:ln>
          <a:effectLst/>
        </c:spPr>
      </c:pivotFmt>
      <c:pivotFmt>
        <c:idx val="35"/>
        <c:spPr>
          <a:solidFill>
            <a:schemeClr val="accent1">
              <a:alpha val="85000"/>
            </a:schemeClr>
          </a:solidFill>
          <a:ln w="9525" cap="flat" cmpd="sng" algn="ctr">
            <a:solidFill>
              <a:schemeClr val="lt1">
                <a:alpha val="50000"/>
              </a:schemeClr>
            </a:solidFill>
            <a:round/>
          </a:ln>
          <a:effectLst/>
        </c:spPr>
      </c:pivotFmt>
      <c:pivotFmt>
        <c:idx val="36"/>
        <c:spPr>
          <a:solidFill>
            <a:schemeClr val="accent1">
              <a:alpha val="85000"/>
            </a:schemeClr>
          </a:solidFill>
          <a:ln w="9525" cap="flat" cmpd="sng" algn="ctr">
            <a:solidFill>
              <a:schemeClr val="lt1">
                <a:alpha val="50000"/>
              </a:schemeClr>
            </a:solidFill>
            <a:round/>
          </a:ln>
          <a:effectLst/>
        </c:spPr>
      </c:pivotFmt>
      <c:pivotFmt>
        <c:idx val="37"/>
        <c:spPr>
          <a:solidFill>
            <a:schemeClr val="accent1">
              <a:alpha val="85000"/>
            </a:schemeClr>
          </a:solidFill>
          <a:ln w="9525" cap="flat" cmpd="sng" algn="ctr">
            <a:solidFill>
              <a:schemeClr val="lt1">
                <a:alpha val="50000"/>
              </a:schemeClr>
            </a:solidFill>
            <a:round/>
          </a:ln>
          <a:effectLst/>
        </c:spPr>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pivotFmt>
      <c:pivotFmt>
        <c:idx val="40"/>
        <c:spPr>
          <a:solidFill>
            <a:schemeClr val="accent1">
              <a:alpha val="85000"/>
            </a:schemeClr>
          </a:solidFill>
          <a:ln w="9525" cap="flat" cmpd="sng" algn="ctr">
            <a:solidFill>
              <a:schemeClr val="lt1">
                <a:alpha val="50000"/>
              </a:schemeClr>
            </a:solidFill>
            <a:round/>
          </a:ln>
          <a:effectLst/>
        </c:spPr>
      </c:pivotFmt>
      <c:pivotFmt>
        <c:idx val="41"/>
        <c:spPr>
          <a:solidFill>
            <a:schemeClr val="accent1">
              <a:alpha val="85000"/>
            </a:schemeClr>
          </a:solidFill>
          <a:ln w="9525" cap="flat" cmpd="sng" algn="ctr">
            <a:solidFill>
              <a:schemeClr val="lt1">
                <a:alpha val="50000"/>
              </a:schemeClr>
            </a:solidFill>
            <a:round/>
          </a:ln>
          <a:effectLst/>
        </c:spPr>
      </c:pivotFmt>
      <c:pivotFmt>
        <c:idx val="42"/>
        <c:spPr>
          <a:solidFill>
            <a:schemeClr val="accent1">
              <a:alpha val="85000"/>
            </a:schemeClr>
          </a:solidFill>
          <a:ln w="9525" cap="flat" cmpd="sng" algn="ctr">
            <a:solidFill>
              <a:schemeClr val="lt1">
                <a:alpha val="50000"/>
              </a:schemeClr>
            </a:solidFill>
            <a:round/>
          </a:ln>
          <a:effectLst/>
        </c:spPr>
      </c:pivotFmt>
      <c:pivotFmt>
        <c:idx val="43"/>
        <c:spPr>
          <a:solidFill>
            <a:schemeClr val="accent1">
              <a:alpha val="85000"/>
            </a:schemeClr>
          </a:solidFill>
          <a:ln w="9525" cap="flat" cmpd="sng" algn="ctr">
            <a:solidFill>
              <a:schemeClr val="lt1">
                <a:alpha val="50000"/>
              </a:schemeClr>
            </a:solidFill>
            <a:round/>
          </a:ln>
          <a:effectLst/>
        </c:spPr>
      </c:pivotFmt>
      <c:pivotFmt>
        <c:idx val="44"/>
        <c:spPr>
          <a:solidFill>
            <a:schemeClr val="accent1">
              <a:alpha val="85000"/>
            </a:schemeClr>
          </a:solidFill>
          <a:ln w="9525" cap="flat" cmpd="sng" algn="ctr">
            <a:solidFill>
              <a:schemeClr val="lt1">
                <a:alpha val="50000"/>
              </a:schemeClr>
            </a:solidFill>
            <a:round/>
          </a:ln>
          <a:effectLst/>
        </c:spPr>
      </c:pivotFmt>
      <c:pivotFmt>
        <c:idx val="45"/>
        <c:spPr>
          <a:solidFill>
            <a:schemeClr val="accent1">
              <a:alpha val="85000"/>
            </a:schemeClr>
          </a:solidFill>
          <a:ln w="9525" cap="flat" cmpd="sng" algn="ctr">
            <a:solidFill>
              <a:schemeClr val="lt1">
                <a:alpha val="50000"/>
              </a:schemeClr>
            </a:solidFill>
            <a:round/>
          </a:ln>
          <a:effectLst/>
        </c:spPr>
      </c:pivotFmt>
      <c:pivotFmt>
        <c:idx val="46"/>
        <c:spPr>
          <a:solidFill>
            <a:schemeClr val="accent1">
              <a:alpha val="85000"/>
            </a:schemeClr>
          </a:solidFill>
          <a:ln w="9525" cap="flat" cmpd="sng" algn="ctr">
            <a:solidFill>
              <a:schemeClr val="lt1">
                <a:alpha val="50000"/>
              </a:schemeClr>
            </a:solidFill>
            <a:round/>
          </a:ln>
          <a:effectLst/>
        </c:spPr>
      </c:pivotFmt>
      <c:pivotFmt>
        <c:idx val="47"/>
        <c:spPr>
          <a:solidFill>
            <a:schemeClr val="accent1">
              <a:alpha val="85000"/>
            </a:schemeClr>
          </a:solidFill>
          <a:ln w="9525" cap="flat" cmpd="sng" algn="ctr">
            <a:solidFill>
              <a:schemeClr val="lt1">
                <a:alpha val="50000"/>
              </a:schemeClr>
            </a:solidFill>
            <a:round/>
          </a:ln>
          <a:effectLst/>
        </c:spPr>
      </c:pivotFmt>
      <c:pivotFmt>
        <c:idx val="48"/>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21116529916030882"/>
          <c:y val="0.13277213425701387"/>
          <c:w val="0.76043983785049463"/>
          <c:h val="0.81232112074217255"/>
        </c:manualLayout>
      </c:layout>
      <c:barChart>
        <c:barDir val="bar"/>
        <c:grouping val="clustered"/>
        <c:varyColors val="1"/>
        <c:ser>
          <c:idx val="0"/>
          <c:order val="0"/>
          <c:tx>
            <c:strRef>
              <c:f>Top10DeathsbyState!$B$3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D40A-46F2-85EF-0F8EC6C133DD}"/>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D40A-46F2-85EF-0F8EC6C133DD}"/>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D40A-46F2-85EF-0F8EC6C133DD}"/>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D40A-46F2-85EF-0F8EC6C133DD}"/>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D40A-46F2-85EF-0F8EC6C133DD}"/>
              </c:ext>
            </c:extLst>
          </c:dPt>
          <c:dPt>
            <c:idx val="5"/>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D40A-46F2-85EF-0F8EC6C133DD}"/>
              </c:ext>
            </c:extLst>
          </c:dPt>
          <c:dPt>
            <c:idx val="6"/>
            <c:invertIfNegative val="0"/>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D40A-46F2-85EF-0F8EC6C133DD}"/>
              </c:ext>
            </c:extLst>
          </c:dPt>
          <c:dPt>
            <c:idx val="7"/>
            <c:invertIfNegative val="0"/>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D40A-46F2-85EF-0F8EC6C133DD}"/>
              </c:ext>
            </c:extLst>
          </c:dPt>
          <c:dPt>
            <c:idx val="8"/>
            <c:invertIfNegative val="0"/>
            <c:bubble3D val="0"/>
            <c:spPr>
              <a:solidFill>
                <a:schemeClr val="accent3">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D40A-46F2-85EF-0F8EC6C133DD}"/>
              </c:ext>
            </c:extLst>
          </c:dPt>
          <c:dPt>
            <c:idx val="9"/>
            <c:invertIfNegative val="0"/>
            <c:bubble3D val="0"/>
            <c:spPr>
              <a:solidFill>
                <a:schemeClr val="accent4">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3-D40A-46F2-85EF-0F8EC6C133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Top10DeathsbyState!$A$4:$A$14</c:f>
              <c:strCache>
                <c:ptCount val="10"/>
                <c:pt idx="0">
                  <c:v>Andhra Pradesh</c:v>
                </c:pt>
                <c:pt idx="1">
                  <c:v>Chhattisgarh</c:v>
                </c:pt>
                <c:pt idx="2">
                  <c:v>Delhi</c:v>
                </c:pt>
                <c:pt idx="3">
                  <c:v>Karnataka</c:v>
                </c:pt>
                <c:pt idx="4">
                  <c:v>Kerala</c:v>
                </c:pt>
                <c:pt idx="5">
                  <c:v>Maharashtra</c:v>
                </c:pt>
                <c:pt idx="6">
                  <c:v>Punjab</c:v>
                </c:pt>
                <c:pt idx="7">
                  <c:v>Tamil Nadu</c:v>
                </c:pt>
                <c:pt idx="8">
                  <c:v>Uttar Pradesh</c:v>
                </c:pt>
                <c:pt idx="9">
                  <c:v>West Bengal</c:v>
                </c:pt>
              </c:strCache>
            </c:strRef>
          </c:cat>
          <c:val>
            <c:numRef>
              <c:f>Top10DeathsbyState!$B$4:$B$14</c:f>
              <c:numCache>
                <c:formatCode>General</c:formatCode>
                <c:ptCount val="10"/>
                <c:pt idx="0">
                  <c:v>14412</c:v>
                </c:pt>
                <c:pt idx="1">
                  <c:v>13588</c:v>
                </c:pt>
                <c:pt idx="2">
                  <c:v>25093</c:v>
                </c:pt>
                <c:pt idx="3">
                  <c:v>38143</c:v>
                </c:pt>
                <c:pt idx="4">
                  <c:v>35685</c:v>
                </c:pt>
                <c:pt idx="5">
                  <c:v>140565</c:v>
                </c:pt>
                <c:pt idx="6">
                  <c:v>16571</c:v>
                </c:pt>
                <c:pt idx="7">
                  <c:v>36273</c:v>
                </c:pt>
                <c:pt idx="8">
                  <c:v>22909</c:v>
                </c:pt>
                <c:pt idx="9">
                  <c:v>19307</c:v>
                </c:pt>
              </c:numCache>
            </c:numRef>
          </c:val>
          <c:extLst>
            <c:ext xmlns:c16="http://schemas.microsoft.com/office/drawing/2014/chart" uri="{C3380CC4-5D6E-409C-BE32-E72D297353CC}">
              <c16:uniqueId val="{00000014-D40A-46F2-85EF-0F8EC6C133DD}"/>
            </c:ext>
          </c:extLst>
        </c:ser>
        <c:dLbls>
          <c:dLblPos val="inEnd"/>
          <c:showLegendKey val="0"/>
          <c:showVal val="1"/>
          <c:showCatName val="0"/>
          <c:showSerName val="0"/>
          <c:showPercent val="0"/>
          <c:showBubbleSize val="0"/>
        </c:dLbls>
        <c:gapWidth val="65"/>
        <c:axId val="76041248"/>
        <c:axId val="76046048"/>
      </c:barChart>
      <c:catAx>
        <c:axId val="760412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76046048"/>
        <c:crosses val="autoZero"/>
        <c:auto val="1"/>
        <c:lblAlgn val="ctr"/>
        <c:lblOffset val="100"/>
        <c:noMultiLvlLbl val="0"/>
      </c:catAx>
      <c:valAx>
        <c:axId val="76046048"/>
        <c:scaling>
          <c:orientation val="minMax"/>
        </c:scaling>
        <c:delete val="1"/>
        <c:axPos val="b"/>
        <c:numFmt formatCode="General" sourceLinked="1"/>
        <c:majorTickMark val="none"/>
        <c:minorTickMark val="none"/>
        <c:tickLblPos val="nextTo"/>
        <c:crossAx val="7604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[COVID19_Dashboard(asdfghjk).xlsx]Region_varies!PivotTable3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900" b="1"/>
              <a:t>Total Cases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5.4386004624165304E-2"/>
              <c:y val="-0.235447594050743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0.20803246616760182"/>
              <c:y val="3.784776902887057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dLbl>
          <c:idx val="0"/>
          <c:layout>
            <c:manualLayout>
              <c:x val="-0.12397031479894582"/>
              <c:y val="0.154812948381452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dLbl>
          <c:idx val="0"/>
          <c:layout>
            <c:manualLayout>
              <c:x val="0.13133761257255575"/>
              <c:y val="0.113405074365704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077864166007487"/>
          <c:y val="0.18107100584789684"/>
          <c:w val="0.6389726901307341"/>
          <c:h val="0.69775744551637142"/>
        </c:manualLayout>
      </c:layout>
      <c:pieChart>
        <c:varyColors val="1"/>
        <c:ser>
          <c:idx val="0"/>
          <c:order val="0"/>
          <c:tx>
            <c:strRef>
              <c:f>Region_varies!$B$3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278B-4319-ABB8-5DB7E31665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278B-4319-ABB8-5DB7E31665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278B-4319-ABB8-5DB7E31665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9-278B-4319-ABB8-5DB7E316658A}"/>
              </c:ext>
            </c:extLst>
          </c:dPt>
          <c:dLbls>
            <c:dLbl>
              <c:idx val="0"/>
              <c:layout>
                <c:manualLayout>
                  <c:x val="-0.12397031479894582"/>
                  <c:y val="0.1548129483814522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8-278B-4319-ABB8-5DB7E316658A}"/>
                </c:ext>
              </c:extLst>
            </c:dLbl>
            <c:dLbl>
              <c:idx val="1"/>
              <c:layout>
                <c:manualLayout>
                  <c:x val="-0.20803246616760182"/>
                  <c:y val="3.784776902887057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7-278B-4319-ABB8-5DB7E316658A}"/>
                </c:ext>
              </c:extLst>
            </c:dLbl>
            <c:dLbl>
              <c:idx val="2"/>
              <c:layout>
                <c:manualLayout>
                  <c:x val="5.4386004624165304E-2"/>
                  <c:y val="-0.2354475940507437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6-278B-4319-ABB8-5DB7E316658A}"/>
                </c:ext>
              </c:extLst>
            </c:dLbl>
            <c:dLbl>
              <c:idx val="3"/>
              <c:layout>
                <c:manualLayout>
                  <c:x val="0.13133761257255575"/>
                  <c:y val="0.1134050743657042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9-278B-4319-ABB8-5DB7E316658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Region_varies!$A$4:$A$8</c:f>
              <c:strCache>
                <c:ptCount val="4"/>
                <c:pt idx="0">
                  <c:v>East</c:v>
                </c:pt>
                <c:pt idx="1">
                  <c:v>North</c:v>
                </c:pt>
                <c:pt idx="2">
                  <c:v>South</c:v>
                </c:pt>
                <c:pt idx="3">
                  <c:v>West</c:v>
                </c:pt>
              </c:strCache>
            </c:strRef>
          </c:cat>
          <c:val>
            <c:numRef>
              <c:f>Region_varies!$B$4:$B$8</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0-278B-4319-ABB8-5DB7E316658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[COVID19_Dashboard(asdfghjk).xlsx]Top10DeathsbyState!PivotTable5</c:name>
    <c:fmtId val="7"/>
  </c:pivotSource>
  <c:chart>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US" sz="1050"/>
              <a:t>Top10 Deaths by State</a:t>
            </a:r>
          </a:p>
        </c:rich>
      </c:tx>
      <c:layout>
        <c:manualLayout>
          <c:xMode val="edge"/>
          <c:yMode val="edge"/>
          <c:x val="0.3837779014584608"/>
          <c:y val="2.9381444252989504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pivotFmt>
      <c:pivotFmt>
        <c:idx val="15"/>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1"/>
        <c:ser>
          <c:idx val="0"/>
          <c:order val="0"/>
          <c:tx>
            <c:strRef>
              <c:f>Top10DeathsbyState!$B$3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AB68-4F38-8EB5-73F1A03389CB}"/>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AB68-4F38-8EB5-73F1A03389CB}"/>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AB68-4F38-8EB5-73F1A03389CB}"/>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AB68-4F38-8EB5-73F1A03389CB}"/>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AB68-4F38-8EB5-73F1A03389CB}"/>
              </c:ext>
            </c:extLst>
          </c:dPt>
          <c:dPt>
            <c:idx val="5"/>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AB68-4F38-8EB5-73F1A03389CB}"/>
              </c:ext>
            </c:extLst>
          </c:dPt>
          <c:dPt>
            <c:idx val="6"/>
            <c:invertIfNegative val="0"/>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AB68-4F38-8EB5-73F1A03389CB}"/>
              </c:ext>
            </c:extLst>
          </c:dPt>
          <c:dPt>
            <c:idx val="7"/>
            <c:invertIfNegative val="0"/>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AB68-4F38-8EB5-73F1A03389CB}"/>
              </c:ext>
            </c:extLst>
          </c:dPt>
          <c:dPt>
            <c:idx val="8"/>
            <c:invertIfNegative val="0"/>
            <c:bubble3D val="0"/>
            <c:spPr>
              <a:solidFill>
                <a:schemeClr val="accent3">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AB68-4F38-8EB5-73F1A03389CB}"/>
              </c:ext>
            </c:extLst>
          </c:dPt>
          <c:dPt>
            <c:idx val="9"/>
            <c:invertIfNegative val="0"/>
            <c:bubble3D val="0"/>
            <c:spPr>
              <a:solidFill>
                <a:schemeClr val="accent4">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3-AB68-4F38-8EB5-73F1A03389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Top10DeathsbyState!$A$4:$A$14</c:f>
              <c:strCache>
                <c:ptCount val="10"/>
                <c:pt idx="0">
                  <c:v>Andhra Pradesh</c:v>
                </c:pt>
                <c:pt idx="1">
                  <c:v>Chhattisgarh</c:v>
                </c:pt>
                <c:pt idx="2">
                  <c:v>Delhi</c:v>
                </c:pt>
                <c:pt idx="3">
                  <c:v>Karnataka</c:v>
                </c:pt>
                <c:pt idx="4">
                  <c:v>Kerala</c:v>
                </c:pt>
                <c:pt idx="5">
                  <c:v>Maharashtra</c:v>
                </c:pt>
                <c:pt idx="6">
                  <c:v>Punjab</c:v>
                </c:pt>
                <c:pt idx="7">
                  <c:v>Tamil Nadu</c:v>
                </c:pt>
                <c:pt idx="8">
                  <c:v>Uttar Pradesh</c:v>
                </c:pt>
                <c:pt idx="9">
                  <c:v>West Bengal</c:v>
                </c:pt>
              </c:strCache>
            </c:strRef>
          </c:cat>
          <c:val>
            <c:numRef>
              <c:f>Top10DeathsbyState!$B$4:$B$14</c:f>
              <c:numCache>
                <c:formatCode>General</c:formatCode>
                <c:ptCount val="10"/>
                <c:pt idx="0">
                  <c:v>14412</c:v>
                </c:pt>
                <c:pt idx="1">
                  <c:v>13588</c:v>
                </c:pt>
                <c:pt idx="2">
                  <c:v>25093</c:v>
                </c:pt>
                <c:pt idx="3">
                  <c:v>38143</c:v>
                </c:pt>
                <c:pt idx="4">
                  <c:v>35685</c:v>
                </c:pt>
                <c:pt idx="5">
                  <c:v>140565</c:v>
                </c:pt>
                <c:pt idx="6">
                  <c:v>16571</c:v>
                </c:pt>
                <c:pt idx="7">
                  <c:v>36273</c:v>
                </c:pt>
                <c:pt idx="8">
                  <c:v>22909</c:v>
                </c:pt>
                <c:pt idx="9">
                  <c:v>19307</c:v>
                </c:pt>
              </c:numCache>
            </c:numRef>
          </c:val>
          <c:extLst>
            <c:ext xmlns:c16="http://schemas.microsoft.com/office/drawing/2014/chart" uri="{C3380CC4-5D6E-409C-BE32-E72D297353CC}">
              <c16:uniqueId val="{00000000-1B9B-4D21-B959-56DA2648423B}"/>
            </c:ext>
          </c:extLst>
        </c:ser>
        <c:dLbls>
          <c:dLblPos val="inEnd"/>
          <c:showLegendKey val="0"/>
          <c:showVal val="1"/>
          <c:showCatName val="0"/>
          <c:showSerName val="0"/>
          <c:showPercent val="0"/>
          <c:showBubbleSize val="0"/>
        </c:dLbls>
        <c:gapWidth val="65"/>
        <c:axId val="76041248"/>
        <c:axId val="76046048"/>
      </c:barChart>
      <c:catAx>
        <c:axId val="760412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046048"/>
        <c:crosses val="autoZero"/>
        <c:auto val="1"/>
        <c:lblAlgn val="ctr"/>
        <c:lblOffset val="100"/>
        <c:noMultiLvlLbl val="0"/>
      </c:catAx>
      <c:valAx>
        <c:axId val="76046048"/>
        <c:scaling>
          <c:orientation val="minMax"/>
        </c:scaling>
        <c:delete val="1"/>
        <c:axPos val="b"/>
        <c:numFmt formatCode="General" sourceLinked="1"/>
        <c:majorTickMark val="none"/>
        <c:minorTickMark val="none"/>
        <c:tickLblPos val="nextTo"/>
        <c:crossAx val="7604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[COVID19_Dashboard(asdfghjk).xlsx]Top5Death-RatiobyState!PivotTable6</c:name>
    <c:fmtId val="4"/>
  </c:pivotSource>
  <c:chart>
    <c:title>
      <c:tx>
        <c:rich>
          <a:bodyPr rot="0" spcFirstLastPara="1" vertOverflow="ellipsis" vert="horz" wrap="square" anchor="ctr" anchorCtr="1"/>
          <a:lstStyle/>
          <a:p>
            <a:pPr>
              <a:defRPr sz="1050" b="1" i="0" u="none" strike="noStrike" kern="1200" cap="all" spc="120" normalizeH="0" baseline="0">
                <a:solidFill>
                  <a:schemeClr val="tx1">
                    <a:lumMod val="65000"/>
                    <a:lumOff val="35000"/>
                  </a:schemeClr>
                </a:solidFill>
                <a:latin typeface="+mn-lt"/>
                <a:ea typeface="+mn-ea"/>
                <a:cs typeface="+mn-cs"/>
              </a:defRPr>
            </a:pPr>
            <a:r>
              <a:rPr lang="en-US" sz="1050"/>
              <a:t>Top 5</a:t>
            </a:r>
            <a:r>
              <a:rPr lang="en-US" sz="1050" baseline="0"/>
              <a:t> death Ratio by state</a:t>
            </a:r>
            <a:endParaRPr lang="en-US" sz="1050"/>
          </a:p>
        </c:rich>
      </c:tx>
      <c:overlay val="0"/>
      <c:spPr>
        <a:noFill/>
        <a:ln>
          <a:noFill/>
        </a:ln>
        <a:effectLst/>
      </c:spPr>
      <c:txPr>
        <a:bodyPr rot="0" spcFirstLastPara="1" vertOverflow="ellipsis" vert="horz" wrap="square" anchor="ctr" anchorCtr="1"/>
        <a:lstStyle/>
        <a:p>
          <a:pPr>
            <a:defRPr sz="105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tx1">
              <a:lumMod val="75000"/>
              <a:lumOff val="25000"/>
            </a:schemeClr>
          </a:solidFill>
          <a:ln>
            <a:noFill/>
          </a:ln>
          <a:effectLst/>
        </c:spPr>
      </c:pivotFmt>
    </c:pivotFmts>
    <c:plotArea>
      <c:layout/>
      <c:barChart>
        <c:barDir val="bar"/>
        <c:grouping val="stacked"/>
        <c:varyColors val="1"/>
        <c:ser>
          <c:idx val="0"/>
          <c:order val="0"/>
          <c:tx>
            <c:strRef>
              <c:f>'Top5Death-RatiobyState'!$B$3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64DF-4328-91AD-0B479A54828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5-64DF-4328-91AD-0B479A54828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64DF-4328-91AD-0B479A54828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3-64DF-4328-91AD-0B479A54828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2-64DF-4328-91AD-0B479A5482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'Top5Death-RatiobyState'!$A$4:$A$9</c:f>
              <c:strCache>
                <c:ptCount val="5"/>
                <c:pt idx="0">
                  <c:v>Punjab</c:v>
                </c:pt>
                <c:pt idx="1">
                  <c:v>Nagaland</c:v>
                </c:pt>
                <c:pt idx="2">
                  <c:v>Uttarakhand</c:v>
                </c:pt>
                <c:pt idx="3">
                  <c:v>Maharashtra</c:v>
                </c:pt>
                <c:pt idx="4">
                  <c:v>Goa</c:v>
                </c:pt>
              </c:strCache>
            </c:strRef>
          </c:cat>
          <c:val>
            <c:numRef>
              <c:f>'Top5Death-RatiobyState'!$B$4:$B$9</c:f>
              <c:numCache>
                <c:formatCode>General</c:formatCode>
                <c:ptCount val="5"/>
                <c:pt idx="0">
                  <c:v>2.75</c:v>
                </c:pt>
                <c:pt idx="1">
                  <c:v>2.16</c:v>
                </c:pt>
                <c:pt idx="2">
                  <c:v>2.15</c:v>
                </c:pt>
                <c:pt idx="3">
                  <c:v>2.12</c:v>
                </c:pt>
                <c:pt idx="4">
                  <c:v>1.89</c:v>
                </c:pt>
              </c:numCache>
            </c:numRef>
          </c:val>
          <c:extLst>
            <c:ext xmlns:c16="http://schemas.microsoft.com/office/drawing/2014/chart" uri="{C3380CC4-5D6E-409C-BE32-E72D297353CC}">
              <c16:uniqueId val="{00000000-64DF-4328-91AD-0B479A54828A}"/>
            </c:ext>
          </c:extLst>
        </c:ser>
        <c:dLbls>
          <c:dLblPos val="inEnd"/>
          <c:showLegendKey val="0"/>
          <c:showVal val="1"/>
          <c:showCatName val="0"/>
          <c:showSerName val="0"/>
          <c:showPercent val="0"/>
          <c:showBubbleSize val="0"/>
        </c:dLbls>
        <c:gapWidth val="79"/>
        <c:overlap val="100"/>
        <c:axId val="76027328"/>
        <c:axId val="76011008"/>
      </c:barChart>
      <c:catAx>
        <c:axId val="7602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6011008"/>
        <c:crosses val="autoZero"/>
        <c:auto val="1"/>
        <c:lblAlgn val="ctr"/>
        <c:lblOffset val="100"/>
        <c:noMultiLvlLbl val="0"/>
      </c:catAx>
      <c:valAx>
        <c:axId val="76011008"/>
        <c:scaling>
          <c:orientation val="minMax"/>
        </c:scaling>
        <c:delete val="1"/>
        <c:axPos val="b"/>
        <c:numFmt formatCode="General" sourceLinked="1"/>
        <c:majorTickMark val="none"/>
        <c:minorTickMark val="none"/>
        <c:tickLblPos val="nextTo"/>
        <c:crossAx val="7602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[COVID19_Dashboard(asdfghjk).xlsx]Average Discharge Ratio by Zone!PivotTable7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none" strike="noStrike" baseline="0"/>
              <a:t>Average Discharge Ratio by Zone</a:t>
            </a:r>
            <a:endParaRPr lang="en-US" sz="1050" b="1"/>
          </a:p>
        </c:rich>
      </c:tx>
      <c:layout>
        <c:manualLayout>
          <c:xMode val="edge"/>
          <c:yMode val="edge"/>
          <c:x val="0.24356118785013128"/>
          <c:y val="6.6945619297808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solidFill>
              <a:srgbClr val="E7E6E6">
                <a:lumMod val="10000"/>
                <a:alpha val="0"/>
              </a:srgbClr>
            </a:solid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40000"/>
              <a:lumOff val="60000"/>
            </a:schemeClr>
          </a:solidFill>
          <a:ln>
            <a:noFill/>
          </a:ln>
          <a:effectLst/>
        </c:spPr>
      </c:pivotFmt>
      <c:pivotFmt>
        <c:idx val="2"/>
        <c:spPr>
          <a:solidFill>
            <a:srgbClr val="92D050"/>
          </a:solidFill>
          <a:ln>
            <a:noFill/>
          </a:ln>
          <a:effectLst/>
        </c:spPr>
      </c:pivotFmt>
      <c:pivotFmt>
        <c:idx val="3"/>
        <c:spPr>
          <a:solidFill>
            <a:schemeClr val="tx2">
              <a:lumMod val="50000"/>
            </a:schemeClr>
          </a:solidFill>
          <a:ln>
            <a:noFill/>
          </a:ln>
          <a:effectLst/>
        </c:spPr>
      </c:pivotFmt>
      <c:pivotFmt>
        <c:idx val="4"/>
        <c:spPr>
          <a:solidFill>
            <a:schemeClr val="accent1">
              <a:lumMod val="40000"/>
              <a:lumOff val="60000"/>
            </a:schemeClr>
          </a:solidFill>
          <a:ln>
            <a:noFill/>
          </a:ln>
          <a:effectLst/>
        </c:spPr>
      </c:pivotFmt>
    </c:pivotFmts>
    <c:plotArea>
      <c:layout>
        <c:manualLayout>
          <c:layoutTarget val="inner"/>
          <c:xMode val="edge"/>
          <c:yMode val="edge"/>
          <c:x val="6.563184362128098E-2"/>
          <c:y val="0.2095397884021421"/>
          <c:w val="0.86446145918140205"/>
          <c:h val="0.67953004024644126"/>
        </c:manualLayout>
      </c:layout>
      <c:barChart>
        <c:barDir val="col"/>
        <c:grouping val="clustered"/>
        <c:varyColors val="0"/>
        <c:ser>
          <c:idx val="0"/>
          <c:order val="0"/>
          <c:tx>
            <c:strRef>
              <c:f>'Average Discharge Ratio by Zone'!$B$3</c:f>
              <c:strCache>
                <c:ptCount val="1"/>
                <c:pt idx="0">
                  <c:v>Total</c:v>
                </c:pt>
              </c:strCache>
            </c:strRef>
          </c:tx>
          <c:spPr>
            <a:solidFill>
              <a:srgbClr val="C00000"/>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93A6-446A-863C-4B86716C505A}"/>
              </c:ext>
            </c:extLst>
          </c:dPt>
          <c:dPt>
            <c:idx val="1"/>
            <c:invertIfNegative val="0"/>
            <c:bubble3D val="0"/>
            <c:spPr>
              <a:solidFill>
                <a:schemeClr val="tx2">
                  <a:lumMod val="50000"/>
                </a:schemeClr>
              </a:solidFill>
              <a:ln>
                <a:noFill/>
              </a:ln>
              <a:effectLst/>
            </c:spPr>
            <c:extLst>
              <c:ext xmlns:c16="http://schemas.microsoft.com/office/drawing/2014/chart" uri="{C3380CC4-5D6E-409C-BE32-E72D297353CC}">
                <c16:uniqueId val="{00000004-93A6-446A-863C-4B86716C505A}"/>
              </c:ext>
            </c:extLst>
          </c:dPt>
          <c:dPt>
            <c:idx val="2"/>
            <c:invertIfNegative val="0"/>
            <c:bubble3D val="0"/>
            <c:spPr>
              <a:solidFill>
                <a:srgbClr val="92D050"/>
              </a:solidFill>
              <a:ln>
                <a:noFill/>
              </a:ln>
              <a:effectLst/>
            </c:spPr>
            <c:extLst>
              <c:ext xmlns:c16="http://schemas.microsoft.com/office/drawing/2014/chart" uri="{C3380CC4-5D6E-409C-BE32-E72D297353CC}">
                <c16:uniqueId val="{00000003-93A6-446A-863C-4B86716C505A}"/>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93A6-446A-863C-4B86716C505A}"/>
              </c:ext>
            </c:extLst>
          </c:dPt>
          <c:dLbls>
            <c:spPr>
              <a:solidFill>
                <a:srgbClr val="E7E6E6">
                  <a:lumMod val="10000"/>
                  <a:alpha val="0"/>
                </a:srgbClr>
              </a:solid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'Average Discharge Ratio by Zone'!$A$4:$A$8</c:f>
              <c:strCache>
                <c:ptCount val="4"/>
                <c:pt idx="0">
                  <c:v>North</c:v>
                </c:pt>
                <c:pt idx="1">
                  <c:v>East</c:v>
                </c:pt>
                <c:pt idx="2">
                  <c:v>South</c:v>
                </c:pt>
                <c:pt idx="3">
                  <c:v>West</c:v>
                </c:pt>
              </c:strCache>
            </c:strRef>
          </c:cat>
          <c:val>
            <c:numRef>
              <c:f>'Average Discharge Ratio by Zone'!$B$4:$B$8</c:f>
              <c:numCache>
                <c:formatCode>0.00</c:formatCode>
                <c:ptCount val="4"/>
                <c:pt idx="0">
                  <c:v>98.177777777777777</c:v>
                </c:pt>
                <c:pt idx="1">
                  <c:v>98.193846153846167</c:v>
                </c:pt>
                <c:pt idx="2">
                  <c:v>98.59375</c:v>
                </c:pt>
                <c:pt idx="3">
                  <c:v>98.669999999999973</c:v>
                </c:pt>
              </c:numCache>
            </c:numRef>
          </c:val>
          <c:extLst>
            <c:ext xmlns:c16="http://schemas.microsoft.com/office/drawing/2014/chart" uri="{C3380CC4-5D6E-409C-BE32-E72D297353CC}">
              <c16:uniqueId val="{00000000-93A6-446A-863C-4B86716C505A}"/>
            </c:ext>
          </c:extLst>
        </c:ser>
        <c:dLbls>
          <c:showLegendKey val="0"/>
          <c:showVal val="0"/>
          <c:showCatName val="0"/>
          <c:showSerName val="0"/>
          <c:showPercent val="0"/>
          <c:showBubbleSize val="0"/>
        </c:dLbls>
        <c:gapWidth val="75"/>
        <c:overlap val="40"/>
        <c:axId val="76029728"/>
        <c:axId val="76030208"/>
      </c:barChart>
      <c:catAx>
        <c:axId val="7602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30208"/>
        <c:crosses val="autoZero"/>
        <c:auto val="1"/>
        <c:lblAlgn val="ctr"/>
        <c:lblOffset val="100"/>
        <c:noMultiLvlLbl val="0"/>
      </c:catAx>
      <c:valAx>
        <c:axId val="76030208"/>
        <c:scaling>
          <c:orientation val="minMax"/>
          <c:min val="98"/>
        </c:scaling>
        <c:delete val="1"/>
        <c:axPos val="l"/>
        <c:numFmt formatCode="0.00" sourceLinked="1"/>
        <c:majorTickMark val="none"/>
        <c:minorTickMark val="none"/>
        <c:tickLblPos val="nextTo"/>
        <c:crossAx val="7602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[COVID19_Dashboard(asdfghjk).xlsx]Average Active Ratio by Zone!PivotTable33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Average</a:t>
            </a:r>
            <a:r>
              <a:rPr lang="en-US" sz="1050" b="1" baseline="0"/>
              <a:t> Active Ratio by Zone</a:t>
            </a:r>
            <a:endParaRPr lang="en-US"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0000"/>
          </a:solidFill>
          <a:ln>
            <a:noFill/>
          </a:ln>
          <a:effectLst/>
        </c:spPr>
      </c:pivotFmt>
      <c:pivotFmt>
        <c:idx val="2"/>
        <c:spPr>
          <a:solidFill>
            <a:schemeClr val="accent4">
              <a:lumMod val="60000"/>
              <a:lumOff val="40000"/>
            </a:schemeClr>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bar"/>
        <c:grouping val="clustered"/>
        <c:varyColors val="1"/>
        <c:ser>
          <c:idx val="0"/>
          <c:order val="0"/>
          <c:tx>
            <c:strRef>
              <c:f>'Average Active Ratio by Zone'!$B$3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944-431F-9707-FFEDB0BE330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944-431F-9707-FFEDB0BE330B}"/>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5C42-4615-9416-4C8A220A3B1B}"/>
              </c:ext>
            </c:extLst>
          </c:dPt>
          <c:dPt>
            <c:idx val="3"/>
            <c:invertIfNegative val="0"/>
            <c:bubble3D val="0"/>
            <c:spPr>
              <a:solidFill>
                <a:srgbClr val="EE0000"/>
              </a:solidFill>
              <a:ln>
                <a:noFill/>
              </a:ln>
              <a:effectLst/>
            </c:spPr>
            <c:extLst>
              <c:ext xmlns:c16="http://schemas.microsoft.com/office/drawing/2014/chart" uri="{C3380CC4-5D6E-409C-BE32-E72D297353CC}">
                <c16:uniqueId val="{00000002-5C42-4615-9416-4C8A220A3B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Active Ratio by Zone'!$A$4:$A$8</c:f>
              <c:strCache>
                <c:ptCount val="4"/>
                <c:pt idx="0">
                  <c:v>West</c:v>
                </c:pt>
                <c:pt idx="1">
                  <c:v>North</c:v>
                </c:pt>
                <c:pt idx="2">
                  <c:v>South</c:v>
                </c:pt>
                <c:pt idx="3">
                  <c:v>East</c:v>
                </c:pt>
              </c:strCache>
            </c:strRef>
          </c:cat>
          <c:val>
            <c:numRef>
              <c:f>'Average Active Ratio by Zone'!$B$4:$B$8</c:f>
              <c:numCache>
                <c:formatCode>0.00</c:formatCode>
                <c:ptCount val="4"/>
                <c:pt idx="0">
                  <c:v>7.3333333333333334E-2</c:v>
                </c:pt>
                <c:pt idx="1">
                  <c:v>0.20555555555555557</c:v>
                </c:pt>
                <c:pt idx="2">
                  <c:v>0.37625000000000003</c:v>
                </c:pt>
                <c:pt idx="3">
                  <c:v>0.59999999999999987</c:v>
                </c:pt>
              </c:numCache>
            </c:numRef>
          </c:val>
          <c:extLst>
            <c:ext xmlns:c16="http://schemas.microsoft.com/office/drawing/2014/chart" uri="{C3380CC4-5D6E-409C-BE32-E72D297353CC}">
              <c16:uniqueId val="{00000000-5C42-4615-9416-4C8A220A3B1B}"/>
            </c:ext>
          </c:extLst>
        </c:ser>
        <c:dLbls>
          <c:showLegendKey val="0"/>
          <c:showVal val="0"/>
          <c:showCatName val="0"/>
          <c:showSerName val="0"/>
          <c:showPercent val="0"/>
          <c:showBubbleSize val="0"/>
        </c:dLbls>
        <c:gapWidth val="182"/>
        <c:axId val="1788900672"/>
        <c:axId val="1788890592"/>
      </c:barChart>
      <c:catAx>
        <c:axId val="178890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90592"/>
        <c:crosses val="autoZero"/>
        <c:auto val="1"/>
        <c:lblAlgn val="ctr"/>
        <c:lblOffset val="100"/>
        <c:noMultiLvlLbl val="0"/>
      </c:catAx>
      <c:valAx>
        <c:axId val="1788890592"/>
        <c:scaling>
          <c:orientation val="minMax"/>
        </c:scaling>
        <c:delete val="1"/>
        <c:axPos val="b"/>
        <c:numFmt formatCode="0.00" sourceLinked="1"/>
        <c:majorTickMark val="none"/>
        <c:minorTickMark val="none"/>
        <c:tickLblPos val="nextTo"/>
        <c:crossAx val="178890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[COVID19_Dashboard(asdfghjk).xlsx]StatebyPop!PivotTable1</c:name>
    <c:fmtId val="0"/>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t>Top</a:t>
            </a:r>
            <a:r>
              <a:rPr lang="en-US" sz="900" b="1" baseline="0"/>
              <a:t> 10 State by Populationn</a:t>
            </a:r>
            <a:endParaRPr lang="en-US" sz="900" b="1"/>
          </a:p>
        </c:rich>
      </c:tx>
      <c:layout>
        <c:manualLayout>
          <c:xMode val="edge"/>
          <c:yMode val="edge"/>
          <c:x val="0.32575250674310868"/>
          <c:y val="1.7191977077363897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L&quot;" sourceLinked="0"/>
          <c:spPr>
            <a:noFill/>
            <a:ln>
              <a:noFill/>
            </a:ln>
            <a:effectLst/>
          </c:spPr>
          <c:txPr>
            <a:bodyPr rot="0" spcFirstLastPara="1" vertOverflow="ellipsis" vert="horz" wrap="square" lIns="38100" tIns="19050" rIns="38100" bIns="19050" anchor="b" anchorCtr="0">
              <a:spAutoFit/>
            </a:bodyPr>
            <a:lstStyle/>
            <a:p>
              <a:pPr algn="ctr">
                <a:defRPr sz="6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92847769028872"/>
          <c:y val="0.13965300182749363"/>
          <c:w val="0.7512713330188564"/>
          <c:h val="0.78660740473343427"/>
        </c:manualLayout>
      </c:layout>
      <c:barChart>
        <c:barDir val="bar"/>
        <c:grouping val="clustered"/>
        <c:varyColors val="0"/>
        <c:ser>
          <c:idx val="0"/>
          <c:order val="0"/>
          <c:tx>
            <c:strRef>
              <c:f>StatebyPop!$B$3</c:f>
              <c:strCache>
                <c:ptCount val="1"/>
                <c:pt idx="0">
                  <c:v>Total</c:v>
                </c:pt>
              </c:strCache>
            </c:strRef>
          </c:tx>
          <c:spPr>
            <a:solidFill>
              <a:schemeClr val="accent1"/>
            </a:solidFill>
            <a:ln>
              <a:noFill/>
            </a:ln>
            <a:effectLst/>
          </c:spPr>
          <c:invertIfNegative val="0"/>
          <c:dLbls>
            <c:numFmt formatCode="0.00,,,&quot;L&quot;" sourceLinked="0"/>
            <c:spPr>
              <a:noFill/>
              <a:ln>
                <a:noFill/>
              </a:ln>
              <a:effectLst/>
            </c:spPr>
            <c:txPr>
              <a:bodyPr rot="0" spcFirstLastPara="1" vertOverflow="ellipsis" vert="horz" wrap="square" lIns="38100" tIns="19050" rIns="38100" bIns="19050" anchor="b" anchorCtr="0">
                <a:spAutoFit/>
              </a:bodyPr>
              <a:lstStyle/>
              <a:p>
                <a:pPr algn="ctr">
                  <a:defRPr sz="6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StatebyPop!$A$4:$A$13</c:f>
              <c:strCache>
                <c:ptCount val="10"/>
                <c:pt idx="0">
                  <c:v>Uttar Pradesh</c:v>
                </c:pt>
                <c:pt idx="1">
                  <c:v>Bihar</c:v>
                </c:pt>
                <c:pt idx="2">
                  <c:v>Maharashtra</c:v>
                </c:pt>
                <c:pt idx="3">
                  <c:v>West Bengal</c:v>
                </c:pt>
                <c:pt idx="4">
                  <c:v>Andhra Pradesh</c:v>
                </c:pt>
                <c:pt idx="5">
                  <c:v>Madhya Pradesh</c:v>
                </c:pt>
                <c:pt idx="6">
                  <c:v>Tamil Nadu</c:v>
                </c:pt>
                <c:pt idx="7">
                  <c:v>Rajasthan</c:v>
                </c:pt>
                <c:pt idx="8">
                  <c:v>Gujarat</c:v>
                </c:pt>
                <c:pt idx="9">
                  <c:v>Karnataka</c:v>
                </c:pt>
              </c:strCache>
            </c:strRef>
          </c:cat>
          <c:val>
            <c:numRef>
              <c:f>StatebyPop!$B$4:$B$13</c:f>
              <c:numCache>
                <c:formatCode>General</c:formatCode>
                <c:ptCount val="10"/>
                <c:pt idx="0">
                  <c:v>231502578</c:v>
                </c:pt>
                <c:pt idx="1">
                  <c:v>128500364</c:v>
                </c:pt>
                <c:pt idx="2">
                  <c:v>124904071</c:v>
                </c:pt>
                <c:pt idx="3">
                  <c:v>100896618</c:v>
                </c:pt>
                <c:pt idx="4">
                  <c:v>91702478</c:v>
                </c:pt>
                <c:pt idx="5">
                  <c:v>85002417</c:v>
                </c:pt>
                <c:pt idx="6">
                  <c:v>83697770</c:v>
                </c:pt>
                <c:pt idx="7">
                  <c:v>79502477</c:v>
                </c:pt>
                <c:pt idx="8">
                  <c:v>70400153</c:v>
                </c:pt>
                <c:pt idx="9">
                  <c:v>69599762</c:v>
                </c:pt>
              </c:numCache>
            </c:numRef>
          </c:val>
          <c:extLst>
            <c:ext xmlns:c16="http://schemas.microsoft.com/office/drawing/2014/chart" uri="{C3380CC4-5D6E-409C-BE32-E72D297353CC}">
              <c16:uniqueId val="{00000000-B739-4113-9336-C4B205FA7C36}"/>
            </c:ext>
          </c:extLst>
        </c:ser>
        <c:dLbls>
          <c:dLblPos val="outEnd"/>
          <c:showLegendKey val="0"/>
          <c:showVal val="1"/>
          <c:showCatName val="0"/>
          <c:showSerName val="0"/>
          <c:showPercent val="0"/>
          <c:showBubbleSize val="0"/>
        </c:dLbls>
        <c:gapWidth val="70"/>
        <c:axId val="1327208720"/>
        <c:axId val="1327209680"/>
      </c:barChart>
      <c:catAx>
        <c:axId val="132720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27209680"/>
        <c:crosses val="autoZero"/>
        <c:auto val="1"/>
        <c:lblAlgn val="ctr"/>
        <c:lblOffset val="100"/>
        <c:noMultiLvlLbl val="0"/>
      </c:catAx>
      <c:valAx>
        <c:axId val="1327209680"/>
        <c:scaling>
          <c:orientation val="minMax"/>
        </c:scaling>
        <c:delete val="1"/>
        <c:axPos val="b"/>
        <c:numFmt formatCode="General" sourceLinked="1"/>
        <c:majorTickMark val="none"/>
        <c:minorTickMark val="none"/>
        <c:tickLblPos val="nextTo"/>
        <c:crossAx val="132720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[COVID19_Dashboard(asdfghjk).xlsx]Percentage of Population Affect!PivotTable32</c:name>
    <c:fmtId val="16"/>
  </c:pivotSource>
  <c:chart>
    <c:title>
      <c:tx>
        <c:rich>
          <a:bodyPr rot="0" spcFirstLastPara="1" vertOverflow="ellipsis" vert="horz" wrap="square" anchor="ctr" anchorCtr="1"/>
          <a:lstStyle/>
          <a:p>
            <a:pPr algn="ctr">
              <a:defRPr sz="900" b="0" i="0" u="none" strike="noStrike" kern="1200" spc="0" baseline="0">
                <a:solidFill>
                  <a:schemeClr val="tx1">
                    <a:lumMod val="65000"/>
                    <a:lumOff val="35000"/>
                  </a:schemeClr>
                </a:solidFill>
                <a:latin typeface="+mn-lt"/>
                <a:ea typeface="+mn-ea"/>
                <a:cs typeface="+mn-cs"/>
              </a:defRPr>
            </a:pPr>
            <a:r>
              <a:rPr lang="en-IN" sz="900" b="1" i="0" u="none" strike="noStrike" baseline="0"/>
              <a:t>% Population Affected by COVID-19 (by State)</a:t>
            </a:r>
            <a:endParaRPr lang="en-US" sz="900" b="1"/>
          </a:p>
        </c:rich>
      </c:tx>
      <c:layout>
        <c:manualLayout>
          <c:xMode val="edge"/>
          <c:yMode val="edge"/>
          <c:x val="0.31324570402393848"/>
          <c:y val="1.5371481504194276E-2"/>
        </c:manualLayout>
      </c:layout>
      <c:overlay val="0"/>
      <c:spPr>
        <a:noFill/>
        <a:ln>
          <a:noFill/>
        </a:ln>
        <a:effectLst/>
      </c:spPr>
      <c:txPr>
        <a:bodyPr rot="0" spcFirstLastPara="1" vertOverflow="ellipsis" vert="horz" wrap="square" anchor="ctr" anchorCtr="1"/>
        <a:lstStyle/>
        <a:p>
          <a:pPr algn="ct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2"/>
          </a:solidFill>
          <a:ln>
            <a:noFill/>
          </a:ln>
          <a:effectLst/>
        </c:spPr>
      </c:pivotFmt>
      <c:pivotFmt>
        <c:idx val="44"/>
        <c:spPr>
          <a:solidFill>
            <a:schemeClr val="accent2"/>
          </a:solidFill>
          <a:ln>
            <a:noFill/>
          </a:ln>
          <a:effectLst/>
        </c:spPr>
      </c:pivotFmt>
      <c:pivotFmt>
        <c:idx val="45"/>
        <c:spPr>
          <a:solidFill>
            <a:schemeClr val="accent2"/>
          </a:solidFill>
          <a:ln>
            <a:noFill/>
          </a:ln>
          <a:effectLst/>
        </c:spPr>
      </c:pivotFmt>
      <c:pivotFmt>
        <c:idx val="46"/>
        <c:spPr>
          <a:solidFill>
            <a:schemeClr val="accent2"/>
          </a:solidFill>
          <a:ln>
            <a:noFill/>
          </a:ln>
          <a:effectLst/>
        </c:spPr>
      </c:pivotFmt>
      <c:pivotFmt>
        <c:idx val="47"/>
        <c:spPr>
          <a:solidFill>
            <a:schemeClr val="accent2"/>
          </a:solidFill>
          <a:ln>
            <a:noFill/>
          </a:ln>
          <a:effectLst/>
        </c:spPr>
      </c:pivotFmt>
      <c:pivotFmt>
        <c:idx val="48"/>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pivotFmt>
      <c:pivotFmt>
        <c:idx val="50"/>
        <c:spPr>
          <a:solidFill>
            <a:schemeClr val="accent2"/>
          </a:solidFill>
          <a:ln>
            <a:noFill/>
          </a:ln>
          <a:effectLst/>
        </c:spPr>
      </c:pivotFmt>
      <c:pivotFmt>
        <c:idx val="51"/>
        <c:spPr>
          <a:solidFill>
            <a:schemeClr val="accent2"/>
          </a:solidFill>
          <a:ln>
            <a:noFill/>
          </a:ln>
          <a:effectLst/>
        </c:spPr>
      </c:pivotFmt>
      <c:pivotFmt>
        <c:idx val="52"/>
        <c:spPr>
          <a:solidFill>
            <a:schemeClr val="accent2"/>
          </a:solidFill>
          <a:ln>
            <a:noFill/>
          </a:ln>
          <a:effectLst/>
        </c:spPr>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pivotFmt>
    </c:pivotFmts>
    <c:plotArea>
      <c:layout>
        <c:manualLayout>
          <c:layoutTarget val="inner"/>
          <c:xMode val="edge"/>
          <c:yMode val="edge"/>
          <c:x val="6.0104754960762008E-2"/>
          <c:y val="0.28333920050464456"/>
          <c:w val="0.91278370326582492"/>
          <c:h val="0.46001973811389096"/>
        </c:manualLayout>
      </c:layout>
      <c:barChart>
        <c:barDir val="col"/>
        <c:grouping val="clustered"/>
        <c:varyColors val="1"/>
        <c:ser>
          <c:idx val="0"/>
          <c:order val="0"/>
          <c:tx>
            <c:strRef>
              <c:f>'Percentage of Population Affect'!$B$3</c:f>
              <c:strCache>
                <c:ptCount val="1"/>
                <c:pt idx="0">
                  <c:v>Total</c:v>
                </c:pt>
              </c:strCache>
            </c:strRef>
          </c:tx>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8D40-487A-87CE-50ACD0BEC712}"/>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8D40-487A-87CE-50ACD0BEC71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8D40-487A-87CE-50ACD0BEC712}"/>
              </c:ext>
            </c:extLst>
          </c:dPt>
          <c:dPt>
            <c:idx val="3"/>
            <c:invertIfNegative val="0"/>
            <c:bubble3D val="0"/>
            <c:spPr>
              <a:solidFill>
                <a:schemeClr val="accent2">
                  <a:lumMod val="60000"/>
                </a:schemeClr>
              </a:solidFill>
              <a:ln>
                <a:noFill/>
              </a:ln>
              <a:effectLst/>
            </c:spPr>
            <c:extLst>
              <c:ext xmlns:c16="http://schemas.microsoft.com/office/drawing/2014/chart" uri="{C3380CC4-5D6E-409C-BE32-E72D297353CC}">
                <c16:uniqueId val="{00000007-8D40-487A-87CE-50ACD0BEC712}"/>
              </c:ext>
            </c:extLst>
          </c:dPt>
          <c:dPt>
            <c:idx val="4"/>
            <c:invertIfNegative val="0"/>
            <c:bubble3D val="0"/>
            <c:spPr>
              <a:solidFill>
                <a:schemeClr val="accent4">
                  <a:lumMod val="60000"/>
                </a:schemeClr>
              </a:solidFill>
              <a:ln>
                <a:noFill/>
              </a:ln>
              <a:effectLst/>
            </c:spPr>
            <c:extLst>
              <c:ext xmlns:c16="http://schemas.microsoft.com/office/drawing/2014/chart" uri="{C3380CC4-5D6E-409C-BE32-E72D297353CC}">
                <c16:uniqueId val="{00000009-8D40-487A-87CE-50ACD0BEC712}"/>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8D40-487A-87CE-50ACD0BEC712}"/>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8D40-487A-87CE-50ACD0BEC712}"/>
              </c:ext>
            </c:extLst>
          </c:dPt>
          <c:dPt>
            <c:idx val="7"/>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0F-8D40-487A-87CE-50ACD0BEC712}"/>
              </c:ext>
            </c:extLst>
          </c:dPt>
          <c:dPt>
            <c:idx val="8"/>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11-8D40-487A-87CE-50ACD0BEC712}"/>
              </c:ext>
            </c:extLst>
          </c:dPt>
          <c:dPt>
            <c:idx val="9"/>
            <c:invertIfNegative val="0"/>
            <c:bubble3D val="0"/>
            <c:spPr>
              <a:solidFill>
                <a:schemeClr val="accent2">
                  <a:lumMod val="80000"/>
                </a:schemeClr>
              </a:solidFill>
              <a:ln>
                <a:noFill/>
              </a:ln>
              <a:effectLst/>
            </c:spPr>
            <c:extLst>
              <c:ext xmlns:c16="http://schemas.microsoft.com/office/drawing/2014/chart" uri="{C3380CC4-5D6E-409C-BE32-E72D297353CC}">
                <c16:uniqueId val="{00000013-8D40-487A-87CE-50ACD0BEC712}"/>
              </c:ext>
            </c:extLst>
          </c:dPt>
          <c:dPt>
            <c:idx val="10"/>
            <c:invertIfNegative val="0"/>
            <c:bubble3D val="0"/>
            <c:spPr>
              <a:solidFill>
                <a:schemeClr val="accent4">
                  <a:lumMod val="80000"/>
                </a:schemeClr>
              </a:solidFill>
              <a:ln>
                <a:noFill/>
              </a:ln>
              <a:effectLst/>
            </c:spPr>
            <c:extLst>
              <c:ext xmlns:c16="http://schemas.microsoft.com/office/drawing/2014/chart" uri="{C3380CC4-5D6E-409C-BE32-E72D297353CC}">
                <c16:uniqueId val="{00000015-8D40-487A-87CE-50ACD0BEC712}"/>
              </c:ext>
            </c:extLst>
          </c:dPt>
          <c:dPt>
            <c:idx val="11"/>
            <c:invertIfNegative val="0"/>
            <c:bubble3D val="0"/>
            <c:spPr>
              <a:solidFill>
                <a:schemeClr val="accent6">
                  <a:lumMod val="80000"/>
                </a:schemeClr>
              </a:solidFill>
              <a:ln>
                <a:noFill/>
              </a:ln>
              <a:effectLst/>
            </c:spPr>
            <c:extLst>
              <c:ext xmlns:c16="http://schemas.microsoft.com/office/drawing/2014/chart" uri="{C3380CC4-5D6E-409C-BE32-E72D297353CC}">
                <c16:uniqueId val="{00000017-8D40-487A-87CE-50ACD0BEC712}"/>
              </c:ext>
            </c:extLst>
          </c:dPt>
          <c:dPt>
            <c:idx val="1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9-8D40-487A-87CE-50ACD0BEC712}"/>
              </c:ext>
            </c:extLst>
          </c:dPt>
          <c:dPt>
            <c:idx val="1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B-8D40-487A-87CE-50ACD0BEC712}"/>
              </c:ext>
            </c:extLst>
          </c:dPt>
          <c:dPt>
            <c:idx val="1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D-8D40-487A-87CE-50ACD0BEC712}"/>
              </c:ext>
            </c:extLst>
          </c:dPt>
          <c:dPt>
            <c:idx val="15"/>
            <c:invertIfNegative val="0"/>
            <c:bubble3D val="0"/>
            <c:spPr>
              <a:solidFill>
                <a:schemeClr val="accent2">
                  <a:lumMod val="50000"/>
                </a:schemeClr>
              </a:solidFill>
              <a:ln>
                <a:noFill/>
              </a:ln>
              <a:effectLst/>
            </c:spPr>
            <c:extLst>
              <c:ext xmlns:c16="http://schemas.microsoft.com/office/drawing/2014/chart" uri="{C3380CC4-5D6E-409C-BE32-E72D297353CC}">
                <c16:uniqueId val="{0000001F-8D40-487A-87CE-50ACD0BEC712}"/>
              </c:ext>
            </c:extLst>
          </c:dPt>
          <c:dPt>
            <c:idx val="16"/>
            <c:invertIfNegative val="0"/>
            <c:bubble3D val="0"/>
            <c:spPr>
              <a:solidFill>
                <a:schemeClr val="accent4">
                  <a:lumMod val="50000"/>
                </a:schemeClr>
              </a:solidFill>
              <a:ln>
                <a:noFill/>
              </a:ln>
              <a:effectLst/>
            </c:spPr>
            <c:extLst>
              <c:ext xmlns:c16="http://schemas.microsoft.com/office/drawing/2014/chart" uri="{C3380CC4-5D6E-409C-BE32-E72D297353CC}">
                <c16:uniqueId val="{00000021-8D40-487A-87CE-50ACD0BEC712}"/>
              </c:ext>
            </c:extLst>
          </c:dPt>
          <c:dPt>
            <c:idx val="17"/>
            <c:invertIfNegative val="0"/>
            <c:bubble3D val="0"/>
            <c:spPr>
              <a:solidFill>
                <a:schemeClr val="accent6">
                  <a:lumMod val="50000"/>
                </a:schemeClr>
              </a:solidFill>
              <a:ln>
                <a:noFill/>
              </a:ln>
              <a:effectLst/>
            </c:spPr>
            <c:extLst>
              <c:ext xmlns:c16="http://schemas.microsoft.com/office/drawing/2014/chart" uri="{C3380CC4-5D6E-409C-BE32-E72D297353CC}">
                <c16:uniqueId val="{00000023-8D40-487A-87CE-50ACD0BEC712}"/>
              </c:ext>
            </c:extLst>
          </c:dPt>
          <c:dPt>
            <c:idx val="18"/>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25-8D40-487A-87CE-50ACD0BEC712}"/>
              </c:ext>
            </c:extLst>
          </c:dPt>
          <c:dPt>
            <c:idx val="1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27-8D40-487A-87CE-50ACD0BEC712}"/>
              </c:ext>
            </c:extLst>
          </c:dPt>
          <c:dPt>
            <c:idx val="20"/>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29-8D40-487A-87CE-50ACD0BEC712}"/>
              </c:ext>
            </c:extLst>
          </c:dPt>
          <c:dPt>
            <c:idx val="21"/>
            <c:invertIfNegative val="0"/>
            <c:bubble3D val="0"/>
            <c:spPr>
              <a:solidFill>
                <a:schemeClr val="accent2">
                  <a:lumMod val="70000"/>
                </a:schemeClr>
              </a:solidFill>
              <a:ln>
                <a:noFill/>
              </a:ln>
              <a:effectLst/>
            </c:spPr>
            <c:extLst>
              <c:ext xmlns:c16="http://schemas.microsoft.com/office/drawing/2014/chart" uri="{C3380CC4-5D6E-409C-BE32-E72D297353CC}">
                <c16:uniqueId val="{0000002B-8D40-487A-87CE-50ACD0BEC712}"/>
              </c:ext>
            </c:extLst>
          </c:dPt>
          <c:dPt>
            <c:idx val="22"/>
            <c:invertIfNegative val="0"/>
            <c:bubble3D val="0"/>
            <c:spPr>
              <a:solidFill>
                <a:schemeClr val="accent4">
                  <a:lumMod val="70000"/>
                </a:schemeClr>
              </a:solidFill>
              <a:ln>
                <a:noFill/>
              </a:ln>
              <a:effectLst/>
            </c:spPr>
            <c:extLst>
              <c:ext xmlns:c16="http://schemas.microsoft.com/office/drawing/2014/chart" uri="{C3380CC4-5D6E-409C-BE32-E72D297353CC}">
                <c16:uniqueId val="{0000002D-8D40-487A-87CE-50ACD0BEC712}"/>
              </c:ext>
            </c:extLst>
          </c:dPt>
          <c:dPt>
            <c:idx val="23"/>
            <c:invertIfNegative val="0"/>
            <c:bubble3D val="0"/>
            <c:spPr>
              <a:solidFill>
                <a:schemeClr val="accent6">
                  <a:lumMod val="70000"/>
                </a:schemeClr>
              </a:solidFill>
              <a:ln>
                <a:noFill/>
              </a:ln>
              <a:effectLst/>
            </c:spPr>
            <c:extLst>
              <c:ext xmlns:c16="http://schemas.microsoft.com/office/drawing/2014/chart" uri="{C3380CC4-5D6E-409C-BE32-E72D297353CC}">
                <c16:uniqueId val="{0000002F-8D40-487A-87CE-50ACD0BEC712}"/>
              </c:ext>
            </c:extLst>
          </c:dPt>
          <c:dPt>
            <c:idx val="24"/>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031-8D40-487A-87CE-50ACD0BEC712}"/>
              </c:ext>
            </c:extLst>
          </c:dPt>
          <c:dPt>
            <c:idx val="25"/>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033-8D40-487A-87CE-50ACD0BEC712}"/>
              </c:ext>
            </c:extLst>
          </c:dPt>
          <c:dPt>
            <c:idx val="26"/>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035-8D40-487A-87CE-50ACD0BEC712}"/>
              </c:ext>
            </c:extLst>
          </c:dPt>
          <c:dPt>
            <c:idx val="27"/>
            <c:invertIfNegative val="0"/>
            <c:bubble3D val="0"/>
            <c:spPr>
              <a:solidFill>
                <a:schemeClr val="accent2"/>
              </a:solidFill>
              <a:ln>
                <a:noFill/>
              </a:ln>
              <a:effectLst/>
            </c:spPr>
            <c:extLst>
              <c:ext xmlns:c16="http://schemas.microsoft.com/office/drawing/2014/chart" uri="{C3380CC4-5D6E-409C-BE32-E72D297353CC}">
                <c16:uniqueId val="{00000037-8D40-487A-87CE-50ACD0BEC712}"/>
              </c:ext>
            </c:extLst>
          </c:dPt>
          <c:dPt>
            <c:idx val="28"/>
            <c:invertIfNegative val="0"/>
            <c:bubble3D val="0"/>
            <c:spPr>
              <a:solidFill>
                <a:schemeClr val="accent4"/>
              </a:solidFill>
              <a:ln>
                <a:noFill/>
              </a:ln>
              <a:effectLst/>
            </c:spPr>
            <c:extLst>
              <c:ext xmlns:c16="http://schemas.microsoft.com/office/drawing/2014/chart" uri="{C3380CC4-5D6E-409C-BE32-E72D297353CC}">
                <c16:uniqueId val="{00000039-8D40-487A-87CE-50ACD0BEC712}"/>
              </c:ext>
            </c:extLst>
          </c:dPt>
          <c:dPt>
            <c:idx val="29"/>
            <c:invertIfNegative val="0"/>
            <c:bubble3D val="0"/>
            <c:spPr>
              <a:solidFill>
                <a:schemeClr val="accent6"/>
              </a:solidFill>
              <a:ln>
                <a:noFill/>
              </a:ln>
              <a:effectLst/>
            </c:spPr>
            <c:extLst>
              <c:ext xmlns:c16="http://schemas.microsoft.com/office/drawing/2014/chart" uri="{C3380CC4-5D6E-409C-BE32-E72D297353CC}">
                <c16:uniqueId val="{0000003B-8D40-487A-87CE-50ACD0BEC712}"/>
              </c:ext>
            </c:extLst>
          </c:dPt>
          <c:dPt>
            <c:idx val="30"/>
            <c:invertIfNegative val="0"/>
            <c:bubble3D val="0"/>
            <c:spPr>
              <a:solidFill>
                <a:schemeClr val="accent2">
                  <a:lumMod val="60000"/>
                </a:schemeClr>
              </a:solidFill>
              <a:ln>
                <a:noFill/>
              </a:ln>
              <a:effectLst/>
            </c:spPr>
            <c:extLst>
              <c:ext xmlns:c16="http://schemas.microsoft.com/office/drawing/2014/chart" uri="{C3380CC4-5D6E-409C-BE32-E72D297353CC}">
                <c16:uniqueId val="{0000003D-8D40-487A-87CE-50ACD0BEC712}"/>
              </c:ext>
            </c:extLst>
          </c:dPt>
          <c:dPt>
            <c:idx val="31"/>
            <c:invertIfNegative val="0"/>
            <c:bubble3D val="0"/>
            <c:spPr>
              <a:solidFill>
                <a:schemeClr val="accent4">
                  <a:lumMod val="60000"/>
                </a:schemeClr>
              </a:solidFill>
              <a:ln>
                <a:noFill/>
              </a:ln>
              <a:effectLst/>
            </c:spPr>
            <c:extLst>
              <c:ext xmlns:c16="http://schemas.microsoft.com/office/drawing/2014/chart" uri="{C3380CC4-5D6E-409C-BE32-E72D297353CC}">
                <c16:uniqueId val="{0000003F-8D40-487A-87CE-50ACD0BEC712}"/>
              </c:ext>
            </c:extLst>
          </c:dPt>
          <c:dPt>
            <c:idx val="32"/>
            <c:invertIfNegative val="0"/>
            <c:bubble3D val="0"/>
            <c:spPr>
              <a:solidFill>
                <a:schemeClr val="accent6">
                  <a:lumMod val="60000"/>
                </a:schemeClr>
              </a:solidFill>
              <a:ln>
                <a:noFill/>
              </a:ln>
              <a:effectLst/>
            </c:spPr>
            <c:extLst>
              <c:ext xmlns:c16="http://schemas.microsoft.com/office/drawing/2014/chart" uri="{C3380CC4-5D6E-409C-BE32-E72D297353CC}">
                <c16:uniqueId val="{00000041-8D40-487A-87CE-50ACD0BEC712}"/>
              </c:ext>
            </c:extLst>
          </c:dPt>
          <c:dPt>
            <c:idx val="3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43-8D40-487A-87CE-50ACD0BEC712}"/>
              </c:ext>
            </c:extLst>
          </c:dPt>
          <c:dPt>
            <c:idx val="34"/>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45-8D40-487A-87CE-50ACD0BEC712}"/>
              </c:ext>
            </c:extLst>
          </c:dPt>
          <c:dPt>
            <c:idx val="35"/>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47-8D40-487A-87CE-50ACD0BEC712}"/>
              </c:ext>
            </c:extLst>
          </c:dPt>
          <c:dLbls>
            <c:spPr>
              <a:noFill/>
              <a:ln>
                <a:noFill/>
              </a:ln>
              <a:effectLst/>
            </c:spPr>
            <c:txPr>
              <a:bodyPr rot="-5400000" spcFirstLastPara="1" vertOverflow="ellipsis" wrap="square" lIns="38100" tIns="19050" rIns="38100" bIns="19050" anchor="ctr" anchorCtr="0">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'Percentage of Population Affect'!$A$4:$A$14</c:f>
              <c:strCache>
                <c:ptCount val="10"/>
                <c:pt idx="0">
                  <c:v>Lakshadweep</c:v>
                </c:pt>
                <c:pt idx="1">
                  <c:v>Kerala</c:v>
                </c:pt>
                <c:pt idx="2">
                  <c:v>Goa</c:v>
                </c:pt>
                <c:pt idx="3">
                  <c:v>Mizoram</c:v>
                </c:pt>
                <c:pt idx="4">
                  <c:v>Puducherry</c:v>
                </c:pt>
                <c:pt idx="5">
                  <c:v>Delhi</c:v>
                </c:pt>
                <c:pt idx="6">
                  <c:v>Ladakh</c:v>
                </c:pt>
                <c:pt idx="7">
                  <c:v>Chandigarh</c:v>
                </c:pt>
                <c:pt idx="8">
                  <c:v>Maharashtra</c:v>
                </c:pt>
                <c:pt idx="9">
                  <c:v>Sikkim</c:v>
                </c:pt>
              </c:strCache>
            </c:strRef>
          </c:cat>
          <c:val>
            <c:numRef>
              <c:f>'Percentage of Population Affect'!$B$4:$B$14</c:f>
              <c:numCache>
                <c:formatCode>0.00%</c:formatCode>
                <c:ptCount val="10"/>
                <c:pt idx="0">
                  <c:v>0.15704307510492266</c:v>
                </c:pt>
                <c:pt idx="1">
                  <c:v>0.14568840788963885</c:v>
                </c:pt>
                <c:pt idx="2">
                  <c:v>0.11725882921855042</c:v>
                </c:pt>
                <c:pt idx="3">
                  <c:v>9.8248466156900818E-2</c:v>
                </c:pt>
                <c:pt idx="4">
                  <c:v>7.8005528386136502E-2</c:v>
                </c:pt>
                <c:pt idx="5">
                  <c:v>7.4627264690046616E-2</c:v>
                </c:pt>
                <c:pt idx="6">
                  <c:v>7.2800627900251991E-2</c:v>
                </c:pt>
                <c:pt idx="7">
                  <c:v>5.6457462609236293E-2</c:v>
                </c:pt>
                <c:pt idx="8">
                  <c:v>5.3027446959675158E-2</c:v>
                </c:pt>
                <c:pt idx="9">
                  <c:v>4.8776707055571342E-2</c:v>
                </c:pt>
              </c:numCache>
            </c:numRef>
          </c:val>
          <c:extLst>
            <c:ext xmlns:c16="http://schemas.microsoft.com/office/drawing/2014/chart" uri="{C3380CC4-5D6E-409C-BE32-E72D297353CC}">
              <c16:uniqueId val="{00000048-8D40-487A-87CE-50ACD0BEC712}"/>
            </c:ext>
          </c:extLst>
        </c:ser>
        <c:dLbls>
          <c:dLblPos val="inEnd"/>
          <c:showLegendKey val="0"/>
          <c:showVal val="1"/>
          <c:showCatName val="0"/>
          <c:showSerName val="0"/>
          <c:showPercent val="0"/>
          <c:showBubbleSize val="0"/>
        </c:dLbls>
        <c:gapWidth val="219"/>
        <c:overlap val="-27"/>
        <c:axId val="76031648"/>
        <c:axId val="76028288"/>
      </c:barChart>
      <c:catAx>
        <c:axId val="7603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76028288"/>
        <c:crosses val="autoZero"/>
        <c:auto val="1"/>
        <c:lblAlgn val="ctr"/>
        <c:lblOffset val="100"/>
        <c:noMultiLvlLbl val="0"/>
      </c:catAx>
      <c:valAx>
        <c:axId val="76028288"/>
        <c:scaling>
          <c:orientation val="minMax"/>
          <c:max val="0.16000000000000003"/>
        </c:scaling>
        <c:delete val="1"/>
        <c:axPos val="l"/>
        <c:numFmt formatCode="0.00%" sourceLinked="1"/>
        <c:majorTickMark val="none"/>
        <c:minorTickMark val="none"/>
        <c:tickLblPos val="nextTo"/>
        <c:crossAx val="7603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[COVID19_Dashboard(asdfghjk).xlsx]Average Discharge Ratio by Zone!PivotTable7</c:name>
    <c:fmtId val="16"/>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IN" sz="900" b="1" i="0" u="none" strike="noStrike" baseline="0"/>
              <a:t>Average Discharge Ratio by Zone</a:t>
            </a:r>
            <a:endParaRPr lang="en-US" sz="900" b="1"/>
          </a:p>
        </c:rich>
      </c:tx>
      <c:layout>
        <c:manualLayout>
          <c:xMode val="edge"/>
          <c:yMode val="edge"/>
          <c:x val="0.19968105274393866"/>
          <c:y val="2.403968902607885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solidFill>
              <a:srgbClr val="E7E6E6">
                <a:lumMod val="10000"/>
                <a:alpha val="0"/>
              </a:srgbClr>
            </a:solid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C000"/>
          </a:solidFill>
          <a:ln>
            <a:noFill/>
          </a:ln>
          <a:effectLst/>
        </c:spPr>
      </c:pivotFmt>
      <c:pivotFmt>
        <c:idx val="2"/>
        <c:spPr>
          <a:solidFill>
            <a:srgbClr val="92D050"/>
          </a:solidFill>
          <a:ln>
            <a:noFill/>
          </a:ln>
          <a:effectLst/>
        </c:spPr>
      </c:pivotFmt>
      <c:pivotFmt>
        <c:idx val="3"/>
        <c:spPr>
          <a:solidFill>
            <a:schemeClr val="tx2">
              <a:lumMod val="50000"/>
            </a:schemeClr>
          </a:solidFill>
          <a:ln>
            <a:noFill/>
          </a:ln>
          <a:effectLst/>
        </c:spPr>
      </c:pivotFmt>
      <c:pivotFmt>
        <c:idx val="4"/>
        <c:spPr>
          <a:solidFill>
            <a:schemeClr val="accent1">
              <a:lumMod val="40000"/>
              <a:lumOff val="60000"/>
            </a:schemeClr>
          </a:solidFill>
          <a:ln>
            <a:noFill/>
          </a:ln>
          <a:effectLst/>
        </c:spPr>
      </c:pivotFmt>
      <c:pivotFmt>
        <c:idx val="5"/>
        <c:spPr>
          <a:solidFill>
            <a:srgbClr val="C00000"/>
          </a:solidFill>
          <a:ln>
            <a:noFill/>
          </a:ln>
          <a:effectLst/>
        </c:spPr>
        <c:marker>
          <c:symbol val="none"/>
        </c:marker>
        <c:dLbl>
          <c:idx val="0"/>
          <c:spPr>
            <a:solidFill>
              <a:srgbClr val="E7E6E6">
                <a:lumMod val="10000"/>
                <a:alpha val="0"/>
              </a:srgbClr>
            </a:solid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40000"/>
              <a:lumOff val="60000"/>
            </a:schemeClr>
          </a:solidFill>
          <a:ln>
            <a:noFill/>
          </a:ln>
          <a:effectLst/>
        </c:spPr>
      </c:pivotFmt>
      <c:pivotFmt>
        <c:idx val="7"/>
        <c:spPr>
          <a:solidFill>
            <a:schemeClr val="tx2">
              <a:lumMod val="50000"/>
            </a:schemeClr>
          </a:solidFill>
          <a:ln>
            <a:noFill/>
          </a:ln>
          <a:effectLst/>
        </c:spPr>
      </c:pivotFmt>
      <c:pivotFmt>
        <c:idx val="8"/>
        <c:spPr>
          <a:solidFill>
            <a:srgbClr val="92D050"/>
          </a:solidFill>
          <a:ln>
            <a:noFill/>
          </a:ln>
          <a:effectLst/>
        </c:spPr>
      </c:pivotFmt>
      <c:pivotFmt>
        <c:idx val="9"/>
        <c:spPr>
          <a:solidFill>
            <a:srgbClr val="FFC000"/>
          </a:solidFill>
          <a:ln>
            <a:noFill/>
          </a:ln>
          <a:effectLst/>
        </c:spPr>
      </c:pivotFmt>
      <c:pivotFmt>
        <c:idx val="10"/>
        <c:spPr>
          <a:solidFill>
            <a:srgbClr val="C00000"/>
          </a:solidFill>
          <a:ln>
            <a:noFill/>
          </a:ln>
          <a:effectLst/>
        </c:spPr>
        <c:marker>
          <c:symbol val="none"/>
        </c:marker>
        <c:dLbl>
          <c:idx val="0"/>
          <c:spPr>
            <a:solidFill>
              <a:srgbClr val="E7E6E6">
                <a:lumMod val="10000"/>
                <a:alpha val="0"/>
              </a:srgbClr>
            </a:solid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40000"/>
              <a:lumOff val="60000"/>
            </a:schemeClr>
          </a:solidFill>
          <a:ln>
            <a:noFill/>
          </a:ln>
          <a:effectLst/>
        </c:spPr>
      </c:pivotFmt>
      <c:pivotFmt>
        <c:idx val="12"/>
        <c:spPr>
          <a:solidFill>
            <a:schemeClr val="tx2">
              <a:lumMod val="50000"/>
            </a:schemeClr>
          </a:solidFill>
          <a:ln>
            <a:noFill/>
          </a:ln>
          <a:effectLst/>
        </c:spPr>
      </c:pivotFmt>
      <c:pivotFmt>
        <c:idx val="13"/>
        <c:spPr>
          <a:solidFill>
            <a:srgbClr val="92D050"/>
          </a:solidFill>
          <a:ln>
            <a:noFill/>
          </a:ln>
          <a:effectLst/>
        </c:spPr>
      </c:pivotFmt>
      <c:pivotFmt>
        <c:idx val="14"/>
        <c:spPr>
          <a:solidFill>
            <a:srgbClr val="FFC000"/>
          </a:solidFill>
          <a:ln>
            <a:noFill/>
          </a:ln>
          <a:effectLst/>
        </c:spPr>
      </c:pivotFmt>
      <c:pivotFmt>
        <c:idx val="15"/>
        <c:spPr>
          <a:solidFill>
            <a:srgbClr val="C00000"/>
          </a:solidFill>
          <a:ln>
            <a:noFill/>
          </a:ln>
          <a:effectLst/>
        </c:spPr>
        <c:marker>
          <c:symbol val="none"/>
        </c:marker>
        <c:dLbl>
          <c:idx val="0"/>
          <c:spPr>
            <a:solidFill>
              <a:srgbClr val="E7E6E6">
                <a:lumMod val="10000"/>
                <a:alpha val="0"/>
              </a:srgbClr>
            </a:solid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lumMod val="40000"/>
              <a:lumOff val="60000"/>
            </a:schemeClr>
          </a:solidFill>
          <a:ln>
            <a:noFill/>
          </a:ln>
          <a:effectLst/>
        </c:spPr>
        <c:dLbl>
          <c:idx val="0"/>
          <c:layout>
            <c:manualLayout>
              <c:x val="-3.3563306096927689E-2"/>
              <c:y val="0.11767937462045952"/>
            </c:manualLayout>
          </c:layout>
          <c:tx>
            <c:rich>
              <a:bodyPr rot="0" spcFirstLastPara="1" vertOverflow="clip" horzOverflow="clip" vert="horz" wrap="square" lIns="38100" tIns="19050" rIns="38100" bIns="19050" anchor="ctr" anchorCtr="0">
                <a:spAutoFit/>
              </a:bodyPr>
              <a:lstStyle/>
              <a:p>
                <a:pPr algn="ctr">
                  <a:defRPr sz="600" b="1" i="0" u="none" strike="noStrike" kern="1200" baseline="0">
                    <a:solidFill>
                      <a:schemeClr val="tx1">
                        <a:lumMod val="85000"/>
                        <a:lumOff val="15000"/>
                      </a:schemeClr>
                    </a:solidFill>
                    <a:latin typeface="+mn-lt"/>
                    <a:ea typeface="+mn-ea"/>
                    <a:cs typeface="+mn-cs"/>
                  </a:defRPr>
                </a:pPr>
                <a:fld id="{1226CE6B-514D-4A8B-AD3E-B07276182C06}" type="VALUE">
                  <a:rPr lang="en-US" baseline="0"/>
                  <a:pPr algn="ctr">
                    <a:defRPr sz="600" b="1">
                      <a:solidFill>
                        <a:schemeClr val="tx1">
                          <a:lumMod val="85000"/>
                          <a:lumOff val="15000"/>
                        </a:schemeClr>
                      </a:solidFill>
                    </a:defRPr>
                  </a:pPr>
                  <a:t>[VALUE]</a:t>
                </a:fld>
                <a:endParaRPr lang="en-IN"/>
              </a:p>
            </c:rich>
          </c:tx>
          <c:spPr>
            <a:solidFill>
              <a:srgbClr val="E7E6E6">
                <a:lumMod val="10000"/>
                <a:alpha val="0"/>
              </a:srgbClr>
            </a:solid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0">
              <a:spAutoFit/>
            </a:bodyPr>
            <a:lstStyle/>
            <a:p>
              <a:pPr algn="ctr">
                <a:defRPr sz="600" b="1" i="0" u="none" strike="noStrike" kern="1200" baseline="0">
                  <a:solidFill>
                    <a:schemeClr val="tx1">
                      <a:lumMod val="85000"/>
                      <a:lumOff val="15000"/>
                    </a:schemeClr>
                  </a:solidFill>
                  <a:latin typeface="+mn-lt"/>
                  <a:ea typeface="+mn-ea"/>
                  <a:cs typeface="+mn-cs"/>
                </a:defRPr>
              </a:pPr>
              <a:endParaRPr lang="en-IN"/>
            </a:p>
          </c:txPr>
          <c:dLblPos val="outEnd"/>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tx2">
              <a:lumMod val="50000"/>
            </a:schemeClr>
          </a:solidFill>
          <a:ln>
            <a:noFill/>
          </a:ln>
          <a:effectLst/>
        </c:spPr>
      </c:pivotFmt>
      <c:pivotFmt>
        <c:idx val="18"/>
        <c:spPr>
          <a:solidFill>
            <a:srgbClr val="92D050"/>
          </a:solidFill>
          <a:ln>
            <a:noFill/>
          </a:ln>
          <a:effectLst/>
        </c:spPr>
      </c:pivotFmt>
      <c:pivotFmt>
        <c:idx val="19"/>
        <c:spPr>
          <a:solidFill>
            <a:srgbClr val="FFC000"/>
          </a:solidFill>
          <a:ln>
            <a:noFill/>
          </a:ln>
          <a:effectLst/>
        </c:spPr>
      </c:pivotFmt>
    </c:pivotFmts>
    <c:plotArea>
      <c:layout>
        <c:manualLayout>
          <c:layoutTarget val="inner"/>
          <c:xMode val="edge"/>
          <c:yMode val="edge"/>
          <c:x val="6.563184362128098E-2"/>
          <c:y val="0.2095397884021421"/>
          <c:w val="0.89181905546088192"/>
          <c:h val="0.65892546499044224"/>
        </c:manualLayout>
      </c:layout>
      <c:barChart>
        <c:barDir val="col"/>
        <c:grouping val="clustered"/>
        <c:varyColors val="0"/>
        <c:ser>
          <c:idx val="0"/>
          <c:order val="0"/>
          <c:tx>
            <c:strRef>
              <c:f>'Average Discharge Ratio by Zone'!$B$3</c:f>
              <c:strCache>
                <c:ptCount val="1"/>
                <c:pt idx="0">
                  <c:v>Total</c:v>
                </c:pt>
              </c:strCache>
            </c:strRef>
          </c:tx>
          <c:spPr>
            <a:solidFill>
              <a:srgbClr val="C00000"/>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06E8-41E1-BA2F-B8799423A33D}"/>
              </c:ext>
            </c:extLst>
          </c:dPt>
          <c:dPt>
            <c:idx val="1"/>
            <c:invertIfNegative val="0"/>
            <c:bubble3D val="0"/>
            <c:spPr>
              <a:solidFill>
                <a:schemeClr val="tx2">
                  <a:lumMod val="50000"/>
                </a:schemeClr>
              </a:solidFill>
              <a:ln>
                <a:noFill/>
              </a:ln>
              <a:effectLst/>
            </c:spPr>
            <c:extLst>
              <c:ext xmlns:c16="http://schemas.microsoft.com/office/drawing/2014/chart" uri="{C3380CC4-5D6E-409C-BE32-E72D297353CC}">
                <c16:uniqueId val="{00000003-06E8-41E1-BA2F-B8799423A33D}"/>
              </c:ext>
            </c:extLst>
          </c:dPt>
          <c:dPt>
            <c:idx val="2"/>
            <c:invertIfNegative val="0"/>
            <c:bubble3D val="0"/>
            <c:spPr>
              <a:solidFill>
                <a:srgbClr val="92D050"/>
              </a:solidFill>
              <a:ln>
                <a:noFill/>
              </a:ln>
              <a:effectLst/>
            </c:spPr>
            <c:extLst>
              <c:ext xmlns:c16="http://schemas.microsoft.com/office/drawing/2014/chart" uri="{C3380CC4-5D6E-409C-BE32-E72D297353CC}">
                <c16:uniqueId val="{00000005-06E8-41E1-BA2F-B8799423A33D}"/>
              </c:ext>
            </c:extLst>
          </c:dPt>
          <c:dPt>
            <c:idx val="3"/>
            <c:invertIfNegative val="0"/>
            <c:bubble3D val="0"/>
            <c:spPr>
              <a:solidFill>
                <a:srgbClr val="FFC000"/>
              </a:solidFill>
              <a:ln>
                <a:noFill/>
              </a:ln>
              <a:effectLst/>
            </c:spPr>
            <c:extLst>
              <c:ext xmlns:c16="http://schemas.microsoft.com/office/drawing/2014/chart" uri="{C3380CC4-5D6E-409C-BE32-E72D297353CC}">
                <c16:uniqueId val="{00000007-06E8-41E1-BA2F-B8799423A33D}"/>
              </c:ext>
            </c:extLst>
          </c:dPt>
          <c:dLbls>
            <c:dLbl>
              <c:idx val="0"/>
              <c:layout>
                <c:manualLayout>
                  <c:x val="-3.3563306096927689E-2"/>
                  <c:y val="0.11767937462045952"/>
                </c:manualLayout>
              </c:layout>
              <c:tx>
                <c:rich>
                  <a:bodyPr rot="0" spcFirstLastPara="1" vertOverflow="clip" horzOverflow="clip" vert="horz" wrap="square" lIns="38100" tIns="19050" rIns="38100" bIns="19050" anchor="ctr" anchorCtr="0">
                    <a:spAutoFit/>
                  </a:bodyPr>
                  <a:lstStyle/>
                  <a:p>
                    <a:pPr algn="ctr">
                      <a:defRPr sz="600" b="1" i="0" u="none" strike="noStrike" kern="1200" baseline="0">
                        <a:solidFill>
                          <a:schemeClr val="tx1">
                            <a:lumMod val="85000"/>
                            <a:lumOff val="15000"/>
                          </a:schemeClr>
                        </a:solidFill>
                        <a:latin typeface="+mn-lt"/>
                        <a:ea typeface="+mn-ea"/>
                        <a:cs typeface="+mn-cs"/>
                      </a:defRPr>
                    </a:pPr>
                    <a:fld id="{1226CE6B-514D-4A8B-AD3E-B07276182C06}" type="VALUE">
                      <a:rPr lang="en-US" baseline="0"/>
                      <a:pPr algn="ctr">
                        <a:defRPr sz="600" b="1">
                          <a:solidFill>
                            <a:schemeClr val="tx1">
                              <a:lumMod val="85000"/>
                              <a:lumOff val="15000"/>
                            </a:schemeClr>
                          </a:solidFill>
                        </a:defRPr>
                      </a:pPr>
                      <a:t>[VALUE]</a:t>
                    </a:fld>
                    <a:endParaRPr lang="en-IN"/>
                  </a:p>
                </c:rich>
              </c:tx>
              <c:spPr>
                <a:solidFill>
                  <a:srgbClr val="E7E6E6">
                    <a:lumMod val="10000"/>
                    <a:alpha val="0"/>
                  </a:srgbClr>
                </a:solid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0">
                  <a:spAutoFit/>
                </a:bodyPr>
                <a:lstStyle/>
                <a:p>
                  <a:pPr algn="ctr">
                    <a:defRPr sz="600" b="1" i="0" u="none" strike="noStrike" kern="1200" baseline="0">
                      <a:solidFill>
                        <a:schemeClr val="tx1">
                          <a:lumMod val="85000"/>
                          <a:lumOff val="15000"/>
                        </a:schemeClr>
                      </a:solidFill>
                      <a:latin typeface="+mn-lt"/>
                      <a:ea typeface="+mn-ea"/>
                      <a:cs typeface="+mn-cs"/>
                    </a:defRPr>
                  </a:pPr>
                  <a:endParaRPr lang="en-IN"/>
                </a:p>
              </c:txPr>
              <c:dLblPos val="outEnd"/>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06E8-41E1-BA2F-B8799423A33D}"/>
                </c:ext>
              </c:extLst>
            </c:dLbl>
            <c:spPr>
              <a:solidFill>
                <a:srgbClr val="E7E6E6">
                  <a:lumMod val="10000"/>
                  <a:alpha val="0"/>
                </a:srgbClr>
              </a:solid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'Average Discharge Ratio by Zone'!$A$4:$A$8</c:f>
              <c:strCache>
                <c:ptCount val="4"/>
                <c:pt idx="0">
                  <c:v>North</c:v>
                </c:pt>
                <c:pt idx="1">
                  <c:v>East</c:v>
                </c:pt>
                <c:pt idx="2">
                  <c:v>South</c:v>
                </c:pt>
                <c:pt idx="3">
                  <c:v>West</c:v>
                </c:pt>
              </c:strCache>
            </c:strRef>
          </c:cat>
          <c:val>
            <c:numRef>
              <c:f>'Average Discharge Ratio by Zone'!$B$4:$B$8</c:f>
              <c:numCache>
                <c:formatCode>0.00</c:formatCode>
                <c:ptCount val="4"/>
                <c:pt idx="0">
                  <c:v>98.177777777777777</c:v>
                </c:pt>
                <c:pt idx="1">
                  <c:v>98.193846153846167</c:v>
                </c:pt>
                <c:pt idx="2">
                  <c:v>98.59375</c:v>
                </c:pt>
                <c:pt idx="3">
                  <c:v>98.669999999999973</c:v>
                </c:pt>
              </c:numCache>
            </c:numRef>
          </c:val>
          <c:extLst>
            <c:ext xmlns:c16="http://schemas.microsoft.com/office/drawing/2014/chart" uri="{C3380CC4-5D6E-409C-BE32-E72D297353CC}">
              <c16:uniqueId val="{00000008-06E8-41E1-BA2F-B8799423A33D}"/>
            </c:ext>
          </c:extLst>
        </c:ser>
        <c:dLbls>
          <c:showLegendKey val="0"/>
          <c:showVal val="0"/>
          <c:showCatName val="0"/>
          <c:showSerName val="0"/>
          <c:showPercent val="0"/>
          <c:showBubbleSize val="0"/>
        </c:dLbls>
        <c:gapWidth val="75"/>
        <c:overlap val="40"/>
        <c:axId val="76029728"/>
        <c:axId val="76030208"/>
      </c:barChart>
      <c:catAx>
        <c:axId val="7602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6030208"/>
        <c:crosses val="autoZero"/>
        <c:auto val="1"/>
        <c:lblAlgn val="ctr"/>
        <c:lblOffset val="100"/>
        <c:noMultiLvlLbl val="0"/>
      </c:catAx>
      <c:valAx>
        <c:axId val="76030208"/>
        <c:scaling>
          <c:orientation val="minMax"/>
          <c:min val="98"/>
        </c:scaling>
        <c:delete val="1"/>
        <c:axPos val="l"/>
        <c:numFmt formatCode="0.00" sourceLinked="1"/>
        <c:majorTickMark val="none"/>
        <c:minorTickMark val="none"/>
        <c:tickLblPos val="nextTo"/>
        <c:crossAx val="7602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5">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12.xml"/><Relationship Id="rId18" Type="http://schemas.openxmlformats.org/officeDocument/2006/relationships/image" Target="../media/image12.svg"/><Relationship Id="rId3" Type="http://schemas.openxmlformats.org/officeDocument/2006/relationships/chart" Target="../charts/chart10.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image" Target="../media/image11.png"/><Relationship Id="rId2" Type="http://schemas.openxmlformats.org/officeDocument/2006/relationships/chart" Target="../charts/chart9.xml"/><Relationship Id="rId16" Type="http://schemas.openxmlformats.org/officeDocument/2006/relationships/image" Target="../media/image10.svg"/><Relationship Id="rId1" Type="http://schemas.openxmlformats.org/officeDocument/2006/relationships/chart" Target="../charts/chart8.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9.png"/><Relationship Id="rId10" Type="http://schemas.openxmlformats.org/officeDocument/2006/relationships/image" Target="../media/image6.svg"/><Relationship Id="rId19" Type="http://schemas.openxmlformats.org/officeDocument/2006/relationships/chart" Target="../charts/chart14.xml"/><Relationship Id="rId4" Type="http://schemas.openxmlformats.org/officeDocument/2006/relationships/chart" Target="../charts/chart11.xml"/><Relationship Id="rId9" Type="http://schemas.openxmlformats.org/officeDocument/2006/relationships/image" Target="../media/image5.png"/><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606294</xdr:colOff>
      <xdr:row>1</xdr:row>
      <xdr:rowOff>173973</xdr:rowOff>
    </xdr:from>
    <xdr:to>
      <xdr:col>15</xdr:col>
      <xdr:colOff>337098</xdr:colOff>
      <xdr:row>22</xdr:row>
      <xdr:rowOff>101913</xdr:rowOff>
    </xdr:to>
    <xdr:graphicFrame macro="">
      <xdr:nvGraphicFramePr>
        <xdr:cNvPr id="2" name="Chart 1">
          <a:extLst>
            <a:ext uri="{FF2B5EF4-FFF2-40B4-BE49-F238E27FC236}">
              <a16:creationId xmlns:a16="http://schemas.microsoft.com/office/drawing/2014/main" id="{BD56AD45-6B17-2792-6212-511CB74E5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798659</xdr:colOff>
      <xdr:row>3</xdr:row>
      <xdr:rowOff>85102</xdr:rowOff>
    </xdr:from>
    <xdr:to>
      <xdr:col>7</xdr:col>
      <xdr:colOff>671134</xdr:colOff>
      <xdr:row>17</xdr:row>
      <xdr:rowOff>32732</xdr:rowOff>
    </xdr:to>
    <xdr:graphicFrame macro="">
      <xdr:nvGraphicFramePr>
        <xdr:cNvPr id="3" name="Chart 2">
          <a:extLst>
            <a:ext uri="{FF2B5EF4-FFF2-40B4-BE49-F238E27FC236}">
              <a16:creationId xmlns:a16="http://schemas.microsoft.com/office/drawing/2014/main" id="{E77AB0E8-B3D8-AF6B-407C-998DA805D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11140</xdr:colOff>
      <xdr:row>5</xdr:row>
      <xdr:rowOff>1</xdr:rowOff>
    </xdr:from>
    <xdr:to>
      <xdr:col>14</xdr:col>
      <xdr:colOff>375988</xdr:colOff>
      <xdr:row>22</xdr:row>
      <xdr:rowOff>107951</xdr:rowOff>
    </xdr:to>
    <xdr:graphicFrame macro="">
      <xdr:nvGraphicFramePr>
        <xdr:cNvPr id="2" name="Chart 1">
          <a:extLst>
            <a:ext uri="{FF2B5EF4-FFF2-40B4-BE49-F238E27FC236}">
              <a16:creationId xmlns:a16="http://schemas.microsoft.com/office/drawing/2014/main" id="{BCB5A2A4-B2CE-3622-FF35-2E9D1B38D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1</xdr:rowOff>
    </xdr:from>
    <xdr:to>
      <xdr:col>10</xdr:col>
      <xdr:colOff>283882</xdr:colOff>
      <xdr:row>18</xdr:row>
      <xdr:rowOff>56776</xdr:rowOff>
    </xdr:to>
    <xdr:graphicFrame macro="">
      <xdr:nvGraphicFramePr>
        <xdr:cNvPr id="3" name="Chart 2">
          <a:extLst>
            <a:ext uri="{FF2B5EF4-FFF2-40B4-BE49-F238E27FC236}">
              <a16:creationId xmlns:a16="http://schemas.microsoft.com/office/drawing/2014/main" id="{C70F6CD3-E106-6A31-3ADC-DD0005E84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238124</xdr:colOff>
      <xdr:row>3</xdr:row>
      <xdr:rowOff>71437</xdr:rowOff>
    </xdr:from>
    <xdr:to>
      <xdr:col>9</xdr:col>
      <xdr:colOff>126999</xdr:colOff>
      <xdr:row>16</xdr:row>
      <xdr:rowOff>19050</xdr:rowOff>
    </xdr:to>
    <xdr:graphicFrame macro="">
      <xdr:nvGraphicFramePr>
        <xdr:cNvPr id="2" name="Chart 1">
          <a:extLst>
            <a:ext uri="{FF2B5EF4-FFF2-40B4-BE49-F238E27FC236}">
              <a16:creationId xmlns:a16="http://schemas.microsoft.com/office/drawing/2014/main" id="{ECF57A55-F58C-D4C9-CF68-B884B58CA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3342</xdr:colOff>
      <xdr:row>4</xdr:row>
      <xdr:rowOff>7018</xdr:rowOff>
    </xdr:from>
    <xdr:to>
      <xdr:col>8</xdr:col>
      <xdr:colOff>960855</xdr:colOff>
      <xdr:row>18</xdr:row>
      <xdr:rowOff>176797</xdr:rowOff>
    </xdr:to>
    <xdr:graphicFrame macro="">
      <xdr:nvGraphicFramePr>
        <xdr:cNvPr id="2" name="Chart 1">
          <a:extLst>
            <a:ext uri="{FF2B5EF4-FFF2-40B4-BE49-F238E27FC236}">
              <a16:creationId xmlns:a16="http://schemas.microsoft.com/office/drawing/2014/main" id="{E0F13FA2-36BA-5982-2DDB-6FB2F9CA0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603250</xdr:colOff>
      <xdr:row>4</xdr:row>
      <xdr:rowOff>12700</xdr:rowOff>
    </xdr:from>
    <xdr:to>
      <xdr:col>9</xdr:col>
      <xdr:colOff>469900</xdr:colOff>
      <xdr:row>16</xdr:row>
      <xdr:rowOff>19050</xdr:rowOff>
    </xdr:to>
    <xdr:graphicFrame macro="">
      <xdr:nvGraphicFramePr>
        <xdr:cNvPr id="2" name="Chart 1">
          <a:extLst>
            <a:ext uri="{FF2B5EF4-FFF2-40B4-BE49-F238E27FC236}">
              <a16:creationId xmlns:a16="http://schemas.microsoft.com/office/drawing/2014/main" id="{9655D5CD-9BAB-AF54-53C1-75C99E63C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291114</xdr:colOff>
      <xdr:row>5</xdr:row>
      <xdr:rowOff>73996</xdr:rowOff>
    </xdr:from>
    <xdr:to>
      <xdr:col>10</xdr:col>
      <xdr:colOff>404091</xdr:colOff>
      <xdr:row>19</xdr:row>
      <xdr:rowOff>38485</xdr:rowOff>
    </xdr:to>
    <xdr:graphicFrame macro="">
      <xdr:nvGraphicFramePr>
        <xdr:cNvPr id="9" name="Chart 8">
          <a:extLst>
            <a:ext uri="{FF2B5EF4-FFF2-40B4-BE49-F238E27FC236}">
              <a16:creationId xmlns:a16="http://schemas.microsoft.com/office/drawing/2014/main" id="{99A271BF-7AF6-4EFE-8F7E-F7B821B04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389147</xdr:colOff>
      <xdr:row>19</xdr:row>
      <xdr:rowOff>124354</xdr:rowOff>
    </xdr:from>
    <xdr:to>
      <xdr:col>9</xdr:col>
      <xdr:colOff>567652</xdr:colOff>
      <xdr:row>30</xdr:row>
      <xdr:rowOff>61452</xdr:rowOff>
    </xdr:to>
    <mc:AlternateContent xmlns:mc="http://schemas.openxmlformats.org/markup-compatibility/2006">
      <mc:Choice xmlns:a14="http://schemas.microsoft.com/office/drawing/2010/main" Requires="a14">
        <xdr:graphicFrame macro="">
          <xdr:nvGraphicFramePr>
            <xdr:cNvPr id="11" name="State/UTs">
              <a:extLst>
                <a:ext uri="{FF2B5EF4-FFF2-40B4-BE49-F238E27FC236}">
                  <a16:creationId xmlns:a16="http://schemas.microsoft.com/office/drawing/2014/main" id="{67D6172A-2A07-D7E6-3087-7C661137BE7A}"/>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dr:sp macro="" textlink="">
          <xdr:nvSpPr>
            <xdr:cNvPr id="0" name=""/>
            <xdr:cNvSpPr>
              <a:spLocks noTextEdit="1"/>
            </xdr:cNvSpPr>
          </xdr:nvSpPr>
          <xdr:spPr>
            <a:xfrm>
              <a:off x="4690760" y="3903628"/>
              <a:ext cx="1407537" cy="196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21861</xdr:colOff>
      <xdr:row>19</xdr:row>
      <xdr:rowOff>145103</xdr:rowOff>
    </xdr:from>
    <xdr:to>
      <xdr:col>14</xdr:col>
      <xdr:colOff>237994</xdr:colOff>
      <xdr:row>30</xdr:row>
      <xdr:rowOff>7480</xdr:rowOff>
    </xdr:to>
    <xdr:graphicFrame macro="">
      <xdr:nvGraphicFramePr>
        <xdr:cNvPr id="13" name="Chart 12">
          <a:extLst>
            <a:ext uri="{FF2B5EF4-FFF2-40B4-BE49-F238E27FC236}">
              <a16:creationId xmlns:a16="http://schemas.microsoft.com/office/drawing/2014/main" id="{12AA0D6B-BACA-405B-8178-6423A0C71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295917</xdr:colOff>
      <xdr:row>19</xdr:row>
      <xdr:rowOff>115465</xdr:rowOff>
    </xdr:from>
    <xdr:to>
      <xdr:col>7</xdr:col>
      <xdr:colOff>327121</xdr:colOff>
      <xdr:row>30</xdr:row>
      <xdr:rowOff>40968</xdr:rowOff>
    </xdr:to>
    <xdr:graphicFrame macro="">
      <xdr:nvGraphicFramePr>
        <xdr:cNvPr id="14" name="Chart 13">
          <a:extLst>
            <a:ext uri="{FF2B5EF4-FFF2-40B4-BE49-F238E27FC236}">
              <a16:creationId xmlns:a16="http://schemas.microsoft.com/office/drawing/2014/main" id="{F18694D1-A6D1-401D-A15F-B9AB9041F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296100</xdr:colOff>
      <xdr:row>19</xdr:row>
      <xdr:rowOff>126774</xdr:rowOff>
    </xdr:from>
    <xdr:to>
      <xdr:col>17</xdr:col>
      <xdr:colOff>1798382</xdr:colOff>
      <xdr:row>30</xdr:row>
      <xdr:rowOff>22316</xdr:rowOff>
    </xdr:to>
    <xdr:graphicFrame macro="">
      <xdr:nvGraphicFramePr>
        <xdr:cNvPr id="15" name="Chart 14">
          <a:extLst>
            <a:ext uri="{FF2B5EF4-FFF2-40B4-BE49-F238E27FC236}">
              <a16:creationId xmlns:a16="http://schemas.microsoft.com/office/drawing/2014/main" id="{F513E4C3-A924-4164-8765-3D279F5FA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3032101</xdr:colOff>
      <xdr:row>1</xdr:row>
      <xdr:rowOff>18022</xdr:rowOff>
    </xdr:from>
    <xdr:to>
      <xdr:col>23</xdr:col>
      <xdr:colOff>153327</xdr:colOff>
      <xdr:row>4</xdr:row>
      <xdr:rowOff>157213</xdr:rowOff>
    </xdr:to>
    <mc:AlternateContent xmlns:mc="http://schemas.openxmlformats.org/markup-compatibility/2006">
      <mc:Choice xmlns:a14="http://schemas.microsoft.com/office/drawing/2010/main" Requires="a14">
        <xdr:graphicFrame macro="">
          <xdr:nvGraphicFramePr>
            <xdr:cNvPr id="2" name="Discharge Avg">
              <a:extLst>
                <a:ext uri="{FF2B5EF4-FFF2-40B4-BE49-F238E27FC236}">
                  <a16:creationId xmlns:a16="http://schemas.microsoft.com/office/drawing/2014/main" id="{C3F43E98-5D8F-9AE7-74AB-CEAAD4F53C69}"/>
                </a:ext>
              </a:extLst>
            </xdr:cNvPr>
            <xdr:cNvGraphicFramePr/>
          </xdr:nvGraphicFramePr>
          <xdr:xfrm>
            <a:off x="0" y="0"/>
            <a:ext cx="0" cy="0"/>
          </xdr:xfrm>
          <a:graphic>
            <a:graphicData uri="http://schemas.microsoft.com/office/drawing/2010/slicer">
              <sle:slicer xmlns:sle="http://schemas.microsoft.com/office/drawing/2010/slicer" name="Discharge Avg"/>
            </a:graphicData>
          </a:graphic>
        </xdr:graphicFrame>
      </mc:Choice>
      <mc:Fallback>
        <xdr:sp macro="" textlink="">
          <xdr:nvSpPr>
            <xdr:cNvPr id="0" name=""/>
            <xdr:cNvSpPr>
              <a:spLocks noTextEdit="1"/>
            </xdr:cNvSpPr>
          </xdr:nvSpPr>
          <xdr:spPr>
            <a:xfrm>
              <a:off x="13478875" y="478909"/>
              <a:ext cx="2498242" cy="692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361232</xdr:colOff>
      <xdr:row>1</xdr:row>
      <xdr:rowOff>21865</xdr:rowOff>
    </xdr:from>
    <xdr:to>
      <xdr:col>17</xdr:col>
      <xdr:colOff>2983047</xdr:colOff>
      <xdr:row>4</xdr:row>
      <xdr:rowOff>161056</xdr:rowOff>
    </xdr:to>
    <mc:AlternateContent xmlns:mc="http://schemas.openxmlformats.org/markup-compatibility/2006">
      <mc:Choice xmlns:a14="http://schemas.microsoft.com/office/drawing/2010/main" Requires="a14">
        <xdr:graphicFrame macro="">
          <xdr:nvGraphicFramePr>
            <xdr:cNvPr id="4" name="Death Avg">
              <a:extLst>
                <a:ext uri="{FF2B5EF4-FFF2-40B4-BE49-F238E27FC236}">
                  <a16:creationId xmlns:a16="http://schemas.microsoft.com/office/drawing/2014/main" id="{9CC5EC89-630C-9D7A-2015-601C1C55C1A6}"/>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dr:sp macro="" textlink="">
          <xdr:nvSpPr>
            <xdr:cNvPr id="0" name=""/>
            <xdr:cNvSpPr>
              <a:spLocks noTextEdit="1"/>
            </xdr:cNvSpPr>
          </xdr:nvSpPr>
          <xdr:spPr>
            <a:xfrm>
              <a:off x="10808006" y="482752"/>
              <a:ext cx="2621815" cy="692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46789</xdr:colOff>
      <xdr:row>1</xdr:row>
      <xdr:rowOff>27548</xdr:rowOff>
    </xdr:from>
    <xdr:to>
      <xdr:col>2</xdr:col>
      <xdr:colOff>173182</xdr:colOff>
      <xdr:row>4</xdr:row>
      <xdr:rowOff>164101</xdr:rowOff>
    </xdr:to>
    <xdr:sp macro="" textlink="">
      <xdr:nvSpPr>
        <xdr:cNvPr id="7" name="TextBox1">
          <a:extLst>
            <a:ext uri="{FF2B5EF4-FFF2-40B4-BE49-F238E27FC236}">
              <a16:creationId xmlns:a16="http://schemas.microsoft.com/office/drawing/2014/main" id="{4F1856EA-353B-CD80-8E32-02F3D712753E}"/>
            </a:ext>
          </a:extLst>
        </xdr:cNvPr>
        <xdr:cNvSpPr txBox="1"/>
      </xdr:nvSpPr>
      <xdr:spPr>
        <a:xfrm>
          <a:off x="46789" y="489366"/>
          <a:ext cx="1338666" cy="684962"/>
        </a:xfrm>
        <a:prstGeom prst="roundRect">
          <a:avLst/>
        </a:prstGeom>
        <a:gradFill>
          <a:gsLst>
            <a:gs pos="60000">
              <a:srgbClr val="D7E1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0" u="none" strike="noStrike">
              <a:solidFill>
                <a:schemeClr val="dk1"/>
              </a:solidFill>
              <a:effectLst/>
              <a:latin typeface="+mn-lt"/>
              <a:ea typeface="+mn-ea"/>
              <a:cs typeface="+mn-cs"/>
            </a:rPr>
            <a:t>1.43B</a:t>
          </a:r>
          <a:br>
            <a:rPr lang="en-IN" sz="2000" b="1" i="0" u="none" strike="noStrike">
              <a:solidFill>
                <a:schemeClr val="dk1"/>
              </a:solidFill>
              <a:effectLst/>
              <a:latin typeface="+mn-lt"/>
              <a:ea typeface="+mn-ea"/>
              <a:cs typeface="+mn-cs"/>
            </a:rPr>
          </a:br>
          <a:r>
            <a:rPr lang="en-IN" sz="700" b="1" i="0" u="none" strike="noStrike">
              <a:solidFill>
                <a:schemeClr val="dk1"/>
              </a:solidFill>
              <a:effectLst/>
              <a:latin typeface="+mn-lt"/>
              <a:ea typeface="+mn-ea"/>
              <a:cs typeface="+mn-cs"/>
            </a:rPr>
            <a:t>Total</a:t>
          </a:r>
          <a:r>
            <a:rPr lang="en-IN" sz="700" b="1" i="0" u="none" strike="noStrike" baseline="0">
              <a:solidFill>
                <a:schemeClr val="dk1"/>
              </a:solidFill>
              <a:effectLst/>
              <a:latin typeface="+mn-lt"/>
              <a:ea typeface="+mn-ea"/>
              <a:cs typeface="+mn-cs"/>
            </a:rPr>
            <a:t> </a:t>
          </a:r>
          <a:r>
            <a:rPr lang="en-IN" sz="700" b="1" i="0" u="none" strike="noStrike">
              <a:solidFill>
                <a:schemeClr val="dk1"/>
              </a:solidFill>
              <a:effectLst/>
              <a:latin typeface="+mn-lt"/>
              <a:ea typeface="+mn-ea"/>
              <a:cs typeface="+mn-cs"/>
            </a:rPr>
            <a:t>Population</a:t>
          </a:r>
        </a:p>
      </xdr:txBody>
    </xdr:sp>
    <xdr:clientData/>
  </xdr:twoCellAnchor>
  <xdr:twoCellAnchor>
    <xdr:from>
      <xdr:col>2</xdr:col>
      <xdr:colOff>209670</xdr:colOff>
      <xdr:row>1</xdr:row>
      <xdr:rowOff>21197</xdr:rowOff>
    </xdr:from>
    <xdr:to>
      <xdr:col>4</xdr:col>
      <xdr:colOff>113398</xdr:colOff>
      <xdr:row>4</xdr:row>
      <xdr:rowOff>160388</xdr:rowOff>
    </xdr:to>
    <xdr:sp macro="" textlink="">
      <xdr:nvSpPr>
        <xdr:cNvPr id="20" name="TextBox1">
          <a:extLst>
            <a:ext uri="{FF2B5EF4-FFF2-40B4-BE49-F238E27FC236}">
              <a16:creationId xmlns:a16="http://schemas.microsoft.com/office/drawing/2014/main" id="{3304ABBF-FE31-46F4-B2DE-EEE65FA0F628}"/>
            </a:ext>
          </a:extLst>
        </xdr:cNvPr>
        <xdr:cNvSpPr txBox="1"/>
      </xdr:nvSpPr>
      <xdr:spPr>
        <a:xfrm>
          <a:off x="1421943" y="483015"/>
          <a:ext cx="1116000" cy="687600"/>
        </a:xfrm>
        <a:prstGeom prst="roundRect">
          <a:avLst/>
        </a:prstGeom>
        <a:gradFill>
          <a:gsLst>
            <a:gs pos="60000">
              <a:srgbClr val="D7E1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0" u="none" strike="noStrike">
              <a:solidFill>
                <a:schemeClr val="dk1"/>
              </a:solidFill>
              <a:effectLst/>
              <a:latin typeface="+mn-lt"/>
              <a:ea typeface="+mn-ea"/>
              <a:cs typeface="+mn-cs"/>
            </a:rPr>
            <a:t>34.4M</a:t>
          </a:r>
          <a:br>
            <a:rPr lang="en-IN" sz="2000" b="1" i="0" u="none" strike="noStrike">
              <a:solidFill>
                <a:schemeClr val="dk1"/>
              </a:solidFill>
              <a:effectLst/>
              <a:latin typeface="+mn-lt"/>
              <a:ea typeface="+mn-ea"/>
              <a:cs typeface="+mn-cs"/>
            </a:rPr>
          </a:br>
          <a:r>
            <a:rPr lang="en-IN" sz="700" b="1" i="0" u="none" strike="noStrike">
              <a:solidFill>
                <a:schemeClr val="dk1"/>
              </a:solidFill>
              <a:effectLst/>
              <a:latin typeface="+mn-lt"/>
              <a:ea typeface="+mn-ea"/>
              <a:cs typeface="+mn-cs"/>
            </a:rPr>
            <a:t>Total</a:t>
          </a:r>
          <a:r>
            <a:rPr lang="en-IN" sz="700" b="1" i="0" u="none" strike="noStrike" baseline="0">
              <a:solidFill>
                <a:schemeClr val="dk1"/>
              </a:solidFill>
              <a:effectLst/>
              <a:latin typeface="+mn-lt"/>
              <a:ea typeface="+mn-ea"/>
              <a:cs typeface="+mn-cs"/>
            </a:rPr>
            <a:t> </a:t>
          </a:r>
          <a:r>
            <a:rPr lang="en-IN" sz="700" b="1" i="0" u="none" strike="noStrike">
              <a:solidFill>
                <a:schemeClr val="dk1"/>
              </a:solidFill>
              <a:effectLst/>
              <a:latin typeface="+mn-lt"/>
              <a:ea typeface="+mn-ea"/>
              <a:cs typeface="+mn-cs"/>
            </a:rPr>
            <a:t>Cases</a:t>
          </a:r>
          <a:endParaRPr lang="en-IN" sz="700" b="1"/>
        </a:p>
      </xdr:txBody>
    </xdr:sp>
    <xdr:clientData/>
  </xdr:twoCellAnchor>
  <xdr:twoCellAnchor>
    <xdr:from>
      <xdr:col>4</xdr:col>
      <xdr:colOff>155845</xdr:colOff>
      <xdr:row>1</xdr:row>
      <xdr:rowOff>35474</xdr:rowOff>
    </xdr:from>
    <xdr:to>
      <xdr:col>6</xdr:col>
      <xdr:colOff>59572</xdr:colOff>
      <xdr:row>4</xdr:row>
      <xdr:rowOff>172027</xdr:rowOff>
    </xdr:to>
    <xdr:sp macro="" textlink="">
      <xdr:nvSpPr>
        <xdr:cNvPr id="21" name="TextBox1">
          <a:extLst>
            <a:ext uri="{FF2B5EF4-FFF2-40B4-BE49-F238E27FC236}">
              <a16:creationId xmlns:a16="http://schemas.microsoft.com/office/drawing/2014/main" id="{48E87250-18BA-407D-AA50-A49CB10B03AF}"/>
            </a:ext>
          </a:extLst>
        </xdr:cNvPr>
        <xdr:cNvSpPr txBox="1"/>
      </xdr:nvSpPr>
      <xdr:spPr>
        <a:xfrm>
          <a:off x="2613910" y="496361"/>
          <a:ext cx="1132759" cy="689618"/>
        </a:xfrm>
        <a:prstGeom prst="roundRect">
          <a:avLst/>
        </a:prstGeom>
        <a:gradFill>
          <a:gsLst>
            <a:gs pos="60000">
              <a:srgbClr val="D7E1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0" u="none" strike="noStrike">
              <a:solidFill>
                <a:schemeClr val="dk1"/>
              </a:solidFill>
              <a:effectLst/>
              <a:latin typeface="+mn-lt"/>
              <a:ea typeface="+mn-ea"/>
              <a:cs typeface="+mn-cs"/>
            </a:rPr>
            <a:t>463530</a:t>
          </a:r>
          <a:br>
            <a:rPr lang="en-IN" sz="2000" b="1" i="0" u="none" strike="noStrike">
              <a:solidFill>
                <a:schemeClr val="dk1"/>
              </a:solidFill>
              <a:effectLst/>
              <a:latin typeface="+mn-lt"/>
              <a:ea typeface="+mn-ea"/>
              <a:cs typeface="+mn-cs"/>
            </a:rPr>
          </a:br>
          <a:r>
            <a:rPr lang="en-IN" sz="700" b="1" i="0" u="none" strike="noStrike">
              <a:solidFill>
                <a:schemeClr val="dk1"/>
              </a:solidFill>
              <a:effectLst/>
              <a:latin typeface="+mn-lt"/>
              <a:ea typeface="+mn-ea"/>
              <a:cs typeface="+mn-cs"/>
            </a:rPr>
            <a:t>Total</a:t>
          </a:r>
          <a:r>
            <a:rPr lang="en-IN" sz="700" b="1" i="0" u="none" strike="noStrike" baseline="0">
              <a:solidFill>
                <a:schemeClr val="dk1"/>
              </a:solidFill>
              <a:effectLst/>
              <a:latin typeface="+mn-lt"/>
              <a:ea typeface="+mn-ea"/>
              <a:cs typeface="+mn-cs"/>
            </a:rPr>
            <a:t> </a:t>
          </a:r>
          <a:r>
            <a:rPr lang="en-IN" sz="700" b="1" i="0" u="none" strike="noStrike">
              <a:solidFill>
                <a:schemeClr val="dk1"/>
              </a:solidFill>
              <a:effectLst/>
              <a:latin typeface="+mn-lt"/>
              <a:ea typeface="+mn-ea"/>
              <a:cs typeface="+mn-cs"/>
            </a:rPr>
            <a:t>Deaths</a:t>
          </a:r>
          <a:endParaRPr lang="en-IN" sz="700"/>
        </a:p>
      </xdr:txBody>
    </xdr:sp>
    <xdr:clientData/>
  </xdr:twoCellAnchor>
  <xdr:twoCellAnchor>
    <xdr:from>
      <xdr:col>6</xdr:col>
      <xdr:colOff>95321</xdr:colOff>
      <xdr:row>1</xdr:row>
      <xdr:rowOff>35474</xdr:rowOff>
    </xdr:from>
    <xdr:to>
      <xdr:col>7</xdr:col>
      <xdr:colOff>605184</xdr:colOff>
      <xdr:row>4</xdr:row>
      <xdr:rowOff>172027</xdr:rowOff>
    </xdr:to>
    <xdr:sp macro="" textlink="">
      <xdr:nvSpPr>
        <xdr:cNvPr id="22" name="TextBox1">
          <a:extLst>
            <a:ext uri="{FF2B5EF4-FFF2-40B4-BE49-F238E27FC236}">
              <a16:creationId xmlns:a16="http://schemas.microsoft.com/office/drawing/2014/main" id="{4E103268-08F7-40BC-BF9B-5AD29103D630}"/>
            </a:ext>
          </a:extLst>
        </xdr:cNvPr>
        <xdr:cNvSpPr txBox="1"/>
      </xdr:nvSpPr>
      <xdr:spPr>
        <a:xfrm>
          <a:off x="3782418" y="496361"/>
          <a:ext cx="1124379" cy="689618"/>
        </a:xfrm>
        <a:prstGeom prst="roundRect">
          <a:avLst/>
        </a:prstGeom>
        <a:gradFill>
          <a:gsLst>
            <a:gs pos="60000">
              <a:srgbClr val="D7E1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0" u="none" strike="noStrike">
              <a:solidFill>
                <a:schemeClr val="dk1"/>
              </a:solidFill>
              <a:effectLst/>
              <a:latin typeface="+mn-lt"/>
              <a:ea typeface="+mn-ea"/>
              <a:cs typeface="+mn-cs"/>
            </a:rPr>
            <a:t>1.35L</a:t>
          </a:r>
        </a:p>
        <a:p>
          <a:pPr algn="ctr"/>
          <a:r>
            <a:rPr lang="en-IN" sz="700" b="1" i="0" u="none" strike="noStrike">
              <a:solidFill>
                <a:schemeClr val="dk1"/>
              </a:solidFill>
              <a:effectLst/>
              <a:latin typeface="+mn-lt"/>
              <a:ea typeface="+mn-ea"/>
              <a:cs typeface="+mn-cs"/>
            </a:rPr>
            <a:t>Total</a:t>
          </a:r>
          <a:r>
            <a:rPr lang="en-IN" sz="700" b="1" i="0" u="none" strike="noStrike" baseline="0">
              <a:solidFill>
                <a:schemeClr val="dk1"/>
              </a:solidFill>
              <a:effectLst/>
              <a:latin typeface="+mn-lt"/>
              <a:ea typeface="+mn-ea"/>
              <a:cs typeface="+mn-cs"/>
            </a:rPr>
            <a:t> Active Cases</a:t>
          </a:r>
          <a:endParaRPr lang="en-IN" sz="700" b="1"/>
        </a:p>
      </xdr:txBody>
    </xdr:sp>
    <xdr:clientData/>
  </xdr:twoCellAnchor>
  <xdr:twoCellAnchor editAs="oneCell">
    <xdr:from>
      <xdr:col>0</xdr:col>
      <xdr:colOff>109177</xdr:colOff>
      <xdr:row>1</xdr:row>
      <xdr:rowOff>80580</xdr:rowOff>
    </xdr:from>
    <xdr:to>
      <xdr:col>0</xdr:col>
      <xdr:colOff>310629</xdr:colOff>
      <xdr:row>2</xdr:row>
      <xdr:rowOff>73627</xdr:rowOff>
    </xdr:to>
    <xdr:pic>
      <xdr:nvPicPr>
        <xdr:cNvPr id="24" name="Graphic 23" descr="Total Populations">
          <a:extLst>
            <a:ext uri="{FF2B5EF4-FFF2-40B4-BE49-F238E27FC236}">
              <a16:creationId xmlns:a16="http://schemas.microsoft.com/office/drawing/2014/main" id="{E34A8FF9-09CC-4877-2BD1-D8EA1316DBB5}"/>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9177" y="542398"/>
          <a:ext cx="201452" cy="175850"/>
        </a:xfrm>
        <a:prstGeom prst="rect">
          <a:avLst/>
        </a:prstGeom>
      </xdr:spPr>
    </xdr:pic>
    <xdr:clientData/>
  </xdr:twoCellAnchor>
  <xdr:twoCellAnchor editAs="oneCell">
    <xdr:from>
      <xdr:col>2</xdr:col>
      <xdr:colOff>252025</xdr:colOff>
      <xdr:row>1</xdr:row>
      <xdr:rowOff>38936</xdr:rowOff>
    </xdr:from>
    <xdr:to>
      <xdr:col>2</xdr:col>
      <xdr:colOff>416650</xdr:colOff>
      <xdr:row>2</xdr:row>
      <xdr:rowOff>37839</xdr:rowOff>
    </xdr:to>
    <xdr:pic>
      <xdr:nvPicPr>
        <xdr:cNvPr id="47" name="Graphic 46" descr="Network with solid fill">
          <a:extLst>
            <a:ext uri="{FF2B5EF4-FFF2-40B4-BE49-F238E27FC236}">
              <a16:creationId xmlns:a16="http://schemas.microsoft.com/office/drawing/2014/main" id="{673E38D3-0824-8AEF-C7A3-0A89E5F4DF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64298" y="500754"/>
          <a:ext cx="164625" cy="181706"/>
        </a:xfrm>
        <a:prstGeom prst="rect">
          <a:avLst/>
        </a:prstGeom>
      </xdr:spPr>
    </xdr:pic>
    <xdr:clientData/>
  </xdr:twoCellAnchor>
  <xdr:twoCellAnchor editAs="oneCell">
    <xdr:from>
      <xdr:col>4</xdr:col>
      <xdr:colOff>183956</xdr:colOff>
      <xdr:row>1</xdr:row>
      <xdr:rowOff>26794</xdr:rowOff>
    </xdr:from>
    <xdr:to>
      <xdr:col>4</xdr:col>
      <xdr:colOff>386789</xdr:colOff>
      <xdr:row>2</xdr:row>
      <xdr:rowOff>50198</xdr:rowOff>
    </xdr:to>
    <xdr:pic>
      <xdr:nvPicPr>
        <xdr:cNvPr id="49" name="Graphic 48" descr="Skull with solid fill">
          <a:extLst>
            <a:ext uri="{FF2B5EF4-FFF2-40B4-BE49-F238E27FC236}">
              <a16:creationId xmlns:a16="http://schemas.microsoft.com/office/drawing/2014/main" id="{90A8FC1A-6720-F7E5-5F75-10FC07EB4FE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608501" y="488612"/>
          <a:ext cx="202833" cy="206207"/>
        </a:xfrm>
        <a:prstGeom prst="rect">
          <a:avLst/>
        </a:prstGeom>
      </xdr:spPr>
    </xdr:pic>
    <xdr:clientData/>
  </xdr:twoCellAnchor>
  <xdr:twoCellAnchor editAs="oneCell">
    <xdr:from>
      <xdr:col>6</xdr:col>
      <xdr:colOff>124146</xdr:colOff>
      <xdr:row>1</xdr:row>
      <xdr:rowOff>38748</xdr:rowOff>
    </xdr:from>
    <xdr:to>
      <xdr:col>6</xdr:col>
      <xdr:colOff>274230</xdr:colOff>
      <xdr:row>2</xdr:row>
      <xdr:rowOff>5546</xdr:rowOff>
    </xdr:to>
    <xdr:pic>
      <xdr:nvPicPr>
        <xdr:cNvPr id="51" name="Graphic 50" descr="Warning with solid fill">
          <a:extLst>
            <a:ext uri="{FF2B5EF4-FFF2-40B4-BE49-F238E27FC236}">
              <a16:creationId xmlns:a16="http://schemas.microsoft.com/office/drawing/2014/main" id="{0B85588C-D12B-86E6-7684-23E0DD01805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760964" y="500566"/>
          <a:ext cx="150084" cy="149601"/>
        </a:xfrm>
        <a:prstGeom prst="rect">
          <a:avLst/>
        </a:prstGeom>
      </xdr:spPr>
    </xdr:pic>
    <xdr:clientData/>
  </xdr:twoCellAnchor>
  <xdr:twoCellAnchor>
    <xdr:from>
      <xdr:col>8</xdr:col>
      <xdr:colOff>25214</xdr:colOff>
      <xdr:row>1</xdr:row>
      <xdr:rowOff>35878</xdr:rowOff>
    </xdr:from>
    <xdr:to>
      <xdr:col>9</xdr:col>
      <xdr:colOff>535078</xdr:colOff>
      <xdr:row>4</xdr:row>
      <xdr:rowOff>172431</xdr:rowOff>
    </xdr:to>
    <xdr:sp macro="" textlink="">
      <xdr:nvSpPr>
        <xdr:cNvPr id="52" name="TextBox1">
          <a:extLst>
            <a:ext uri="{FF2B5EF4-FFF2-40B4-BE49-F238E27FC236}">
              <a16:creationId xmlns:a16="http://schemas.microsoft.com/office/drawing/2014/main" id="{BF16E31C-6602-481A-A3A7-0B2ED8E3D270}"/>
            </a:ext>
          </a:extLst>
        </xdr:cNvPr>
        <xdr:cNvSpPr txBox="1"/>
      </xdr:nvSpPr>
      <xdr:spPr>
        <a:xfrm>
          <a:off x="4941343" y="496765"/>
          <a:ext cx="1124380" cy="689618"/>
        </a:xfrm>
        <a:prstGeom prst="roundRect">
          <a:avLst/>
        </a:prstGeom>
        <a:gradFill>
          <a:gsLst>
            <a:gs pos="60000">
              <a:srgbClr val="D7E1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t>2.75</a:t>
          </a:r>
        </a:p>
        <a:p>
          <a:pPr algn="ctr"/>
          <a:r>
            <a:rPr lang="en-IN" sz="700" b="1" baseline="0">
              <a:solidFill>
                <a:schemeClr val="dk1"/>
              </a:solidFill>
              <a:effectLst/>
              <a:latin typeface="+mn-lt"/>
              <a:ea typeface="+mn-ea"/>
              <a:cs typeface="+mn-cs"/>
            </a:rPr>
            <a:t>DEATH RATIO</a:t>
          </a:r>
          <a:endParaRPr lang="en-IN" sz="900" b="1"/>
        </a:p>
      </xdr:txBody>
    </xdr:sp>
    <xdr:clientData/>
  </xdr:twoCellAnchor>
  <xdr:twoCellAnchor>
    <xdr:from>
      <xdr:col>17</xdr:col>
      <xdr:colOff>1873464</xdr:colOff>
      <xdr:row>19</xdr:row>
      <xdr:rowOff>106532</xdr:rowOff>
    </xdr:from>
    <xdr:to>
      <xdr:col>23</xdr:col>
      <xdr:colOff>153629</xdr:colOff>
      <xdr:row>30</xdr:row>
      <xdr:rowOff>39269</xdr:rowOff>
    </xdr:to>
    <xdr:graphicFrame macro="">
      <xdr:nvGraphicFramePr>
        <xdr:cNvPr id="54" name="Chart 53">
          <a:extLst>
            <a:ext uri="{FF2B5EF4-FFF2-40B4-BE49-F238E27FC236}">
              <a16:creationId xmlns:a16="http://schemas.microsoft.com/office/drawing/2014/main" id="{3C036039-896E-4D24-9C61-67DB22A17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1125110</xdr:colOff>
      <xdr:row>5</xdr:row>
      <xdr:rowOff>79453</xdr:rowOff>
    </xdr:from>
    <xdr:to>
      <xdr:col>23</xdr:col>
      <xdr:colOff>133145</xdr:colOff>
      <xdr:row>19</xdr:row>
      <xdr:rowOff>60476</xdr:rowOff>
    </xdr:to>
    <xdr:graphicFrame macro="">
      <xdr:nvGraphicFramePr>
        <xdr:cNvPr id="55" name="Chart 54">
          <a:extLst>
            <a:ext uri="{FF2B5EF4-FFF2-40B4-BE49-F238E27FC236}">
              <a16:creationId xmlns:a16="http://schemas.microsoft.com/office/drawing/2014/main" id="{FBC453A1-F26E-48D4-A331-2B6BAF9CD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613840</xdr:colOff>
      <xdr:row>0</xdr:row>
      <xdr:rowOff>27573</xdr:rowOff>
    </xdr:from>
    <xdr:to>
      <xdr:col>14</xdr:col>
      <xdr:colOff>491942</xdr:colOff>
      <xdr:row>1</xdr:row>
      <xdr:rowOff>35929</xdr:rowOff>
    </xdr:to>
    <xdr:pic>
      <xdr:nvPicPr>
        <xdr:cNvPr id="5" name="Graphic 4" descr="Medical with solid fill">
          <a:extLst>
            <a:ext uri="{FF2B5EF4-FFF2-40B4-BE49-F238E27FC236}">
              <a16:creationId xmlns:a16="http://schemas.microsoft.com/office/drawing/2014/main" id="{230BC25C-B2D3-7583-4C85-AB73C33C661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8598184" y="27573"/>
          <a:ext cx="492283" cy="466389"/>
        </a:xfrm>
        <a:prstGeom prst="rect">
          <a:avLst/>
        </a:prstGeom>
      </xdr:spPr>
    </xdr:pic>
    <xdr:clientData/>
  </xdr:twoCellAnchor>
  <xdr:twoCellAnchor editAs="oneCell">
    <xdr:from>
      <xdr:col>8</xdr:col>
      <xdr:colOff>120536</xdr:colOff>
      <xdr:row>0</xdr:row>
      <xdr:rowOff>31230</xdr:rowOff>
    </xdr:from>
    <xdr:to>
      <xdr:col>9</xdr:col>
      <xdr:colOff>3563</xdr:colOff>
      <xdr:row>1</xdr:row>
      <xdr:rowOff>39586</xdr:rowOff>
    </xdr:to>
    <xdr:pic>
      <xdr:nvPicPr>
        <xdr:cNvPr id="6" name="Graphic 5" descr="Medical with solid fill">
          <a:extLst>
            <a:ext uri="{FF2B5EF4-FFF2-40B4-BE49-F238E27FC236}">
              <a16:creationId xmlns:a16="http://schemas.microsoft.com/office/drawing/2014/main" id="{1B07049B-AF45-473F-9193-5F1437E307E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033979" y="31230"/>
          <a:ext cx="497207" cy="466389"/>
        </a:xfrm>
        <a:prstGeom prst="rect">
          <a:avLst/>
        </a:prstGeom>
      </xdr:spPr>
    </xdr:pic>
    <xdr:clientData/>
  </xdr:twoCellAnchor>
  <xdr:twoCellAnchor editAs="oneCell">
    <xdr:from>
      <xdr:col>8</xdr:col>
      <xdr:colOff>89615</xdr:colOff>
      <xdr:row>1</xdr:row>
      <xdr:rowOff>90068</xdr:rowOff>
    </xdr:from>
    <xdr:to>
      <xdr:col>8</xdr:col>
      <xdr:colOff>226977</xdr:colOff>
      <xdr:row>2</xdr:row>
      <xdr:rowOff>29083</xdr:rowOff>
    </xdr:to>
    <xdr:pic>
      <xdr:nvPicPr>
        <xdr:cNvPr id="8" name="Graphic 7" descr="Upward trend with solid fill">
          <a:extLst>
            <a:ext uri="{FF2B5EF4-FFF2-40B4-BE49-F238E27FC236}">
              <a16:creationId xmlns:a16="http://schemas.microsoft.com/office/drawing/2014/main" id="{0C695EA8-546A-0894-004F-624CB91A805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005744" y="550955"/>
          <a:ext cx="137362" cy="123370"/>
        </a:xfrm>
        <a:prstGeom prst="rect">
          <a:avLst/>
        </a:prstGeom>
      </xdr:spPr>
    </xdr:pic>
    <xdr:clientData/>
  </xdr:twoCellAnchor>
  <xdr:twoCellAnchor>
    <xdr:from>
      <xdr:col>0</xdr:col>
      <xdr:colOff>39116</xdr:colOff>
      <xdr:row>9</xdr:row>
      <xdr:rowOff>131334</xdr:rowOff>
    </xdr:from>
    <xdr:to>
      <xdr:col>2</xdr:col>
      <xdr:colOff>178755</xdr:colOff>
      <xdr:row>13</xdr:row>
      <xdr:rowOff>101825</xdr:rowOff>
    </xdr:to>
    <xdr:sp macro="" textlink="">
      <xdr:nvSpPr>
        <xdr:cNvPr id="3" name="TextBox1">
          <a:extLst>
            <a:ext uri="{FF2B5EF4-FFF2-40B4-BE49-F238E27FC236}">
              <a16:creationId xmlns:a16="http://schemas.microsoft.com/office/drawing/2014/main" id="{925ADE64-7DAE-4136-8D7D-4446068861E8}"/>
            </a:ext>
          </a:extLst>
        </xdr:cNvPr>
        <xdr:cNvSpPr txBox="1"/>
      </xdr:nvSpPr>
      <xdr:spPr>
        <a:xfrm>
          <a:off x="39116" y="2067060"/>
          <a:ext cx="1368671" cy="707910"/>
        </a:xfrm>
        <a:prstGeom prst="roundRect">
          <a:avLst/>
        </a:prstGeom>
        <a:gradFill>
          <a:gsLst>
            <a:gs pos="60000">
              <a:srgbClr val="D7E1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baseline="0"/>
            <a:t>Maharashtra</a:t>
          </a:r>
        </a:p>
        <a:p>
          <a:pPr algn="l"/>
          <a:r>
            <a:rPr lang="en-IN" sz="800" b="1" baseline="0">
              <a:solidFill>
                <a:schemeClr val="dk1"/>
              </a:solidFill>
              <a:effectLst/>
              <a:latin typeface="+mn-lt"/>
              <a:ea typeface="+mn-ea"/>
              <a:cs typeface="+mn-cs"/>
            </a:rPr>
            <a:t>#1 State by Cases</a:t>
          </a:r>
          <a:endParaRPr lang="en-IN" sz="800" b="1"/>
        </a:p>
      </xdr:txBody>
    </xdr:sp>
    <xdr:clientData/>
  </xdr:twoCellAnchor>
  <xdr:twoCellAnchor>
    <xdr:from>
      <xdr:col>0</xdr:col>
      <xdr:colOff>48105</xdr:colOff>
      <xdr:row>5</xdr:row>
      <xdr:rowOff>88454</xdr:rowOff>
    </xdr:from>
    <xdr:to>
      <xdr:col>2</xdr:col>
      <xdr:colOff>187744</xdr:colOff>
      <xdr:row>9</xdr:row>
      <xdr:rowOff>58946</xdr:rowOff>
    </xdr:to>
    <xdr:sp macro="" textlink="">
      <xdr:nvSpPr>
        <xdr:cNvPr id="10" name="TextBox1">
          <a:extLst>
            <a:ext uri="{FF2B5EF4-FFF2-40B4-BE49-F238E27FC236}">
              <a16:creationId xmlns:a16="http://schemas.microsoft.com/office/drawing/2014/main" id="{96574C36-3AAA-49B1-B6A9-7F7DBEB63E42}"/>
            </a:ext>
          </a:extLst>
        </xdr:cNvPr>
        <xdr:cNvSpPr txBox="1"/>
      </xdr:nvSpPr>
      <xdr:spPr>
        <a:xfrm>
          <a:off x="48105" y="1286760"/>
          <a:ext cx="1368671" cy="707912"/>
        </a:xfrm>
        <a:prstGeom prst="roundRect">
          <a:avLst/>
        </a:prstGeom>
        <a:gradFill>
          <a:gsLst>
            <a:gs pos="60000">
              <a:srgbClr val="D7E1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t>Uttar Pradesh</a:t>
          </a:r>
        </a:p>
        <a:p>
          <a:pPr algn="l"/>
          <a:r>
            <a:rPr lang="en-IN" sz="800" b="1" baseline="0">
              <a:solidFill>
                <a:schemeClr val="dk1"/>
              </a:solidFill>
              <a:effectLst/>
              <a:latin typeface="+mn-lt"/>
              <a:ea typeface="+mn-ea"/>
              <a:cs typeface="+mn-cs"/>
            </a:rPr>
            <a:t>#1 Populatiion By State</a:t>
          </a:r>
          <a:endParaRPr lang="en-IN" sz="800" b="1"/>
        </a:p>
      </xdr:txBody>
    </xdr:sp>
    <xdr:clientData/>
  </xdr:twoCellAnchor>
  <xdr:twoCellAnchor>
    <xdr:from>
      <xdr:col>0</xdr:col>
      <xdr:colOff>48106</xdr:colOff>
      <xdr:row>13</xdr:row>
      <xdr:rowOff>157666</xdr:rowOff>
    </xdr:from>
    <xdr:to>
      <xdr:col>2</xdr:col>
      <xdr:colOff>187745</xdr:colOff>
      <xdr:row>17</xdr:row>
      <xdr:rowOff>128158</xdr:rowOff>
    </xdr:to>
    <xdr:sp macro="" textlink="">
      <xdr:nvSpPr>
        <xdr:cNvPr id="17" name="TextBox1">
          <a:extLst>
            <a:ext uri="{FF2B5EF4-FFF2-40B4-BE49-F238E27FC236}">
              <a16:creationId xmlns:a16="http://schemas.microsoft.com/office/drawing/2014/main" id="{0366D567-F86B-4DDC-A392-C205CA9D149E}"/>
            </a:ext>
          </a:extLst>
        </xdr:cNvPr>
        <xdr:cNvSpPr txBox="1"/>
      </xdr:nvSpPr>
      <xdr:spPr>
        <a:xfrm>
          <a:off x="48106" y="2830811"/>
          <a:ext cx="1368671" cy="707912"/>
        </a:xfrm>
        <a:prstGeom prst="roundRect">
          <a:avLst/>
        </a:prstGeom>
        <a:gradFill>
          <a:gsLst>
            <a:gs pos="60000">
              <a:srgbClr val="D7E1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baseline="0"/>
            <a:t>Kerala</a:t>
          </a:r>
        </a:p>
        <a:p>
          <a:pPr algn="l"/>
          <a:r>
            <a:rPr lang="en-IN" sz="800" b="1" baseline="0">
              <a:solidFill>
                <a:schemeClr val="dk1"/>
              </a:solidFill>
              <a:effectLst/>
              <a:latin typeface="+mn-lt"/>
              <a:ea typeface="+mn-ea"/>
              <a:cs typeface="+mn-cs"/>
            </a:rPr>
            <a:t>#1 State by Active Cases</a:t>
          </a:r>
          <a:endParaRPr lang="en-IN" sz="800" b="1"/>
        </a:p>
      </xdr:txBody>
    </xdr:sp>
    <xdr:clientData/>
  </xdr:twoCellAnchor>
  <xdr:twoCellAnchor>
    <xdr:from>
      <xdr:col>0</xdr:col>
      <xdr:colOff>57726</xdr:colOff>
      <xdr:row>18</xdr:row>
      <xdr:rowOff>13663</xdr:rowOff>
    </xdr:from>
    <xdr:to>
      <xdr:col>2</xdr:col>
      <xdr:colOff>197365</xdr:colOff>
      <xdr:row>21</xdr:row>
      <xdr:rowOff>168509</xdr:rowOff>
    </xdr:to>
    <xdr:sp macro="" textlink="">
      <xdr:nvSpPr>
        <xdr:cNvPr id="18" name="TextBox1">
          <a:extLst>
            <a:ext uri="{FF2B5EF4-FFF2-40B4-BE49-F238E27FC236}">
              <a16:creationId xmlns:a16="http://schemas.microsoft.com/office/drawing/2014/main" id="{83EE0624-9212-421E-B448-0361C0D69BF7}"/>
            </a:ext>
          </a:extLst>
        </xdr:cNvPr>
        <xdr:cNvSpPr txBox="1"/>
      </xdr:nvSpPr>
      <xdr:spPr>
        <a:xfrm>
          <a:off x="57726" y="3608582"/>
          <a:ext cx="1368671" cy="707911"/>
        </a:xfrm>
        <a:prstGeom prst="roundRect">
          <a:avLst/>
        </a:prstGeom>
        <a:gradFill>
          <a:gsLst>
            <a:gs pos="60000">
              <a:srgbClr val="D7E1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t>Maharashtra</a:t>
          </a:r>
        </a:p>
        <a:p>
          <a:pPr algn="l"/>
          <a:r>
            <a:rPr lang="en-IN" sz="800" b="1" baseline="0">
              <a:solidFill>
                <a:schemeClr val="dk1"/>
              </a:solidFill>
              <a:effectLst/>
              <a:latin typeface="+mn-lt"/>
              <a:ea typeface="+mn-ea"/>
              <a:cs typeface="+mn-cs"/>
            </a:rPr>
            <a:t>#1 Discharge by Cases</a:t>
          </a:r>
          <a:endParaRPr lang="en-IN" sz="800" b="1"/>
        </a:p>
      </xdr:txBody>
    </xdr:sp>
    <xdr:clientData/>
  </xdr:twoCellAnchor>
  <xdr:twoCellAnchor>
    <xdr:from>
      <xdr:col>0</xdr:col>
      <xdr:colOff>57727</xdr:colOff>
      <xdr:row>22</xdr:row>
      <xdr:rowOff>43145</xdr:rowOff>
    </xdr:from>
    <xdr:to>
      <xdr:col>2</xdr:col>
      <xdr:colOff>197366</xdr:colOff>
      <xdr:row>26</xdr:row>
      <xdr:rowOff>13637</xdr:rowOff>
    </xdr:to>
    <xdr:sp macro="" textlink="">
      <xdr:nvSpPr>
        <xdr:cNvPr id="19" name="TextBox1">
          <a:extLst>
            <a:ext uri="{FF2B5EF4-FFF2-40B4-BE49-F238E27FC236}">
              <a16:creationId xmlns:a16="http://schemas.microsoft.com/office/drawing/2014/main" id="{E5AF9583-A177-43CD-A3AE-8EF1CE6DDD6D}"/>
            </a:ext>
          </a:extLst>
        </xdr:cNvPr>
        <xdr:cNvSpPr txBox="1"/>
      </xdr:nvSpPr>
      <xdr:spPr>
        <a:xfrm>
          <a:off x="57727" y="4375484"/>
          <a:ext cx="1368671" cy="707911"/>
        </a:xfrm>
        <a:prstGeom prst="roundRect">
          <a:avLst/>
        </a:prstGeom>
        <a:gradFill>
          <a:gsLst>
            <a:gs pos="60000">
              <a:srgbClr val="D7E1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t>Maharashtra</a:t>
          </a:r>
        </a:p>
        <a:p>
          <a:pPr algn="l"/>
          <a:r>
            <a:rPr lang="en-IN" sz="800" b="1" baseline="0">
              <a:solidFill>
                <a:schemeClr val="dk1"/>
              </a:solidFill>
              <a:effectLst/>
              <a:latin typeface="+mn-lt"/>
              <a:ea typeface="+mn-ea"/>
              <a:cs typeface="+mn-cs"/>
            </a:rPr>
            <a:t>#1 Daeth by Cases</a:t>
          </a:r>
          <a:endParaRPr lang="en-IN" sz="800" b="1"/>
        </a:p>
      </xdr:txBody>
    </xdr:sp>
    <xdr:clientData/>
  </xdr:twoCellAnchor>
  <xdr:twoCellAnchor>
    <xdr:from>
      <xdr:col>9</xdr:col>
      <xdr:colOff>575403</xdr:colOff>
      <xdr:row>1</xdr:row>
      <xdr:rowOff>29485</xdr:rowOff>
    </xdr:from>
    <xdr:to>
      <xdr:col>11</xdr:col>
      <xdr:colOff>479130</xdr:colOff>
      <xdr:row>4</xdr:row>
      <xdr:rowOff>166038</xdr:rowOff>
    </xdr:to>
    <xdr:sp macro="" textlink="">
      <xdr:nvSpPr>
        <xdr:cNvPr id="23" name="TextBox1">
          <a:extLst>
            <a:ext uri="{FF2B5EF4-FFF2-40B4-BE49-F238E27FC236}">
              <a16:creationId xmlns:a16="http://schemas.microsoft.com/office/drawing/2014/main" id="{5A0C760F-FEAE-43DA-BBA2-C511DB5AB800}"/>
            </a:ext>
          </a:extLst>
        </xdr:cNvPr>
        <xdr:cNvSpPr txBox="1"/>
      </xdr:nvSpPr>
      <xdr:spPr>
        <a:xfrm>
          <a:off x="6106048" y="490372"/>
          <a:ext cx="1132759" cy="689618"/>
        </a:xfrm>
        <a:prstGeom prst="roundRect">
          <a:avLst/>
        </a:prstGeom>
        <a:gradFill>
          <a:gsLst>
            <a:gs pos="48000">
              <a:schemeClr val="accent1">
                <a:lumMod val="5000"/>
                <a:lumOff val="95000"/>
              </a:schemeClr>
            </a:gs>
            <a:gs pos="83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baseline="0"/>
            <a:t>Mirozam</a:t>
          </a:r>
        </a:p>
        <a:p>
          <a:pPr algn="l"/>
          <a:r>
            <a:rPr lang="en-IN" sz="800" b="1" baseline="0">
              <a:solidFill>
                <a:schemeClr val="dk1"/>
              </a:solidFill>
              <a:effectLst/>
              <a:latin typeface="+mn-lt"/>
              <a:ea typeface="+mn-ea"/>
              <a:cs typeface="+mn-cs"/>
            </a:rPr>
            <a:t>#1 Active Ratio</a:t>
          </a:r>
          <a:endParaRPr lang="en-IN" sz="800" b="1"/>
        </a:p>
      </xdr:txBody>
    </xdr:sp>
    <xdr:clientData/>
  </xdr:twoCellAnchor>
  <xdr:twoCellAnchor>
    <xdr:from>
      <xdr:col>11</xdr:col>
      <xdr:colOff>517057</xdr:colOff>
      <xdr:row>1</xdr:row>
      <xdr:rowOff>29485</xdr:rowOff>
    </xdr:from>
    <xdr:to>
      <xdr:col>13</xdr:col>
      <xdr:colOff>420845</xdr:colOff>
      <xdr:row>4</xdr:row>
      <xdr:rowOff>166038</xdr:rowOff>
    </xdr:to>
    <xdr:sp macro="" textlink="">
      <xdr:nvSpPr>
        <xdr:cNvPr id="26" name="TextBox1">
          <a:extLst>
            <a:ext uri="{FF2B5EF4-FFF2-40B4-BE49-F238E27FC236}">
              <a16:creationId xmlns:a16="http://schemas.microsoft.com/office/drawing/2014/main" id="{EFC3575F-9C6A-470F-A5F1-0141639C94BF}"/>
            </a:ext>
          </a:extLst>
        </xdr:cNvPr>
        <xdr:cNvSpPr txBox="1"/>
      </xdr:nvSpPr>
      <xdr:spPr>
        <a:xfrm>
          <a:off x="7276734" y="490372"/>
          <a:ext cx="1132821" cy="689618"/>
        </a:xfrm>
        <a:prstGeom prst="roundRect">
          <a:avLst/>
        </a:prstGeom>
        <a:gradFill>
          <a:gsLst>
            <a:gs pos="63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baseline="0"/>
            <a:t>Daman &amp; Diu</a:t>
          </a:r>
          <a:br>
            <a:rPr lang="en-IN" sz="1100" b="1" baseline="0"/>
          </a:br>
          <a:r>
            <a:rPr lang="en-IN" sz="800" b="1" baseline="0"/>
            <a:t>#1 Discharge Ratio</a:t>
          </a:r>
          <a:endParaRPr lang="en-IN" sz="800" b="1"/>
        </a:p>
      </xdr:txBody>
    </xdr:sp>
    <xdr:clientData/>
  </xdr:twoCellAnchor>
  <xdr:twoCellAnchor>
    <xdr:from>
      <xdr:col>13</xdr:col>
      <xdr:colOff>449087</xdr:colOff>
      <xdr:row>1</xdr:row>
      <xdr:rowOff>18784</xdr:rowOff>
    </xdr:from>
    <xdr:to>
      <xdr:col>15</xdr:col>
      <xdr:colOff>352876</xdr:colOff>
      <xdr:row>4</xdr:row>
      <xdr:rowOff>155337</xdr:rowOff>
    </xdr:to>
    <xdr:sp macro="" textlink="">
      <xdr:nvSpPr>
        <xdr:cNvPr id="28" name="TextBox1">
          <a:extLst>
            <a:ext uri="{FF2B5EF4-FFF2-40B4-BE49-F238E27FC236}">
              <a16:creationId xmlns:a16="http://schemas.microsoft.com/office/drawing/2014/main" id="{FEB43818-DEF2-46BE-AB98-AE3DCFCE5057}"/>
            </a:ext>
          </a:extLst>
        </xdr:cNvPr>
        <xdr:cNvSpPr txBox="1"/>
      </xdr:nvSpPr>
      <xdr:spPr>
        <a:xfrm>
          <a:off x="8437797" y="479671"/>
          <a:ext cx="1132821" cy="689618"/>
        </a:xfrm>
        <a:prstGeom prst="roundRect">
          <a:avLst/>
        </a:prstGeom>
        <a:gradFill>
          <a:gsLst>
            <a:gs pos="4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t>PUNJAB</a:t>
          </a:r>
          <a:br>
            <a:rPr lang="en-IN" sz="1100" b="1" baseline="0"/>
          </a:br>
          <a:r>
            <a:rPr lang="en-IN" sz="800" b="1" baseline="0"/>
            <a:t>#1 Death Ratio</a:t>
          </a:r>
          <a:endParaRPr lang="en-IN" sz="400" b="1"/>
        </a:p>
      </xdr:txBody>
    </xdr:sp>
    <xdr:clientData/>
  </xdr:twoCellAnchor>
  <xdr:twoCellAnchor>
    <xdr:from>
      <xdr:col>0</xdr:col>
      <xdr:colOff>48106</xdr:colOff>
      <xdr:row>26</xdr:row>
      <xdr:rowOff>83488</xdr:rowOff>
    </xdr:from>
    <xdr:to>
      <xdr:col>2</xdr:col>
      <xdr:colOff>187745</xdr:colOff>
      <xdr:row>30</xdr:row>
      <xdr:rowOff>53981</xdr:rowOff>
    </xdr:to>
    <xdr:sp macro="" textlink="">
      <xdr:nvSpPr>
        <xdr:cNvPr id="29" name="TextBox1">
          <a:extLst>
            <a:ext uri="{FF2B5EF4-FFF2-40B4-BE49-F238E27FC236}">
              <a16:creationId xmlns:a16="http://schemas.microsoft.com/office/drawing/2014/main" id="{EC0E278B-41FB-4064-8C93-ED9C60994045}"/>
            </a:ext>
          </a:extLst>
        </xdr:cNvPr>
        <xdr:cNvSpPr txBox="1"/>
      </xdr:nvSpPr>
      <xdr:spPr>
        <a:xfrm>
          <a:off x="48106" y="5153246"/>
          <a:ext cx="1368671" cy="707912"/>
        </a:xfrm>
        <a:prstGeom prst="roundRect">
          <a:avLst/>
        </a:prstGeom>
        <a:gradFill>
          <a:gsLst>
            <a:gs pos="60000">
              <a:srgbClr val="D7E1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t>Uttar Pradesh</a:t>
          </a:r>
        </a:p>
        <a:p>
          <a:pPr algn="l"/>
          <a:r>
            <a:rPr lang="en-IN" sz="800" b="1" baseline="0">
              <a:solidFill>
                <a:schemeClr val="dk1"/>
              </a:solidFill>
              <a:effectLst/>
              <a:latin typeface="+mn-lt"/>
              <a:ea typeface="+mn-ea"/>
              <a:cs typeface="+mn-cs"/>
            </a:rPr>
            <a:t>#1 Population Not Affected by </a:t>
          </a:r>
          <a:r>
            <a:rPr lang="en-IN" sz="700" b="1" baseline="0">
              <a:solidFill>
                <a:schemeClr val="dk1"/>
              </a:solidFill>
              <a:effectLst/>
              <a:latin typeface="+mn-lt"/>
              <a:ea typeface="+mn-ea"/>
              <a:cs typeface="+mn-cs"/>
            </a:rPr>
            <a:t>State</a:t>
          </a:r>
          <a:endParaRPr lang="en-IN" sz="800" b="1" baseline="0">
            <a:solidFill>
              <a:schemeClr val="dk1"/>
            </a:solidFill>
            <a:effectLst/>
            <a:latin typeface="+mn-lt"/>
            <a:ea typeface="+mn-ea"/>
            <a:cs typeface="+mn-cs"/>
          </a:endParaRPr>
        </a:p>
      </xdr:txBody>
    </xdr:sp>
    <xdr:clientData/>
  </xdr:twoCellAnchor>
  <xdr:twoCellAnchor>
    <xdr:from>
      <xdr:col>10</xdr:col>
      <xdr:colOff>461818</xdr:colOff>
      <xdr:row>5</xdr:row>
      <xdr:rowOff>76971</xdr:rowOff>
    </xdr:from>
    <xdr:to>
      <xdr:col>17</xdr:col>
      <xdr:colOff>1080109</xdr:colOff>
      <xdr:row>19</xdr:row>
      <xdr:rowOff>40317</xdr:rowOff>
    </xdr:to>
    <xdr:graphicFrame macro="">
      <xdr:nvGraphicFramePr>
        <xdr:cNvPr id="30" name="Chart 29">
          <a:extLst>
            <a:ext uri="{FF2B5EF4-FFF2-40B4-BE49-F238E27FC236}">
              <a16:creationId xmlns:a16="http://schemas.microsoft.com/office/drawing/2014/main" id="{D8E25A30-D05B-4ACC-8CC6-8556A35EF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368270</xdr:colOff>
      <xdr:row>1</xdr:row>
      <xdr:rowOff>8084</xdr:rowOff>
    </xdr:from>
    <xdr:to>
      <xdr:col>17</xdr:col>
      <xdr:colOff>272058</xdr:colOff>
      <xdr:row>4</xdr:row>
      <xdr:rowOff>144637</xdr:rowOff>
    </xdr:to>
    <xdr:sp macro="" textlink="">
      <xdr:nvSpPr>
        <xdr:cNvPr id="32" name="TextBox1">
          <a:extLst>
            <a:ext uri="{FF2B5EF4-FFF2-40B4-BE49-F238E27FC236}">
              <a16:creationId xmlns:a16="http://schemas.microsoft.com/office/drawing/2014/main" id="{6208A094-CFC7-4A79-BD2D-1BB2128CFA0E}"/>
            </a:ext>
          </a:extLst>
        </xdr:cNvPr>
        <xdr:cNvSpPr txBox="1"/>
      </xdr:nvSpPr>
      <xdr:spPr>
        <a:xfrm>
          <a:off x="9586012" y="468971"/>
          <a:ext cx="1132820" cy="689618"/>
        </a:xfrm>
        <a:prstGeom prst="roundRect">
          <a:avLst/>
        </a:prstGeom>
        <a:gradFill>
          <a:gsLst>
            <a:gs pos="43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400" b="1" baseline="0"/>
            <a:t>96%</a:t>
          </a:r>
          <a:br>
            <a:rPr lang="en-IN" sz="1100" b="1" baseline="0"/>
          </a:br>
          <a:r>
            <a:rPr lang="en-IN" sz="700" b="1" baseline="0"/>
            <a:t>% of Unaffected Population</a:t>
          </a:r>
          <a:endParaRPr lang="en-IN" sz="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thaq ahamed" refreshedDate="45837.655260995372" createdVersion="8" refreshedVersion="8" minRefreshableVersion="3" recordCount="36" xr:uid="{30EC9038-E247-4A85-95F3-298D468A1059}">
  <cacheSource type="worksheet">
    <worksheetSource name="Table1"/>
  </cacheSource>
  <cacheFields count="12">
    <cacheField name="State/UTs" numFmtId="0">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Zone" numFmtId="0">
      <sharedItems count="4">
        <s v="South"/>
        <s v="East"/>
        <s v="North"/>
        <s v="West"/>
      </sharedItems>
    </cacheField>
    <cacheField name="Total Cases" numFmtId="0">
      <sharedItems containsSemiMixedTypes="0" containsString="0" containsNumber="1" containsInteger="1" minValue="7670" maxValue="6623344" count="36">
        <n v="7670"/>
        <n v="2069770"/>
        <n v="55216"/>
        <n v="613784"/>
        <n v="726153"/>
        <n v="65380"/>
        <n v="1006326"/>
        <n v="10682"/>
        <n v="1440388"/>
        <n v="178467"/>
        <n v="826924"/>
        <n v="771420"/>
        <n v="225712"/>
        <n v="334006"/>
        <n v="348992"/>
        <n v="2991614"/>
        <n v="5055224"/>
        <n v="21148"/>
        <n v="10365"/>
        <n v="792956"/>
        <n v="6623344"/>
        <n v="124432"/>
        <n v="84013"/>
        <n v="128604"/>
        <n v="31978"/>
        <n v="1045209"/>
        <n v="128401"/>
        <n v="602778"/>
        <n v="954503"/>
        <n v="32096"/>
        <n v="2714025"/>
        <n v="673469"/>
        <n v="84665"/>
        <n v="1710261"/>
        <n v="344014"/>
        <n v="1603318"/>
      </sharedItems>
    </cacheField>
    <cacheField name="Active" numFmtId="0">
      <sharedItems containsSemiMixedTypes="0" containsString="0" containsNumber="1" containsInteger="1" minValue="0" maxValue="69258"/>
    </cacheField>
    <cacheField name="Discharged" numFmtId="0">
      <sharedItems containsSemiMixedTypes="0" containsString="0" containsNumber="1" containsInteger="1" minValue="7534" maxValue="6466913"/>
    </cacheField>
    <cacheField name="Deaths" numFmtId="0">
      <sharedItems containsSemiMixedTypes="0" containsString="0" containsNumber="1" containsInteger="1" minValue="4" maxValue="140565"/>
    </cacheField>
    <cacheField name="Active Ratio" numFmtId="0">
      <sharedItems containsSemiMixedTypes="0" containsString="0" containsNumber="1" minValue="0" maxValue="4.3899999999999997" count="26">
        <n v="0.09"/>
        <n v="0.15"/>
        <n v="0.08"/>
        <n v="0.53"/>
        <n v="0"/>
        <n v="0.04"/>
        <n v="0.02"/>
        <n v="0.03"/>
        <n v="0.49"/>
        <n v="0.43"/>
        <n v="0.27"/>
        <n v="1.37"/>
        <n v="0.73"/>
        <n v="0.01"/>
        <n v="0.24"/>
        <n v="0.64"/>
        <n v="0.33"/>
        <n v="4.3899999999999997"/>
        <n v="0.51"/>
        <n v="0.21"/>
        <n v="0.05"/>
        <n v="0.38"/>
        <n v="0.36"/>
        <n v="0.56000000000000005"/>
        <n v="0.14000000000000001"/>
        <n v="0.5"/>
      </sharedItems>
    </cacheField>
    <cacheField name="Discharge Ratio" numFmtId="0">
      <sharedItems containsSemiMixedTypes="0" containsString="0" containsNumber="1" minValue="95.25" maxValue="99.96" count="33">
        <n v="98.23"/>
        <n v="99.15"/>
        <n v="99.42"/>
        <n v="98.48"/>
        <n v="98.67"/>
        <n v="98.71"/>
        <n v="98.63"/>
        <n v="99.96"/>
        <n v="97.96"/>
        <n v="98.75"/>
        <n v="98.68"/>
        <n v="97.82"/>
        <n v="98.49"/>
        <n v="98.46"/>
        <n v="97.92"/>
        <n v="98.27"/>
        <n v="99.51"/>
        <n v="98.66"/>
        <n v="97.64"/>
        <n v="97.79"/>
        <n v="97.93"/>
        <n v="95.25"/>
        <n v="97.33"/>
        <n v="98.96"/>
        <n v="98.33"/>
        <n v="97.2"/>
        <n v="99.05"/>
        <n v="98.38"/>
        <n v="98.3"/>
        <n v="98.85"/>
        <n v="98.9"/>
        <n v="97.8"/>
        <n v="98.29"/>
      </sharedItems>
    </cacheField>
    <cacheField name="Discharge Avg" numFmtId="0">
      <sharedItems count="2">
        <s v="Below Average"/>
        <s v="Above Average"/>
      </sharedItems>
    </cacheField>
    <cacheField name="Death Ratio" numFmtId="0">
      <sharedItems containsSemiMixedTypes="0" containsString="0" containsNumber="1" minValue="0.04" maxValue="2.75"/>
    </cacheField>
    <cacheField name="Death Avg" numFmtId="0">
      <sharedItems/>
    </cacheField>
    <cacheField name="Population" numFmtId="0">
      <sharedItems containsSemiMixedTypes="0" containsString="0" containsNumber="1" containsInteger="1" minValue="66001" maxValue="231502578" count="36">
        <n v="399001"/>
        <n v="91702478"/>
        <n v="1711947"/>
        <n v="35998752"/>
        <n v="128500364"/>
        <n v="1158040"/>
        <n v="32199722"/>
        <n v="773997"/>
        <n v="19301096"/>
        <n v="1521992"/>
        <n v="70400153"/>
        <n v="28900667"/>
        <n v="7503010"/>
        <n v="14999397"/>
        <n v="40100376"/>
        <n v="69599762"/>
        <n v="34698876"/>
        <n v="290492"/>
        <n v="66001"/>
        <n v="85002417"/>
        <n v="124904071"/>
        <n v="3436948"/>
        <n v="3772103"/>
        <n v="1308967"/>
        <n v="2073074"/>
        <n v="47099270"/>
        <n v="1646050"/>
        <n v="30501026"/>
        <n v="79502477"/>
        <n v="658019"/>
        <n v="83697770"/>
        <n v="38157311"/>
        <n v="4184959"/>
        <n v="231502578"/>
        <n v="11700099"/>
        <n v="100896618"/>
      </sharedItems>
    </cacheField>
  </cacheFields>
  <extLst>
    <ext xmlns:x14="http://schemas.microsoft.com/office/spreadsheetml/2009/9/main" uri="{725AE2AE-9491-48be-B2B4-4EB974FC3084}">
      <x14:pivotCacheDefinition pivotCacheId="9474450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thaq ahamed" refreshedDate="45838.725273958335" createdVersion="8" refreshedVersion="8" minRefreshableVersion="3" recordCount="36" xr:uid="{740B01C8-A565-4D2E-8688-E94F4766C85A}">
  <cacheSource type="worksheet">
    <worksheetSource ref="A1:M37" sheet="Data"/>
  </cacheSource>
  <cacheFields count="13">
    <cacheField name="State/UTs" numFmtId="0">
      <sharedItems count="36">
        <s v="Mizoram"/>
        <s v="Punjab"/>
        <s v="Nagaland"/>
        <s v="Maharashtra"/>
        <s v="Manipur"/>
        <s v="Uttarakhand"/>
        <s v="Himachal Pradesh"/>
        <s v="Kerala"/>
        <s v="Meghalaya"/>
        <s v="Goa"/>
        <s v="Andaman &amp; Nicobar"/>
        <s v="JK"/>
        <s v="Delhi"/>
        <s v="Ladakh"/>
        <s v="West Bengal"/>
        <s v="Tamil Nadu"/>
        <s v="Puducherry"/>
        <s v="Sikkim"/>
        <s v="Karnataka"/>
        <s v="Assam"/>
        <s v="Jharkhand"/>
        <s v="Chhattisgarh"/>
        <s v="Uttar Pradesh"/>
        <s v="Madhya Pradesh"/>
        <s v="Bihar"/>
        <s v="Haryana"/>
        <s v="Chandigarh"/>
        <s v="Gujarat"/>
        <s v="Telengana"/>
        <s v="Tripura"/>
        <s v="Odisha"/>
        <s v="Rajasthan"/>
        <s v="Andhra Pradesh"/>
        <s v="Arunachal Pradesh"/>
        <s v="Lakshadweep"/>
        <s v="Daman and Diu"/>
      </sharedItems>
    </cacheField>
    <cacheField name="Zone" numFmtId="0">
      <sharedItems/>
    </cacheField>
    <cacheField name="Total Cases" numFmtId="0">
      <sharedItems containsSemiMixedTypes="0" containsString="0" containsNumber="1" containsInteger="1" minValue="7670" maxValue="6623344"/>
    </cacheField>
    <cacheField name="Active" numFmtId="0">
      <sharedItems containsSemiMixedTypes="0" containsString="0" containsNumber="1" containsInteger="1" minValue="0" maxValue="69258"/>
    </cacheField>
    <cacheField name="Discharged" numFmtId="0">
      <sharedItems containsSemiMixedTypes="0" containsString="0" containsNumber="1" containsInteger="1" minValue="7534" maxValue="6466913"/>
    </cacheField>
    <cacheField name="Deaths" numFmtId="0">
      <sharedItems containsSemiMixedTypes="0" containsString="0" containsNumber="1" containsInteger="1" minValue="4" maxValue="140565"/>
    </cacheField>
    <cacheField name="Active Ratio" numFmtId="0">
      <sharedItems containsSemiMixedTypes="0" containsString="0" containsNumber="1" minValue="0" maxValue="4.3899999999999997"/>
    </cacheField>
    <cacheField name="Discharge Ratio" numFmtId="0">
      <sharedItems containsSemiMixedTypes="0" containsString="0" containsNumber="1" minValue="95.25" maxValue="99.96"/>
    </cacheField>
    <cacheField name="Discharge Avg" numFmtId="0">
      <sharedItems/>
    </cacheField>
    <cacheField name="Death Ratio" numFmtId="0">
      <sharedItems containsSemiMixedTypes="0" containsString="0" containsNumber="1" minValue="0.04" maxValue="2.75"/>
    </cacheField>
    <cacheField name="Death Avg" numFmtId="0">
      <sharedItems/>
    </cacheField>
    <cacheField name="Population" numFmtId="0">
      <sharedItems containsSemiMixedTypes="0" containsString="0" containsNumber="1" containsInteger="1" minValue="66001" maxValue="231502578"/>
    </cacheField>
    <cacheField name="cases % of Population" numFmtId="10">
      <sharedItems containsSemiMixedTypes="0" containsString="0" containsNumber="1" minValue="5.6509801015038373E-3" maxValue="0.1570430751049226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haq ahamed" refreshedDate="45856.986285416664" backgroundQuery="1" createdVersion="8" refreshedVersion="8" minRefreshableVersion="3" recordCount="0" supportSubquery="1" supportAdvancedDrill="1" xr:uid="{6BFAE12C-5743-4F3A-AD79-0516A56CA862}">
  <cacheSource type="external" connectionId="1"/>
  <cacheFields count="3">
    <cacheField name="[Table1].[Zone].[Zone]" caption="Zone" numFmtId="0" hierarchy="1" level="1">
      <sharedItems count="4">
        <s v="East"/>
        <s v="North"/>
        <s v="South"/>
        <s v="West"/>
      </sharedItems>
    </cacheField>
    <cacheField name="[Measures].[Sum of Total Cases]" caption="Sum of Total Cases" numFmtId="0" hierarchy="15" level="32767"/>
    <cacheField name="[Table1].[Death Avg].[Death Avg]" caption="Death Avg" numFmtId="0" hierarchy="10" level="1">
      <sharedItems containsSemiMixedTypes="0" containsNonDate="0" containsString="0"/>
    </cacheField>
  </cacheFields>
  <cacheHierarchies count="16">
    <cacheHierarchy uniqueName="[Table1].[State/UTs]" caption="State/UTs" attribute="1" defaultMemberUniqueName="[Table1].[State/UTs].[All]" allUniqueName="[Table1].[State/UTs].[All]" dimensionUniqueName="[Table1]" displayFolder="" count="2" memberValueDatatype="130" unbalanced="0"/>
    <cacheHierarchy uniqueName="[Table1].[Zone]" caption="Zone" attribute="1" defaultMemberUniqueName="[Table1].[Zone].[All]" allUniqueName="[Table1].[Zone].[All]" dimensionUniqueName="[Table1]" displayFolder="" count="2" memberValueDatatype="130" unbalanced="0">
      <fieldsUsage count="2">
        <fieldUsage x="-1"/>
        <fieldUsage x="0"/>
      </fieldsUsage>
    </cacheHierarchy>
    <cacheHierarchy uniqueName="[Table1].[Total Cases]" caption="Total Cases" attribute="1" defaultMemberUniqueName="[Table1].[Total Cases].[All]" allUniqueName="[Table1].[Total Cases].[All]" dimensionUniqueName="[Table1]" displayFolder="" count="2" memberValueDatatype="20" unbalanced="0"/>
    <cacheHierarchy uniqueName="[Table1].[Active]" caption="Active" attribute="1" defaultMemberUniqueName="[Table1].[Active].[All]" allUniqueName="[Table1].[Active].[All]" dimensionUniqueName="[Table1]" displayFolder="" count="0" memberValueDatatype="20" unbalanced="0"/>
    <cacheHierarchy uniqueName="[Table1].[Discharged]" caption="Discharged" attribute="1" defaultMemberUniqueName="[Table1].[Discharged].[All]" allUniqueName="[Table1].[Discharged].[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Active Ratio]" caption="Active Ratio" attribute="1" defaultMemberUniqueName="[Table1].[Active Ratio].[All]" allUniqueName="[Table1].[Active Ratio].[All]" dimensionUniqueName="[Table1]" displayFolder="" count="0" memberValueDatatype="5" unbalanced="0"/>
    <cacheHierarchy uniqueName="[Table1].[Discharge Ratio]" caption="Discharge Ratio" attribute="1" defaultMemberUniqueName="[Table1].[Discharge Ratio].[All]" allUniqueName="[Table1].[Discharge Ratio].[All]" dimensionUniqueName="[Table1]" displayFolder="" count="0" memberValueDatatype="5" unbalanced="0"/>
    <cacheHierarchy uniqueName="[Table1].[Discharge Avg]" caption="Discharge Avg" attribute="1" defaultMemberUniqueName="[Table1].[Discharge Avg].[All]" allUniqueName="[Table1].[Discharge Avg].[All]" dimensionUniqueName="[Table1]" displayFolder="" count="2" memberValueDatatype="130" unbalanced="0"/>
    <cacheHierarchy uniqueName="[Table1].[Death Ratio]" caption="Death Ratio" attribute="1" defaultMemberUniqueName="[Table1].[Death Ratio].[All]" allUniqueName="[Table1].[Death Ratio].[All]" dimensionUniqueName="[Table1]" displayFolder="" count="0" memberValueDatatype="5" unbalanced="0"/>
    <cacheHierarchy uniqueName="[Table1].[Death Avg]" caption="Death Avg" attribute="1" defaultMemberUniqueName="[Table1].[Death Avg].[All]" allUniqueName="[Table1].[Death Avg].[All]" dimensionUniqueName="[Table1]" displayFolder="" count="2" memberValueDatatype="130" unbalanced="0">
      <fieldsUsage count="2">
        <fieldUsage x="-1"/>
        <fieldUsage x="2"/>
      </fieldsUsage>
    </cacheHierarchy>
    <cacheHierarchy uniqueName="[Table1].[Population]" caption="Population" attribute="1" defaultMemberUniqueName="[Table1].[Population].[All]" allUniqueName="[Table1].[Populatio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opulation]" caption="Sum of Population" measure="1" displayFolder="" measureGroup="Table1" count="0" hidden="1">
      <extLst>
        <ext xmlns:x15="http://schemas.microsoft.com/office/spreadsheetml/2010/11/main" uri="{B97F6D7D-B522-45F9-BDA1-12C45D357490}">
          <x15:cacheHierarchy aggregatedColumn="11"/>
        </ext>
      </extLst>
    </cacheHierarchy>
    <cacheHierarchy uniqueName="[Measures].[Sum of Total Cases]" caption="Sum of Total Cas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haq ahamed" refreshedDate="45855.598689814811" backgroundQuery="1" createdVersion="3" refreshedVersion="8" minRefreshableVersion="3" recordCount="0" supportSubquery="1" supportAdvancedDrill="1" xr:uid="{897C6010-23BF-4F58-80D9-EA081E4375C0}">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Measures]" caption="Measures" attribute="1" keyAttribute="1" defaultMemberUniqueName="[Measures].[__No measures defined]" dimensionUniqueName="[Measures]" displayFolder="" measures="1" count="1" memberValueDatatype="130" unbalanced="0"/>
    <cacheHierarchy uniqueName="[Table1].[State/UTs]" caption="State/UTs" attribute="1" defaultMemberUniqueName="[Table1].[State/UTs].[All]" allUniqueName="[Table1].[State/UTs].[All]" dimensionUniqueName="[Table1]" displayFolder="" count="2" memberValueDatatype="130" unbalanced="0"/>
    <cacheHierarchy uniqueName="[Table1].[Zone]" caption="Zone" attribute="1" defaultMemberUniqueName="[Table1].[Zone].[All]" allUniqueName="[Table1].[Zone].[All]" dimensionUniqueName="[Table1]" displayFolder="" count="2" memberValueDatatype="130" unbalanced="0"/>
    <cacheHierarchy uniqueName="[Table1].[Total Cases]" caption="Total Cases" attribute="1" defaultMemberUniqueName="[Table1].[Total Cases].[All]" allUniqueName="[Table1].[Total Cases].[All]" dimensionUniqueName="[Table1]" displayFolder="" count="2" memberValueDatatype="20" unbalanced="0"/>
    <cacheHierarchy uniqueName="[Table1].[Active]" caption="Active" attribute="1" defaultMemberUniqueName="[Table1].[Active].[All]" allUniqueName="[Table1].[Active].[All]" dimensionUniqueName="[Table1]" displayFolder="" count="2" memberValueDatatype="20" unbalanced="0"/>
    <cacheHierarchy uniqueName="[Table1].[Discharged]" caption="Discharged" attribute="1" defaultMemberUniqueName="[Table1].[Discharged].[All]" allUniqueName="[Table1].[Discharged].[All]" dimensionUniqueName="[Table1]" displayFolder="" count="2" memberValueDatatype="20" unbalanced="0"/>
    <cacheHierarchy uniqueName="[Table1].[Deaths]" caption="Deaths" attribute="1" defaultMemberUniqueName="[Table1].[Deaths].[All]" allUniqueName="[Table1].[Deaths].[All]" dimensionUniqueName="[Table1]" displayFolder="" count="2" memberValueDatatype="20" unbalanced="0"/>
    <cacheHierarchy uniqueName="[Table1].[Active Ratio]" caption="Active Ratio" attribute="1" defaultMemberUniqueName="[Table1].[Active Ratio].[All]" allUniqueName="[Table1].[Active Ratio].[All]" dimensionUniqueName="[Table1]" displayFolder="" count="2" memberValueDatatype="5" unbalanced="0"/>
    <cacheHierarchy uniqueName="[Table1].[Discharge Ratio]" caption="Discharge Ratio" attribute="1" defaultMemberUniqueName="[Table1].[Discharge Ratio].[All]" allUniqueName="[Table1].[Discharge Ratio].[All]" dimensionUniqueName="[Table1]" displayFolder="" count="2" memberValueDatatype="5" unbalanced="0"/>
    <cacheHierarchy uniqueName="[Table1].[Discharge Avg]" caption="Discharge Avg" attribute="1" defaultMemberUniqueName="[Table1].[Discharge Avg].[All]" allUniqueName="[Table1].[Discharge Avg].[All]" dimensionUniqueName="[Table1]" displayFolder="" count="2" memberValueDatatype="130" unbalanced="0"/>
    <cacheHierarchy uniqueName="[Table1].[Death Ratio]" caption="Death Ratio" attribute="1" defaultMemberUniqueName="[Table1].[Death Ratio].[All]" allUniqueName="[Table1].[Death Ratio].[All]" dimensionUniqueName="[Table1]" displayFolder="" count="2" memberValueDatatype="5" unbalanced="0"/>
    <cacheHierarchy uniqueName="[Table1].[Death Avg]" caption="Death Avg" attribute="1" defaultMemberUniqueName="[Table1].[Death Avg].[All]" allUniqueName="[Table1].[Death Avg].[All]" dimensionUniqueName="[Table1]" displayFolder="" count="2" memberValueDatatype="130" unbalanced="0"/>
    <cacheHierarchy uniqueName="[Table1].[Population]" caption="Population" attribute="1" defaultMemberUniqueName="[Table1].[Population].[All]" allUniqueName="[Table1].[Population].[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opulation]" caption="Sum of Population" measure="1" displayFolder="" measureGroup="Table1" count="0" hidden="1">
      <extLst>
        <ext xmlns:x15="http://schemas.microsoft.com/office/spreadsheetml/2010/11/main" uri="{B97F6D7D-B522-45F9-BDA1-12C45D357490}">
          <x15:cacheHierarchy aggregatedColumn="12"/>
        </ext>
      </extLst>
    </cacheHierarchy>
    <cacheHierarchy uniqueName="[Measures].[Sum of Total Cases]" caption="Sum of Total Case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90467335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n v="7"/>
    <n v="7534"/>
    <n v="129"/>
    <x v="0"/>
    <x v="0"/>
    <x v="0"/>
    <n v="1.68"/>
    <s v="Above Average"/>
    <x v="0"/>
  </r>
  <r>
    <x v="1"/>
    <x v="0"/>
    <x v="1"/>
    <n v="3128"/>
    <n v="2052230"/>
    <n v="14412"/>
    <x v="1"/>
    <x v="1"/>
    <x v="1"/>
    <n v="0.7"/>
    <s v="Below Average"/>
    <x v="1"/>
  </r>
  <r>
    <x v="2"/>
    <x v="1"/>
    <x v="2"/>
    <n v="42"/>
    <n v="54894"/>
    <n v="280"/>
    <x v="2"/>
    <x v="2"/>
    <x v="1"/>
    <n v="0.51"/>
    <s v="Below Average"/>
    <x v="2"/>
  </r>
  <r>
    <x v="3"/>
    <x v="1"/>
    <x v="3"/>
    <n v="3272"/>
    <n v="604465"/>
    <n v="6047"/>
    <x v="3"/>
    <x v="3"/>
    <x v="1"/>
    <n v="0.99"/>
    <s v="Below Average"/>
    <x v="3"/>
  </r>
  <r>
    <x v="4"/>
    <x v="1"/>
    <x v="4"/>
    <n v="29"/>
    <n v="716462"/>
    <n v="9662"/>
    <x v="4"/>
    <x v="4"/>
    <x v="1"/>
    <n v="1.33"/>
    <s v="Above Average"/>
    <x v="4"/>
  </r>
  <r>
    <x v="5"/>
    <x v="2"/>
    <x v="5"/>
    <n v="24"/>
    <n v="64536"/>
    <n v="820"/>
    <x v="5"/>
    <x v="5"/>
    <x v="1"/>
    <n v="1.25"/>
    <s v="Below Average"/>
    <x v="5"/>
  </r>
  <r>
    <x v="6"/>
    <x v="1"/>
    <x v="6"/>
    <n v="230"/>
    <n v="992508"/>
    <n v="13588"/>
    <x v="6"/>
    <x v="6"/>
    <x v="1"/>
    <n v="1.35"/>
    <s v="Above Average"/>
    <x v="6"/>
  </r>
  <r>
    <x v="7"/>
    <x v="3"/>
    <x v="7"/>
    <n v="0"/>
    <n v="10678"/>
    <n v="4"/>
    <x v="4"/>
    <x v="7"/>
    <x v="1"/>
    <n v="0.04"/>
    <s v="Below Average"/>
    <x v="7"/>
  </r>
  <r>
    <x v="8"/>
    <x v="2"/>
    <x v="8"/>
    <n v="361"/>
    <n v="1414934"/>
    <n v="25093"/>
    <x v="7"/>
    <x v="0"/>
    <x v="0"/>
    <n v="1.74"/>
    <s v="Above Average"/>
    <x v="8"/>
  </r>
  <r>
    <x v="9"/>
    <x v="3"/>
    <x v="9"/>
    <n v="263"/>
    <n v="174830"/>
    <n v="3374"/>
    <x v="1"/>
    <x v="8"/>
    <x v="0"/>
    <n v="1.89"/>
    <s v="Above Average"/>
    <x v="9"/>
  </r>
  <r>
    <x v="10"/>
    <x v="3"/>
    <x v="10"/>
    <n v="226"/>
    <n v="816608"/>
    <n v="10090"/>
    <x v="7"/>
    <x v="9"/>
    <x v="1"/>
    <n v="1.22"/>
    <s v="Below Average"/>
    <x v="10"/>
  </r>
  <r>
    <x v="11"/>
    <x v="2"/>
    <x v="11"/>
    <n v="140"/>
    <n v="761230"/>
    <n v="10050"/>
    <x v="6"/>
    <x v="10"/>
    <x v="1"/>
    <n v="1.3"/>
    <s v="Above Average"/>
    <x v="11"/>
  </r>
  <r>
    <x v="12"/>
    <x v="2"/>
    <x v="12"/>
    <n v="1100"/>
    <n v="220800"/>
    <n v="3812"/>
    <x v="8"/>
    <x v="11"/>
    <x v="0"/>
    <n v="1.69"/>
    <s v="Above Average"/>
    <x v="12"/>
  </r>
  <r>
    <x v="13"/>
    <x v="2"/>
    <x v="13"/>
    <n v="1450"/>
    <n v="328108"/>
    <n v="4448"/>
    <x v="9"/>
    <x v="0"/>
    <x v="0"/>
    <n v="1.33"/>
    <s v="Above Average"/>
    <x v="13"/>
  </r>
  <r>
    <x v="14"/>
    <x v="1"/>
    <x v="14"/>
    <n v="141"/>
    <n v="343713"/>
    <n v="5138"/>
    <x v="5"/>
    <x v="12"/>
    <x v="1"/>
    <n v="1.47"/>
    <s v="Above Average"/>
    <x v="14"/>
  </r>
  <r>
    <x v="15"/>
    <x v="0"/>
    <x v="15"/>
    <n v="8056"/>
    <n v="2945415"/>
    <n v="38143"/>
    <x v="10"/>
    <x v="13"/>
    <x v="1"/>
    <n v="1.27"/>
    <s v="Below Average"/>
    <x v="15"/>
  </r>
  <r>
    <x v="16"/>
    <x v="0"/>
    <x v="16"/>
    <n v="69258"/>
    <n v="4950281"/>
    <n v="35685"/>
    <x v="11"/>
    <x v="14"/>
    <x v="0"/>
    <n v="0.71"/>
    <s v="Below Average"/>
    <x v="16"/>
  </r>
  <r>
    <x v="17"/>
    <x v="2"/>
    <x v="17"/>
    <n v="154"/>
    <n v="20783"/>
    <n v="211"/>
    <x v="12"/>
    <x v="15"/>
    <x v="0"/>
    <n v="1"/>
    <s v="Below Average"/>
    <x v="17"/>
  </r>
  <r>
    <x v="18"/>
    <x v="0"/>
    <x v="18"/>
    <n v="0"/>
    <n v="10314"/>
    <n v="51"/>
    <x v="4"/>
    <x v="16"/>
    <x v="1"/>
    <n v="0.49"/>
    <s v="Below Average"/>
    <x v="18"/>
  </r>
  <r>
    <x v="19"/>
    <x v="3"/>
    <x v="19"/>
    <n v="75"/>
    <n v="782357"/>
    <n v="10524"/>
    <x v="13"/>
    <x v="17"/>
    <x v="1"/>
    <n v="1.33"/>
    <s v="Above Average"/>
    <x v="19"/>
  </r>
  <r>
    <x v="20"/>
    <x v="3"/>
    <x v="20"/>
    <n v="15866"/>
    <n v="6466913"/>
    <n v="140565"/>
    <x v="14"/>
    <x v="18"/>
    <x v="0"/>
    <n v="2.12"/>
    <s v="Above Average"/>
    <x v="20"/>
  </r>
  <r>
    <x v="21"/>
    <x v="1"/>
    <x v="21"/>
    <n v="799"/>
    <n v="121687"/>
    <n v="1946"/>
    <x v="15"/>
    <x v="19"/>
    <x v="0"/>
    <n v="1.56"/>
    <s v="Above Average"/>
    <x v="21"/>
  </r>
  <r>
    <x v="22"/>
    <x v="1"/>
    <x v="22"/>
    <n v="277"/>
    <n v="82274"/>
    <n v="1462"/>
    <x v="16"/>
    <x v="20"/>
    <x v="0"/>
    <n v="1.74"/>
    <s v="Above Average"/>
    <x v="22"/>
  </r>
  <r>
    <x v="23"/>
    <x v="1"/>
    <x v="23"/>
    <n v="5651"/>
    <n v="122494"/>
    <n v="459"/>
    <x v="17"/>
    <x v="21"/>
    <x v="0"/>
    <n v="0.36"/>
    <s v="Below Average"/>
    <x v="23"/>
  </r>
  <r>
    <x v="24"/>
    <x v="1"/>
    <x v="24"/>
    <n v="163"/>
    <n v="31123"/>
    <n v="692"/>
    <x v="18"/>
    <x v="22"/>
    <x v="0"/>
    <n v="2.16"/>
    <s v="Above Average"/>
    <x v="24"/>
  </r>
  <r>
    <x v="25"/>
    <x v="1"/>
    <x v="25"/>
    <n v="2534"/>
    <n v="1034300"/>
    <n v="8375"/>
    <x v="14"/>
    <x v="23"/>
    <x v="1"/>
    <n v="0.8"/>
    <s v="Below Average"/>
    <x v="25"/>
  </r>
  <r>
    <x v="26"/>
    <x v="0"/>
    <x v="26"/>
    <n v="275"/>
    <n v="126263"/>
    <n v="1863"/>
    <x v="19"/>
    <x v="24"/>
    <x v="0"/>
    <n v="1.45"/>
    <s v="Above Average"/>
    <x v="26"/>
  </r>
  <r>
    <x v="27"/>
    <x v="2"/>
    <x v="27"/>
    <n v="318"/>
    <n v="585889"/>
    <n v="16571"/>
    <x v="20"/>
    <x v="25"/>
    <x v="0"/>
    <n v="2.75"/>
    <s v="Above Average"/>
    <x v="27"/>
  </r>
  <r>
    <x v="28"/>
    <x v="3"/>
    <x v="28"/>
    <n v="71"/>
    <n v="945478"/>
    <n v="8954"/>
    <x v="13"/>
    <x v="26"/>
    <x v="1"/>
    <n v="0.94"/>
    <s v="Below Average"/>
    <x v="28"/>
  </r>
  <r>
    <x v="29"/>
    <x v="1"/>
    <x v="29"/>
    <n v="121"/>
    <n v="31575"/>
    <n v="400"/>
    <x v="21"/>
    <x v="27"/>
    <x v="1"/>
    <n v="1.25"/>
    <s v="Below Average"/>
    <x v="29"/>
  </r>
  <r>
    <x v="30"/>
    <x v="0"/>
    <x v="30"/>
    <n v="9751"/>
    <n v="2668001"/>
    <n v="36273"/>
    <x v="22"/>
    <x v="28"/>
    <x v="0"/>
    <n v="1.34"/>
    <s v="Above Average"/>
    <x v="30"/>
  </r>
  <r>
    <x v="31"/>
    <x v="0"/>
    <x v="31"/>
    <n v="3741"/>
    <n v="665755"/>
    <n v="3973"/>
    <x v="23"/>
    <x v="29"/>
    <x v="1"/>
    <n v="0.59"/>
    <s v="Below Average"/>
    <x v="31"/>
  </r>
  <r>
    <x v="32"/>
    <x v="1"/>
    <x v="32"/>
    <n v="116"/>
    <n v="83732"/>
    <n v="817"/>
    <x v="24"/>
    <x v="30"/>
    <x v="1"/>
    <n v="0.96"/>
    <s v="Below Average"/>
    <x v="32"/>
  </r>
  <r>
    <x v="33"/>
    <x v="2"/>
    <x v="33"/>
    <n v="90"/>
    <n v="1687262"/>
    <n v="22909"/>
    <x v="13"/>
    <x v="17"/>
    <x v="1"/>
    <n v="1.34"/>
    <s v="Above Average"/>
    <x v="33"/>
  </r>
  <r>
    <x v="34"/>
    <x v="2"/>
    <x v="34"/>
    <n v="158"/>
    <n v="336453"/>
    <n v="7403"/>
    <x v="20"/>
    <x v="31"/>
    <x v="0"/>
    <n v="2.15"/>
    <s v="Above Average"/>
    <x v="34"/>
  </r>
  <r>
    <x v="35"/>
    <x v="1"/>
    <x v="35"/>
    <n v="8031"/>
    <n v="1575980"/>
    <n v="19307"/>
    <x v="25"/>
    <x v="32"/>
    <x v="0"/>
    <n v="1.2"/>
    <s v="Below Average"/>
    <x v="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s v="East"/>
    <n v="128604"/>
    <n v="5651"/>
    <n v="122494"/>
    <n v="459"/>
    <n v="4.3899999999999997"/>
    <n v="95.25"/>
    <s v="Below Average"/>
    <n v="0.36"/>
    <s v="Below Average"/>
    <n v="1308967"/>
    <n v="9.8248466156900818E-2"/>
  </r>
  <r>
    <x v="1"/>
    <s v="North"/>
    <n v="602778"/>
    <n v="318"/>
    <n v="585889"/>
    <n v="16571"/>
    <n v="0.05"/>
    <n v="97.2"/>
    <s v="Below Average"/>
    <n v="2.75"/>
    <s v="Above Average"/>
    <n v="30501026"/>
    <n v="1.9762548315587811E-2"/>
  </r>
  <r>
    <x v="2"/>
    <s v="East"/>
    <n v="31978"/>
    <n v="163"/>
    <n v="31123"/>
    <n v="692"/>
    <n v="0.51"/>
    <n v="97.33"/>
    <s v="Below Average"/>
    <n v="2.16"/>
    <s v="Above Average"/>
    <n v="2073074"/>
    <n v="1.5425402084054886E-2"/>
  </r>
  <r>
    <x v="3"/>
    <s v="West"/>
    <n v="6623344"/>
    <n v="15866"/>
    <n v="6466913"/>
    <n v="140565"/>
    <n v="0.24"/>
    <n v="97.64"/>
    <s v="Below Average"/>
    <n v="2.12"/>
    <s v="Above Average"/>
    <n v="124904071"/>
    <n v="5.3027446959675158E-2"/>
  </r>
  <r>
    <x v="4"/>
    <s v="East"/>
    <n v="124432"/>
    <n v="799"/>
    <n v="121687"/>
    <n v="1946"/>
    <n v="0.64"/>
    <n v="97.79"/>
    <s v="Below Average"/>
    <n v="1.56"/>
    <s v="Above Average"/>
    <n v="3436948"/>
    <n v="3.6204213738467966E-2"/>
  </r>
  <r>
    <x v="5"/>
    <s v="North"/>
    <n v="344014"/>
    <n v="158"/>
    <n v="336453"/>
    <n v="7403"/>
    <n v="0.05"/>
    <n v="97.8"/>
    <s v="Below Average"/>
    <n v="2.15"/>
    <s v="Above Average"/>
    <n v="11700099"/>
    <n v="2.9402657191191287E-2"/>
  </r>
  <r>
    <x v="6"/>
    <s v="North"/>
    <n v="225712"/>
    <n v="1100"/>
    <n v="220800"/>
    <n v="3812"/>
    <n v="0.49"/>
    <n v="97.82"/>
    <s v="Below Average"/>
    <n v="1.69"/>
    <s v="Above Average"/>
    <n v="7503010"/>
    <n v="3.0082860078821699E-2"/>
  </r>
  <r>
    <x v="7"/>
    <s v="South"/>
    <n v="5055224"/>
    <n v="69258"/>
    <n v="4950281"/>
    <n v="35685"/>
    <n v="1.37"/>
    <n v="97.92"/>
    <s v="Below Average"/>
    <n v="0.71"/>
    <s v="Below Average"/>
    <n v="34698876"/>
    <n v="0.14568840788963885"/>
  </r>
  <r>
    <x v="8"/>
    <s v="East"/>
    <n v="84013"/>
    <n v="277"/>
    <n v="82274"/>
    <n v="1462"/>
    <n v="0.33"/>
    <n v="97.93"/>
    <s v="Below Average"/>
    <n v="1.74"/>
    <s v="Above Average"/>
    <n v="3772103"/>
    <n v="2.22721914009241E-2"/>
  </r>
  <r>
    <x v="9"/>
    <s v="West"/>
    <n v="178467"/>
    <n v="263"/>
    <n v="174830"/>
    <n v="3374"/>
    <n v="0.15"/>
    <n v="97.96"/>
    <s v="Below Average"/>
    <n v="1.89"/>
    <s v="Above Average"/>
    <n v="1521992"/>
    <n v="0.11725882921855042"/>
  </r>
  <r>
    <x v="10"/>
    <s v="South"/>
    <n v="7670"/>
    <n v="7"/>
    <n v="7534"/>
    <n v="129"/>
    <n v="0.09"/>
    <n v="98.23"/>
    <s v="Below Average"/>
    <n v="1.68"/>
    <s v="Above Average"/>
    <n v="399001"/>
    <n v="1.922300946614169E-2"/>
  </r>
  <r>
    <x v="11"/>
    <s v="North"/>
    <n v="334006"/>
    <n v="1450"/>
    <n v="328108"/>
    <n v="4448"/>
    <n v="0.43"/>
    <n v="98.23"/>
    <s v="Below Average"/>
    <n v="1.33"/>
    <s v="Above Average"/>
    <n v="14999397"/>
    <n v="2.2267961838732583E-2"/>
  </r>
  <r>
    <x v="12"/>
    <s v="North"/>
    <n v="1440388"/>
    <n v="361"/>
    <n v="1414934"/>
    <n v="25093"/>
    <n v="0.03"/>
    <n v="98.23"/>
    <s v="Below Average"/>
    <n v="1.74"/>
    <s v="Above Average"/>
    <n v="19301096"/>
    <n v="7.4627264690046616E-2"/>
  </r>
  <r>
    <x v="13"/>
    <s v="North"/>
    <n v="21148"/>
    <n v="154"/>
    <n v="20783"/>
    <n v="211"/>
    <n v="0.73"/>
    <n v="98.27"/>
    <s v="Below Average"/>
    <n v="1"/>
    <s v="Below Average"/>
    <n v="290492"/>
    <n v="7.2800627900251991E-2"/>
  </r>
  <r>
    <x v="14"/>
    <s v="East"/>
    <n v="1603318"/>
    <n v="8031"/>
    <n v="1575980"/>
    <n v="19307"/>
    <n v="0.5"/>
    <n v="98.29"/>
    <s v="Below Average"/>
    <n v="1.2"/>
    <s v="Below Average"/>
    <n v="100896618"/>
    <n v="1.5890701113490245E-2"/>
  </r>
  <r>
    <x v="15"/>
    <s v="South"/>
    <n v="2714025"/>
    <n v="9751"/>
    <n v="2668001"/>
    <n v="36273"/>
    <n v="0.36"/>
    <n v="98.3"/>
    <s v="Below Average"/>
    <n v="1.34"/>
    <s v="Above Average"/>
    <n v="83697770"/>
    <n v="3.2426491171748062E-2"/>
  </r>
  <r>
    <x v="16"/>
    <s v="South"/>
    <n v="128401"/>
    <n v="275"/>
    <n v="126263"/>
    <n v="1863"/>
    <n v="0.21"/>
    <n v="98.33"/>
    <s v="Below Average"/>
    <n v="1.45"/>
    <s v="Above Average"/>
    <n v="1646050"/>
    <n v="7.8005528386136502E-2"/>
  </r>
  <r>
    <x v="17"/>
    <s v="East"/>
    <n v="32096"/>
    <n v="121"/>
    <n v="31575"/>
    <n v="400"/>
    <n v="0.38"/>
    <n v="98.38"/>
    <s v="Above Average"/>
    <n v="1.25"/>
    <s v="Below Average"/>
    <n v="658019"/>
    <n v="4.8776707055571342E-2"/>
  </r>
  <r>
    <x v="18"/>
    <s v="South"/>
    <n v="2991614"/>
    <n v="8056"/>
    <n v="2945415"/>
    <n v="38143"/>
    <n v="0.27"/>
    <n v="98.46"/>
    <s v="Above Average"/>
    <n v="1.27"/>
    <s v="Below Average"/>
    <n v="69599762"/>
    <n v="4.2983106752577688E-2"/>
  </r>
  <r>
    <x v="19"/>
    <s v="East"/>
    <n v="613784"/>
    <n v="3272"/>
    <n v="604465"/>
    <n v="6047"/>
    <n v="0.53"/>
    <n v="98.48"/>
    <s v="Above Average"/>
    <n v="0.99"/>
    <s v="Below Average"/>
    <n v="35998752"/>
    <n v="1.7050146627305304E-2"/>
  </r>
  <r>
    <x v="20"/>
    <s v="East"/>
    <n v="348992"/>
    <n v="141"/>
    <n v="343713"/>
    <n v="5138"/>
    <n v="0.04"/>
    <n v="98.49"/>
    <s v="Above Average"/>
    <n v="1.47"/>
    <s v="Above Average"/>
    <n v="40100376"/>
    <n v="8.7029607901930889E-3"/>
  </r>
  <r>
    <x v="21"/>
    <s v="East"/>
    <n v="1006326"/>
    <n v="230"/>
    <n v="992508"/>
    <n v="13588"/>
    <n v="0.02"/>
    <n v="98.63"/>
    <s v="Above Average"/>
    <n v="1.35"/>
    <s v="Above Average"/>
    <n v="32199722"/>
    <n v="3.125263006929066E-2"/>
  </r>
  <r>
    <x v="22"/>
    <s v="North"/>
    <n v="1710261"/>
    <n v="90"/>
    <n v="1687262"/>
    <n v="22909"/>
    <n v="0.01"/>
    <n v="98.66"/>
    <s v="Above Average"/>
    <n v="1.34"/>
    <s v="Above Average"/>
    <n v="231502578"/>
    <n v="7.3876542316517963E-3"/>
  </r>
  <r>
    <x v="23"/>
    <s v="West"/>
    <n v="792956"/>
    <n v="75"/>
    <n v="782357"/>
    <n v="10524"/>
    <n v="0.01"/>
    <n v="98.66"/>
    <s v="Above Average"/>
    <n v="1.33"/>
    <s v="Above Average"/>
    <n v="85002417"/>
    <n v="9.3286288553418428E-3"/>
  </r>
  <r>
    <x v="24"/>
    <s v="East"/>
    <n v="726153"/>
    <n v="29"/>
    <n v="716462"/>
    <n v="9662"/>
    <n v="0"/>
    <n v="98.67"/>
    <s v="Above Average"/>
    <n v="1.33"/>
    <s v="Above Average"/>
    <n v="128500364"/>
    <n v="5.6509801015038373E-3"/>
  </r>
  <r>
    <x v="25"/>
    <s v="North"/>
    <n v="771420"/>
    <n v="140"/>
    <n v="761230"/>
    <n v="10050"/>
    <n v="0.02"/>
    <n v="98.68"/>
    <s v="Above Average"/>
    <n v="1.3"/>
    <s v="Above Average"/>
    <n v="28900667"/>
    <n v="2.6692117521024687E-2"/>
  </r>
  <r>
    <x v="26"/>
    <s v="North"/>
    <n v="65380"/>
    <n v="24"/>
    <n v="64536"/>
    <n v="820"/>
    <n v="0.04"/>
    <n v="98.71"/>
    <s v="Above Average"/>
    <n v="1.25"/>
    <s v="Below Average"/>
    <n v="1158040"/>
    <n v="5.6457462609236293E-2"/>
  </r>
  <r>
    <x v="27"/>
    <s v="West"/>
    <n v="826924"/>
    <n v="226"/>
    <n v="816608"/>
    <n v="10090"/>
    <n v="0.03"/>
    <n v="98.75"/>
    <s v="Above Average"/>
    <n v="1.22"/>
    <s v="Below Average"/>
    <n v="70400153"/>
    <n v="1.1746054017808739E-2"/>
  </r>
  <r>
    <x v="28"/>
    <s v="South"/>
    <n v="673469"/>
    <n v="3741"/>
    <n v="665755"/>
    <n v="3973"/>
    <n v="0.56000000000000005"/>
    <n v="98.85"/>
    <s v="Above Average"/>
    <n v="0.59"/>
    <s v="Below Average"/>
    <n v="38157311"/>
    <n v="1.7649802419253284E-2"/>
  </r>
  <r>
    <x v="29"/>
    <s v="East"/>
    <n v="84665"/>
    <n v="116"/>
    <n v="83732"/>
    <n v="817"/>
    <n v="0.14000000000000001"/>
    <n v="98.9"/>
    <s v="Above Average"/>
    <n v="0.96"/>
    <s v="Below Average"/>
    <n v="4184959"/>
    <n v="2.0230783622969782E-2"/>
  </r>
  <r>
    <x v="30"/>
    <s v="East"/>
    <n v="1045209"/>
    <n v="2534"/>
    <n v="1034300"/>
    <n v="8375"/>
    <n v="0.24"/>
    <n v="98.96"/>
    <s v="Above Average"/>
    <n v="0.8"/>
    <s v="Below Average"/>
    <n v="47099270"/>
    <n v="2.219161783186873E-2"/>
  </r>
  <r>
    <x v="31"/>
    <s v="West"/>
    <n v="954503"/>
    <n v="71"/>
    <n v="945478"/>
    <n v="8954"/>
    <n v="0.01"/>
    <n v="99.05"/>
    <s v="Above Average"/>
    <n v="0.94"/>
    <s v="Below Average"/>
    <n v="79502477"/>
    <n v="1.2005952971754578E-2"/>
  </r>
  <r>
    <x v="32"/>
    <s v="South"/>
    <n v="2069770"/>
    <n v="3128"/>
    <n v="2052230"/>
    <n v="14412"/>
    <n v="0.15"/>
    <n v="99.15"/>
    <s v="Above Average"/>
    <n v="0.7"/>
    <s v="Below Average"/>
    <n v="91702478"/>
    <n v="2.2570491497514385E-2"/>
  </r>
  <r>
    <x v="33"/>
    <s v="East"/>
    <n v="55216"/>
    <n v="42"/>
    <n v="54894"/>
    <n v="280"/>
    <n v="0.08"/>
    <n v="99.42"/>
    <s v="Above Average"/>
    <n v="0.51"/>
    <s v="Below Average"/>
    <n v="1711947"/>
    <n v="3.2253334945532779E-2"/>
  </r>
  <r>
    <x v="34"/>
    <s v="South"/>
    <n v="10365"/>
    <n v="0"/>
    <n v="10314"/>
    <n v="51"/>
    <n v="0"/>
    <n v="99.51"/>
    <s v="Above Average"/>
    <n v="0.49"/>
    <s v="Below Average"/>
    <n v="66001"/>
    <n v="0.15704307510492266"/>
  </r>
  <r>
    <x v="35"/>
    <s v="West"/>
    <n v="10682"/>
    <n v="0"/>
    <n v="10678"/>
    <n v="4"/>
    <n v="0"/>
    <n v="99.96"/>
    <s v="Above Average"/>
    <n v="0.04"/>
    <s v="Below Average"/>
    <n v="773997"/>
    <n v="1.380108708431686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27754B-2A6E-404E-A82A-E530C8EDC335}"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States">
  <location ref="A3:B14" firstHeaderRow="1" firstDataRow="1" firstDataCol="1"/>
  <pivotFields count="13">
    <pivotField axis="axisRow" showAll="0" measureFilter="1" sortType="descending">
      <items count="37">
        <item x="10"/>
        <item x="32"/>
        <item x="33"/>
        <item x="19"/>
        <item x="24"/>
        <item x="26"/>
        <item x="21"/>
        <item x="35"/>
        <item x="12"/>
        <item x="9"/>
        <item x="27"/>
        <item x="25"/>
        <item x="6"/>
        <item x="20"/>
        <item x="11"/>
        <item x="18"/>
        <item x="7"/>
        <item x="13"/>
        <item x="34"/>
        <item x="23"/>
        <item x="3"/>
        <item x="4"/>
        <item x="8"/>
        <item x="0"/>
        <item x="2"/>
        <item x="30"/>
        <item x="16"/>
        <item x="1"/>
        <item x="31"/>
        <item x="17"/>
        <item x="15"/>
        <item x="28"/>
        <item x="29"/>
        <item x="22"/>
        <item x="5"/>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numFmtId="10" showAll="0"/>
  </pivotFields>
  <rowFields count="1">
    <field x="0"/>
  </rowFields>
  <rowItems count="11">
    <i>
      <x v="18"/>
    </i>
    <i>
      <x v="16"/>
    </i>
    <i>
      <x v="9"/>
    </i>
    <i>
      <x v="23"/>
    </i>
    <i>
      <x v="26"/>
    </i>
    <i>
      <x v="8"/>
    </i>
    <i>
      <x v="17"/>
    </i>
    <i>
      <x v="5"/>
    </i>
    <i>
      <x v="20"/>
    </i>
    <i>
      <x v="29"/>
    </i>
    <i t="grand">
      <x/>
    </i>
  </rowItems>
  <colItems count="1">
    <i/>
  </colItems>
  <dataFields count="1">
    <dataField name="cases % of Population " fld="12" baseField="0" baseItem="18" numFmtId="10"/>
  </dataFields>
  <formats count="17">
    <format dxfId="163">
      <pivotArea outline="0" collapsedLevelsAreSubtotals="1" fieldPosition="0"/>
    </format>
    <format dxfId="162">
      <pivotArea dataOnly="0" labelOnly="1" outline="0" axis="axisValues" fieldPosition="0"/>
    </format>
    <format dxfId="161">
      <pivotArea type="all" dataOnly="0" outline="0" fieldPosition="0"/>
    </format>
    <format dxfId="160">
      <pivotArea outline="0" collapsedLevelsAreSubtotals="1" fieldPosition="0"/>
    </format>
    <format dxfId="159">
      <pivotArea field="0" type="button" dataOnly="0" labelOnly="1" outline="0" axis="axisRow" fieldPosition="0"/>
    </format>
    <format dxfId="158">
      <pivotArea dataOnly="0" labelOnly="1" fieldPosition="0">
        <references count="1">
          <reference field="0" count="0"/>
        </references>
      </pivotArea>
    </format>
    <format dxfId="157">
      <pivotArea dataOnly="0" labelOnly="1" grandRow="1" outline="0"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field="0" type="button" dataOnly="0" labelOnly="1" outline="0" axis="axisRow" fieldPosition="0"/>
    </format>
    <format dxfId="152">
      <pivotArea dataOnly="0" labelOnly="1" fieldPosition="0">
        <references count="1">
          <reference field="0" count="0"/>
        </references>
      </pivotArea>
    </format>
    <format dxfId="151">
      <pivotArea dataOnly="0" labelOnly="1" grandRow="1" outline="0" fieldPosition="0"/>
    </format>
    <format dxfId="150">
      <pivotArea dataOnly="0" labelOnly="1" outline="0" axis="axisValues" fieldPosition="0"/>
    </format>
    <format dxfId="149">
      <pivotArea field="0" type="button" dataOnly="0" labelOnly="1" outline="0" axis="axisRow" fieldPosition="0"/>
    </format>
    <format dxfId="148">
      <pivotArea dataOnly="0" labelOnly="1" outline="0" axis="axisValues" fieldPosition="0"/>
    </format>
    <format dxfId="147">
      <pivotArea dataOnly="0" grandRow="1" fieldPosition="0"/>
    </format>
  </formats>
  <chartFormats count="7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8"/>
          </reference>
        </references>
      </pivotArea>
    </chartFormat>
    <chartFormat chart="0" format="2">
      <pivotArea type="data" outline="0" fieldPosition="0">
        <references count="2">
          <reference field="4294967294" count="1" selected="0">
            <x v="0"/>
          </reference>
          <reference field="0" count="1" selected="0">
            <x v="16"/>
          </reference>
        </references>
      </pivotArea>
    </chartFormat>
    <chartFormat chart="0" format="3">
      <pivotArea type="data" outline="0" fieldPosition="0">
        <references count="2">
          <reference field="4294967294" count="1" selected="0">
            <x v="0"/>
          </reference>
          <reference field="0" count="1" selected="0">
            <x v="9"/>
          </reference>
        </references>
      </pivotArea>
    </chartFormat>
    <chartFormat chart="0" format="4">
      <pivotArea type="data" outline="0" fieldPosition="0">
        <references count="2">
          <reference field="4294967294" count="1" selected="0">
            <x v="0"/>
          </reference>
          <reference field="0" count="1" selected="0">
            <x v="23"/>
          </reference>
        </references>
      </pivotArea>
    </chartFormat>
    <chartFormat chart="0" format="5">
      <pivotArea type="data" outline="0" fieldPosition="0">
        <references count="2">
          <reference field="4294967294" count="1" selected="0">
            <x v="0"/>
          </reference>
          <reference field="0" count="1" selected="0">
            <x v="26"/>
          </reference>
        </references>
      </pivotArea>
    </chartFormat>
    <chartFormat chart="0" format="6">
      <pivotArea type="data" outline="0" fieldPosition="0">
        <references count="2">
          <reference field="4294967294" count="1" selected="0">
            <x v="0"/>
          </reference>
          <reference field="0" count="1" selected="0">
            <x v="8"/>
          </reference>
        </references>
      </pivotArea>
    </chartFormat>
    <chartFormat chart="0" format="7">
      <pivotArea type="data" outline="0" fieldPosition="0">
        <references count="2">
          <reference field="4294967294" count="1" selected="0">
            <x v="0"/>
          </reference>
          <reference field="0" count="1" selected="0">
            <x v="17"/>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20"/>
          </reference>
        </references>
      </pivotArea>
    </chartFormat>
    <chartFormat chart="0" format="10">
      <pivotArea type="data" outline="0" fieldPosition="0">
        <references count="2">
          <reference field="4294967294" count="1" selected="0">
            <x v="0"/>
          </reference>
          <reference field="0" count="1" selected="0">
            <x v="29"/>
          </reference>
        </references>
      </pivotArea>
    </chartFormat>
    <chartFormat chart="0" format="11">
      <pivotArea type="data" outline="0" fieldPosition="0">
        <references count="2">
          <reference field="4294967294" count="1" selected="0">
            <x v="0"/>
          </reference>
          <reference field="0" count="1" selected="0">
            <x v="15"/>
          </reference>
        </references>
      </pivotArea>
    </chartFormat>
    <chartFormat chart="0" format="12">
      <pivotArea type="data" outline="0" fieldPosition="0">
        <references count="2">
          <reference field="4294967294" count="1" selected="0">
            <x v="0"/>
          </reference>
          <reference field="0" count="1" selected="0">
            <x v="21"/>
          </reference>
        </references>
      </pivotArea>
    </chartFormat>
    <chartFormat chart="0" format="13">
      <pivotArea type="data" outline="0" fieldPosition="0">
        <references count="2">
          <reference field="4294967294" count="1" selected="0">
            <x v="0"/>
          </reference>
          <reference field="0" count="1" selected="0">
            <x v="30"/>
          </reference>
        </references>
      </pivotArea>
    </chartFormat>
    <chartFormat chart="0" format="14">
      <pivotArea type="data" outline="0" fieldPosition="0">
        <references count="2">
          <reference field="4294967294" count="1" selected="0">
            <x v="0"/>
          </reference>
          <reference field="0" count="1" selected="0">
            <x v="2"/>
          </reference>
        </references>
      </pivotArea>
    </chartFormat>
    <chartFormat chart="0" format="15">
      <pivotArea type="data" outline="0" fieldPosition="0">
        <references count="2">
          <reference field="4294967294" count="1" selected="0">
            <x v="0"/>
          </reference>
          <reference field="0" count="1" selected="0">
            <x v="6"/>
          </reference>
        </references>
      </pivotArea>
    </chartFormat>
    <chartFormat chart="0" format="16">
      <pivotArea type="data" outline="0" fieldPosition="0">
        <references count="2">
          <reference field="4294967294" count="1" selected="0">
            <x v="0"/>
          </reference>
          <reference field="0" count="1" selected="0">
            <x v="12"/>
          </reference>
        </references>
      </pivotArea>
    </chartFormat>
    <chartFormat chart="0" format="17">
      <pivotArea type="data" outline="0" fieldPosition="0">
        <references count="2">
          <reference field="4294967294" count="1" selected="0">
            <x v="0"/>
          </reference>
          <reference field="0" count="1" selected="0">
            <x v="34"/>
          </reference>
        </references>
      </pivotArea>
    </chartFormat>
    <chartFormat chart="0" format="18">
      <pivotArea type="data" outline="0" fieldPosition="0">
        <references count="2">
          <reference field="4294967294" count="1" selected="0">
            <x v="0"/>
          </reference>
          <reference field="0" count="1" selected="0">
            <x v="11"/>
          </reference>
        </references>
      </pivotArea>
    </chartFormat>
    <chartFormat chart="0" format="19">
      <pivotArea type="data" outline="0" fieldPosition="0">
        <references count="2">
          <reference field="4294967294" count="1" selected="0">
            <x v="0"/>
          </reference>
          <reference field="0" count="1" selected="0">
            <x v="1"/>
          </reference>
        </references>
      </pivotArea>
    </chartFormat>
    <chartFormat chart="0" format="20">
      <pivotArea type="data" outline="0" fieldPosition="0">
        <references count="2">
          <reference field="4294967294" count="1" selected="0">
            <x v="0"/>
          </reference>
          <reference field="0" count="1" selected="0">
            <x v="22"/>
          </reference>
        </references>
      </pivotArea>
    </chartFormat>
    <chartFormat chart="0" format="21">
      <pivotArea type="data" outline="0" fieldPosition="0">
        <references count="2">
          <reference field="4294967294" count="1" selected="0">
            <x v="0"/>
          </reference>
          <reference field="0" count="1" selected="0">
            <x v="14"/>
          </reference>
        </references>
      </pivotArea>
    </chartFormat>
    <chartFormat chart="0" format="22">
      <pivotArea type="data" outline="0" fieldPosition="0">
        <references count="2">
          <reference field="4294967294" count="1" selected="0">
            <x v="0"/>
          </reference>
          <reference field="0" count="1" selected="0">
            <x v="25"/>
          </reference>
        </references>
      </pivotArea>
    </chartFormat>
    <chartFormat chart="0" format="23">
      <pivotArea type="data" outline="0" fieldPosition="0">
        <references count="2">
          <reference field="4294967294" count="1" selected="0">
            <x v="0"/>
          </reference>
          <reference field="0" count="1" selected="0">
            <x v="32"/>
          </reference>
        </references>
      </pivotArea>
    </chartFormat>
    <chartFormat chart="0" format="24">
      <pivotArea type="data" outline="0" fieldPosition="0">
        <references count="2">
          <reference field="4294967294" count="1" selected="0">
            <x v="0"/>
          </reference>
          <reference field="0" count="1" selected="0">
            <x v="27"/>
          </reference>
        </references>
      </pivotArea>
    </chartFormat>
    <chartFormat chart="0" format="25">
      <pivotArea type="data" outline="0" fieldPosition="0">
        <references count="2">
          <reference field="4294967294" count="1" selected="0">
            <x v="0"/>
          </reference>
          <reference field="0" count="1" selected="0">
            <x v="0"/>
          </reference>
        </references>
      </pivotArea>
    </chartFormat>
    <chartFormat chart="0" format="26">
      <pivotArea type="data" outline="0" fieldPosition="0">
        <references count="2">
          <reference field="4294967294" count="1" selected="0">
            <x v="0"/>
          </reference>
          <reference field="0" count="1" selected="0">
            <x v="31"/>
          </reference>
        </references>
      </pivotArea>
    </chartFormat>
    <chartFormat chart="0" format="27">
      <pivotArea type="data" outline="0" fieldPosition="0">
        <references count="2">
          <reference field="4294967294" count="1" selected="0">
            <x v="0"/>
          </reference>
          <reference field="0" count="1" selected="0">
            <x v="3"/>
          </reference>
        </references>
      </pivotArea>
    </chartFormat>
    <chartFormat chart="0" format="28">
      <pivotArea type="data" outline="0" fieldPosition="0">
        <references count="2">
          <reference field="4294967294" count="1" selected="0">
            <x v="0"/>
          </reference>
          <reference field="0" count="1" selected="0">
            <x v="35"/>
          </reference>
        </references>
      </pivotArea>
    </chartFormat>
    <chartFormat chart="0" format="29">
      <pivotArea type="data" outline="0" fieldPosition="0">
        <references count="2">
          <reference field="4294967294" count="1" selected="0">
            <x v="0"/>
          </reference>
          <reference field="0" count="1" selected="0">
            <x v="24"/>
          </reference>
        </references>
      </pivotArea>
    </chartFormat>
    <chartFormat chart="0" format="30">
      <pivotArea type="data" outline="0" fieldPosition="0">
        <references count="2">
          <reference field="4294967294" count="1" selected="0">
            <x v="0"/>
          </reference>
          <reference field="0" count="1" selected="0">
            <x v="7"/>
          </reference>
        </references>
      </pivotArea>
    </chartFormat>
    <chartFormat chart="0" format="31">
      <pivotArea type="data" outline="0" fieldPosition="0">
        <references count="2">
          <reference field="4294967294" count="1" selected="0">
            <x v="0"/>
          </reference>
          <reference field="0" count="1" selected="0">
            <x v="28"/>
          </reference>
        </references>
      </pivotArea>
    </chartFormat>
    <chartFormat chart="0" format="32">
      <pivotArea type="data" outline="0" fieldPosition="0">
        <references count="2">
          <reference field="4294967294" count="1" selected="0">
            <x v="0"/>
          </reference>
          <reference field="0" count="1" selected="0">
            <x v="10"/>
          </reference>
        </references>
      </pivotArea>
    </chartFormat>
    <chartFormat chart="0" format="33">
      <pivotArea type="data" outline="0" fieldPosition="0">
        <references count="2">
          <reference field="4294967294" count="1" selected="0">
            <x v="0"/>
          </reference>
          <reference field="0" count="1" selected="0">
            <x v="19"/>
          </reference>
        </references>
      </pivotArea>
    </chartFormat>
    <chartFormat chart="0" format="34">
      <pivotArea type="data" outline="0" fieldPosition="0">
        <references count="2">
          <reference field="4294967294" count="1" selected="0">
            <x v="0"/>
          </reference>
          <reference field="0" count="1" selected="0">
            <x v="13"/>
          </reference>
        </references>
      </pivotArea>
    </chartFormat>
    <chartFormat chart="0" format="35">
      <pivotArea type="data" outline="0" fieldPosition="0">
        <references count="2">
          <reference field="4294967294" count="1" selected="0">
            <x v="0"/>
          </reference>
          <reference field="0" count="1" selected="0">
            <x v="33"/>
          </reference>
        </references>
      </pivotArea>
    </chartFormat>
    <chartFormat chart="0" format="36">
      <pivotArea type="data" outline="0" fieldPosition="0">
        <references count="2">
          <reference field="4294967294" count="1" selected="0">
            <x v="0"/>
          </reference>
          <reference field="0" count="1" selected="0">
            <x v="4"/>
          </reference>
        </references>
      </pivotArea>
    </chartFormat>
    <chartFormat chart="14" format="37" series="1">
      <pivotArea type="data" outline="0" fieldPosition="0">
        <references count="1">
          <reference field="4294967294" count="1" selected="0">
            <x v="0"/>
          </reference>
        </references>
      </pivotArea>
    </chartFormat>
    <chartFormat chart="14" format="38">
      <pivotArea type="data" outline="0" fieldPosition="0">
        <references count="2">
          <reference field="4294967294" count="1" selected="0">
            <x v="0"/>
          </reference>
          <reference field="0" count="1" selected="0">
            <x v="18"/>
          </reference>
        </references>
      </pivotArea>
    </chartFormat>
    <chartFormat chart="14" format="39">
      <pivotArea type="data" outline="0" fieldPosition="0">
        <references count="2">
          <reference field="4294967294" count="1" selected="0">
            <x v="0"/>
          </reference>
          <reference field="0" count="1" selected="0">
            <x v="16"/>
          </reference>
        </references>
      </pivotArea>
    </chartFormat>
    <chartFormat chart="14" format="40">
      <pivotArea type="data" outline="0" fieldPosition="0">
        <references count="2">
          <reference field="4294967294" count="1" selected="0">
            <x v="0"/>
          </reference>
          <reference field="0" count="1" selected="0">
            <x v="9"/>
          </reference>
        </references>
      </pivotArea>
    </chartFormat>
    <chartFormat chart="14" format="41">
      <pivotArea type="data" outline="0" fieldPosition="0">
        <references count="2">
          <reference field="4294967294" count="1" selected="0">
            <x v="0"/>
          </reference>
          <reference field="0" count="1" selected="0">
            <x v="23"/>
          </reference>
        </references>
      </pivotArea>
    </chartFormat>
    <chartFormat chart="14" format="42">
      <pivotArea type="data" outline="0" fieldPosition="0">
        <references count="2">
          <reference field="4294967294" count="1" selected="0">
            <x v="0"/>
          </reference>
          <reference field="0" count="1" selected="0">
            <x v="26"/>
          </reference>
        </references>
      </pivotArea>
    </chartFormat>
    <chartFormat chart="14" format="43">
      <pivotArea type="data" outline="0" fieldPosition="0">
        <references count="2">
          <reference field="4294967294" count="1" selected="0">
            <x v="0"/>
          </reference>
          <reference field="0" count="1" selected="0">
            <x v="8"/>
          </reference>
        </references>
      </pivotArea>
    </chartFormat>
    <chartFormat chart="14" format="44">
      <pivotArea type="data" outline="0" fieldPosition="0">
        <references count="2">
          <reference field="4294967294" count="1" selected="0">
            <x v="0"/>
          </reference>
          <reference field="0" count="1" selected="0">
            <x v="17"/>
          </reference>
        </references>
      </pivotArea>
    </chartFormat>
    <chartFormat chart="14" format="45">
      <pivotArea type="data" outline="0" fieldPosition="0">
        <references count="2">
          <reference field="4294967294" count="1" selected="0">
            <x v="0"/>
          </reference>
          <reference field="0" count="1" selected="0">
            <x v="5"/>
          </reference>
        </references>
      </pivotArea>
    </chartFormat>
    <chartFormat chart="14" format="46">
      <pivotArea type="data" outline="0" fieldPosition="0">
        <references count="2">
          <reference field="4294967294" count="1" selected="0">
            <x v="0"/>
          </reference>
          <reference field="0" count="1" selected="0">
            <x v="20"/>
          </reference>
        </references>
      </pivotArea>
    </chartFormat>
    <chartFormat chart="14" format="47">
      <pivotArea type="data" outline="0" fieldPosition="0">
        <references count="2">
          <reference field="4294967294" count="1" selected="0">
            <x v="0"/>
          </reference>
          <reference field="0" count="1" selected="0">
            <x v="29"/>
          </reference>
        </references>
      </pivotArea>
    </chartFormat>
    <chartFormat chart="15" format="48" series="1">
      <pivotArea type="data" outline="0" fieldPosition="0">
        <references count="1">
          <reference field="4294967294" count="1" selected="0">
            <x v="0"/>
          </reference>
        </references>
      </pivotArea>
    </chartFormat>
    <chartFormat chart="15" format="49">
      <pivotArea type="data" outline="0" fieldPosition="0">
        <references count="2">
          <reference field="4294967294" count="1" selected="0">
            <x v="0"/>
          </reference>
          <reference field="0" count="1" selected="0">
            <x v="18"/>
          </reference>
        </references>
      </pivotArea>
    </chartFormat>
    <chartFormat chart="15" format="50">
      <pivotArea type="data" outline="0" fieldPosition="0">
        <references count="2">
          <reference field="4294967294" count="1" selected="0">
            <x v="0"/>
          </reference>
          <reference field="0" count="1" selected="0">
            <x v="16"/>
          </reference>
        </references>
      </pivotArea>
    </chartFormat>
    <chartFormat chart="15" format="51">
      <pivotArea type="data" outline="0" fieldPosition="0">
        <references count="2">
          <reference field="4294967294" count="1" selected="0">
            <x v="0"/>
          </reference>
          <reference field="0" count="1" selected="0">
            <x v="9"/>
          </reference>
        </references>
      </pivotArea>
    </chartFormat>
    <chartFormat chart="15" format="52">
      <pivotArea type="data" outline="0" fieldPosition="0">
        <references count="2">
          <reference field="4294967294" count="1" selected="0">
            <x v="0"/>
          </reference>
          <reference field="0" count="1" selected="0">
            <x v="23"/>
          </reference>
        </references>
      </pivotArea>
    </chartFormat>
    <chartFormat chart="15" format="53">
      <pivotArea type="data" outline="0" fieldPosition="0">
        <references count="2">
          <reference field="4294967294" count="1" selected="0">
            <x v="0"/>
          </reference>
          <reference field="0" count="1" selected="0">
            <x v="26"/>
          </reference>
        </references>
      </pivotArea>
    </chartFormat>
    <chartFormat chart="15" format="54">
      <pivotArea type="data" outline="0" fieldPosition="0">
        <references count="2">
          <reference field="4294967294" count="1" selected="0">
            <x v="0"/>
          </reference>
          <reference field="0" count="1" selected="0">
            <x v="8"/>
          </reference>
        </references>
      </pivotArea>
    </chartFormat>
    <chartFormat chart="15" format="55">
      <pivotArea type="data" outline="0" fieldPosition="0">
        <references count="2">
          <reference field="4294967294" count="1" selected="0">
            <x v="0"/>
          </reference>
          <reference field="0" count="1" selected="0">
            <x v="17"/>
          </reference>
        </references>
      </pivotArea>
    </chartFormat>
    <chartFormat chart="15" format="56">
      <pivotArea type="data" outline="0" fieldPosition="0">
        <references count="2">
          <reference field="4294967294" count="1" selected="0">
            <x v="0"/>
          </reference>
          <reference field="0" count="1" selected="0">
            <x v="5"/>
          </reference>
        </references>
      </pivotArea>
    </chartFormat>
    <chartFormat chart="15" format="57">
      <pivotArea type="data" outline="0" fieldPosition="0">
        <references count="2">
          <reference field="4294967294" count="1" selected="0">
            <x v="0"/>
          </reference>
          <reference field="0" count="1" selected="0">
            <x v="20"/>
          </reference>
        </references>
      </pivotArea>
    </chartFormat>
    <chartFormat chart="15" format="58">
      <pivotArea type="data" outline="0" fieldPosition="0">
        <references count="2">
          <reference field="4294967294" count="1" selected="0">
            <x v="0"/>
          </reference>
          <reference field="0" count="1" selected="0">
            <x v="29"/>
          </reference>
        </references>
      </pivotArea>
    </chartFormat>
    <chartFormat chart="16" format="48" series="1">
      <pivotArea type="data" outline="0" fieldPosition="0">
        <references count="1">
          <reference field="4294967294" count="1" selected="0">
            <x v="0"/>
          </reference>
        </references>
      </pivotArea>
    </chartFormat>
    <chartFormat chart="16" format="49">
      <pivotArea type="data" outline="0" fieldPosition="0">
        <references count="2">
          <reference field="4294967294" count="1" selected="0">
            <x v="0"/>
          </reference>
          <reference field="0" count="1" selected="0">
            <x v="18"/>
          </reference>
        </references>
      </pivotArea>
    </chartFormat>
    <chartFormat chart="16" format="50">
      <pivotArea type="data" outline="0" fieldPosition="0">
        <references count="2">
          <reference field="4294967294" count="1" selected="0">
            <x v="0"/>
          </reference>
          <reference field="0" count="1" selected="0">
            <x v="16"/>
          </reference>
        </references>
      </pivotArea>
    </chartFormat>
    <chartFormat chart="16" format="51">
      <pivotArea type="data" outline="0" fieldPosition="0">
        <references count="2">
          <reference field="4294967294" count="1" selected="0">
            <x v="0"/>
          </reference>
          <reference field="0" count="1" selected="0">
            <x v="9"/>
          </reference>
        </references>
      </pivotArea>
    </chartFormat>
    <chartFormat chart="16" format="52">
      <pivotArea type="data" outline="0" fieldPosition="0">
        <references count="2">
          <reference field="4294967294" count="1" selected="0">
            <x v="0"/>
          </reference>
          <reference field="0" count="1" selected="0">
            <x v="23"/>
          </reference>
        </references>
      </pivotArea>
    </chartFormat>
    <chartFormat chart="16" format="53">
      <pivotArea type="data" outline="0" fieldPosition="0">
        <references count="2">
          <reference field="4294967294" count="1" selected="0">
            <x v="0"/>
          </reference>
          <reference field="0" count="1" selected="0">
            <x v="26"/>
          </reference>
        </references>
      </pivotArea>
    </chartFormat>
    <chartFormat chart="16" format="54">
      <pivotArea type="data" outline="0" fieldPosition="0">
        <references count="2">
          <reference field="4294967294" count="1" selected="0">
            <x v="0"/>
          </reference>
          <reference field="0" count="1" selected="0">
            <x v="8"/>
          </reference>
        </references>
      </pivotArea>
    </chartFormat>
    <chartFormat chart="16" format="55">
      <pivotArea type="data" outline="0" fieldPosition="0">
        <references count="2">
          <reference field="4294967294" count="1" selected="0">
            <x v="0"/>
          </reference>
          <reference field="0" count="1" selected="0">
            <x v="17"/>
          </reference>
        </references>
      </pivotArea>
    </chartFormat>
    <chartFormat chart="16" format="56">
      <pivotArea type="data" outline="0" fieldPosition="0">
        <references count="2">
          <reference field="4294967294" count="1" selected="0">
            <x v="0"/>
          </reference>
          <reference field="0" count="1" selected="0">
            <x v="5"/>
          </reference>
        </references>
      </pivotArea>
    </chartFormat>
    <chartFormat chart="16" format="57">
      <pivotArea type="data" outline="0" fieldPosition="0">
        <references count="2">
          <reference field="4294967294" count="1" selected="0">
            <x v="0"/>
          </reference>
          <reference field="0" count="1" selected="0">
            <x v="20"/>
          </reference>
        </references>
      </pivotArea>
    </chartFormat>
    <chartFormat chart="16" format="58">
      <pivotArea type="data" outline="0" fieldPosition="0">
        <references count="2">
          <reference field="4294967294" count="1" selected="0">
            <x v="0"/>
          </reference>
          <reference field="0" count="1" selected="0">
            <x v="29"/>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3DBB2D-2476-4A50-A637-F729BC71C73B}"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7" rowHeaderCaption="Region">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Total Cases" fld="1" baseField="0" baseItem="0"/>
  </dataFields>
  <formats count="18">
    <format dxfId="146">
      <pivotArea type="all" dataOnly="0" outline="0" fieldPosition="0"/>
    </format>
    <format dxfId="145">
      <pivotArea outline="0" collapsedLevelsAreSubtotals="1" fieldPosition="0"/>
    </format>
    <format dxfId="144">
      <pivotArea field="0" type="button" dataOnly="0" labelOnly="1" outline="0" axis="axisRow" fieldPosition="0"/>
    </format>
    <format dxfId="143">
      <pivotArea dataOnly="0" labelOnly="1" fieldPosition="0">
        <references count="1">
          <reference field="0" count="0"/>
        </references>
      </pivotArea>
    </format>
    <format dxfId="142">
      <pivotArea dataOnly="0" labelOnly="1" grandRow="1" outline="0"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field="0" type="button" dataOnly="0" labelOnly="1" outline="0" axis="axisRow" fieldPosition="0"/>
    </format>
    <format dxfId="137">
      <pivotArea dataOnly="0" labelOnly="1" fieldPosition="0">
        <references count="1">
          <reference field="0" count="0"/>
        </references>
      </pivotArea>
    </format>
    <format dxfId="136">
      <pivotArea dataOnly="0" labelOnly="1" grandRow="1" outline="0" fieldPosition="0"/>
    </format>
    <format dxfId="135">
      <pivotArea dataOnly="0" labelOnly="1" outline="0" axis="axisValues" fieldPosition="0"/>
    </format>
    <format dxfId="134">
      <pivotArea type="all" dataOnly="0" outline="0" fieldPosition="0"/>
    </format>
    <format dxfId="133">
      <pivotArea outline="0" collapsedLevelsAreSubtotals="1" fieldPosition="0"/>
    </format>
    <format dxfId="132">
      <pivotArea field="0" type="button" dataOnly="0" labelOnly="1" outline="0" axis="axisRow" fieldPosition="0"/>
    </format>
    <format dxfId="131">
      <pivotArea dataOnly="0" labelOnly="1" fieldPosition="0">
        <references count="1">
          <reference field="0" count="0"/>
        </references>
      </pivotArea>
    </format>
    <format dxfId="130">
      <pivotArea dataOnly="0" labelOnly="1" grandRow="1" outline="0" fieldPosition="0"/>
    </format>
    <format dxfId="129">
      <pivotArea dataOnly="0" labelOnly="1" outline="0" axis="axisValues" fieldPosition="0"/>
    </format>
  </formats>
  <chartFormats count="20">
    <chartFormat chart="14" format="1" series="1">
      <pivotArea type="data" outline="0" fieldPosition="0">
        <references count="1">
          <reference field="4294967294" count="1" selected="0">
            <x v="0"/>
          </reference>
        </references>
      </pivotArea>
    </chartFormat>
    <chartFormat chart="14" format="37">
      <pivotArea type="data" outline="0" fieldPosition="0">
        <references count="2">
          <reference field="4294967294" count="1" selected="0">
            <x v="0"/>
          </reference>
          <reference field="0" count="1" selected="0">
            <x v="2"/>
          </reference>
        </references>
      </pivotArea>
    </chartFormat>
    <chartFormat chart="14" format="38">
      <pivotArea type="data" outline="0" fieldPosition="0">
        <references count="2">
          <reference field="4294967294" count="1" selected="0">
            <x v="0"/>
          </reference>
          <reference field="0" count="1" selected="0">
            <x v="1"/>
          </reference>
        </references>
      </pivotArea>
    </chartFormat>
    <chartFormat chart="14" format="39">
      <pivotArea type="data" outline="0" fieldPosition="0">
        <references count="2">
          <reference field="4294967294" count="1" selected="0">
            <x v="0"/>
          </reference>
          <reference field="0" count="1" selected="0">
            <x v="0"/>
          </reference>
        </references>
      </pivotArea>
    </chartFormat>
    <chartFormat chart="14" format="40">
      <pivotArea type="data" outline="0" fieldPosition="0">
        <references count="2">
          <reference field="4294967294" count="1" selected="0">
            <x v="0"/>
          </reference>
          <reference field="0" count="1" selected="0">
            <x v="3"/>
          </reference>
        </references>
      </pivotArea>
    </chartFormat>
    <chartFormat chart="27" format="51" series="1">
      <pivotArea type="data" outline="0" fieldPosition="0">
        <references count="1">
          <reference field="4294967294" count="1" selected="0">
            <x v="0"/>
          </reference>
        </references>
      </pivotArea>
    </chartFormat>
    <chartFormat chart="27" format="52">
      <pivotArea type="data" outline="0" fieldPosition="0">
        <references count="2">
          <reference field="4294967294" count="1" selected="0">
            <x v="0"/>
          </reference>
          <reference field="0" count="1" selected="0">
            <x v="0"/>
          </reference>
        </references>
      </pivotArea>
    </chartFormat>
    <chartFormat chart="27" format="53">
      <pivotArea type="data" outline="0" fieldPosition="0">
        <references count="2">
          <reference field="4294967294" count="1" selected="0">
            <x v="0"/>
          </reference>
          <reference field="0" count="1" selected="0">
            <x v="1"/>
          </reference>
        </references>
      </pivotArea>
    </chartFormat>
    <chartFormat chart="27" format="54">
      <pivotArea type="data" outline="0" fieldPosition="0">
        <references count="2">
          <reference field="4294967294" count="1" selected="0">
            <x v="0"/>
          </reference>
          <reference field="0" count="1" selected="0">
            <x v="2"/>
          </reference>
        </references>
      </pivotArea>
    </chartFormat>
    <chartFormat chart="27" format="55">
      <pivotArea type="data" outline="0" fieldPosition="0">
        <references count="2">
          <reference field="4294967294" count="1" selected="0">
            <x v="0"/>
          </reference>
          <reference field="0" count="1" selected="0">
            <x v="3"/>
          </reference>
        </references>
      </pivotArea>
    </chartFormat>
    <chartFormat chart="38" format="41" series="1">
      <pivotArea type="data" outline="0" fieldPosition="0">
        <references count="1">
          <reference field="4294967294" count="1" selected="0">
            <x v="0"/>
          </reference>
        </references>
      </pivotArea>
    </chartFormat>
    <chartFormat chart="38" format="42">
      <pivotArea type="data" outline="0" fieldPosition="0">
        <references count="2">
          <reference field="4294967294" count="1" selected="0">
            <x v="0"/>
          </reference>
          <reference field="0" count="1" selected="0">
            <x v="0"/>
          </reference>
        </references>
      </pivotArea>
    </chartFormat>
    <chartFormat chart="38" format="43">
      <pivotArea type="data" outline="0" fieldPosition="0">
        <references count="2">
          <reference field="4294967294" count="1" selected="0">
            <x v="0"/>
          </reference>
          <reference field="0" count="1" selected="0">
            <x v="1"/>
          </reference>
        </references>
      </pivotArea>
    </chartFormat>
    <chartFormat chart="38" format="44">
      <pivotArea type="data" outline="0" fieldPosition="0">
        <references count="2">
          <reference field="4294967294" count="1" selected="0">
            <x v="0"/>
          </reference>
          <reference field="0" count="1" selected="0">
            <x v="2"/>
          </reference>
        </references>
      </pivotArea>
    </chartFormat>
    <chartFormat chart="38" format="45">
      <pivotArea type="data" outline="0" fieldPosition="0">
        <references count="2">
          <reference field="4294967294" count="1" selected="0">
            <x v="0"/>
          </reference>
          <reference field="0" count="1" selected="0">
            <x v="3"/>
          </reference>
        </references>
      </pivotArea>
    </chartFormat>
    <chartFormat chart="39" format="46" series="1">
      <pivotArea type="data" outline="0" fieldPosition="0">
        <references count="1">
          <reference field="4294967294" count="1" selected="0">
            <x v="0"/>
          </reference>
        </references>
      </pivotArea>
    </chartFormat>
    <chartFormat chart="39" format="47">
      <pivotArea type="data" outline="0" fieldPosition="0">
        <references count="2">
          <reference field="4294967294" count="1" selected="0">
            <x v="0"/>
          </reference>
          <reference field="0" count="1" selected="0">
            <x v="0"/>
          </reference>
        </references>
      </pivotArea>
    </chartFormat>
    <chartFormat chart="39" format="48">
      <pivotArea type="data" outline="0" fieldPosition="0">
        <references count="2">
          <reference field="4294967294" count="1" selected="0">
            <x v="0"/>
          </reference>
          <reference field="0" count="1" selected="0">
            <x v="1"/>
          </reference>
        </references>
      </pivotArea>
    </chartFormat>
    <chartFormat chart="39" format="49">
      <pivotArea type="data" outline="0" fieldPosition="0">
        <references count="2">
          <reference field="4294967294" count="1" selected="0">
            <x v="0"/>
          </reference>
          <reference field="0" count="1" selected="0">
            <x v="2"/>
          </reference>
        </references>
      </pivotArea>
    </chartFormat>
    <chartFormat chart="39" format="50">
      <pivotArea type="data" outline="0" fieldPosition="0">
        <references count="2">
          <reference field="4294967294" count="1" selected="0">
            <x v="0"/>
          </reference>
          <reference field="0" count="1" selected="0">
            <x v="3"/>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Total Cases"/>
  </pivotHierarchies>
  <pivotTableStyleInfo name="PivotStyleMedium23"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id_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F6DDEC-3F6A-4C41-B7DC-5CEE323B77C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State">
  <location ref="A3:B14" firstHeaderRow="1" firstDataRow="1" firstDataCol="1"/>
  <pivotFields count="12">
    <pivotField axis="axisRow" showAll="0" measureFilter="1" defaultSubtota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multipleItemSelectionAllowed="1" showAll="0">
      <items count="5">
        <item x="1"/>
        <item x="2"/>
        <item x="0"/>
        <item x="3"/>
        <item t="default"/>
      </items>
    </pivotField>
    <pivotField showAll="0"/>
    <pivotField showAll="0"/>
    <pivotField showAll="0"/>
    <pivotField dataField="1" showAll="0"/>
    <pivotField showAll="0"/>
    <pivotField showAll="0"/>
    <pivotField showAll="0"/>
    <pivotField showAll="0"/>
    <pivotField showAll="0"/>
    <pivotField showAll="0"/>
  </pivotFields>
  <rowFields count="1">
    <field x="0"/>
  </rowFields>
  <rowItems count="11">
    <i>
      <x v="1"/>
    </i>
    <i>
      <x v="6"/>
    </i>
    <i>
      <x v="8"/>
    </i>
    <i>
      <x v="15"/>
    </i>
    <i>
      <x v="16"/>
    </i>
    <i>
      <x v="20"/>
    </i>
    <i>
      <x v="27"/>
    </i>
    <i>
      <x v="30"/>
    </i>
    <i>
      <x v="33"/>
    </i>
    <i>
      <x v="35"/>
    </i>
    <i t="grand">
      <x/>
    </i>
  </rowItems>
  <colItems count="1">
    <i/>
  </colItems>
  <dataFields count="1">
    <dataField name="Deaths " fld="5" baseField="0" baseItem="0"/>
  </dataFields>
  <formats count="28">
    <format dxfId="84">
      <pivotArea type="all" dataOnly="0" outline="0" fieldPosition="0"/>
    </format>
    <format dxfId="85">
      <pivotArea outline="0" collapsedLevelsAreSubtotals="1" fieldPosition="0"/>
    </format>
    <format dxfId="86">
      <pivotArea field="0" type="button" dataOnly="0" labelOnly="1" outline="0" axis="axisRow" fieldPosition="0"/>
    </format>
    <format dxfId="87">
      <pivotArea dataOnly="0" labelOnly="1" fieldPosition="0">
        <references count="1">
          <reference field="0" count="10">
            <x v="1"/>
            <x v="6"/>
            <x v="8"/>
            <x v="15"/>
            <x v="16"/>
            <x v="20"/>
            <x v="27"/>
            <x v="30"/>
            <x v="33"/>
            <x v="35"/>
          </reference>
        </references>
      </pivotArea>
    </format>
    <format dxfId="88">
      <pivotArea dataOnly="0" labelOnly="1" grandRow="1" outline="0" fieldPosition="0"/>
    </format>
    <format dxfId="89">
      <pivotArea dataOnly="0" labelOnly="1" outline="0" axis="axisValues" fieldPosition="0"/>
    </format>
    <format dxfId="90">
      <pivotArea type="all" dataOnly="0" outline="0" fieldPosition="0"/>
    </format>
    <format dxfId="91">
      <pivotArea outline="0" collapsedLevelsAreSubtotals="1" fieldPosition="0"/>
    </format>
    <format dxfId="92">
      <pivotArea field="0" type="button" dataOnly="0" labelOnly="1" outline="0" axis="axisRow" fieldPosition="0"/>
    </format>
    <format dxfId="93">
      <pivotArea dataOnly="0" labelOnly="1" fieldPosition="0">
        <references count="1">
          <reference field="0" count="10">
            <x v="1"/>
            <x v="6"/>
            <x v="8"/>
            <x v="15"/>
            <x v="16"/>
            <x v="20"/>
            <x v="27"/>
            <x v="30"/>
            <x v="33"/>
            <x v="35"/>
          </reference>
        </references>
      </pivotArea>
    </format>
    <format dxfId="94">
      <pivotArea dataOnly="0" labelOnly="1" grandRow="1" outline="0" fieldPosition="0"/>
    </format>
    <format dxfId="95">
      <pivotArea dataOnly="0" labelOnly="1" outline="0" axis="axisValues" fieldPosition="0"/>
    </format>
    <format dxfId="96">
      <pivotArea type="all" dataOnly="0" outline="0" fieldPosition="0"/>
    </format>
    <format dxfId="97">
      <pivotArea outline="0" collapsedLevelsAreSubtotals="1" fieldPosition="0"/>
    </format>
    <format dxfId="98">
      <pivotArea field="0" type="button" dataOnly="0" labelOnly="1" outline="0" axis="axisRow" fieldPosition="0"/>
    </format>
    <format dxfId="99">
      <pivotArea dataOnly="0" labelOnly="1" fieldPosition="0">
        <references count="1">
          <reference field="0" count="10">
            <x v="1"/>
            <x v="6"/>
            <x v="8"/>
            <x v="15"/>
            <x v="16"/>
            <x v="20"/>
            <x v="27"/>
            <x v="30"/>
            <x v="33"/>
            <x v="35"/>
          </reference>
        </references>
      </pivotArea>
    </format>
    <format dxfId="100">
      <pivotArea dataOnly="0" labelOnly="1" grandRow="1" outline="0" fieldPosition="0"/>
    </format>
    <format dxfId="101">
      <pivotArea dataOnly="0" labelOnly="1" outline="0" axis="axisValues" fieldPosition="0"/>
    </format>
    <format dxfId="102">
      <pivotArea type="all" dataOnly="0" outline="0" fieldPosition="0"/>
    </format>
    <format dxfId="103">
      <pivotArea outline="0" collapsedLevelsAreSubtotals="1" fieldPosition="0"/>
    </format>
    <format dxfId="104">
      <pivotArea field="0" type="button" dataOnly="0" labelOnly="1" outline="0" axis="axisRow" fieldPosition="0"/>
    </format>
    <format dxfId="105">
      <pivotArea dataOnly="0" labelOnly="1" fieldPosition="0">
        <references count="1">
          <reference field="0" count="10">
            <x v="1"/>
            <x v="6"/>
            <x v="8"/>
            <x v="15"/>
            <x v="16"/>
            <x v="20"/>
            <x v="27"/>
            <x v="30"/>
            <x v="33"/>
            <x v="35"/>
          </reference>
        </references>
      </pivotArea>
    </format>
    <format dxfId="106">
      <pivotArea dataOnly="0" labelOnly="1" grandRow="1" outline="0" fieldPosition="0"/>
    </format>
    <format dxfId="107">
      <pivotArea dataOnly="0" labelOnly="1" outline="0" axis="axisValues" fieldPosition="0"/>
    </format>
    <format dxfId="108">
      <pivotArea dataOnly="0" outline="0" axis="axisValues" fieldPosition="0"/>
    </format>
    <format dxfId="109">
      <pivotArea dataOnly="0" outline="0" axis="axisValues" fieldPosition="0"/>
    </format>
    <format dxfId="110">
      <pivotArea field="0" type="button" dataOnly="0" labelOnly="1" outline="0" axis="axisRow" fieldPosition="0"/>
    </format>
    <format dxfId="111">
      <pivotArea field="0" type="button" dataOnly="0" labelOnly="1" outline="0" axis="axisRow" fieldPosition="0"/>
    </format>
  </formats>
  <chartFormats count="6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20"/>
          </reference>
        </references>
      </pivotArea>
    </chartFormat>
    <chartFormat chart="7" format="2">
      <pivotArea type="data" outline="0" fieldPosition="0">
        <references count="2">
          <reference field="4294967294" count="1" selected="0">
            <x v="0"/>
          </reference>
          <reference field="0" count="1" selected="0">
            <x v="15"/>
          </reference>
        </references>
      </pivotArea>
    </chartFormat>
    <chartFormat chart="7" format="3">
      <pivotArea type="data" outline="0" fieldPosition="0">
        <references count="2">
          <reference field="4294967294" count="1" selected="0">
            <x v="0"/>
          </reference>
          <reference field="0" count="1" selected="0">
            <x v="30"/>
          </reference>
        </references>
      </pivotArea>
    </chartFormat>
    <chartFormat chart="7" format="4">
      <pivotArea type="data" outline="0" fieldPosition="0">
        <references count="2">
          <reference field="4294967294" count="1" selected="0">
            <x v="0"/>
          </reference>
          <reference field="0" count="1" selected="0">
            <x v="16"/>
          </reference>
        </references>
      </pivotArea>
    </chartFormat>
    <chartFormat chart="7" format="5">
      <pivotArea type="data" outline="0" fieldPosition="0">
        <references count="2">
          <reference field="4294967294" count="1" selected="0">
            <x v="0"/>
          </reference>
          <reference field="0" count="1" selected="0">
            <x v="8"/>
          </reference>
        </references>
      </pivotArea>
    </chartFormat>
    <chartFormat chart="7" format="6">
      <pivotArea type="data" outline="0" fieldPosition="0">
        <references count="2">
          <reference field="4294967294" count="1" selected="0">
            <x v="0"/>
          </reference>
          <reference field="0" count="1" selected="0">
            <x v="33"/>
          </reference>
        </references>
      </pivotArea>
    </chartFormat>
    <chartFormat chart="7" format="7">
      <pivotArea type="data" outline="0" fieldPosition="0">
        <references count="2">
          <reference field="4294967294" count="1" selected="0">
            <x v="0"/>
          </reference>
          <reference field="0" count="1" selected="0">
            <x v="35"/>
          </reference>
        </references>
      </pivotArea>
    </chartFormat>
    <chartFormat chart="7" format="8">
      <pivotArea type="data" outline="0" fieldPosition="0">
        <references count="2">
          <reference field="4294967294" count="1" selected="0">
            <x v="0"/>
          </reference>
          <reference field="0" count="1" selected="0">
            <x v="27"/>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6"/>
          </reference>
        </references>
      </pivotArea>
    </chartFormat>
    <chartFormat chart="23" format="11" series="1">
      <pivotArea type="data" outline="0" fieldPosition="0">
        <references count="1">
          <reference field="4294967294" count="1" selected="0">
            <x v="0"/>
          </reference>
        </references>
      </pivotArea>
    </chartFormat>
    <chartFormat chart="23" format="12">
      <pivotArea type="data" outline="0" fieldPosition="0">
        <references count="2">
          <reference field="4294967294" count="1" selected="0">
            <x v="0"/>
          </reference>
          <reference field="0" count="1" selected="0">
            <x v="20"/>
          </reference>
        </references>
      </pivotArea>
    </chartFormat>
    <chartFormat chart="23" format="13">
      <pivotArea type="data" outline="0" fieldPosition="0">
        <references count="2">
          <reference field="4294967294" count="1" selected="0">
            <x v="0"/>
          </reference>
          <reference field="0" count="1" selected="0">
            <x v="15"/>
          </reference>
        </references>
      </pivotArea>
    </chartFormat>
    <chartFormat chart="23" format="14">
      <pivotArea type="data" outline="0" fieldPosition="0">
        <references count="2">
          <reference field="4294967294" count="1" selected="0">
            <x v="0"/>
          </reference>
          <reference field="0" count="1" selected="0">
            <x v="30"/>
          </reference>
        </references>
      </pivotArea>
    </chartFormat>
    <chartFormat chart="23" format="15">
      <pivotArea type="data" outline="0" fieldPosition="0">
        <references count="2">
          <reference field="4294967294" count="1" selected="0">
            <x v="0"/>
          </reference>
          <reference field="0" count="1" selected="0">
            <x v="16"/>
          </reference>
        </references>
      </pivotArea>
    </chartFormat>
    <chartFormat chart="23" format="16">
      <pivotArea type="data" outline="0" fieldPosition="0">
        <references count="2">
          <reference field="4294967294" count="1" selected="0">
            <x v="0"/>
          </reference>
          <reference field="0" count="1" selected="0">
            <x v="8"/>
          </reference>
        </references>
      </pivotArea>
    </chartFormat>
    <chartFormat chart="23" format="17">
      <pivotArea type="data" outline="0" fieldPosition="0">
        <references count="2">
          <reference field="4294967294" count="1" selected="0">
            <x v="0"/>
          </reference>
          <reference field="0" count="1" selected="0">
            <x v="33"/>
          </reference>
        </references>
      </pivotArea>
    </chartFormat>
    <chartFormat chart="23" format="18">
      <pivotArea type="data" outline="0" fieldPosition="0">
        <references count="2">
          <reference field="4294967294" count="1" selected="0">
            <x v="0"/>
          </reference>
          <reference field="0" count="1" selected="0">
            <x v="35"/>
          </reference>
        </references>
      </pivotArea>
    </chartFormat>
    <chartFormat chart="23" format="19">
      <pivotArea type="data" outline="0" fieldPosition="0">
        <references count="2">
          <reference field="4294967294" count="1" selected="0">
            <x v="0"/>
          </reference>
          <reference field="0" count="1" selected="0">
            <x v="27"/>
          </reference>
        </references>
      </pivotArea>
    </chartFormat>
    <chartFormat chart="23" format="20">
      <pivotArea type="data" outline="0" fieldPosition="0">
        <references count="2">
          <reference field="4294967294" count="1" selected="0">
            <x v="0"/>
          </reference>
          <reference field="0" count="1" selected="0">
            <x v="1"/>
          </reference>
        </references>
      </pivotArea>
    </chartFormat>
    <chartFormat chart="23" format="21">
      <pivotArea type="data" outline="0" fieldPosition="0">
        <references count="2">
          <reference field="4294967294" count="1" selected="0">
            <x v="0"/>
          </reference>
          <reference field="0" count="1" selected="0">
            <x v="6"/>
          </reference>
        </references>
      </pivotArea>
    </chartFormat>
    <chartFormat chart="24" format="22" series="1">
      <pivotArea type="data" outline="0" fieldPosition="0">
        <references count="1">
          <reference field="4294967294" count="1" selected="0">
            <x v="0"/>
          </reference>
        </references>
      </pivotArea>
    </chartFormat>
    <chartFormat chart="24" format="23">
      <pivotArea type="data" outline="0" fieldPosition="0">
        <references count="2">
          <reference field="4294967294" count="1" selected="0">
            <x v="0"/>
          </reference>
          <reference field="0" count="1" selected="0">
            <x v="20"/>
          </reference>
        </references>
      </pivotArea>
    </chartFormat>
    <chartFormat chart="24" format="24">
      <pivotArea type="data" outline="0" fieldPosition="0">
        <references count="2">
          <reference field="4294967294" count="1" selected="0">
            <x v="0"/>
          </reference>
          <reference field="0" count="1" selected="0">
            <x v="15"/>
          </reference>
        </references>
      </pivotArea>
    </chartFormat>
    <chartFormat chart="24" format="25">
      <pivotArea type="data" outline="0" fieldPosition="0">
        <references count="2">
          <reference field="4294967294" count="1" selected="0">
            <x v="0"/>
          </reference>
          <reference field="0" count="1" selected="0">
            <x v="30"/>
          </reference>
        </references>
      </pivotArea>
    </chartFormat>
    <chartFormat chart="24" format="26">
      <pivotArea type="data" outline="0" fieldPosition="0">
        <references count="2">
          <reference field="4294967294" count="1" selected="0">
            <x v="0"/>
          </reference>
          <reference field="0" count="1" selected="0">
            <x v="16"/>
          </reference>
        </references>
      </pivotArea>
    </chartFormat>
    <chartFormat chart="24" format="27">
      <pivotArea type="data" outline="0" fieldPosition="0">
        <references count="2">
          <reference field="4294967294" count="1" selected="0">
            <x v="0"/>
          </reference>
          <reference field="0" count="1" selected="0">
            <x v="8"/>
          </reference>
        </references>
      </pivotArea>
    </chartFormat>
    <chartFormat chart="24" format="28">
      <pivotArea type="data" outline="0" fieldPosition="0">
        <references count="2">
          <reference field="4294967294" count="1" selected="0">
            <x v="0"/>
          </reference>
          <reference field="0" count="1" selected="0">
            <x v="33"/>
          </reference>
        </references>
      </pivotArea>
    </chartFormat>
    <chartFormat chart="24" format="29">
      <pivotArea type="data" outline="0" fieldPosition="0">
        <references count="2">
          <reference field="4294967294" count="1" selected="0">
            <x v="0"/>
          </reference>
          <reference field="0" count="1" selected="0">
            <x v="35"/>
          </reference>
        </references>
      </pivotArea>
    </chartFormat>
    <chartFormat chart="24" format="30">
      <pivotArea type="data" outline="0" fieldPosition="0">
        <references count="2">
          <reference field="4294967294" count="1" selected="0">
            <x v="0"/>
          </reference>
          <reference field="0" count="1" selected="0">
            <x v="27"/>
          </reference>
        </references>
      </pivotArea>
    </chartFormat>
    <chartFormat chart="24" format="31">
      <pivotArea type="data" outline="0" fieldPosition="0">
        <references count="2">
          <reference field="4294967294" count="1" selected="0">
            <x v="0"/>
          </reference>
          <reference field="0" count="1" selected="0">
            <x v="1"/>
          </reference>
        </references>
      </pivotArea>
    </chartFormat>
    <chartFormat chart="24" format="32">
      <pivotArea type="data" outline="0" fieldPosition="0">
        <references count="2">
          <reference field="4294967294" count="1" selected="0">
            <x v="0"/>
          </reference>
          <reference field="0" count="1" selected="0">
            <x v="6"/>
          </reference>
        </references>
      </pivotArea>
    </chartFormat>
    <chartFormat chart="7" format="11">
      <pivotArea type="data" outline="0" fieldPosition="0">
        <references count="2">
          <reference field="4294967294" count="1" selected="0">
            <x v="0"/>
          </reference>
          <reference field="0" count="1" selected="0">
            <x v="19"/>
          </reference>
        </references>
      </pivotArea>
    </chartFormat>
    <chartFormat chart="7" format="12">
      <pivotArea type="data" outline="0" fieldPosition="0">
        <references count="2">
          <reference field="4294967294" count="1" selected="0">
            <x v="0"/>
          </reference>
          <reference field="0" count="1" selected="0">
            <x v="10"/>
          </reference>
        </references>
      </pivotArea>
    </chartFormat>
    <chartFormat chart="7" format="13">
      <pivotArea type="data" outline="0" fieldPosition="0">
        <references count="2">
          <reference field="4294967294" count="1" selected="0">
            <x v="0"/>
          </reference>
          <reference field="0" count="1" selected="0">
            <x v="28"/>
          </reference>
        </references>
      </pivotArea>
    </chartFormat>
    <chartFormat chart="7" format="14">
      <pivotArea type="data" outline="0" fieldPosition="0">
        <references count="2">
          <reference field="4294967294" count="1" selected="0">
            <x v="0"/>
          </reference>
          <reference field="0" count="1" selected="0">
            <x v="9"/>
          </reference>
        </references>
      </pivotArea>
    </chartFormat>
    <chartFormat chart="7" format="15">
      <pivotArea type="data" outline="0" fieldPosition="0">
        <references count="2">
          <reference field="4294967294" count="1" selected="0">
            <x v="0"/>
          </reference>
          <reference field="0" count="1" selected="0">
            <x v="7"/>
          </reference>
        </references>
      </pivotArea>
    </chartFormat>
    <chartFormat chart="28" format="16" series="1">
      <pivotArea type="data" outline="0" fieldPosition="0">
        <references count="1">
          <reference field="4294967294" count="1" selected="0">
            <x v="0"/>
          </reference>
        </references>
      </pivotArea>
    </chartFormat>
    <chartFormat chart="28" format="17">
      <pivotArea type="data" outline="0" fieldPosition="0">
        <references count="2">
          <reference field="4294967294" count="1" selected="0">
            <x v="0"/>
          </reference>
          <reference field="0" count="1" selected="0">
            <x v="1"/>
          </reference>
        </references>
      </pivotArea>
    </chartFormat>
    <chartFormat chart="28" format="18">
      <pivotArea type="data" outline="0" fieldPosition="0">
        <references count="2">
          <reference field="4294967294" count="1" selected="0">
            <x v="0"/>
          </reference>
          <reference field="0" count="1" selected="0">
            <x v="6"/>
          </reference>
        </references>
      </pivotArea>
    </chartFormat>
    <chartFormat chart="28" format="19">
      <pivotArea type="data" outline="0" fieldPosition="0">
        <references count="2">
          <reference field="4294967294" count="1" selected="0">
            <x v="0"/>
          </reference>
          <reference field="0" count="1" selected="0">
            <x v="8"/>
          </reference>
        </references>
      </pivotArea>
    </chartFormat>
    <chartFormat chart="28" format="20">
      <pivotArea type="data" outline="0" fieldPosition="0">
        <references count="2">
          <reference field="4294967294" count="1" selected="0">
            <x v="0"/>
          </reference>
          <reference field="0" count="1" selected="0">
            <x v="15"/>
          </reference>
        </references>
      </pivotArea>
    </chartFormat>
    <chartFormat chart="28" format="21">
      <pivotArea type="data" outline="0" fieldPosition="0">
        <references count="2">
          <reference field="4294967294" count="1" selected="0">
            <x v="0"/>
          </reference>
          <reference field="0" count="1" selected="0">
            <x v="16"/>
          </reference>
        </references>
      </pivotArea>
    </chartFormat>
    <chartFormat chart="28" format="22">
      <pivotArea type="data" outline="0" fieldPosition="0">
        <references count="2">
          <reference field="4294967294" count="1" selected="0">
            <x v="0"/>
          </reference>
          <reference field="0" count="1" selected="0">
            <x v="20"/>
          </reference>
        </references>
      </pivotArea>
    </chartFormat>
    <chartFormat chart="28" format="23">
      <pivotArea type="data" outline="0" fieldPosition="0">
        <references count="2">
          <reference field="4294967294" count="1" selected="0">
            <x v="0"/>
          </reference>
          <reference field="0" count="1" selected="0">
            <x v="27"/>
          </reference>
        </references>
      </pivotArea>
    </chartFormat>
    <chartFormat chart="28" format="24">
      <pivotArea type="data" outline="0" fieldPosition="0">
        <references count="2">
          <reference field="4294967294" count="1" selected="0">
            <x v="0"/>
          </reference>
          <reference field="0" count="1" selected="0">
            <x v="30"/>
          </reference>
        </references>
      </pivotArea>
    </chartFormat>
    <chartFormat chart="28" format="25">
      <pivotArea type="data" outline="0" fieldPosition="0">
        <references count="2">
          <reference field="4294967294" count="1" selected="0">
            <x v="0"/>
          </reference>
          <reference field="0" count="1" selected="0">
            <x v="33"/>
          </reference>
        </references>
      </pivotArea>
    </chartFormat>
    <chartFormat chart="28" format="26">
      <pivotArea type="data" outline="0" fieldPosition="0">
        <references count="2">
          <reference field="4294967294" count="1" selected="0">
            <x v="0"/>
          </reference>
          <reference field="0" count="1" selected="0">
            <x v="35"/>
          </reference>
        </references>
      </pivotArea>
    </chartFormat>
    <chartFormat chart="30" format="38" series="1">
      <pivotArea type="data" outline="0" fieldPosition="0">
        <references count="1">
          <reference field="4294967294" count="1" selected="0">
            <x v="0"/>
          </reference>
        </references>
      </pivotArea>
    </chartFormat>
    <chartFormat chart="30" format="39">
      <pivotArea type="data" outline="0" fieldPosition="0">
        <references count="2">
          <reference field="4294967294" count="1" selected="0">
            <x v="0"/>
          </reference>
          <reference field="0" count="1" selected="0">
            <x v="1"/>
          </reference>
        </references>
      </pivotArea>
    </chartFormat>
    <chartFormat chart="30" format="40">
      <pivotArea type="data" outline="0" fieldPosition="0">
        <references count="2">
          <reference field="4294967294" count="1" selected="0">
            <x v="0"/>
          </reference>
          <reference field="0" count="1" selected="0">
            <x v="6"/>
          </reference>
        </references>
      </pivotArea>
    </chartFormat>
    <chartFormat chart="30" format="41">
      <pivotArea type="data" outline="0" fieldPosition="0">
        <references count="2">
          <reference field="4294967294" count="1" selected="0">
            <x v="0"/>
          </reference>
          <reference field="0" count="1" selected="0">
            <x v="8"/>
          </reference>
        </references>
      </pivotArea>
    </chartFormat>
    <chartFormat chart="30" format="42">
      <pivotArea type="data" outline="0" fieldPosition="0">
        <references count="2">
          <reference field="4294967294" count="1" selected="0">
            <x v="0"/>
          </reference>
          <reference field="0" count="1" selected="0">
            <x v="15"/>
          </reference>
        </references>
      </pivotArea>
    </chartFormat>
    <chartFormat chart="30" format="43">
      <pivotArea type="data" outline="0" fieldPosition="0">
        <references count="2">
          <reference field="4294967294" count="1" selected="0">
            <x v="0"/>
          </reference>
          <reference field="0" count="1" selected="0">
            <x v="16"/>
          </reference>
        </references>
      </pivotArea>
    </chartFormat>
    <chartFormat chart="30" format="44">
      <pivotArea type="data" outline="0" fieldPosition="0">
        <references count="2">
          <reference field="4294967294" count="1" selected="0">
            <x v="0"/>
          </reference>
          <reference field="0" count="1" selected="0">
            <x v="20"/>
          </reference>
        </references>
      </pivotArea>
    </chartFormat>
    <chartFormat chart="30" format="45">
      <pivotArea type="data" outline="0" fieldPosition="0">
        <references count="2">
          <reference field="4294967294" count="1" selected="0">
            <x v="0"/>
          </reference>
          <reference field="0" count="1" selected="0">
            <x v="27"/>
          </reference>
        </references>
      </pivotArea>
    </chartFormat>
    <chartFormat chart="30" format="46">
      <pivotArea type="data" outline="0" fieldPosition="0">
        <references count="2">
          <reference field="4294967294" count="1" selected="0">
            <x v="0"/>
          </reference>
          <reference field="0" count="1" selected="0">
            <x v="30"/>
          </reference>
        </references>
      </pivotArea>
    </chartFormat>
    <chartFormat chart="30" format="47">
      <pivotArea type="data" outline="0" fieldPosition="0">
        <references count="2">
          <reference field="4294967294" count="1" selected="0">
            <x v="0"/>
          </reference>
          <reference field="0" count="1" selected="0">
            <x v="33"/>
          </reference>
        </references>
      </pivotArea>
    </chartFormat>
    <chartFormat chart="30" format="48">
      <pivotArea type="data" outline="0" fieldPosition="0">
        <references count="2">
          <reference field="4294967294" count="1" selected="0">
            <x v="0"/>
          </reference>
          <reference field="0" count="1" selected="0">
            <x v="35"/>
          </reference>
        </references>
      </pivotArea>
    </chartFormat>
  </chartFormats>
  <pivotTableStyleInfo name="PivotStyleDark10"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B88C15-C024-42F7-9947-C1DAA811B65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9" firstHeaderRow="1" firstDataRow="1" firstDataCol="1"/>
  <pivotFields count="12">
    <pivotField axis="axisRow" showAll="0" measureFilter="1" sortType="descending">
      <items count="37">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items count="37">
        <item x="0"/>
        <item x="18"/>
        <item x="7"/>
        <item x="17"/>
        <item x="24"/>
        <item x="29"/>
        <item x="2"/>
        <item x="5"/>
        <item x="22"/>
        <item x="32"/>
        <item x="21"/>
        <item x="26"/>
        <item x="23"/>
        <item x="9"/>
        <item x="12"/>
        <item x="13"/>
        <item x="34"/>
        <item x="14"/>
        <item x="27"/>
        <item x="3"/>
        <item x="31"/>
        <item x="4"/>
        <item x="11"/>
        <item x="19"/>
        <item x="10"/>
        <item x="28"/>
        <item x="6"/>
        <item x="25"/>
        <item x="8"/>
        <item x="35"/>
        <item x="33"/>
        <item x="1"/>
        <item x="30"/>
        <item x="15"/>
        <item x="16"/>
        <item x="20"/>
        <item t="default"/>
      </items>
    </pivotField>
    <pivotField showAll="0"/>
    <pivotField showAll="0"/>
    <pivotField showAll="0"/>
    <pivotField showAll="0"/>
    <pivotField showAll="0"/>
    <pivotField showAll="0"/>
    <pivotField dataField="1" showAll="0"/>
    <pivotField showAll="0"/>
    <pivotField showAll="0"/>
  </pivotFields>
  <rowFields count="1">
    <field x="0"/>
  </rowFields>
  <rowItems count="6">
    <i>
      <x v="8"/>
    </i>
    <i>
      <x v="11"/>
    </i>
    <i>
      <x v="1"/>
    </i>
    <i>
      <x v="15"/>
    </i>
    <i>
      <x v="26"/>
    </i>
    <i t="grand">
      <x/>
    </i>
  </rowItems>
  <colItems count="1">
    <i/>
  </colItems>
  <dataFields count="1">
    <dataField name="Sum of Death Ratio" fld="9" baseField="0" baseItem="0"/>
  </dataFields>
  <chartFormats count="22">
    <chartFormat chart="1"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26"/>
          </reference>
        </references>
      </pivotArea>
    </chartFormat>
    <chartFormat chart="4" format="2">
      <pivotArea type="data" outline="0" fieldPosition="0">
        <references count="2">
          <reference field="4294967294" count="1" selected="0">
            <x v="0"/>
          </reference>
          <reference field="0" count="1" selected="0">
            <x v="15"/>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11"/>
          </reference>
        </references>
      </pivotArea>
    </chartFormat>
    <chartFormat chart="4" format="5">
      <pivotArea type="data" outline="0" fieldPosition="0">
        <references count="2">
          <reference field="4294967294" count="1" selected="0">
            <x v="0"/>
          </reference>
          <reference field="0" count="1" selected="0">
            <x v="8"/>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8"/>
          </reference>
        </references>
      </pivotArea>
    </chartFormat>
    <chartFormat chart="7" format="8">
      <pivotArea type="data" outline="0" fieldPosition="0">
        <references count="2">
          <reference field="4294967294" count="1" selected="0">
            <x v="0"/>
          </reference>
          <reference field="0" count="1" selected="0">
            <x v="11"/>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15"/>
          </reference>
        </references>
      </pivotArea>
    </chartFormat>
    <chartFormat chart="7" format="11">
      <pivotArea type="data" outline="0" fieldPosition="0">
        <references count="2">
          <reference field="4294967294" count="1" selected="0">
            <x v="0"/>
          </reference>
          <reference field="0" count="1" selected="0">
            <x v="26"/>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0" count="1" selected="0">
            <x v="8"/>
          </reference>
        </references>
      </pivotArea>
    </chartFormat>
    <chartFormat chart="24" format="14">
      <pivotArea type="data" outline="0" fieldPosition="0">
        <references count="2">
          <reference field="4294967294" count="1" selected="0">
            <x v="0"/>
          </reference>
          <reference field="0" count="1" selected="0">
            <x v="11"/>
          </reference>
        </references>
      </pivotArea>
    </chartFormat>
    <chartFormat chart="24" format="15">
      <pivotArea type="data" outline="0" fieldPosition="0">
        <references count="2">
          <reference field="4294967294" count="1" selected="0">
            <x v="0"/>
          </reference>
          <reference field="0" count="1" selected="0">
            <x v="1"/>
          </reference>
        </references>
      </pivotArea>
    </chartFormat>
    <chartFormat chart="24" format="16">
      <pivotArea type="data" outline="0" fieldPosition="0">
        <references count="2">
          <reference field="4294967294" count="1" selected="0">
            <x v="0"/>
          </reference>
          <reference field="0" count="1" selected="0">
            <x v="15"/>
          </reference>
        </references>
      </pivotArea>
    </chartFormat>
    <chartFormat chart="24" format="17">
      <pivotArea type="data" outline="0" fieldPosition="0">
        <references count="2">
          <reference field="4294967294" count="1" selected="0">
            <x v="0"/>
          </reference>
          <reference field="0" count="1" selected="0">
            <x v="26"/>
          </reference>
        </references>
      </pivotArea>
    </chartFormat>
    <chartFormat chart="4" format="6">
      <pivotArea type="data" outline="0" fieldPosition="0">
        <references count="2">
          <reference field="4294967294" count="1" selected="0">
            <x v="0"/>
          </reference>
          <reference field="0" count="1" selected="0">
            <x v="16"/>
          </reference>
        </references>
      </pivotArea>
    </chartFormat>
    <chartFormat chart="4" format="7">
      <pivotArea type="data" outline="0" fieldPosition="0">
        <references count="2">
          <reference field="4294967294" count="1" selected="0">
            <x v="0"/>
          </reference>
          <reference field="0" count="1" selected="0">
            <x v="25"/>
          </reference>
        </references>
      </pivotArea>
    </chartFormat>
    <chartFormat chart="4" format="8">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6EE667-7ED0-4C95-8249-C3F193C1887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Zone">
  <location ref="A3:B8" firstHeaderRow="1" firstDataRow="1" firstDataCol="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sortType="ascending">
      <items count="5">
        <item sd="0" x="1"/>
        <item sd="0" x="2"/>
        <item sd="0" x="0"/>
        <item sd="0"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items count="3">
        <item x="1"/>
        <item x="0"/>
        <item t="default"/>
      </items>
    </pivotField>
    <pivotField showAll="0"/>
    <pivotField showAll="0"/>
    <pivotField showAll="0"/>
  </pivotFields>
  <rowFields count="2">
    <field x="1"/>
    <field x="0"/>
  </rowFields>
  <rowItems count="5">
    <i>
      <x v="1"/>
    </i>
    <i>
      <x/>
    </i>
    <i>
      <x v="2"/>
    </i>
    <i>
      <x v="3"/>
    </i>
    <i t="grand">
      <x/>
    </i>
  </rowItems>
  <colItems count="1">
    <i/>
  </colItems>
  <dataFields count="1">
    <dataField name="Average of Discharge Ratio" fld="7" subtotal="average" baseField="1" baseItem="3" numFmtId="2"/>
  </dataFields>
  <formats count="2">
    <format dxfId="112">
      <pivotArea outline="0" collapsedLevelsAreSubtotals="1" fieldPosition="0"/>
    </format>
    <format dxfId="11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1" count="1" selected="0">
            <x v="1"/>
          </reference>
        </references>
      </pivotArea>
    </chartFormat>
    <chartFormat chart="16" format="17">
      <pivotArea type="data" outline="0" fieldPosition="0">
        <references count="2">
          <reference field="4294967294" count="1" selected="0">
            <x v="0"/>
          </reference>
          <reference field="1" count="1" selected="0">
            <x v="0"/>
          </reference>
        </references>
      </pivotArea>
    </chartFormat>
    <chartFormat chart="16" format="18">
      <pivotArea type="data" outline="0" fieldPosition="0">
        <references count="2">
          <reference field="4294967294" count="1" selected="0">
            <x v="0"/>
          </reference>
          <reference field="1" count="1" selected="0">
            <x v="2"/>
          </reference>
        </references>
      </pivotArea>
    </chartFormat>
    <chartFormat chart="16" format="19">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BF1CC4-E09B-403A-B7E8-934ADE9FCD66}"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Zone">
  <location ref="A3:B8" firstHeaderRow="1" firstDataRow="1" firstDataCol="1"/>
  <pivotFields count="12">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27">
        <item x="4"/>
        <item x="13"/>
        <item x="6"/>
        <item x="7"/>
        <item x="5"/>
        <item x="20"/>
        <item x="2"/>
        <item x="0"/>
        <item x="24"/>
        <item x="1"/>
        <item x="19"/>
        <item x="14"/>
        <item x="10"/>
        <item x="16"/>
        <item x="22"/>
        <item x="21"/>
        <item x="9"/>
        <item x="8"/>
        <item x="25"/>
        <item x="18"/>
        <item x="3"/>
        <item x="23"/>
        <item x="15"/>
        <item x="12"/>
        <item x="11"/>
        <item x="17"/>
        <item t="default"/>
      </items>
    </pivotField>
    <pivotField showAll="0">
      <items count="34">
        <item x="21"/>
        <item x="25"/>
        <item x="22"/>
        <item x="18"/>
        <item x="19"/>
        <item x="31"/>
        <item x="11"/>
        <item x="14"/>
        <item x="20"/>
        <item x="8"/>
        <item x="0"/>
        <item x="15"/>
        <item x="32"/>
        <item x="28"/>
        <item x="24"/>
        <item x="27"/>
        <item x="13"/>
        <item x="3"/>
        <item x="12"/>
        <item x="6"/>
        <item x="17"/>
        <item x="4"/>
        <item x="10"/>
        <item x="5"/>
        <item x="9"/>
        <item x="29"/>
        <item x="30"/>
        <item x="23"/>
        <item x="26"/>
        <item x="1"/>
        <item x="2"/>
        <item x="16"/>
        <item x="7"/>
        <item t="default"/>
      </items>
    </pivotField>
    <pivotField showAll="0"/>
    <pivotField showAll="0"/>
    <pivotField showAll="0"/>
    <pivotField showAll="0"/>
  </pivotFields>
  <rowFields count="1">
    <field x="1"/>
  </rowFields>
  <rowItems count="5">
    <i>
      <x/>
    </i>
    <i>
      <x v="2"/>
    </i>
    <i>
      <x v="1"/>
    </i>
    <i>
      <x v="3"/>
    </i>
    <i t="grand">
      <x/>
    </i>
  </rowItems>
  <colItems count="1">
    <i/>
  </colItems>
  <dataFields count="1">
    <dataField name="Average of Active Ratio" fld="6" subtotal="average" baseField="1" baseItem="0" numFmtId="2"/>
  </dataFields>
  <formats count="2">
    <format dxfId="114">
      <pivotArea outline="0" collapsedLevelsAreSubtotals="1" fieldPosition="0"/>
    </format>
    <format dxfId="115">
      <pivotArea dataOnly="0" labelOnly="1" outline="0" axis="axisValues" fieldPosition="0"/>
    </format>
  </formats>
  <chartFormats count="1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3"/>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7" format="3">
      <pivotArea type="data" outline="0" fieldPosition="0">
        <references count="2">
          <reference field="4294967294" count="1" selected="0">
            <x v="0"/>
          </reference>
          <reference field="1" count="1" selected="0">
            <x v="0"/>
          </reference>
        </references>
      </pivotArea>
    </chartFormat>
    <chartFormat chart="7" format="4">
      <pivotArea type="data" outline="0" fieldPosition="0">
        <references count="2">
          <reference field="4294967294" count="1" selected="0">
            <x v="0"/>
          </reference>
          <reference field="1" count="1" selected="0">
            <x v="2"/>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1" count="1" selected="0">
            <x v="0"/>
          </reference>
        </references>
      </pivotArea>
    </chartFormat>
    <chartFormat chart="22" format="12">
      <pivotArea type="data" outline="0" fieldPosition="0">
        <references count="2">
          <reference field="4294967294" count="1" selected="0">
            <x v="0"/>
          </reference>
          <reference field="1" count="1" selected="0">
            <x v="2"/>
          </reference>
        </references>
      </pivotArea>
    </chartFormat>
    <chartFormat chart="22" format="13">
      <pivotArea type="data" outline="0" fieldPosition="0">
        <references count="2">
          <reference field="4294967294" count="1" selected="0">
            <x v="0"/>
          </reference>
          <reference field="1" count="1" selected="0">
            <x v="1"/>
          </reference>
        </references>
      </pivotArea>
    </chartFormat>
    <chartFormat chart="22"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BE96E3-C37D-4897-8052-EEED3CBE61B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13" firstHeaderRow="1" firstDataRow="1" firstDataCol="1"/>
  <pivotFields count="12">
    <pivotField axis="axisRow" showAll="0" measureFilter="1" sortType="descending">
      <items count="37">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10">
    <i>
      <x v="2"/>
    </i>
    <i>
      <x v="31"/>
    </i>
    <i>
      <x v="15"/>
    </i>
    <i>
      <x/>
    </i>
    <i>
      <x v="34"/>
    </i>
    <i>
      <x v="16"/>
    </i>
    <i>
      <x v="5"/>
    </i>
    <i>
      <x v="7"/>
    </i>
    <i>
      <x v="25"/>
    </i>
    <i>
      <x v="20"/>
    </i>
  </rowItems>
  <colItems count="1">
    <i/>
  </colItems>
  <dataFields count="1">
    <dataField name="Sum of Population" fld="1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1CF36846-FEAE-4644-AAD8-BD2DA7422435}" sourceName="State/UTs">
  <pivotTables>
    <pivotTable tabId="7" name="PivotTable5"/>
    <pivotTable tabId="36" name="PivotTable33"/>
    <pivotTable tabId="9" name="PivotTable7"/>
    <pivotTable tabId="8" name="PivotTable6"/>
    <pivotTable tabId="37" name="PivotTable1"/>
  </pivotTables>
  <data>
    <tabular pivotCacheId="947445049">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F9E6108A-8B41-4D26-A60F-087EC96ABCA7}" sourceName="[Table1].[Discharge Avg]">
  <pivotTables>
    <pivotTable tabId="5" name="PivotTable3"/>
  </pivotTables>
  <data>
    <olap pivotCacheId="1904673356">
      <levels count="2">
        <level uniqueName="[Table1].[Discharge Avg].[(All)]" sourceCaption="(All)" count="0"/>
        <level uniqueName="[Table1].[Discharge Avg].[Discharge Avg]" sourceCaption="Discharge Avg" count="2">
          <ranges>
            <range startItem="0">
              <i n="[Table1].[Discharge Avg].&amp;[Above Average]" c="Above Average"/>
              <i n="[Table1].[Discharge Avg].&amp;[Below Average]" c="Below Average"/>
            </range>
          </ranges>
        </level>
      </levels>
      <selections count="1">
        <selection n="[Table1].[Discharge Av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DEE4F65A-BE5C-4156-A001-0C253446FF20}" sourceName="[Table1].[Death Avg]">
  <pivotTables>
    <pivotTable tabId="5" name="PivotTable3"/>
  </pivotTables>
  <data>
    <olap pivotCacheId="1904673356">
      <levels count="2">
        <level uniqueName="[Table1].[Death Avg].[(All)]" sourceCaption="(All)" count="0"/>
        <level uniqueName="[Table1].[Death Avg].[Death Avg]" sourceCaption="Death Avg" count="2">
          <ranges>
            <range startItem="0">
              <i n="[Table1].[Death Avg].&amp;[Above Average]" c="Above Average"/>
              <i n="[Table1].[Death Avg].&amp;[Below Average]" c="Below Average"/>
            </range>
          </ranges>
        </level>
      </levels>
      <selections count="1">
        <selection n="[Table1].[Death Av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s" xr10:uid="{CFE261E9-E45A-419C-87EA-F48626DE0793}" cache="Slicer_State_UTs" caption="State/UTs" startItem="20" rowHeight="241300"/>
  <slicer name="Discharge Avg" xr10:uid="{DC4423FF-7296-4E1C-B058-CF55E33A2228}" cache="Slicer_Discharge_Avg" caption="Discharge Avg" columnCount="2" level="1" rowHeight="241300"/>
  <slicer name="Death Avg" xr10:uid="{E3D9329E-5685-46DD-937D-B6302FDDA6EA}" cache="Slicer_Death_Avg" caption="Death Avg"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69EAD7-B415-4F9D-818C-373BF9AE0462}" name="Table1" displayName="Table1" ref="A1:N37" totalsRowShown="0" headerRowDxfId="128">
  <autoFilter ref="A1:N37" xr:uid="{C269EAD7-B415-4F9D-818C-373BF9AE0462}"/>
  <sortState xmlns:xlrd2="http://schemas.microsoft.com/office/spreadsheetml/2017/richdata2" ref="A2:M37">
    <sortCondition ref="H1:H37"/>
  </sortState>
  <tableColumns count="14">
    <tableColumn id="1" xr3:uid="{10514670-499E-4F3F-B7D5-2BCC9A7EA7AC}" name="State/UTs"/>
    <tableColumn id="2" xr3:uid="{9C213C0C-54A3-4447-B532-B9839D6AE345}" name="Zone"/>
    <tableColumn id="3" xr3:uid="{E7DB7E23-BCAB-4423-A36F-A9B788816C3F}" name="Total Cases"/>
    <tableColumn id="4" xr3:uid="{AF5ED15F-1AC0-4C0D-AFF5-FDFD6B10D400}" name="Active"/>
    <tableColumn id="5" xr3:uid="{E4DC3ACF-2910-4F09-B567-3D77F8FA33AC}" name="Discharged"/>
    <tableColumn id="6" xr3:uid="{F09158C3-FFCA-41BF-9327-83809639DCB5}" name="Deaths"/>
    <tableColumn id="7" xr3:uid="{017B2EDA-192B-4E9A-AFBD-D54B2781AE89}" name="Active Ratio"/>
    <tableColumn id="8" xr3:uid="{EE0FCD37-B020-4251-88E1-861E04852FB2}" name="Discharge Ratio"/>
    <tableColumn id="9" xr3:uid="{26BBAB80-15B3-40A1-AE30-3BFB1911140E}" name="Discharge Avg"/>
    <tableColumn id="10" xr3:uid="{255099F2-9BF7-4AD2-B9AE-344E9C7AA059}" name="Death Ratio"/>
    <tableColumn id="11" xr3:uid="{E37CFCB1-3C5F-4B20-BB20-9D0459FD9EBF}" name="Death Avg"/>
    <tableColumn id="12" xr3:uid="{03A31FB3-9A22-445F-A2DE-0A4B2913B7DA}" name="Population"/>
    <tableColumn id="18" xr3:uid="{3625D450-E5D3-498A-BDED-76AE1A9E79B1}" name="cases % of Population" dataDxfId="127">
      <calculatedColumnFormula>C2/L2</calculatedColumnFormula>
    </tableColumn>
    <tableColumn id="13" xr3:uid="{21DF625B-124B-47CB-B3E1-3384AFA5B63C}" name="Population Not Infected">
      <calculatedColumnFormula>L2-C2</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2E9150-EDF3-476E-99E9-BCF8764CD9C2}" name="Table2" displayName="Table2" ref="O1:O37" totalsRowShown="0" headerRowDxfId="124" dataDxfId="125" headerRowCellStyle="Percent" dataCellStyle="Percent">
  <autoFilter ref="O1:O37" xr:uid="{AA2E9150-EDF3-476E-99E9-BCF8764CD9C2}"/>
  <tableColumns count="1">
    <tableColumn id="1" xr3:uid="{76548C8B-6927-4C03-9FC4-9C519440D824}" name="% Not Affected " dataDxfId="126"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45511-708E-4AF5-B1B4-073C80CE8601}">
  <dimension ref="A3:J40"/>
  <sheetViews>
    <sheetView zoomScale="81" workbookViewId="0">
      <selection activeCell="G2" sqref="G2"/>
    </sheetView>
  </sheetViews>
  <sheetFormatPr defaultRowHeight="14.5" x14ac:dyDescent="0.35"/>
  <cols>
    <col min="1" max="1" width="12.08984375" bestFit="1" customWidth="1"/>
    <col min="2" max="2" width="20.08984375" style="13" bestFit="1" customWidth="1"/>
  </cols>
  <sheetData>
    <row r="3" spans="1:2" x14ac:dyDescent="0.35">
      <c r="A3" s="19" t="s">
        <v>54</v>
      </c>
      <c r="B3" s="20" t="s">
        <v>61</v>
      </c>
    </row>
    <row r="4" spans="1:2" x14ac:dyDescent="0.35">
      <c r="A4" s="16" t="s">
        <v>34</v>
      </c>
      <c r="B4" s="15">
        <v>0.15704307510492266</v>
      </c>
    </row>
    <row r="5" spans="1:2" x14ac:dyDescent="0.35">
      <c r="A5" s="16" t="s">
        <v>32</v>
      </c>
      <c r="B5" s="15">
        <v>0.14568840788963885</v>
      </c>
    </row>
    <row r="6" spans="1:2" x14ac:dyDescent="0.35">
      <c r="A6" s="16" t="s">
        <v>26</v>
      </c>
      <c r="B6" s="15">
        <v>0.11725882921855042</v>
      </c>
    </row>
    <row r="7" spans="1:2" x14ac:dyDescent="0.35">
      <c r="A7" s="16" t="s">
        <v>39</v>
      </c>
      <c r="B7" s="15">
        <v>9.8248466156900818E-2</v>
      </c>
    </row>
    <row r="8" spans="1:2" x14ac:dyDescent="0.35">
      <c r="A8" s="16" t="s">
        <v>42</v>
      </c>
      <c r="B8" s="15">
        <v>7.8005528386136502E-2</v>
      </c>
    </row>
    <row r="9" spans="1:2" x14ac:dyDescent="0.35">
      <c r="A9" s="16" t="s">
        <v>25</v>
      </c>
      <c r="B9" s="15">
        <v>7.4627264690046616E-2</v>
      </c>
    </row>
    <row r="10" spans="1:2" x14ac:dyDescent="0.35">
      <c r="A10" s="16" t="s">
        <v>33</v>
      </c>
      <c r="B10" s="15">
        <v>7.2800627900251991E-2</v>
      </c>
    </row>
    <row r="11" spans="1:2" x14ac:dyDescent="0.35">
      <c r="A11" s="16" t="s">
        <v>20</v>
      </c>
      <c r="B11" s="15">
        <v>5.6457462609236293E-2</v>
      </c>
    </row>
    <row r="12" spans="1:2" x14ac:dyDescent="0.35">
      <c r="A12" s="16" t="s">
        <v>36</v>
      </c>
      <c r="B12" s="15">
        <v>5.3027446959675158E-2</v>
      </c>
    </row>
    <row r="13" spans="1:2" x14ac:dyDescent="0.35">
      <c r="A13" s="16" t="s">
        <v>45</v>
      </c>
      <c r="B13" s="15">
        <v>4.8776707055571342E-2</v>
      </c>
    </row>
    <row r="14" spans="1:2" x14ac:dyDescent="0.35">
      <c r="A14" s="21" t="s">
        <v>53</v>
      </c>
      <c r="B14" s="20">
        <v>0.90193381597093081</v>
      </c>
    </row>
    <row r="15" spans="1:2" x14ac:dyDescent="0.35">
      <c r="B15"/>
    </row>
    <row r="16" spans="1:2" x14ac:dyDescent="0.35">
      <c r="B16"/>
    </row>
    <row r="17" spans="2:10" x14ac:dyDescent="0.35">
      <c r="B17"/>
    </row>
    <row r="18" spans="2:10" x14ac:dyDescent="0.35">
      <c r="B18"/>
    </row>
    <row r="19" spans="2:10" x14ac:dyDescent="0.35">
      <c r="B19"/>
    </row>
    <row r="20" spans="2:10" x14ac:dyDescent="0.35">
      <c r="B20"/>
    </row>
    <row r="21" spans="2:10" x14ac:dyDescent="0.35">
      <c r="B21"/>
    </row>
    <row r="22" spans="2:10" x14ac:dyDescent="0.35">
      <c r="B22"/>
    </row>
    <row r="23" spans="2:10" x14ac:dyDescent="0.35">
      <c r="B23"/>
    </row>
    <row r="24" spans="2:10" x14ac:dyDescent="0.35">
      <c r="B24"/>
    </row>
    <row r="25" spans="2:10" x14ac:dyDescent="0.35">
      <c r="B25"/>
    </row>
    <row r="26" spans="2:10" x14ac:dyDescent="0.35">
      <c r="B26"/>
    </row>
    <row r="27" spans="2:10" x14ac:dyDescent="0.35">
      <c r="B27"/>
    </row>
    <row r="28" spans="2:10" ht="18.5" x14ac:dyDescent="0.45">
      <c r="B28"/>
      <c r="I28" s="4" t="s">
        <v>64</v>
      </c>
      <c r="J28" s="17"/>
    </row>
    <row r="29" spans="2:10" x14ac:dyDescent="0.35">
      <c r="B29"/>
    </row>
    <row r="30" spans="2:10" x14ac:dyDescent="0.35">
      <c r="B30"/>
    </row>
    <row r="31" spans="2:10" x14ac:dyDescent="0.35">
      <c r="B31"/>
    </row>
    <row r="32" spans="2:10"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7F8AA-DB64-4B8D-AF7A-B44E3F71A56C}">
  <dimension ref="A3:B8"/>
  <sheetViews>
    <sheetView zoomScale="97" workbookViewId="0">
      <selection activeCell="B8" sqref="A3:B8"/>
    </sheetView>
  </sheetViews>
  <sheetFormatPr defaultRowHeight="14.5" x14ac:dyDescent="0.35"/>
  <cols>
    <col min="1" max="1" width="10.7265625" style="5" bestFit="1" customWidth="1"/>
    <col min="2" max="2" width="10.26953125" style="5" bestFit="1" customWidth="1"/>
    <col min="3" max="3" width="14.36328125" style="5" bestFit="1" customWidth="1"/>
    <col min="4" max="4" width="16.6328125" style="5" bestFit="1" customWidth="1"/>
    <col min="5" max="6" width="6.81640625" style="5" bestFit="1" customWidth="1"/>
    <col min="7" max="7" width="10.36328125" style="5" bestFit="1" customWidth="1"/>
    <col min="8" max="8" width="11.54296875" style="5" bestFit="1" customWidth="1"/>
    <col min="9" max="9" width="13.81640625" style="5" bestFit="1" customWidth="1"/>
    <col min="10" max="10" width="7.81640625" style="5" bestFit="1" customWidth="1"/>
    <col min="11" max="11" width="6.81640625" style="5" bestFit="1" customWidth="1"/>
    <col min="12" max="12" width="7.1796875" style="5" bestFit="1" customWidth="1"/>
    <col min="13" max="13" width="7.81640625" style="5" bestFit="1" customWidth="1"/>
    <col min="14" max="14" width="15.90625" style="5" bestFit="1" customWidth="1"/>
    <col min="15" max="15" width="17.90625" style="5" bestFit="1" customWidth="1"/>
    <col min="16" max="16" width="9.54296875" style="5" bestFit="1" customWidth="1"/>
    <col min="17" max="17" width="9.453125" style="5" bestFit="1" customWidth="1"/>
    <col min="18" max="18" width="7.81640625" style="5" bestFit="1" customWidth="1"/>
    <col min="19" max="19" width="6.81640625" style="5" bestFit="1" customWidth="1"/>
    <col min="20" max="20" width="12.1796875" style="5" bestFit="1" customWidth="1"/>
    <col min="21" max="21" width="15" style="5" bestFit="1" customWidth="1"/>
    <col min="22" max="22" width="11.7265625" style="5" bestFit="1" customWidth="1"/>
    <col min="23" max="23" width="8" style="5" bestFit="1" customWidth="1"/>
    <col min="24" max="24" width="9.90625" style="5" bestFit="1" customWidth="1"/>
    <col min="25" max="25" width="8.26953125" style="5" bestFit="1" customWidth="1"/>
    <col min="26" max="26" width="8.6328125" style="5" bestFit="1" customWidth="1"/>
    <col min="27" max="27" width="7.81640625" style="5" bestFit="1" customWidth="1"/>
    <col min="28" max="28" width="10.453125" style="5" bestFit="1" customWidth="1"/>
    <col min="29" max="29" width="6.81640625" style="5" bestFit="1" customWidth="1"/>
    <col min="30" max="30" width="9.1796875" style="5" bestFit="1" customWidth="1"/>
    <col min="31" max="31" width="6.26953125" style="5" bestFit="1" customWidth="1"/>
    <col min="32" max="32" width="10.26953125" style="5" bestFit="1" customWidth="1"/>
    <col min="33" max="33" width="9.36328125" style="5" bestFit="1" customWidth="1"/>
    <col min="34" max="34" width="6.90625" style="5" bestFit="1" customWidth="1"/>
    <col min="35" max="35" width="12.54296875" style="5" bestFit="1" customWidth="1"/>
    <col min="36" max="36" width="11.54296875" style="5" bestFit="1" customWidth="1"/>
    <col min="37" max="37" width="11.1796875" style="5" bestFit="1" customWidth="1"/>
    <col min="38" max="38" width="10.7265625" style="5" bestFit="1" customWidth="1"/>
    <col min="39" max="16384" width="8.7265625" style="5"/>
  </cols>
  <sheetData>
    <row r="3" spans="1:2" x14ac:dyDescent="0.35">
      <c r="A3" s="6" t="s">
        <v>55</v>
      </c>
      <c r="B3" s="6" t="s">
        <v>2</v>
      </c>
    </row>
    <row r="4" spans="1:2" x14ac:dyDescent="0.35">
      <c r="A4" s="7" t="s">
        <v>17</v>
      </c>
      <c r="B4" s="6">
        <v>5884786</v>
      </c>
    </row>
    <row r="5" spans="1:2" x14ac:dyDescent="0.35">
      <c r="A5" s="7" t="s">
        <v>21</v>
      </c>
      <c r="B5" s="6">
        <v>5515107</v>
      </c>
    </row>
    <row r="6" spans="1:2" x14ac:dyDescent="0.35">
      <c r="A6" s="7" t="s">
        <v>12</v>
      </c>
      <c r="B6" s="6">
        <v>13650538</v>
      </c>
    </row>
    <row r="7" spans="1:2" x14ac:dyDescent="0.35">
      <c r="A7" s="7" t="s">
        <v>24</v>
      </c>
      <c r="B7" s="6">
        <v>9386876</v>
      </c>
    </row>
    <row r="8" spans="1:2" x14ac:dyDescent="0.35">
      <c r="A8" s="7" t="s">
        <v>53</v>
      </c>
      <c r="B8" s="6">
        <v>34437307</v>
      </c>
    </row>
  </sheetData>
  <conditionalFormatting sqref="A3:B3 A4:A8">
    <cfRule type="dataBar" priority="1">
      <dataBar>
        <cfvo type="min"/>
        <cfvo type="max"/>
        <color rgb="FFFF555A"/>
      </dataBar>
      <extLst>
        <ext xmlns:x14="http://schemas.microsoft.com/office/spreadsheetml/2009/9/main" uri="{B025F937-C7B1-47D3-B67F-A62EFF666E3E}">
          <x14:id>{52C39CB5-9BAD-4AEB-8F8D-439CD62CA94C}</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52C39CB5-9BAD-4AEB-8F8D-439CD62CA94C}">
            <x14:dataBar minLength="0" maxLength="100" border="1" negativeBarBorderColorSameAsPositive="0">
              <x14:cfvo type="autoMin"/>
              <x14:cfvo type="autoMax"/>
              <x14:borderColor rgb="FFFF555A"/>
              <x14:negativeFillColor rgb="FFFF0000"/>
              <x14:negativeBorderColor rgb="FFFF0000"/>
              <x14:axisColor rgb="FF000000"/>
            </x14:dataBar>
          </x14:cfRule>
          <xm:sqref>A3:B3 A4:A8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A14C6-9253-4811-96FD-99A9D0343B71}">
  <dimension ref="A1:B40"/>
  <sheetViews>
    <sheetView topLeftCell="A5" zoomScale="76" zoomScaleNormal="100" workbookViewId="0">
      <selection activeCell="J34" sqref="J34"/>
    </sheetView>
  </sheetViews>
  <sheetFormatPr defaultRowHeight="14.5" x14ac:dyDescent="0.35"/>
  <cols>
    <col min="1" max="1" width="17.26953125" style="8" bestFit="1" customWidth="1"/>
    <col min="2" max="2" width="8.7265625" style="8" bestFit="1" customWidth="1"/>
    <col min="3" max="16384" width="8.7265625" style="8"/>
  </cols>
  <sheetData>
    <row r="1" spans="1:2" x14ac:dyDescent="0.35">
      <c r="A1"/>
      <c r="B1"/>
    </row>
    <row r="3" spans="1:2" ht="17" x14ac:dyDescent="0.35">
      <c r="A3" s="11" t="s">
        <v>56</v>
      </c>
      <c r="B3" s="10" t="s">
        <v>57</v>
      </c>
    </row>
    <row r="4" spans="1:2" ht="17" x14ac:dyDescent="0.4">
      <c r="A4" s="9" t="s">
        <v>15</v>
      </c>
      <c r="B4" s="27">
        <v>14412</v>
      </c>
    </row>
    <row r="5" spans="1:2" ht="17" x14ac:dyDescent="0.4">
      <c r="A5" s="9" t="s">
        <v>22</v>
      </c>
      <c r="B5" s="27">
        <v>13588</v>
      </c>
    </row>
    <row r="6" spans="1:2" ht="17" x14ac:dyDescent="0.4">
      <c r="A6" s="9" t="s">
        <v>25</v>
      </c>
      <c r="B6" s="27">
        <v>25093</v>
      </c>
    </row>
    <row r="7" spans="1:2" ht="17" x14ac:dyDescent="0.4">
      <c r="A7" s="9" t="s">
        <v>31</v>
      </c>
      <c r="B7" s="27">
        <v>38143</v>
      </c>
    </row>
    <row r="8" spans="1:2" ht="17" x14ac:dyDescent="0.4">
      <c r="A8" s="9" t="s">
        <v>32</v>
      </c>
      <c r="B8" s="27">
        <v>35685</v>
      </c>
    </row>
    <row r="9" spans="1:2" ht="17" x14ac:dyDescent="0.4">
      <c r="A9" s="9" t="s">
        <v>36</v>
      </c>
      <c r="B9" s="27">
        <v>140565</v>
      </c>
    </row>
    <row r="10" spans="1:2" ht="17" x14ac:dyDescent="0.4">
      <c r="A10" s="9" t="s">
        <v>43</v>
      </c>
      <c r="B10" s="27">
        <v>16571</v>
      </c>
    </row>
    <row r="11" spans="1:2" ht="17" x14ac:dyDescent="0.4">
      <c r="A11" s="9" t="s">
        <v>46</v>
      </c>
      <c r="B11" s="27">
        <v>36273</v>
      </c>
    </row>
    <row r="12" spans="1:2" ht="17" x14ac:dyDescent="0.4">
      <c r="A12" s="9" t="s">
        <v>49</v>
      </c>
      <c r="B12" s="27">
        <v>22909</v>
      </c>
    </row>
    <row r="13" spans="1:2" ht="17" x14ac:dyDescent="0.4">
      <c r="A13" s="9" t="s">
        <v>51</v>
      </c>
      <c r="B13" s="27">
        <v>19307</v>
      </c>
    </row>
    <row r="14" spans="1:2" ht="17" x14ac:dyDescent="0.4">
      <c r="A14" s="9" t="s">
        <v>53</v>
      </c>
      <c r="B14" s="27">
        <v>362546</v>
      </c>
    </row>
    <row r="15" spans="1:2" x14ac:dyDescent="0.35">
      <c r="A15"/>
      <c r="B15"/>
    </row>
    <row r="16" spans="1:2" ht="17" x14ac:dyDescent="0.4">
      <c r="A16"/>
      <c r="B16"/>
    </row>
    <row r="17" spans="1:2" ht="17" x14ac:dyDescent="0.4">
      <c r="A17"/>
      <c r="B17"/>
    </row>
    <row r="18" spans="1:2" ht="17" x14ac:dyDescent="0.4">
      <c r="A18"/>
      <c r="B18"/>
    </row>
    <row r="19" spans="1:2" ht="17" x14ac:dyDescent="0.4">
      <c r="A19"/>
      <c r="B19"/>
    </row>
    <row r="20" spans="1:2" ht="17" x14ac:dyDescent="0.4">
      <c r="A20"/>
      <c r="B20"/>
    </row>
    <row r="21" spans="1:2" ht="17" x14ac:dyDescent="0.4">
      <c r="A21"/>
      <c r="B21"/>
    </row>
    <row r="22" spans="1:2" ht="17" x14ac:dyDescent="0.4">
      <c r="A22"/>
      <c r="B22"/>
    </row>
    <row r="23" spans="1:2" ht="17" x14ac:dyDescent="0.4">
      <c r="A23"/>
      <c r="B23"/>
    </row>
    <row r="24" spans="1:2" ht="17" x14ac:dyDescent="0.4">
      <c r="A24"/>
      <c r="B24"/>
    </row>
    <row r="25" spans="1:2" ht="17" x14ac:dyDescent="0.4">
      <c r="A25"/>
      <c r="B25"/>
    </row>
    <row r="26" spans="1:2" ht="17" x14ac:dyDescent="0.4">
      <c r="A26"/>
      <c r="B26"/>
    </row>
    <row r="27" spans="1:2" ht="17" x14ac:dyDescent="0.4">
      <c r="A27"/>
      <c r="B27"/>
    </row>
    <row r="28" spans="1:2" ht="17" x14ac:dyDescent="0.4">
      <c r="A28"/>
      <c r="B28"/>
    </row>
    <row r="29" spans="1:2" ht="17" x14ac:dyDescent="0.4">
      <c r="A29"/>
      <c r="B29"/>
    </row>
    <row r="30" spans="1:2" ht="17" x14ac:dyDescent="0.4">
      <c r="A30"/>
      <c r="B30"/>
    </row>
    <row r="31" spans="1:2" ht="17" x14ac:dyDescent="0.4">
      <c r="A31"/>
      <c r="B31"/>
    </row>
    <row r="32" spans="1:2" ht="17" x14ac:dyDescent="0.4">
      <c r="A32"/>
      <c r="B32"/>
    </row>
    <row r="33" spans="1:2" ht="17" x14ac:dyDescent="0.4">
      <c r="A33"/>
      <c r="B33"/>
    </row>
    <row r="34" spans="1:2" ht="17" x14ac:dyDescent="0.4">
      <c r="A34"/>
      <c r="B34"/>
    </row>
    <row r="35" spans="1:2" ht="17" x14ac:dyDescent="0.4">
      <c r="A35"/>
      <c r="B35"/>
    </row>
    <row r="36" spans="1:2" ht="17" x14ac:dyDescent="0.4">
      <c r="A36"/>
      <c r="B36"/>
    </row>
    <row r="37" spans="1:2" ht="17" x14ac:dyDescent="0.4">
      <c r="A37"/>
      <c r="B37"/>
    </row>
    <row r="38" spans="1:2" ht="17" x14ac:dyDescent="0.4">
      <c r="A38"/>
      <c r="B38"/>
    </row>
    <row r="39" spans="1:2" ht="17" x14ac:dyDescent="0.4">
      <c r="A39"/>
      <c r="B39"/>
    </row>
    <row r="40" spans="1:2" ht="17" x14ac:dyDescent="0.4">
      <c r="A40"/>
      <c r="B40"/>
    </row>
  </sheetData>
  <conditionalFormatting sqref="A4:A39">
    <cfRule type="top10" dxfId="123" priority="1" rank="10"/>
  </conditionalFormatting>
  <conditionalFormatting sqref="B3">
    <cfRule type="top10" dxfId="122" priority="2" rank="10"/>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50628-D180-47EC-B248-B569048628D8}">
  <dimension ref="A3:B9"/>
  <sheetViews>
    <sheetView zoomScale="85" workbookViewId="0">
      <selection activeCell="B4" sqref="B4"/>
    </sheetView>
  </sheetViews>
  <sheetFormatPr defaultRowHeight="14.5" x14ac:dyDescent="0.35"/>
  <cols>
    <col min="1" max="1" width="13.1796875" bestFit="1" customWidth="1"/>
    <col min="2" max="2" width="17.26953125" bestFit="1" customWidth="1"/>
  </cols>
  <sheetData>
    <row r="3" spans="1:2" x14ac:dyDescent="0.35">
      <c r="A3" s="2" t="s">
        <v>52</v>
      </c>
      <c r="B3" t="s">
        <v>58</v>
      </c>
    </row>
    <row r="4" spans="1:2" x14ac:dyDescent="0.35">
      <c r="A4" s="3" t="s">
        <v>43</v>
      </c>
      <c r="B4" s="26">
        <v>2.75</v>
      </c>
    </row>
    <row r="5" spans="1:2" x14ac:dyDescent="0.35">
      <c r="A5" s="3" t="s">
        <v>40</v>
      </c>
      <c r="B5" s="26">
        <v>2.16</v>
      </c>
    </row>
    <row r="6" spans="1:2" x14ac:dyDescent="0.35">
      <c r="A6" s="3" t="s">
        <v>50</v>
      </c>
      <c r="B6" s="26">
        <v>2.15</v>
      </c>
    </row>
    <row r="7" spans="1:2" x14ac:dyDescent="0.35">
      <c r="A7" s="3" t="s">
        <v>36</v>
      </c>
      <c r="B7" s="26">
        <v>2.12</v>
      </c>
    </row>
    <row r="8" spans="1:2" x14ac:dyDescent="0.35">
      <c r="A8" s="3" t="s">
        <v>26</v>
      </c>
      <c r="B8" s="26">
        <v>1.89</v>
      </c>
    </row>
    <row r="9" spans="1:2" x14ac:dyDescent="0.35">
      <c r="A9" s="3" t="s">
        <v>53</v>
      </c>
      <c r="B9" s="26">
        <v>11.07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98170-B447-4C28-AB5A-D66718F13143}">
  <dimension ref="A1:B21"/>
  <sheetViews>
    <sheetView zoomScale="80" workbookViewId="0">
      <selection activeCell="J7" sqref="J7"/>
    </sheetView>
  </sheetViews>
  <sheetFormatPr defaultRowHeight="14.5" x14ac:dyDescent="0.35"/>
  <cols>
    <col min="1" max="1" width="11" bestFit="1" customWidth="1"/>
    <col min="2" max="2" width="24.26953125" style="12" bestFit="1" customWidth="1"/>
    <col min="3" max="3" width="13.1796875" bestFit="1" customWidth="1"/>
    <col min="4" max="4" width="10.7265625" bestFit="1" customWidth="1"/>
  </cols>
  <sheetData>
    <row r="1" spans="1:2" x14ac:dyDescent="0.35">
      <c r="B1"/>
    </row>
    <row r="3" spans="1:2" x14ac:dyDescent="0.35">
      <c r="A3" s="2" t="s">
        <v>1</v>
      </c>
      <c r="B3" s="12" t="s">
        <v>59</v>
      </c>
    </row>
    <row r="4" spans="1:2" x14ac:dyDescent="0.35">
      <c r="A4" s="3" t="s">
        <v>21</v>
      </c>
      <c r="B4" s="12">
        <v>98.177777777777777</v>
      </c>
    </row>
    <row r="5" spans="1:2" x14ac:dyDescent="0.35">
      <c r="A5" s="3" t="s">
        <v>17</v>
      </c>
      <c r="B5" s="12">
        <v>98.193846153846167</v>
      </c>
    </row>
    <row r="6" spans="1:2" x14ac:dyDescent="0.35">
      <c r="A6" s="3" t="s">
        <v>12</v>
      </c>
      <c r="B6" s="12">
        <v>98.59375</v>
      </c>
    </row>
    <row r="7" spans="1:2" x14ac:dyDescent="0.35">
      <c r="A7" s="3" t="s">
        <v>24</v>
      </c>
      <c r="B7" s="12">
        <v>98.669999999999973</v>
      </c>
    </row>
    <row r="8" spans="1:2" x14ac:dyDescent="0.35">
      <c r="A8" s="3" t="s">
        <v>53</v>
      </c>
      <c r="B8" s="12">
        <v>98.35805555555558</v>
      </c>
    </row>
    <row r="9" spans="1:2" x14ac:dyDescent="0.35">
      <c r="B9"/>
    </row>
    <row r="10" spans="1:2" x14ac:dyDescent="0.35">
      <c r="B10"/>
    </row>
    <row r="11" spans="1:2" x14ac:dyDescent="0.35">
      <c r="B11"/>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85736-752E-4651-8183-5DEB051DB3D1}">
  <dimension ref="A3:B10"/>
  <sheetViews>
    <sheetView zoomScale="76" zoomScaleNormal="100" workbookViewId="0">
      <selection activeCell="J34" sqref="J34"/>
    </sheetView>
  </sheetViews>
  <sheetFormatPr defaultRowHeight="14.5" x14ac:dyDescent="0.35"/>
  <cols>
    <col min="1" max="1" width="10.81640625" bestFit="1" customWidth="1"/>
    <col min="2" max="2" width="21" style="12" bestFit="1" customWidth="1"/>
    <col min="3" max="3" width="14.36328125" bestFit="1" customWidth="1"/>
    <col min="4" max="4" width="16.6328125" bestFit="1" customWidth="1"/>
    <col min="5" max="5" width="6.26953125" bestFit="1" customWidth="1"/>
    <col min="6" max="6" width="5.1796875" bestFit="1" customWidth="1"/>
    <col min="7" max="7" width="10.36328125" bestFit="1" customWidth="1"/>
    <col min="8" max="8" width="11.54296875" bestFit="1" customWidth="1"/>
    <col min="9" max="9" width="13.81640625" bestFit="1" customWidth="1"/>
    <col min="10" max="10" width="5.08984375" bestFit="1" customWidth="1"/>
    <col min="11" max="11" width="4.1796875" bestFit="1" customWidth="1"/>
    <col min="12" max="12" width="7.1796875" bestFit="1" customWidth="1"/>
    <col min="13" max="13" width="7.81640625" bestFit="1" customWidth="1"/>
    <col min="14" max="14" width="15.90625" bestFit="1" customWidth="1"/>
    <col min="15" max="15" width="17.90625" bestFit="1" customWidth="1"/>
    <col min="16" max="16" width="9.54296875" bestFit="1" customWidth="1"/>
    <col min="17" max="17" width="9.453125" bestFit="1" customWidth="1"/>
    <col min="18" max="18" width="6.08984375" bestFit="1" customWidth="1"/>
    <col min="19" max="19" width="6.81640625" bestFit="1" customWidth="1"/>
    <col min="20" max="20" width="12.1796875" bestFit="1" customWidth="1"/>
    <col min="21" max="21" width="15" bestFit="1" customWidth="1"/>
    <col min="22" max="22" width="11.7265625" bestFit="1" customWidth="1"/>
    <col min="23" max="23" width="8" bestFit="1" customWidth="1"/>
    <col min="24" max="24" width="9.90625" bestFit="1" customWidth="1"/>
    <col min="25" max="25" width="8.26953125" bestFit="1" customWidth="1"/>
    <col min="26" max="26" width="8.6328125" bestFit="1" customWidth="1"/>
    <col min="27" max="27" width="6.6328125" bestFit="1" customWidth="1"/>
    <col min="28" max="28" width="10.453125" bestFit="1" customWidth="1"/>
    <col min="29" max="29" width="6.7265625" bestFit="1" customWidth="1"/>
    <col min="30" max="30" width="9.1796875" bestFit="1" customWidth="1"/>
    <col min="31" max="31" width="6.26953125" bestFit="1" customWidth="1"/>
    <col min="32" max="32" width="10.26953125" bestFit="1" customWidth="1"/>
    <col min="33" max="33" width="9.36328125" bestFit="1" customWidth="1"/>
    <col min="34" max="34" width="6.90625" bestFit="1" customWidth="1"/>
    <col min="35" max="35" width="12.54296875" bestFit="1" customWidth="1"/>
    <col min="36" max="36" width="11.54296875" bestFit="1" customWidth="1"/>
    <col min="37" max="37" width="11.1796875" bestFit="1" customWidth="1"/>
    <col min="38" max="38" width="10.7265625" bestFit="1" customWidth="1"/>
  </cols>
  <sheetData>
    <row r="3" spans="1:2" x14ac:dyDescent="0.35">
      <c r="A3" s="2" t="s">
        <v>1</v>
      </c>
      <c r="B3" s="12" t="s">
        <v>65</v>
      </c>
    </row>
    <row r="4" spans="1:2" x14ac:dyDescent="0.35">
      <c r="A4" s="3" t="s">
        <v>24</v>
      </c>
      <c r="B4" s="12">
        <v>7.3333333333333334E-2</v>
      </c>
    </row>
    <row r="5" spans="1:2" x14ac:dyDescent="0.35">
      <c r="A5" s="3" t="s">
        <v>21</v>
      </c>
      <c r="B5" s="12">
        <v>0.20555555555555557</v>
      </c>
    </row>
    <row r="6" spans="1:2" x14ac:dyDescent="0.35">
      <c r="A6" s="3" t="s">
        <v>12</v>
      </c>
      <c r="B6" s="12">
        <v>0.37625000000000003</v>
      </c>
    </row>
    <row r="7" spans="1:2" x14ac:dyDescent="0.35">
      <c r="A7" s="3" t="s">
        <v>17</v>
      </c>
      <c r="B7" s="12">
        <v>0.59999999999999987</v>
      </c>
    </row>
    <row r="8" spans="1:2" x14ac:dyDescent="0.35">
      <c r="A8" s="3" t="s">
        <v>53</v>
      </c>
      <c r="B8" s="12">
        <v>0.36388888888888887</v>
      </c>
    </row>
    <row r="10" spans="1:2" x14ac:dyDescent="0.35">
      <c r="A10" s="1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5884B-7411-49E2-B7A9-6FF7C9707FB7}">
  <dimension ref="A3:B13"/>
  <sheetViews>
    <sheetView topLeftCell="D1" workbookViewId="0">
      <selection activeCell="I19" sqref="I19"/>
    </sheetView>
  </sheetViews>
  <sheetFormatPr defaultRowHeight="14.5" x14ac:dyDescent="0.35"/>
  <cols>
    <col min="1" max="1" width="14.90625" bestFit="1" customWidth="1"/>
    <col min="2" max="2" width="16.36328125" bestFit="1" customWidth="1"/>
  </cols>
  <sheetData>
    <row r="3" spans="1:2" x14ac:dyDescent="0.35">
      <c r="A3" s="2" t="s">
        <v>52</v>
      </c>
      <c r="B3" t="s">
        <v>67</v>
      </c>
    </row>
    <row r="4" spans="1:2" x14ac:dyDescent="0.35">
      <c r="A4" s="3" t="s">
        <v>49</v>
      </c>
      <c r="B4" s="26">
        <v>231502578</v>
      </c>
    </row>
    <row r="5" spans="1:2" x14ac:dyDescent="0.35">
      <c r="A5" s="3" t="s">
        <v>19</v>
      </c>
      <c r="B5" s="26">
        <v>128500364</v>
      </c>
    </row>
    <row r="6" spans="1:2" x14ac:dyDescent="0.35">
      <c r="A6" s="3" t="s">
        <v>36</v>
      </c>
      <c r="B6" s="26">
        <v>124904071</v>
      </c>
    </row>
    <row r="7" spans="1:2" x14ac:dyDescent="0.35">
      <c r="A7" s="3" t="s">
        <v>51</v>
      </c>
      <c r="B7" s="26">
        <v>100896618</v>
      </c>
    </row>
    <row r="8" spans="1:2" x14ac:dyDescent="0.35">
      <c r="A8" s="3" t="s">
        <v>15</v>
      </c>
      <c r="B8" s="26">
        <v>91702478</v>
      </c>
    </row>
    <row r="9" spans="1:2" x14ac:dyDescent="0.35">
      <c r="A9" s="3" t="s">
        <v>35</v>
      </c>
      <c r="B9" s="26">
        <v>85002417</v>
      </c>
    </row>
    <row r="10" spans="1:2" x14ac:dyDescent="0.35">
      <c r="A10" s="3" t="s">
        <v>46</v>
      </c>
      <c r="B10" s="26">
        <v>83697770</v>
      </c>
    </row>
    <row r="11" spans="1:2" x14ac:dyDescent="0.35">
      <c r="A11" s="3" t="s">
        <v>44</v>
      </c>
      <c r="B11" s="26">
        <v>79502477</v>
      </c>
    </row>
    <row r="12" spans="1:2" x14ac:dyDescent="0.35">
      <c r="A12" s="3" t="s">
        <v>27</v>
      </c>
      <c r="B12" s="26">
        <v>70400153</v>
      </c>
    </row>
    <row r="13" spans="1:2" x14ac:dyDescent="0.35">
      <c r="A13" s="3" t="s">
        <v>31</v>
      </c>
      <c r="B13" s="26">
        <v>69599762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822E-3ED1-4ECC-91D6-354DE1C51762}">
  <dimension ref="A1:T1048576"/>
  <sheetViews>
    <sheetView zoomScale="72" zoomScaleNormal="55" workbookViewId="0">
      <selection activeCell="G42" sqref="G42"/>
    </sheetView>
  </sheetViews>
  <sheetFormatPr defaultRowHeight="14.5" x14ac:dyDescent="0.35"/>
  <cols>
    <col min="1" max="1" width="19.6328125" bestFit="1" customWidth="1"/>
    <col min="2" max="2" width="10.08984375" bestFit="1" customWidth="1"/>
    <col min="3" max="3" width="16.6328125" bestFit="1" customWidth="1"/>
    <col min="4" max="4" width="16.6328125" customWidth="1"/>
    <col min="5" max="5" width="16.453125" bestFit="1" customWidth="1"/>
    <col min="6" max="6" width="12.36328125" bestFit="1" customWidth="1"/>
    <col min="7" max="7" width="17.6328125" bestFit="1" customWidth="1"/>
    <col min="8" max="8" width="21.26953125" bestFit="1" customWidth="1"/>
    <col min="9" max="9" width="19.6328125" bestFit="1" customWidth="1"/>
    <col min="10" max="10" width="17.453125" bestFit="1" customWidth="1"/>
    <col min="11" max="11" width="15.6328125" bestFit="1" customWidth="1"/>
    <col min="12" max="12" width="16.1796875" bestFit="1" customWidth="1"/>
    <col min="13" max="13" width="28.26953125" style="13" bestFit="1" customWidth="1"/>
    <col min="14" max="14" width="30.81640625" bestFit="1" customWidth="1"/>
    <col min="15" max="15" width="21.08984375" style="23" customWidth="1"/>
    <col min="16" max="16" width="12" bestFit="1" customWidth="1"/>
  </cols>
  <sheetData>
    <row r="1" spans="1:20" ht="18.5" x14ac:dyDescent="0.45">
      <c r="A1" s="1" t="s">
        <v>0</v>
      </c>
      <c r="B1" s="1" t="s">
        <v>1</v>
      </c>
      <c r="C1" s="1" t="s">
        <v>2</v>
      </c>
      <c r="D1" s="1" t="s">
        <v>3</v>
      </c>
      <c r="E1" s="1" t="s">
        <v>4</v>
      </c>
      <c r="F1" s="1" t="s">
        <v>5</v>
      </c>
      <c r="G1" s="1" t="s">
        <v>6</v>
      </c>
      <c r="H1" s="1" t="s">
        <v>7</v>
      </c>
      <c r="I1" s="1" t="s">
        <v>8</v>
      </c>
      <c r="J1" s="1" t="s">
        <v>9</v>
      </c>
      <c r="K1" s="1" t="s">
        <v>10</v>
      </c>
      <c r="L1" s="1" t="s">
        <v>11</v>
      </c>
      <c r="M1" s="14" t="s">
        <v>60</v>
      </c>
      <c r="N1" s="1" t="s">
        <v>68</v>
      </c>
      <c r="O1" s="22" t="s">
        <v>69</v>
      </c>
    </row>
    <row r="2" spans="1:20" x14ac:dyDescent="0.35">
      <c r="A2" t="s">
        <v>39</v>
      </c>
      <c r="B2" t="s">
        <v>17</v>
      </c>
      <c r="C2">
        <v>128604</v>
      </c>
      <c r="D2">
        <v>5651</v>
      </c>
      <c r="E2">
        <v>122494</v>
      </c>
      <c r="F2">
        <v>459</v>
      </c>
      <c r="G2">
        <v>4.3899999999999997</v>
      </c>
      <c r="H2">
        <v>95.25</v>
      </c>
      <c r="I2" t="s">
        <v>13</v>
      </c>
      <c r="J2">
        <v>0.36</v>
      </c>
      <c r="K2" t="s">
        <v>13</v>
      </c>
      <c r="L2">
        <v>1308967</v>
      </c>
      <c r="M2" s="13">
        <f t="shared" ref="M2:M37" si="0">C2/L2</f>
        <v>9.8248466156900818E-2</v>
      </c>
      <c r="N2">
        <f>L2-C2</f>
        <v>1180363</v>
      </c>
      <c r="O2" s="23">
        <f>N2/L2</f>
        <v>0.90175153384309914</v>
      </c>
    </row>
    <row r="3" spans="1:20" x14ac:dyDescent="0.35">
      <c r="A3" t="s">
        <v>43</v>
      </c>
      <c r="B3" t="s">
        <v>21</v>
      </c>
      <c r="C3">
        <v>602778</v>
      </c>
      <c r="D3">
        <v>318</v>
      </c>
      <c r="E3">
        <v>585889</v>
      </c>
      <c r="F3">
        <v>16571</v>
      </c>
      <c r="G3">
        <v>0.05</v>
      </c>
      <c r="H3">
        <v>97.2</v>
      </c>
      <c r="I3" t="s">
        <v>13</v>
      </c>
      <c r="J3">
        <v>2.75</v>
      </c>
      <c r="K3" t="s">
        <v>14</v>
      </c>
      <c r="L3">
        <v>30501026</v>
      </c>
      <c r="M3" s="13">
        <f t="shared" si="0"/>
        <v>1.9762548315587811E-2</v>
      </c>
      <c r="N3">
        <f t="shared" ref="N3:N36" si="1">L3-C3</f>
        <v>29898248</v>
      </c>
      <c r="O3" s="23">
        <f t="shared" ref="O3:O36" si="2">N3/L3</f>
        <v>0.98023745168441223</v>
      </c>
    </row>
    <row r="4" spans="1:20" x14ac:dyDescent="0.35">
      <c r="A4" t="s">
        <v>40</v>
      </c>
      <c r="B4" t="s">
        <v>17</v>
      </c>
      <c r="C4">
        <v>31978</v>
      </c>
      <c r="D4">
        <v>163</v>
      </c>
      <c r="E4">
        <v>31123</v>
      </c>
      <c r="F4">
        <v>692</v>
      </c>
      <c r="G4">
        <v>0.51</v>
      </c>
      <c r="H4">
        <v>97.33</v>
      </c>
      <c r="I4" t="s">
        <v>13</v>
      </c>
      <c r="J4">
        <v>2.16</v>
      </c>
      <c r="K4" t="s">
        <v>14</v>
      </c>
      <c r="L4">
        <v>2073074</v>
      </c>
      <c r="M4" s="13">
        <f t="shared" si="0"/>
        <v>1.5425402084054886E-2</v>
      </c>
      <c r="N4">
        <f t="shared" si="1"/>
        <v>2041096</v>
      </c>
      <c r="O4" s="23">
        <f t="shared" si="2"/>
        <v>0.98457459791594515</v>
      </c>
    </row>
    <row r="5" spans="1:20" x14ac:dyDescent="0.35">
      <c r="A5" t="s">
        <v>36</v>
      </c>
      <c r="B5" t="s">
        <v>24</v>
      </c>
      <c r="C5">
        <v>6623344</v>
      </c>
      <c r="D5">
        <v>15866</v>
      </c>
      <c r="E5">
        <v>6466913</v>
      </c>
      <c r="F5">
        <v>140565</v>
      </c>
      <c r="G5">
        <v>0.24</v>
      </c>
      <c r="H5">
        <v>97.64</v>
      </c>
      <c r="I5" t="s">
        <v>13</v>
      </c>
      <c r="J5">
        <v>2.12</v>
      </c>
      <c r="K5" t="s">
        <v>14</v>
      </c>
      <c r="L5">
        <v>124904071</v>
      </c>
      <c r="M5" s="13">
        <f t="shared" si="0"/>
        <v>5.3027446959675158E-2</v>
      </c>
      <c r="N5">
        <f t="shared" si="1"/>
        <v>118280727</v>
      </c>
      <c r="O5" s="23">
        <f t="shared" si="2"/>
        <v>0.94697255304032479</v>
      </c>
    </row>
    <row r="6" spans="1:20" x14ac:dyDescent="0.35">
      <c r="A6" t="s">
        <v>37</v>
      </c>
      <c r="B6" t="s">
        <v>17</v>
      </c>
      <c r="C6">
        <v>124432</v>
      </c>
      <c r="D6">
        <v>799</v>
      </c>
      <c r="E6">
        <v>121687</v>
      </c>
      <c r="F6">
        <v>1946</v>
      </c>
      <c r="G6">
        <v>0.64</v>
      </c>
      <c r="H6">
        <v>97.79</v>
      </c>
      <c r="I6" t="s">
        <v>13</v>
      </c>
      <c r="J6">
        <v>1.56</v>
      </c>
      <c r="K6" t="s">
        <v>14</v>
      </c>
      <c r="L6">
        <v>3436948</v>
      </c>
      <c r="M6" s="13">
        <f t="shared" si="0"/>
        <v>3.6204213738467966E-2</v>
      </c>
      <c r="N6">
        <f t="shared" si="1"/>
        <v>3312516</v>
      </c>
      <c r="O6" s="23">
        <f t="shared" si="2"/>
        <v>0.96379578626153206</v>
      </c>
    </row>
    <row r="7" spans="1:20" x14ac:dyDescent="0.35">
      <c r="A7" t="s">
        <v>50</v>
      </c>
      <c r="B7" t="s">
        <v>21</v>
      </c>
      <c r="C7">
        <v>344014</v>
      </c>
      <c r="D7">
        <v>158</v>
      </c>
      <c r="E7">
        <v>336453</v>
      </c>
      <c r="F7">
        <v>7403</v>
      </c>
      <c r="G7">
        <v>0.05</v>
      </c>
      <c r="H7">
        <v>97.8</v>
      </c>
      <c r="I7" t="s">
        <v>13</v>
      </c>
      <c r="J7">
        <v>2.15</v>
      </c>
      <c r="K7" t="s">
        <v>14</v>
      </c>
      <c r="L7">
        <v>11700099</v>
      </c>
      <c r="M7" s="13">
        <f t="shared" si="0"/>
        <v>2.9402657191191287E-2</v>
      </c>
      <c r="N7">
        <f t="shared" si="1"/>
        <v>11356085</v>
      </c>
      <c r="O7" s="23">
        <f t="shared" si="2"/>
        <v>0.97059734280880872</v>
      </c>
    </row>
    <row r="8" spans="1:20" x14ac:dyDescent="0.35">
      <c r="A8" t="s">
        <v>29</v>
      </c>
      <c r="B8" t="s">
        <v>21</v>
      </c>
      <c r="C8">
        <v>225712</v>
      </c>
      <c r="D8">
        <v>1100</v>
      </c>
      <c r="E8">
        <v>220800</v>
      </c>
      <c r="F8">
        <v>3812</v>
      </c>
      <c r="G8">
        <v>0.49</v>
      </c>
      <c r="H8">
        <v>97.82</v>
      </c>
      <c r="I8" t="s">
        <v>13</v>
      </c>
      <c r="J8">
        <v>1.69</v>
      </c>
      <c r="K8" t="s">
        <v>14</v>
      </c>
      <c r="L8">
        <v>7503010</v>
      </c>
      <c r="M8" s="13">
        <f t="shared" si="0"/>
        <v>3.0082860078821699E-2</v>
      </c>
      <c r="N8">
        <f t="shared" si="1"/>
        <v>7277298</v>
      </c>
      <c r="O8" s="23">
        <f t="shared" si="2"/>
        <v>0.96991713992117834</v>
      </c>
      <c r="R8" t="b">
        <f>O2=N2/L2</f>
        <v>1</v>
      </c>
    </row>
    <row r="9" spans="1:20" x14ac:dyDescent="0.35">
      <c r="A9" t="s">
        <v>32</v>
      </c>
      <c r="B9" t="s">
        <v>12</v>
      </c>
      <c r="C9">
        <v>5055224</v>
      </c>
      <c r="D9">
        <v>69258</v>
      </c>
      <c r="E9">
        <v>4950281</v>
      </c>
      <c r="F9">
        <v>35685</v>
      </c>
      <c r="G9">
        <v>1.37</v>
      </c>
      <c r="H9">
        <v>97.92</v>
      </c>
      <c r="I9" t="s">
        <v>13</v>
      </c>
      <c r="J9">
        <v>0.71</v>
      </c>
      <c r="K9" t="s">
        <v>13</v>
      </c>
      <c r="L9">
        <v>34698876</v>
      </c>
      <c r="M9" s="13">
        <f t="shared" si="0"/>
        <v>0.14568840788963885</v>
      </c>
      <c r="N9">
        <f t="shared" si="1"/>
        <v>29643652</v>
      </c>
      <c r="O9" s="23">
        <f t="shared" si="2"/>
        <v>0.85431159211036112</v>
      </c>
    </row>
    <row r="10" spans="1:20" x14ac:dyDescent="0.35">
      <c r="A10" t="s">
        <v>38</v>
      </c>
      <c r="B10" t="s">
        <v>17</v>
      </c>
      <c r="C10">
        <v>84013</v>
      </c>
      <c r="D10">
        <v>277</v>
      </c>
      <c r="E10">
        <v>82274</v>
      </c>
      <c r="F10">
        <v>1462</v>
      </c>
      <c r="G10">
        <v>0.33</v>
      </c>
      <c r="H10">
        <v>97.93</v>
      </c>
      <c r="I10" t="s">
        <v>13</v>
      </c>
      <c r="J10">
        <v>1.74</v>
      </c>
      <c r="K10" t="s">
        <v>14</v>
      </c>
      <c r="L10">
        <v>3772103</v>
      </c>
      <c r="M10" s="13">
        <f t="shared" si="0"/>
        <v>2.22721914009241E-2</v>
      </c>
      <c r="N10">
        <f t="shared" si="1"/>
        <v>3688090</v>
      </c>
      <c r="O10" s="23">
        <f t="shared" si="2"/>
        <v>0.97772780859907593</v>
      </c>
    </row>
    <row r="11" spans="1:20" x14ac:dyDescent="0.35">
      <c r="A11" t="s">
        <v>26</v>
      </c>
      <c r="B11" t="s">
        <v>24</v>
      </c>
      <c r="C11">
        <v>178467</v>
      </c>
      <c r="D11">
        <v>263</v>
      </c>
      <c r="E11">
        <v>174830</v>
      </c>
      <c r="F11">
        <v>3374</v>
      </c>
      <c r="G11">
        <v>0.15</v>
      </c>
      <c r="H11">
        <v>97.96</v>
      </c>
      <c r="I11" t="s">
        <v>13</v>
      </c>
      <c r="J11">
        <v>1.89</v>
      </c>
      <c r="K11" t="s">
        <v>14</v>
      </c>
      <c r="L11">
        <v>1521992</v>
      </c>
      <c r="M11" s="13">
        <f t="shared" si="0"/>
        <v>0.11725882921855042</v>
      </c>
      <c r="N11">
        <f t="shared" si="1"/>
        <v>1343525</v>
      </c>
      <c r="O11" s="23">
        <f t="shared" si="2"/>
        <v>0.88274117078144954</v>
      </c>
      <c r="T11" s="25"/>
    </row>
    <row r="12" spans="1:20" x14ac:dyDescent="0.35">
      <c r="A12" t="s">
        <v>63</v>
      </c>
      <c r="B12" t="s">
        <v>12</v>
      </c>
      <c r="C12">
        <v>7670</v>
      </c>
      <c r="D12">
        <v>7</v>
      </c>
      <c r="E12">
        <v>7534</v>
      </c>
      <c r="F12">
        <v>129</v>
      </c>
      <c r="G12">
        <v>0.09</v>
      </c>
      <c r="H12">
        <v>98.23</v>
      </c>
      <c r="I12" t="s">
        <v>13</v>
      </c>
      <c r="J12">
        <v>1.68</v>
      </c>
      <c r="K12" t="s">
        <v>14</v>
      </c>
      <c r="L12">
        <v>399001</v>
      </c>
      <c r="M12" s="13">
        <f t="shared" si="0"/>
        <v>1.922300946614169E-2</v>
      </c>
      <c r="N12">
        <f t="shared" si="1"/>
        <v>391331</v>
      </c>
      <c r="O12" s="23">
        <f t="shared" si="2"/>
        <v>0.98077699053385836</v>
      </c>
    </row>
    <row r="13" spans="1:20" x14ac:dyDescent="0.35">
      <c r="A13" t="s">
        <v>62</v>
      </c>
      <c r="B13" t="s">
        <v>21</v>
      </c>
      <c r="C13">
        <v>334006</v>
      </c>
      <c r="D13">
        <v>1450</v>
      </c>
      <c r="E13">
        <v>328108</v>
      </c>
      <c r="F13">
        <v>4448</v>
      </c>
      <c r="G13">
        <v>0.43</v>
      </c>
      <c r="H13">
        <v>98.23</v>
      </c>
      <c r="I13" t="s">
        <v>13</v>
      </c>
      <c r="J13">
        <v>1.33</v>
      </c>
      <c r="K13" t="s">
        <v>14</v>
      </c>
      <c r="L13">
        <v>14999397</v>
      </c>
      <c r="M13" s="13">
        <f t="shared" si="0"/>
        <v>2.2267961838732583E-2</v>
      </c>
      <c r="N13">
        <f t="shared" si="1"/>
        <v>14665391</v>
      </c>
      <c r="O13" s="23">
        <f t="shared" si="2"/>
        <v>0.97773203816126741</v>
      </c>
    </row>
    <row r="14" spans="1:20" x14ac:dyDescent="0.35">
      <c r="A14" t="s">
        <v>25</v>
      </c>
      <c r="B14" t="s">
        <v>21</v>
      </c>
      <c r="C14">
        <v>1440388</v>
      </c>
      <c r="D14">
        <v>361</v>
      </c>
      <c r="E14">
        <v>1414934</v>
      </c>
      <c r="F14">
        <v>25093</v>
      </c>
      <c r="G14">
        <v>0.03</v>
      </c>
      <c r="H14">
        <v>98.23</v>
      </c>
      <c r="I14" t="s">
        <v>13</v>
      </c>
      <c r="J14">
        <v>1.74</v>
      </c>
      <c r="K14" t="s">
        <v>14</v>
      </c>
      <c r="L14">
        <v>19301096</v>
      </c>
      <c r="M14" s="13">
        <f t="shared" si="0"/>
        <v>7.4627264690046616E-2</v>
      </c>
      <c r="N14">
        <f t="shared" si="1"/>
        <v>17860708</v>
      </c>
      <c r="O14" s="23">
        <f t="shared" si="2"/>
        <v>0.92537273530995334</v>
      </c>
    </row>
    <row r="15" spans="1:20" x14ac:dyDescent="0.35">
      <c r="A15" t="s">
        <v>33</v>
      </c>
      <c r="B15" t="s">
        <v>21</v>
      </c>
      <c r="C15">
        <v>21148</v>
      </c>
      <c r="D15">
        <v>154</v>
      </c>
      <c r="E15">
        <v>20783</v>
      </c>
      <c r="F15">
        <v>211</v>
      </c>
      <c r="G15">
        <v>0.73</v>
      </c>
      <c r="H15">
        <v>98.27</v>
      </c>
      <c r="I15" t="s">
        <v>13</v>
      </c>
      <c r="J15">
        <v>1</v>
      </c>
      <c r="K15" t="s">
        <v>13</v>
      </c>
      <c r="L15">
        <v>290492</v>
      </c>
      <c r="M15" s="13">
        <f t="shared" si="0"/>
        <v>7.2800627900251991E-2</v>
      </c>
      <c r="N15">
        <f t="shared" si="1"/>
        <v>269344</v>
      </c>
      <c r="O15" s="23">
        <f t="shared" si="2"/>
        <v>0.92719937209974801</v>
      </c>
      <c r="P15">
        <f>MAX(C:C)</f>
        <v>6623344</v>
      </c>
    </row>
    <row r="16" spans="1:20" x14ac:dyDescent="0.35">
      <c r="A16" t="s">
        <v>51</v>
      </c>
      <c r="B16" t="s">
        <v>17</v>
      </c>
      <c r="C16">
        <v>1603318</v>
      </c>
      <c r="D16">
        <v>8031</v>
      </c>
      <c r="E16">
        <v>1575980</v>
      </c>
      <c r="F16">
        <v>19307</v>
      </c>
      <c r="G16">
        <v>0.5</v>
      </c>
      <c r="H16">
        <v>98.29</v>
      </c>
      <c r="I16" t="s">
        <v>13</v>
      </c>
      <c r="J16">
        <v>1.2</v>
      </c>
      <c r="K16" t="s">
        <v>13</v>
      </c>
      <c r="L16">
        <v>100896618</v>
      </c>
      <c r="M16" s="13">
        <f t="shared" si="0"/>
        <v>1.5890701113490245E-2</v>
      </c>
      <c r="N16">
        <f t="shared" si="1"/>
        <v>99293300</v>
      </c>
      <c r="O16" s="23">
        <f t="shared" si="2"/>
        <v>0.98410929888650978</v>
      </c>
    </row>
    <row r="17" spans="1:16" x14ac:dyDescent="0.35">
      <c r="A17" t="s">
        <v>46</v>
      </c>
      <c r="B17" t="s">
        <v>12</v>
      </c>
      <c r="C17">
        <v>2714025</v>
      </c>
      <c r="D17">
        <v>9751</v>
      </c>
      <c r="E17">
        <v>2668001</v>
      </c>
      <c r="F17">
        <v>36273</v>
      </c>
      <c r="G17">
        <v>0.36</v>
      </c>
      <c r="H17">
        <v>98.3</v>
      </c>
      <c r="I17" t="s">
        <v>13</v>
      </c>
      <c r="J17">
        <v>1.34</v>
      </c>
      <c r="K17" t="s">
        <v>14</v>
      </c>
      <c r="L17">
        <v>83697770</v>
      </c>
      <c r="M17" s="13">
        <f t="shared" si="0"/>
        <v>3.2426491171748062E-2</v>
      </c>
      <c r="N17">
        <f t="shared" si="1"/>
        <v>80983745</v>
      </c>
      <c r="O17" s="23">
        <f t="shared" si="2"/>
        <v>0.96757350882825188</v>
      </c>
      <c r="P17" t="str">
        <f>INDEX(A:A,MATCH(MAX(C:C),C:C,0))</f>
        <v>Maharashtra</v>
      </c>
    </row>
    <row r="18" spans="1:16" x14ac:dyDescent="0.35">
      <c r="A18" t="s">
        <v>42</v>
      </c>
      <c r="B18" t="s">
        <v>12</v>
      </c>
      <c r="C18">
        <v>128401</v>
      </c>
      <c r="D18">
        <v>275</v>
      </c>
      <c r="E18">
        <v>126263</v>
      </c>
      <c r="F18">
        <v>1863</v>
      </c>
      <c r="G18">
        <v>0.21</v>
      </c>
      <c r="H18">
        <v>98.33</v>
      </c>
      <c r="I18" t="s">
        <v>13</v>
      </c>
      <c r="J18">
        <v>1.45</v>
      </c>
      <c r="K18" t="s">
        <v>14</v>
      </c>
      <c r="L18">
        <v>1646050</v>
      </c>
      <c r="M18" s="13">
        <f t="shared" si="0"/>
        <v>7.8005528386136502E-2</v>
      </c>
      <c r="N18">
        <f t="shared" si="1"/>
        <v>1517649</v>
      </c>
      <c r="O18" s="23">
        <f t="shared" si="2"/>
        <v>0.9219944716138635</v>
      </c>
    </row>
    <row r="19" spans="1:16" x14ac:dyDescent="0.35">
      <c r="A19" t="s">
        <v>45</v>
      </c>
      <c r="B19" t="s">
        <v>17</v>
      </c>
      <c r="C19">
        <v>32096</v>
      </c>
      <c r="D19">
        <v>121</v>
      </c>
      <c r="E19">
        <v>31575</v>
      </c>
      <c r="F19">
        <v>400</v>
      </c>
      <c r="G19">
        <v>0.38</v>
      </c>
      <c r="H19">
        <v>98.38</v>
      </c>
      <c r="I19" t="s">
        <v>14</v>
      </c>
      <c r="J19">
        <v>1.25</v>
      </c>
      <c r="K19" t="s">
        <v>13</v>
      </c>
      <c r="L19">
        <v>658019</v>
      </c>
      <c r="M19" s="13">
        <f t="shared" si="0"/>
        <v>4.8776707055571342E-2</v>
      </c>
      <c r="N19">
        <f t="shared" si="1"/>
        <v>625923</v>
      </c>
      <c r="O19" s="23">
        <f t="shared" si="2"/>
        <v>0.95122329294442864</v>
      </c>
      <c r="P19" t="str">
        <f>INDEX(A:A,MATCH(MAX(D:D),D:D,0))</f>
        <v>Kerala</v>
      </c>
    </row>
    <row r="20" spans="1:16" x14ac:dyDescent="0.35">
      <c r="A20" t="s">
        <v>31</v>
      </c>
      <c r="B20" t="s">
        <v>12</v>
      </c>
      <c r="C20">
        <v>2991614</v>
      </c>
      <c r="D20">
        <v>8056</v>
      </c>
      <c r="E20">
        <v>2945415</v>
      </c>
      <c r="F20">
        <v>38143</v>
      </c>
      <c r="G20">
        <v>0.27</v>
      </c>
      <c r="H20">
        <v>98.46</v>
      </c>
      <c r="I20" t="s">
        <v>14</v>
      </c>
      <c r="J20">
        <v>1.27</v>
      </c>
      <c r="K20" t="s">
        <v>13</v>
      </c>
      <c r="L20">
        <v>69599762</v>
      </c>
      <c r="M20" s="13">
        <f t="shared" si="0"/>
        <v>4.2983106752577688E-2</v>
      </c>
      <c r="N20">
        <f t="shared" si="1"/>
        <v>66608148</v>
      </c>
      <c r="O20" s="23">
        <f t="shared" si="2"/>
        <v>0.95701689324742234</v>
      </c>
    </row>
    <row r="21" spans="1:16" x14ac:dyDescent="0.35">
      <c r="A21" t="s">
        <v>18</v>
      </c>
      <c r="B21" t="s">
        <v>17</v>
      </c>
      <c r="C21">
        <v>613784</v>
      </c>
      <c r="D21">
        <v>3272</v>
      </c>
      <c r="E21">
        <v>604465</v>
      </c>
      <c r="F21">
        <v>6047</v>
      </c>
      <c r="G21">
        <v>0.53</v>
      </c>
      <c r="H21">
        <v>98.48</v>
      </c>
      <c r="I21" t="s">
        <v>14</v>
      </c>
      <c r="J21">
        <v>0.99</v>
      </c>
      <c r="K21" t="s">
        <v>13</v>
      </c>
      <c r="L21">
        <v>35998752</v>
      </c>
      <c r="M21" s="13">
        <f t="shared" si="0"/>
        <v>1.7050146627305304E-2</v>
      </c>
      <c r="N21">
        <f t="shared" si="1"/>
        <v>35384968</v>
      </c>
      <c r="O21" s="23">
        <f t="shared" si="2"/>
        <v>0.98294985337269469</v>
      </c>
      <c r="P21" t="str">
        <f>INDEX(A:A,MATCH(MAX(E:E),E:E,0))</f>
        <v>Maharashtra</v>
      </c>
    </row>
    <row r="22" spans="1:16" x14ac:dyDescent="0.35">
      <c r="A22" t="s">
        <v>30</v>
      </c>
      <c r="B22" t="s">
        <v>17</v>
      </c>
      <c r="C22">
        <v>348992</v>
      </c>
      <c r="D22">
        <v>141</v>
      </c>
      <c r="E22">
        <v>343713</v>
      </c>
      <c r="F22">
        <v>5138</v>
      </c>
      <c r="G22">
        <v>0.04</v>
      </c>
      <c r="H22">
        <v>98.49</v>
      </c>
      <c r="I22" t="s">
        <v>14</v>
      </c>
      <c r="J22">
        <v>1.47</v>
      </c>
      <c r="K22" t="s">
        <v>14</v>
      </c>
      <c r="L22">
        <v>40100376</v>
      </c>
      <c r="M22" s="13">
        <f t="shared" si="0"/>
        <v>8.7029607901930889E-3</v>
      </c>
      <c r="N22">
        <f t="shared" si="1"/>
        <v>39751384</v>
      </c>
      <c r="O22" s="23">
        <f t="shared" si="2"/>
        <v>0.99129703920980694</v>
      </c>
    </row>
    <row r="23" spans="1:16" x14ac:dyDescent="0.35">
      <c r="A23" t="s">
        <v>22</v>
      </c>
      <c r="B23" t="s">
        <v>17</v>
      </c>
      <c r="C23">
        <v>1006326</v>
      </c>
      <c r="D23">
        <v>230</v>
      </c>
      <c r="E23">
        <v>992508</v>
      </c>
      <c r="F23">
        <v>13588</v>
      </c>
      <c r="G23">
        <v>0.02</v>
      </c>
      <c r="H23">
        <v>98.63</v>
      </c>
      <c r="I23" t="s">
        <v>14</v>
      </c>
      <c r="J23">
        <v>1.35</v>
      </c>
      <c r="K23" t="s">
        <v>14</v>
      </c>
      <c r="L23">
        <v>32199722</v>
      </c>
      <c r="M23" s="13">
        <f t="shared" si="0"/>
        <v>3.125263006929066E-2</v>
      </c>
      <c r="N23">
        <f t="shared" si="1"/>
        <v>31193396</v>
      </c>
      <c r="O23" s="23">
        <f t="shared" si="2"/>
        <v>0.96874736993070931</v>
      </c>
      <c r="P23" t="str">
        <f>INDEX(A:A,MATCH(MAX(F:F),F:F,0))</f>
        <v>Maharashtra</v>
      </c>
    </row>
    <row r="24" spans="1:16" x14ac:dyDescent="0.35">
      <c r="A24" t="s">
        <v>49</v>
      </c>
      <c r="B24" t="s">
        <v>21</v>
      </c>
      <c r="C24">
        <v>1710261</v>
      </c>
      <c r="D24">
        <v>90</v>
      </c>
      <c r="E24">
        <v>1687262</v>
      </c>
      <c r="F24">
        <v>22909</v>
      </c>
      <c r="G24">
        <v>0.01</v>
      </c>
      <c r="H24">
        <v>98.66</v>
      </c>
      <c r="I24" t="s">
        <v>14</v>
      </c>
      <c r="J24">
        <v>1.34</v>
      </c>
      <c r="K24" t="s">
        <v>14</v>
      </c>
      <c r="L24">
        <v>231502578</v>
      </c>
      <c r="M24" s="13">
        <f t="shared" si="0"/>
        <v>7.3876542316517963E-3</v>
      </c>
      <c r="N24">
        <f t="shared" si="1"/>
        <v>229792317</v>
      </c>
      <c r="O24" s="23">
        <f t="shared" si="2"/>
        <v>0.99261234576834823</v>
      </c>
    </row>
    <row r="25" spans="1:16" x14ac:dyDescent="0.35">
      <c r="A25" t="s">
        <v>35</v>
      </c>
      <c r="B25" t="s">
        <v>24</v>
      </c>
      <c r="C25">
        <v>792956</v>
      </c>
      <c r="D25">
        <v>75</v>
      </c>
      <c r="E25">
        <v>782357</v>
      </c>
      <c r="F25">
        <v>10524</v>
      </c>
      <c r="G25">
        <v>0.01</v>
      </c>
      <c r="H25">
        <v>98.66</v>
      </c>
      <c r="I25" t="s">
        <v>14</v>
      </c>
      <c r="J25">
        <v>1.33</v>
      </c>
      <c r="K25" t="s">
        <v>14</v>
      </c>
      <c r="L25">
        <v>85002417</v>
      </c>
      <c r="M25" s="13">
        <f t="shared" si="0"/>
        <v>9.3286288553418428E-3</v>
      </c>
      <c r="N25">
        <f t="shared" si="1"/>
        <v>84209461</v>
      </c>
      <c r="O25" s="23">
        <f t="shared" si="2"/>
        <v>0.9906713711446582</v>
      </c>
    </row>
    <row r="26" spans="1:16" x14ac:dyDescent="0.35">
      <c r="A26" t="s">
        <v>19</v>
      </c>
      <c r="B26" t="s">
        <v>17</v>
      </c>
      <c r="C26">
        <v>726153</v>
      </c>
      <c r="D26">
        <v>29</v>
      </c>
      <c r="E26">
        <v>716462</v>
      </c>
      <c r="F26">
        <v>9662</v>
      </c>
      <c r="G26">
        <v>0</v>
      </c>
      <c r="H26">
        <v>98.67</v>
      </c>
      <c r="I26" t="s">
        <v>14</v>
      </c>
      <c r="J26">
        <v>1.33</v>
      </c>
      <c r="K26" t="s">
        <v>14</v>
      </c>
      <c r="L26">
        <v>128500364</v>
      </c>
      <c r="M26" s="13">
        <f t="shared" si="0"/>
        <v>5.6509801015038373E-3</v>
      </c>
      <c r="N26">
        <f t="shared" si="1"/>
        <v>127774211</v>
      </c>
      <c r="O26" s="23">
        <f t="shared" si="2"/>
        <v>0.99434901989849611</v>
      </c>
      <c r="P26" t="str">
        <f>INDEX(A:A,MATCH(MAX(G:G),G:G,0))</f>
        <v>Mizoram</v>
      </c>
    </row>
    <row r="27" spans="1:16" x14ac:dyDescent="0.35">
      <c r="A27" t="s">
        <v>28</v>
      </c>
      <c r="B27" t="s">
        <v>21</v>
      </c>
      <c r="C27">
        <v>771420</v>
      </c>
      <c r="D27">
        <v>140</v>
      </c>
      <c r="E27">
        <v>761230</v>
      </c>
      <c r="F27">
        <v>10050</v>
      </c>
      <c r="G27">
        <v>0.02</v>
      </c>
      <c r="H27">
        <v>98.68</v>
      </c>
      <c r="I27" t="s">
        <v>14</v>
      </c>
      <c r="J27">
        <v>1.3</v>
      </c>
      <c r="K27" t="s">
        <v>14</v>
      </c>
      <c r="L27">
        <v>28900667</v>
      </c>
      <c r="M27" s="13">
        <f t="shared" si="0"/>
        <v>2.6692117521024687E-2</v>
      </c>
      <c r="N27">
        <f t="shared" si="1"/>
        <v>28129247</v>
      </c>
      <c r="O27" s="23">
        <f t="shared" si="2"/>
        <v>0.97330788247897526</v>
      </c>
    </row>
    <row r="28" spans="1:16" x14ac:dyDescent="0.35">
      <c r="A28" t="s">
        <v>20</v>
      </c>
      <c r="B28" t="s">
        <v>21</v>
      </c>
      <c r="C28">
        <v>65380</v>
      </c>
      <c r="D28">
        <v>24</v>
      </c>
      <c r="E28">
        <v>64536</v>
      </c>
      <c r="F28">
        <v>820</v>
      </c>
      <c r="G28">
        <v>0.04</v>
      </c>
      <c r="H28">
        <v>98.71</v>
      </c>
      <c r="I28" t="s">
        <v>14</v>
      </c>
      <c r="J28">
        <v>1.25</v>
      </c>
      <c r="K28" t="s">
        <v>13</v>
      </c>
      <c r="L28">
        <v>1158040</v>
      </c>
      <c r="M28" s="13">
        <f t="shared" si="0"/>
        <v>5.6457462609236293E-2</v>
      </c>
      <c r="N28">
        <f t="shared" si="1"/>
        <v>1092660</v>
      </c>
      <c r="O28" s="23">
        <f t="shared" si="2"/>
        <v>0.94354253739076366</v>
      </c>
      <c r="P28" t="str">
        <f>INDEX(A:A,MATCH(MAX(H:H),H:H,0))</f>
        <v>Daman and Diu</v>
      </c>
    </row>
    <row r="29" spans="1:16" x14ac:dyDescent="0.35">
      <c r="A29" t="s">
        <v>27</v>
      </c>
      <c r="B29" t="s">
        <v>24</v>
      </c>
      <c r="C29">
        <v>826924</v>
      </c>
      <c r="D29">
        <v>226</v>
      </c>
      <c r="E29">
        <v>816608</v>
      </c>
      <c r="F29">
        <v>10090</v>
      </c>
      <c r="G29">
        <v>0.03</v>
      </c>
      <c r="H29">
        <v>98.75</v>
      </c>
      <c r="I29" t="s">
        <v>14</v>
      </c>
      <c r="J29">
        <v>1.22</v>
      </c>
      <c r="K29" t="s">
        <v>13</v>
      </c>
      <c r="L29">
        <v>70400153</v>
      </c>
      <c r="M29" s="13">
        <f t="shared" si="0"/>
        <v>1.1746054017808739E-2</v>
      </c>
      <c r="N29">
        <f t="shared" si="1"/>
        <v>69573229</v>
      </c>
      <c r="O29" s="23">
        <f t="shared" si="2"/>
        <v>0.9882539459821913</v>
      </c>
    </row>
    <row r="30" spans="1:16" x14ac:dyDescent="0.35">
      <c r="A30" t="s">
        <v>47</v>
      </c>
      <c r="B30" t="s">
        <v>12</v>
      </c>
      <c r="C30">
        <v>673469</v>
      </c>
      <c r="D30">
        <v>3741</v>
      </c>
      <c r="E30">
        <v>665755</v>
      </c>
      <c r="F30">
        <v>3973</v>
      </c>
      <c r="G30">
        <v>0.56000000000000005</v>
      </c>
      <c r="H30">
        <v>98.85</v>
      </c>
      <c r="I30" t="s">
        <v>14</v>
      </c>
      <c r="J30">
        <v>0.59</v>
      </c>
      <c r="K30" t="s">
        <v>13</v>
      </c>
      <c r="L30">
        <v>38157311</v>
      </c>
      <c r="M30" s="13">
        <f t="shared" si="0"/>
        <v>1.7649802419253284E-2</v>
      </c>
      <c r="N30">
        <f t="shared" si="1"/>
        <v>37483842</v>
      </c>
      <c r="O30" s="23">
        <f t="shared" si="2"/>
        <v>0.98235019758074671</v>
      </c>
      <c r="P30" t="str">
        <f>INDEX(A:A,MATCH(MAX(J:J),J:J,0))</f>
        <v>Punjab</v>
      </c>
    </row>
    <row r="31" spans="1:16" x14ac:dyDescent="0.35">
      <c r="A31" t="s">
        <v>48</v>
      </c>
      <c r="B31" t="s">
        <v>17</v>
      </c>
      <c r="C31">
        <v>84665</v>
      </c>
      <c r="D31">
        <v>116</v>
      </c>
      <c r="E31">
        <v>83732</v>
      </c>
      <c r="F31">
        <v>817</v>
      </c>
      <c r="G31">
        <v>0.14000000000000001</v>
      </c>
      <c r="H31">
        <v>98.9</v>
      </c>
      <c r="I31" t="s">
        <v>14</v>
      </c>
      <c r="J31">
        <v>0.96</v>
      </c>
      <c r="K31" t="s">
        <v>13</v>
      </c>
      <c r="L31">
        <v>4184959</v>
      </c>
      <c r="M31" s="13">
        <f t="shared" si="0"/>
        <v>2.0230783622969782E-2</v>
      </c>
      <c r="N31">
        <f t="shared" si="1"/>
        <v>4100294</v>
      </c>
      <c r="O31" s="23">
        <f t="shared" si="2"/>
        <v>0.97976921637703018</v>
      </c>
    </row>
    <row r="32" spans="1:16" x14ac:dyDescent="0.35">
      <c r="A32" t="s">
        <v>41</v>
      </c>
      <c r="B32" t="s">
        <v>17</v>
      </c>
      <c r="C32">
        <v>1045209</v>
      </c>
      <c r="D32">
        <v>2534</v>
      </c>
      <c r="E32">
        <v>1034300</v>
      </c>
      <c r="F32">
        <v>8375</v>
      </c>
      <c r="G32">
        <v>0.24</v>
      </c>
      <c r="H32">
        <v>98.96</v>
      </c>
      <c r="I32" t="s">
        <v>14</v>
      </c>
      <c r="J32">
        <v>0.8</v>
      </c>
      <c r="K32" t="s">
        <v>13</v>
      </c>
      <c r="L32">
        <v>47099270</v>
      </c>
      <c r="M32" s="13">
        <f t="shared" si="0"/>
        <v>2.219161783186873E-2</v>
      </c>
      <c r="N32">
        <f t="shared" si="1"/>
        <v>46054061</v>
      </c>
      <c r="O32" s="23">
        <f t="shared" si="2"/>
        <v>0.97780838216813126</v>
      </c>
      <c r="P32" t="str">
        <f>INDEX(A:A,MATCH(MAX(L:L),L:L,0))</f>
        <v>Uttar Pradesh</v>
      </c>
    </row>
    <row r="33" spans="1:16" x14ac:dyDescent="0.35">
      <c r="A33" t="s">
        <v>44</v>
      </c>
      <c r="B33" t="s">
        <v>24</v>
      </c>
      <c r="C33">
        <v>954503</v>
      </c>
      <c r="D33">
        <v>71</v>
      </c>
      <c r="E33">
        <v>945478</v>
      </c>
      <c r="F33">
        <v>8954</v>
      </c>
      <c r="G33">
        <v>0.01</v>
      </c>
      <c r="H33">
        <v>99.05</v>
      </c>
      <c r="I33" t="s">
        <v>14</v>
      </c>
      <c r="J33">
        <v>0.94</v>
      </c>
      <c r="K33" t="s">
        <v>13</v>
      </c>
      <c r="L33">
        <v>79502477</v>
      </c>
      <c r="M33" s="13">
        <f t="shared" si="0"/>
        <v>1.2005952971754578E-2</v>
      </c>
      <c r="N33">
        <f t="shared" si="1"/>
        <v>78547974</v>
      </c>
      <c r="O33" s="23">
        <f t="shared" si="2"/>
        <v>0.98799404702824545</v>
      </c>
    </row>
    <row r="34" spans="1:16" x14ac:dyDescent="0.35">
      <c r="A34" t="s">
        <v>15</v>
      </c>
      <c r="B34" t="s">
        <v>12</v>
      </c>
      <c r="C34">
        <v>2069770</v>
      </c>
      <c r="D34">
        <v>3128</v>
      </c>
      <c r="E34">
        <v>2052230</v>
      </c>
      <c r="F34">
        <v>14412</v>
      </c>
      <c r="G34">
        <v>0.15</v>
      </c>
      <c r="H34">
        <v>99.15</v>
      </c>
      <c r="I34" t="s">
        <v>14</v>
      </c>
      <c r="J34">
        <v>0.7</v>
      </c>
      <c r="K34" t="s">
        <v>13</v>
      </c>
      <c r="L34">
        <v>91702478</v>
      </c>
      <c r="M34" s="13">
        <f t="shared" si="0"/>
        <v>2.2570491497514385E-2</v>
      </c>
      <c r="N34">
        <f>L34-C34</f>
        <v>89632708</v>
      </c>
      <c r="O34" s="23">
        <f t="shared" si="2"/>
        <v>0.97742950850248567</v>
      </c>
      <c r="P34" t="str">
        <f>INDEX(A:A,MATCH(MAX(N:N),N:N,0))</f>
        <v>Uttar Pradesh</v>
      </c>
    </row>
    <row r="35" spans="1:16" x14ac:dyDescent="0.35">
      <c r="A35" t="s">
        <v>16</v>
      </c>
      <c r="B35" t="s">
        <v>17</v>
      </c>
      <c r="C35">
        <v>55216</v>
      </c>
      <c r="D35">
        <v>42</v>
      </c>
      <c r="E35">
        <v>54894</v>
      </c>
      <c r="F35">
        <v>280</v>
      </c>
      <c r="G35">
        <v>0.08</v>
      </c>
      <c r="H35">
        <v>99.42</v>
      </c>
      <c r="I35" t="s">
        <v>14</v>
      </c>
      <c r="J35">
        <v>0.51</v>
      </c>
      <c r="K35" t="s">
        <v>13</v>
      </c>
      <c r="L35">
        <v>1711947</v>
      </c>
      <c r="M35" s="13">
        <f t="shared" si="0"/>
        <v>3.2253334945532779E-2</v>
      </c>
      <c r="N35">
        <f t="shared" si="1"/>
        <v>1656731</v>
      </c>
      <c r="O35" s="23">
        <f t="shared" si="2"/>
        <v>0.96774666505446727</v>
      </c>
    </row>
    <row r="36" spans="1:16" x14ac:dyDescent="0.35">
      <c r="A36" t="s">
        <v>34</v>
      </c>
      <c r="B36" t="s">
        <v>12</v>
      </c>
      <c r="C36">
        <v>10365</v>
      </c>
      <c r="D36">
        <v>0</v>
      </c>
      <c r="E36">
        <v>10314</v>
      </c>
      <c r="F36">
        <v>51</v>
      </c>
      <c r="G36">
        <v>0</v>
      </c>
      <c r="H36">
        <v>99.51</v>
      </c>
      <c r="I36" t="s">
        <v>14</v>
      </c>
      <c r="J36">
        <v>0.49</v>
      </c>
      <c r="K36" t="s">
        <v>13</v>
      </c>
      <c r="L36">
        <v>66001</v>
      </c>
      <c r="M36" s="13">
        <f t="shared" si="0"/>
        <v>0.15704307510492266</v>
      </c>
      <c r="N36">
        <f t="shared" si="1"/>
        <v>55636</v>
      </c>
      <c r="O36" s="23">
        <f t="shared" si="2"/>
        <v>0.84295692489507734</v>
      </c>
      <c r="P36" s="23" t="e">
        <f>AVERAGE(P43O:(O))</f>
        <v>#NAME?</v>
      </c>
    </row>
    <row r="37" spans="1:16" x14ac:dyDescent="0.35">
      <c r="A37" t="s">
        <v>23</v>
      </c>
      <c r="B37" t="s">
        <v>24</v>
      </c>
      <c r="C37">
        <v>10682</v>
      </c>
      <c r="D37">
        <v>0</v>
      </c>
      <c r="E37">
        <v>10678</v>
      </c>
      <c r="F37">
        <v>4</v>
      </c>
      <c r="G37">
        <v>0</v>
      </c>
      <c r="H37">
        <v>99.96</v>
      </c>
      <c r="I37" t="s">
        <v>14</v>
      </c>
      <c r="J37">
        <v>0.04</v>
      </c>
      <c r="K37" t="s">
        <v>13</v>
      </c>
      <c r="L37">
        <v>773997</v>
      </c>
      <c r="M37" s="13">
        <f t="shared" si="0"/>
        <v>1.3801087084316864E-2</v>
      </c>
      <c r="N37" s="24">
        <f>L37-C37</f>
        <v>763315</v>
      </c>
      <c r="O37" s="23">
        <f>N37/L37</f>
        <v>0.98619891291568318</v>
      </c>
    </row>
    <row r="1048576" spans="5:5" x14ac:dyDescent="0.35">
      <c r="E1048576">
        <f>AVERAGE(E2:E1048575)</f>
        <v>939940.52777777775</v>
      </c>
    </row>
  </sheetData>
  <conditionalFormatting sqref="C1:C37">
    <cfRule type="dataBar" priority="10">
      <dataBar>
        <cfvo type="min"/>
        <cfvo type="max"/>
        <color rgb="FFFF555A"/>
      </dataBar>
      <extLst>
        <ext xmlns:x14="http://schemas.microsoft.com/office/spreadsheetml/2009/9/main" uri="{B025F937-C7B1-47D3-B67F-A62EFF666E3E}">
          <x14:id>{0F6E66DA-9500-49A6-BB9A-F72C498D52FA}</x14:id>
        </ext>
      </extLst>
    </cfRule>
  </conditionalFormatting>
  <conditionalFormatting sqref="C2:C37">
    <cfRule type="top10" dxfId="121" priority="7" rank="10"/>
  </conditionalFormatting>
  <conditionalFormatting sqref="D1:D1048576">
    <cfRule type="top10" dxfId="120" priority="6" rank="10"/>
    <cfRule type="dataBar" priority="9">
      <dataBar>
        <cfvo type="min"/>
        <cfvo type="max"/>
        <color rgb="FF008AEF"/>
      </dataBar>
      <extLst>
        <ext xmlns:x14="http://schemas.microsoft.com/office/spreadsheetml/2009/9/main" uri="{B025F937-C7B1-47D3-B67F-A62EFF666E3E}">
          <x14:id>{B2F81144-B0C0-4479-B522-F4C3A539F717}</x14:id>
        </ext>
      </extLst>
    </cfRule>
  </conditionalFormatting>
  <conditionalFormatting sqref="E1:E1048576">
    <cfRule type="dataBar" priority="8">
      <dataBar>
        <cfvo type="min"/>
        <cfvo type="max"/>
        <color rgb="FFFF555A"/>
      </dataBar>
      <extLst>
        <ext xmlns:x14="http://schemas.microsoft.com/office/spreadsheetml/2009/9/main" uri="{B025F937-C7B1-47D3-B67F-A62EFF666E3E}">
          <x14:id>{6BA913D8-5269-4998-96CB-6FA00CBBE7D2}</x14:id>
        </ext>
      </extLst>
    </cfRule>
  </conditionalFormatting>
  <conditionalFormatting sqref="F1:F1048576">
    <cfRule type="dataBar" priority="13">
      <dataBar>
        <cfvo type="min"/>
        <cfvo type="max"/>
        <color rgb="FFD6007B"/>
      </dataBar>
      <extLst>
        <ext xmlns:x14="http://schemas.microsoft.com/office/spreadsheetml/2009/9/main" uri="{B025F937-C7B1-47D3-B67F-A62EFF666E3E}">
          <x14:id>{7BE8B790-F46E-44D4-81FB-6317A3142DFB}</x14:id>
        </ext>
      </extLst>
    </cfRule>
  </conditionalFormatting>
  <conditionalFormatting sqref="L1:L1048576">
    <cfRule type="top10" dxfId="119" priority="5" rank="10"/>
  </conditionalFormatting>
  <conditionalFormatting sqref="N1:N1048576">
    <cfRule type="top10" dxfId="118" priority="2" percent="1" rank="10"/>
    <cfRule type="dataBar" priority="4">
      <dataBar>
        <cfvo type="min"/>
        <cfvo type="max"/>
        <color rgb="FFFFB628"/>
      </dataBar>
      <extLst>
        <ext xmlns:x14="http://schemas.microsoft.com/office/spreadsheetml/2009/9/main" uri="{B025F937-C7B1-47D3-B67F-A62EFF666E3E}">
          <x14:id>{6FD95803-520D-48CF-AF72-E2BDE6A9620B}</x14:id>
        </ext>
      </extLst>
    </cfRule>
  </conditionalFormatting>
  <conditionalFormatting sqref="O1:O1048576">
    <cfRule type="dataBar" priority="1">
      <dataBar>
        <cfvo type="min"/>
        <cfvo type="max"/>
        <color rgb="FF008AEF"/>
      </dataBar>
      <extLst>
        <ext xmlns:x14="http://schemas.microsoft.com/office/spreadsheetml/2009/9/main" uri="{B025F937-C7B1-47D3-B67F-A62EFF666E3E}">
          <x14:id>{B3434C77-566D-4411-8253-04DB621639E2}</x14:id>
        </ext>
      </extLst>
    </cfRule>
  </conditionalFormatting>
  <conditionalFormatting sqref="P34">
    <cfRule type="top10" dxfId="117" priority="3" percent="1" rank="10"/>
  </conditionalFormatting>
  <pageMargins left="0.7" right="0.7" top="0.75" bottom="0.75" header="0.3" footer="0.3"/>
  <pageSetup orientation="portrait"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F6E66DA-9500-49A6-BB9A-F72C498D52FA}">
            <x14:dataBar minLength="0" maxLength="100" border="1" negativeBarBorderColorSameAsPositive="0">
              <x14:cfvo type="autoMin"/>
              <x14:cfvo type="autoMax"/>
              <x14:borderColor rgb="FFFF555A"/>
              <x14:negativeFillColor rgb="FFFF0000"/>
              <x14:negativeBorderColor rgb="FFFF0000"/>
              <x14:axisColor rgb="FF000000"/>
            </x14:dataBar>
          </x14:cfRule>
          <xm:sqref>C1:C37</xm:sqref>
        </x14:conditionalFormatting>
        <x14:conditionalFormatting xmlns:xm="http://schemas.microsoft.com/office/excel/2006/main">
          <x14:cfRule type="dataBar" id="{B2F81144-B0C0-4479-B522-F4C3A539F717}">
            <x14:dataBar minLength="0" maxLength="100" border="1" negativeBarBorderColorSameAsPositive="0">
              <x14:cfvo type="autoMin"/>
              <x14:cfvo type="autoMax"/>
              <x14:borderColor rgb="FF008AEF"/>
              <x14:negativeFillColor rgb="FFFF0000"/>
              <x14:negativeBorderColor rgb="FFFF0000"/>
              <x14:axisColor rgb="FF000000"/>
            </x14:dataBar>
          </x14:cfRule>
          <xm:sqref>D1:D1048576</xm:sqref>
        </x14:conditionalFormatting>
        <x14:conditionalFormatting xmlns:xm="http://schemas.microsoft.com/office/excel/2006/main">
          <x14:cfRule type="dataBar" id="{6BA913D8-5269-4998-96CB-6FA00CBBE7D2}">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 xmlns:xm="http://schemas.microsoft.com/office/excel/2006/main">
          <x14:cfRule type="dataBar" id="{7BE8B790-F46E-44D4-81FB-6317A3142DFB}">
            <x14:dataBar minLength="0" maxLength="100" border="1" negativeBarBorderColorSameAsPositive="0">
              <x14:cfvo type="autoMin"/>
              <x14:cfvo type="autoMax"/>
              <x14:borderColor rgb="FFD6007B"/>
              <x14:negativeFillColor rgb="FFFF0000"/>
              <x14:negativeBorderColor rgb="FFFF0000"/>
              <x14:axisColor rgb="FF000000"/>
            </x14:dataBar>
          </x14:cfRule>
          <xm:sqref>F1:F1048576</xm:sqref>
        </x14:conditionalFormatting>
        <x14:conditionalFormatting xmlns:xm="http://schemas.microsoft.com/office/excel/2006/main">
          <x14:cfRule type="dataBar" id="{6FD95803-520D-48CF-AF72-E2BDE6A9620B}">
            <x14:dataBar minLength="0" maxLength="100" border="1" negativeBarBorderColorSameAsPositive="0">
              <x14:cfvo type="autoMin"/>
              <x14:cfvo type="autoMax"/>
              <x14:borderColor rgb="FFFFB628"/>
              <x14:negativeFillColor rgb="FFFF0000"/>
              <x14:negativeBorderColor rgb="FFFF0000"/>
              <x14:axisColor rgb="FF000000"/>
            </x14:dataBar>
          </x14:cfRule>
          <xm:sqref>N1:N1048576</xm:sqref>
        </x14:conditionalFormatting>
        <x14:conditionalFormatting xmlns:xm="http://schemas.microsoft.com/office/excel/2006/main">
          <x14:cfRule type="dataBar" id="{B3434C77-566D-4411-8253-04DB621639E2}">
            <x14:dataBar minLength="0" maxLength="100" border="1" negativeBarBorderColorSameAsPositive="0">
              <x14:cfvo type="autoMin"/>
              <x14:cfvo type="autoMax"/>
              <x14:borderColor rgb="FF008AEF"/>
              <x14:negativeFillColor rgb="FFFF0000"/>
              <x14:negativeBorderColor rgb="FFFF0000"/>
              <x14:axisColor rgb="FF000000"/>
            </x14:dataBar>
          </x14:cfRule>
          <xm:sqref>O1:O1048576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0CA8-56A6-4888-80F3-B975ED4A36F9}">
  <dimension ref="A1:AN15"/>
  <sheetViews>
    <sheetView tabSelected="1" zoomScale="62" zoomScaleNormal="203" workbookViewId="0">
      <selection activeCell="Z17" sqref="Z17"/>
    </sheetView>
  </sheetViews>
  <sheetFormatPr defaultRowHeight="14.5" x14ac:dyDescent="0.35"/>
  <cols>
    <col min="1" max="1" width="8.7265625" style="31" customWidth="1"/>
    <col min="2" max="6" width="8.7265625" style="31"/>
    <col min="7" max="7" width="8.7265625" style="31" customWidth="1"/>
    <col min="8" max="17" width="8.7265625" style="31"/>
    <col min="18" max="18" width="50.54296875" style="31" customWidth="1"/>
    <col min="19" max="19" width="15.36328125" style="31" hidden="1" customWidth="1"/>
    <col min="20" max="20" width="31" style="31" hidden="1" customWidth="1"/>
    <col min="21" max="16384" width="8.7265625" style="31"/>
  </cols>
  <sheetData>
    <row r="1" spans="1:40" s="30" customFormat="1" ht="36" customHeight="1" x14ac:dyDescent="0.7">
      <c r="A1" s="28" t="s">
        <v>66</v>
      </c>
      <c r="B1" s="28"/>
      <c r="C1" s="28"/>
      <c r="D1" s="28"/>
      <c r="E1" s="28"/>
      <c r="F1" s="28"/>
      <c r="G1" s="28"/>
      <c r="H1" s="28"/>
      <c r="I1" s="28"/>
      <c r="J1" s="28"/>
      <c r="K1" s="28"/>
      <c r="L1" s="28"/>
      <c r="M1" s="28"/>
      <c r="N1" s="28"/>
      <c r="O1" s="28"/>
      <c r="P1" s="28"/>
      <c r="Q1" s="28"/>
      <c r="R1" s="28"/>
      <c r="S1" s="28"/>
      <c r="T1" s="28"/>
      <c r="U1" s="29"/>
      <c r="V1" s="29"/>
      <c r="W1" s="29"/>
      <c r="X1" s="29"/>
      <c r="Y1" s="29"/>
      <c r="Z1" s="29"/>
      <c r="AA1" s="29"/>
      <c r="AB1" s="29"/>
      <c r="AC1" s="29"/>
      <c r="AD1" s="29"/>
      <c r="AE1" s="29"/>
      <c r="AF1" s="29"/>
      <c r="AG1" s="29"/>
      <c r="AH1" s="29"/>
      <c r="AI1" s="29"/>
      <c r="AJ1" s="29"/>
      <c r="AK1" s="29"/>
      <c r="AL1" s="29"/>
      <c r="AM1" s="29"/>
      <c r="AN1" s="29"/>
    </row>
    <row r="13" spans="1:40" x14ac:dyDescent="0.35">
      <c r="S13" s="32"/>
    </row>
    <row r="15" spans="1:40" x14ac:dyDescent="0.35">
      <c r="S15" s="33"/>
    </row>
  </sheetData>
  <mergeCells count="2">
    <mergeCell ref="A1:T1"/>
    <mergeCell ref="U1:AN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Percentage of Population Affect</vt:lpstr>
      <vt:lpstr>Region_varies</vt:lpstr>
      <vt:lpstr>Top10DeathsbyState</vt:lpstr>
      <vt:lpstr>Top5Death-RatiobyState</vt:lpstr>
      <vt:lpstr>Average Discharge Ratio by Zone</vt:lpstr>
      <vt:lpstr>Average Active Ratio by Zone</vt:lpstr>
      <vt:lpstr>StatebyPop</vt:lpstr>
      <vt:lpstr>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Musthaq Ahamed</dc:creator>
  <cp:lastModifiedBy>Musthaq Ahamed</cp:lastModifiedBy>
  <dcterms:created xsi:type="dcterms:W3CDTF">2025-06-29T09:44:49Z</dcterms:created>
  <dcterms:modified xsi:type="dcterms:W3CDTF">2025-07-25T10:28:06Z</dcterms:modified>
</cp:coreProperties>
</file>